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-105" yWindow="-105" windowWidth="23250" windowHeight="12450"/>
  </bookViews>
  <sheets>
    <sheet name="Informe de gastos" sheetId="1" r:id="rId1"/>
    <sheet name="Hoja1" sheetId="2" r:id="rId2"/>
  </sheets>
  <definedNames>
    <definedName name="Título1">Gastos[[#Headers],[Fecha]]</definedName>
    <definedName name="TítuloFilaRegión1..J1">'Informe de gastos'!$A$1</definedName>
    <definedName name="TítuloFilaRegión2..B6">'Informe de gastos'!$A$3</definedName>
    <definedName name="TítuloFilaRegión3..E5">'Informe de gastos'!$D$3</definedName>
    <definedName name="TítuloFilaRegión4..K5">'Informe de gastos'!$J$3</definedName>
    <definedName name="_xlnm.Print_Titles" localSheetId="0">'Informe de gastos'!$6:$6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1" l="1"/>
  <c r="H66" i="1" l="1"/>
  <c r="G38" i="2"/>
  <c r="F38" i="2"/>
  <c r="E38" i="2"/>
  <c r="D38" i="2"/>
  <c r="H37" i="2"/>
  <c r="H36" i="2"/>
  <c r="H35" i="2"/>
  <c r="K12" i="2" s="1"/>
  <c r="K14" i="2" s="1"/>
  <c r="K15" i="1" l="1"/>
  <c r="G66" i="1"/>
  <c r="F66" i="1"/>
  <c r="E66" i="1"/>
  <c r="D66" i="1"/>
</calcChain>
</file>

<file path=xl/sharedStrings.xml><?xml version="1.0" encoding="utf-8"?>
<sst xmlns="http://schemas.openxmlformats.org/spreadsheetml/2006/main" count="530" uniqueCount="230">
  <si>
    <t>Nombre</t>
  </si>
  <si>
    <t>Puesto</t>
  </si>
  <si>
    <t>Fecha</t>
  </si>
  <si>
    <t>TOTAL</t>
  </si>
  <si>
    <t>Aprobado por</t>
  </si>
  <si>
    <t>Solo para uso en la oficina</t>
  </si>
  <si>
    <t>Cuenta</t>
  </si>
  <si>
    <t>Descripción</t>
  </si>
  <si>
    <t xml:space="preserve"> Notas</t>
  </si>
  <si>
    <t>Departamento</t>
  </si>
  <si>
    <t>Teléfono</t>
  </si>
  <si>
    <t>Herbert Morales</t>
  </si>
  <si>
    <t>Jefe UACI</t>
  </si>
  <si>
    <t>UACI</t>
  </si>
  <si>
    <t>LD</t>
  </si>
  <si>
    <t>INFORME DE COMPRAS ALCALDIA MUNICIPAL DE COMALAPA</t>
  </si>
  <si>
    <t>MOTOCICLETA MARCA KATANA AÑO 2021</t>
  </si>
  <si>
    <t>UNIDAD</t>
  </si>
  <si>
    <t>2525-3800</t>
  </si>
  <si>
    <t>PROVEEDOR</t>
  </si>
  <si>
    <t>OUTLANDER GROUP S.A. DE C.V.</t>
  </si>
  <si>
    <t>FORMA DE COMPRA</t>
  </si>
  <si>
    <t>2 aceite para motor 10w 30 ase 8706731, 1CTrimmer a gas pesado 2.6 HP STIHL FS280 1 repuesto drimmer cabezal trimmer 41-2, 1 aceite para mezcla oil-76ml STIHL, 1 aceite para mezcla oil-380ml STIHL, 3 cortagrama 21" 6.8 HP 11 A-B2M7309 HW 196 CC</t>
  </si>
  <si>
    <t xml:space="preserve">unidad </t>
  </si>
  <si>
    <t>2271-4033</t>
  </si>
  <si>
    <t>VIDRI</t>
  </si>
  <si>
    <t>40 focos 65W, 40 fotoceldas, 50 metros de cable THHN No 12</t>
  </si>
  <si>
    <t>2203-2937</t>
  </si>
  <si>
    <t>ECOLED</t>
  </si>
  <si>
    <t>12 lamparas tipo canasta phillips con foco de 50W, 12 abrazaderas 5-7 con pernos de 1/2 x6</t>
  </si>
  <si>
    <t>2203-2938</t>
  </si>
  <si>
    <t>LG -20SM</t>
  </si>
  <si>
    <t>10 tubo estructural 4x4 chapa 14, 10 tubo estructural 4x4 chapa 16, 10 tubo estructurak 2x1 chapa 16, 10 tablas de 3 varas</t>
  </si>
  <si>
    <t>2399-5050</t>
  </si>
  <si>
    <t>FERRETERIA RICHARD</t>
  </si>
  <si>
    <t>rodillo vibratorio marca SIMAQ modelo L41 peso de trabajo de 780 kg</t>
  </si>
  <si>
    <t>2500-0000</t>
  </si>
  <si>
    <t>CONSTRUMARKET S.A DE C.V</t>
  </si>
  <si>
    <t>COMPRA DIRECTA</t>
  </si>
  <si>
    <t>2 taladro 1/2 20V MAX DEWALT DCD791 D2-B3, 1 SIERRA CIRCULAR 7-1/4" 18 V 12. 0HD MILWAUKEE 283C-21 HD</t>
  </si>
  <si>
    <t>24 docenas cohete de vara</t>
  </si>
  <si>
    <t>docena</t>
  </si>
  <si>
    <t>7619-8748</t>
  </si>
  <si>
    <t>Rosa Lidia Castillo Aguiñada</t>
  </si>
  <si>
    <t xml:space="preserve">concejo </t>
  </si>
  <si>
    <t>solictante</t>
  </si>
  <si>
    <t>servicios municipales</t>
  </si>
  <si>
    <t>Alcalde</t>
  </si>
  <si>
    <t>uso institucional</t>
  </si>
  <si>
    <t xml:space="preserve">justificacion </t>
  </si>
  <si>
    <t>mantenimiento de estadio, parques  y canchas municipales</t>
  </si>
  <si>
    <t>mantenimiento de alumbrado publico</t>
  </si>
  <si>
    <t>paso peatonal de puente el morro a caserio el tablón</t>
  </si>
  <si>
    <t xml:space="preserve">mantenimiento de calles vecinales </t>
  </si>
  <si>
    <t>mantenimiento de puentes hamacas en el municipio</t>
  </si>
  <si>
    <t xml:space="preserve">celebración cierre de la independencia </t>
  </si>
  <si>
    <t>80 tablas de 4 varas, 4 punta de phillips, 1 broca de madera de 1/4, 1 broca de madera de 1/2, 1000 tornillos de 2 negro, 1500 tornillos de 1 negro</t>
  </si>
  <si>
    <t>2 llantas rin 16 PL199 direccionales, 4 llantas 7.50 rin 16 PL199 tractoradas</t>
  </si>
  <si>
    <t>unidad</t>
  </si>
  <si>
    <t>2223-6130</t>
  </si>
  <si>
    <t>DOÑO S.A DE C.V</t>
  </si>
  <si>
    <t xml:space="preserve">Camion institucional </t>
  </si>
  <si>
    <t>2 de botas negras, 2 botas blancas, 18 yardas de carpeta negra,, 4 botellas de troya, 8 lima triangular, 4 quintal de fertilizante 16-20-0</t>
  </si>
  <si>
    <t>7922-9461</t>
  </si>
  <si>
    <t>JOSE ROBERTO LEON MELGAR</t>
  </si>
  <si>
    <t>mantenimento de canchas municipales</t>
  </si>
  <si>
    <t>4 guantes de cuero, 1 aflojado todo truper 1 cubeta dura latex, 1 broca de 1/2, 1 broca de 1/4,12 focos voltech, 1 bolsa de fuerte protland, 1 rollo de desbrozadora</t>
  </si>
  <si>
    <t>mantenimento de espacios municipales</t>
  </si>
  <si>
    <t>6 SSD KINGSTONA 400/240 GB</t>
  </si>
  <si>
    <t>2249-4454</t>
  </si>
  <si>
    <t>INTELMAX S.A DE C.V</t>
  </si>
  <si>
    <t>secretaria municipal</t>
  </si>
  <si>
    <t>mejoramiento de rendimeinto de computadoras de escritorios de secretaria municipal, tesoreria,contabilidad,registro del estado familiar, cuentas corrientes, UACI</t>
  </si>
  <si>
    <t>12 trajes de seguridad nivel 3, 6 galones de alcohol 70, 6 cajas de mascarillas quirurgicas, 3 galones de jabon liquido</t>
  </si>
  <si>
    <t>2335-2319</t>
  </si>
  <si>
    <t>EDGARDO OTONIEL SILIEZAR MENA</t>
  </si>
  <si>
    <t>uso institucional y entrega al público</t>
  </si>
  <si>
    <t>1 termometro modelo k9 con pantalla digital LED</t>
  </si>
  <si>
    <t>2335-2320</t>
  </si>
  <si>
    <t>2241-0000</t>
  </si>
  <si>
    <t>SEGUROS E INVERSIONES S.A DE C.V</t>
  </si>
  <si>
    <t>alcalde municipal</t>
  </si>
  <si>
    <t xml:space="preserve">uso institucional </t>
  </si>
  <si>
    <t>POLIZA DE SEGURO PARA PICKUP MITSUBSHI L200, POR UN VALOR DE $26,166.37, NUMERO DE POLIZA AUTO-225889</t>
  </si>
  <si>
    <t>MOTOCICLETA MARCA KATANA AÑO 2021 VALOR ASEGURADO $7,735</t>
  </si>
  <si>
    <t>2209-5000</t>
  </si>
  <si>
    <t>SEGUROS SURA, S.A</t>
  </si>
  <si>
    <t>7882-7702</t>
  </si>
  <si>
    <t>LUCIO ANTONIO GALDAMEZ FUENTES</t>
  </si>
  <si>
    <t>1 silla ejecutiva, 1 silla semi ejecutiva, 10 cajas de papel bond</t>
  </si>
  <si>
    <t>2399-5022</t>
  </si>
  <si>
    <t>ANA ARELY LEON VDA. DE QUIJANO</t>
  </si>
  <si>
    <t>60 paquetes de bolsa de jarnidero, 60 bolsas medio jardin, paquetes de bolsa gabacha, 21 fardos de papel higienico scott</t>
  </si>
  <si>
    <t>47 almuerzos( pollo ensalada arroz y soda)</t>
  </si>
  <si>
    <t>6021-6155</t>
  </si>
  <si>
    <t>JESUS ARMANDO CARBAJAL</t>
  </si>
  <si>
    <t>Actividad de concejo a apoyo a instituciones publicas</t>
  </si>
  <si>
    <t>300 luces HX-100l9-5g</t>
  </si>
  <si>
    <t>2263-4428</t>
  </si>
  <si>
    <t>COMBATE S.A DE C.V</t>
  </si>
  <si>
    <t>2 trimmer pesado, 1 aceite de mezcla 3 galones de aceite para mezacla Stihl, 12 repuesto trimmer cabezal 42-2</t>
  </si>
  <si>
    <t>ALMACENES  VIDRI S.A DE C.V</t>
  </si>
  <si>
    <t>10 fotoceldas, 10 foco aspiral 65w, 6 foco alta potencia 30w</t>
  </si>
  <si>
    <t>200 punta broca, 1 hilo p/desbrozadora, 3 rollo de poliducto, 2,  1/8 bote de pega, 6 libra alambre de amarre, 1 yarda de zaranda,12 cods pvc de 1/2, 12 aspersor plastico con estaca, 2 sierra bellota, 4 tubo pvc de 1", 2 tubo pvc de 1/2.</t>
  </si>
  <si>
    <t>10 horas de retroexcavadora, 6 metros de material selecto</t>
  </si>
  <si>
    <t>Horas y metro</t>
  </si>
  <si>
    <t>10 cinta aislante 3m, 10 alambre gal.,2 caja de alambre THHN#12</t>
  </si>
  <si>
    <t>100 Focos LED de 50W Voltech, 100 Fotoceldas, 100 Adaptadores E40</t>
  </si>
  <si>
    <t>2503-2937</t>
  </si>
  <si>
    <t>ECOLED S.A DE C.V</t>
  </si>
  <si>
    <t>Mantenimiento de vehiculo mitsubishi L200,</t>
  </si>
  <si>
    <t>2275-5000</t>
  </si>
  <si>
    <t>Taller DIDEA S.A DE C.V.</t>
  </si>
  <si>
    <t>Uso para diferentes actividades municipales</t>
  </si>
  <si>
    <t>10 pelotas de futbol #5</t>
  </si>
  <si>
    <t>2263-6620</t>
  </si>
  <si>
    <t>VKTOR SPORT</t>
  </si>
  <si>
    <t>Actividades deportivas del municipio</t>
  </si>
  <si>
    <t>Alcalde municipal</t>
  </si>
  <si>
    <t>Trimmer pesado STHIL 38.9 CC/2.6HP                        Aceite para mezcl oil-76ml STHIL                                aceite para mezcla oil-1galon STHIL                RPTOTrimmer cabezal 42-2</t>
  </si>
  <si>
    <t>ALMACENES VIDRI, S.A DE C.V</t>
  </si>
  <si>
    <t>uso para diferentes actividades municipales</t>
  </si>
  <si>
    <t>fotocelda                             foco aspiral 65w 110w       foco alta potencia 30w</t>
  </si>
  <si>
    <t xml:space="preserve"> FERRETERIA RICHARD</t>
  </si>
  <si>
    <t>pija punta broca 8x11/2 12266 Hilo p/desbrozadora 13531 Rollo de poliducto de 1         1/8 de bote de pega Libra de alambre de amarre          Yarda de zaranda             Codo PVC de 1/4 Aspensor plastico con estaca         Sierra bellota                     Tubo PVC de 1 Tubo PVC 1/4</t>
  </si>
  <si>
    <t xml:space="preserve">servcios municipales </t>
  </si>
  <si>
    <t>23</t>
  </si>
  <si>
    <t>Cinta aislante 3m                     Libra de alambre galvanizado  Caja de alambre thhn#12</t>
  </si>
  <si>
    <t>Ferreteria Richard</t>
  </si>
  <si>
    <t>FERRETERIA   RICHARD</t>
  </si>
  <si>
    <t>Servicios municipales</t>
  </si>
  <si>
    <t>Focos LED de 50W Voltech    Fotoceldas voltech                   Adaptadores E40</t>
  </si>
  <si>
    <t>ECOLED, S.A DE C.V</t>
  </si>
  <si>
    <t xml:space="preserve"> mantemiento de espacios municipales</t>
  </si>
  <si>
    <t>Mantenimiento preventivo y correctivo a central telefonica PANASONIC modelo KX-TDA100/KXNS500</t>
  </si>
  <si>
    <t>servicio</t>
  </si>
  <si>
    <t>2556-5182</t>
  </si>
  <si>
    <t>Jose Gerardo Fuentes Rivas</t>
  </si>
  <si>
    <t>Concejo municipal</t>
  </si>
  <si>
    <t>mantemiento preventivo a cental telefonica</t>
  </si>
  <si>
    <t>adornos de figuras iluminados para postes                              adornos tipo regalo de 2.5mts de alto x 2mts de ancho          guias de luces de distinta variedad 5mts                        cable electrico vulcan TSJ 3 x #12</t>
  </si>
  <si>
    <t xml:space="preserve">concejo municipal </t>
  </si>
  <si>
    <t xml:space="preserve">uso para iluminacion de espacios municipales </t>
  </si>
  <si>
    <t>carro 28-1                                carro 668                                  muñeca BLM76                       Carro 9033-2</t>
  </si>
  <si>
    <t>2221-1252</t>
  </si>
  <si>
    <t>TA TUNG, S.A C.V</t>
  </si>
  <si>
    <t>LG-20SM</t>
  </si>
  <si>
    <t>concejo municipal</t>
  </si>
  <si>
    <t>desayunos                                almuerzos completos              cenas</t>
  </si>
  <si>
    <t xml:space="preserve">Maria milagro guerra ardon </t>
  </si>
  <si>
    <t>para entregar a niños del municipio</t>
  </si>
  <si>
    <t xml:space="preserve">elaboracion de rampa para movilizacion de rodo con camion fuso de la alcaldia municipal de comalapa           trasnporte de rampa en vehiculo mistsubishi canter         </t>
  </si>
  <si>
    <t>unidad y servicio</t>
  </si>
  <si>
    <t>7928-7646</t>
  </si>
  <si>
    <t>Jose yuvany lara leon</t>
  </si>
  <si>
    <t>para la realizacion de infraestructura de rampa y transporte para estadio municipal</t>
  </si>
  <si>
    <t>almuerzos completos</t>
  </si>
  <si>
    <t>7697-9675</t>
  </si>
  <si>
    <t>Oscar alfredo cabrera mira</t>
  </si>
  <si>
    <t xml:space="preserve">compra de almuerzosen apoyo a emprendedores </t>
  </si>
  <si>
    <t xml:space="preserve">Termometros infrarojos </t>
  </si>
  <si>
    <t>7779-7184</t>
  </si>
  <si>
    <t>Rossetti, s.a c.v</t>
  </si>
  <si>
    <t>uso para diferentes actividades</t>
  </si>
  <si>
    <t xml:space="preserve">Almuerzos con bebida </t>
  </si>
  <si>
    <t xml:space="preserve">Maria lucila leon leon </t>
  </si>
  <si>
    <t xml:space="preserve">desayunos  con benida </t>
  </si>
  <si>
    <t xml:space="preserve">Gerardo leon leon </t>
  </si>
  <si>
    <t>7901-5920</t>
  </si>
  <si>
    <t xml:space="preserve">Adan leon leon </t>
  </si>
  <si>
    <t>uso para la alimentacion de trabajadores del MOP</t>
  </si>
  <si>
    <t xml:space="preserve">Concejo municipal </t>
  </si>
  <si>
    <t>sonido profesional para fiesta de niños</t>
  </si>
  <si>
    <t>uso para alimentacion delpersonal de salud, pnc y soldados</t>
  </si>
  <si>
    <t>uso  para alimentacion del personal en la actividad del 2 de noviembre en cementerios</t>
  </si>
  <si>
    <t>uso para festejo de niños</t>
  </si>
  <si>
    <t>uso para alimentacion del personal del MINSAL</t>
  </si>
  <si>
    <t xml:space="preserve">alquiler de motoniveladora       transporte de maquinaria </t>
  </si>
  <si>
    <t>horas y unidad</t>
  </si>
  <si>
    <t>2313- 1010</t>
  </si>
  <si>
    <t>Multiples servicios y terraceria guardado S.A de C.V</t>
  </si>
  <si>
    <t>mantemientos de espacios municipales</t>
  </si>
  <si>
    <t>Block de comprobantes de retencion 1/2 carta, papel quimico</t>
  </si>
  <si>
    <t>2301-0119</t>
  </si>
  <si>
    <t xml:space="preserve">Impresos leo </t>
  </si>
  <si>
    <t xml:space="preserve">Tesoseria </t>
  </si>
  <si>
    <t xml:space="preserve">Uso institucional </t>
  </si>
  <si>
    <t xml:space="preserve">Sonido profesional </t>
  </si>
  <si>
    <t xml:space="preserve">alcalde municipal </t>
  </si>
  <si>
    <t xml:space="preserve">uso institucional en apoyo a diferentes ctividades </t>
  </si>
  <si>
    <t>Jugos del monte                      Galletas gama</t>
  </si>
  <si>
    <t>7453-6953</t>
  </si>
  <si>
    <t xml:space="preserve">Claudia arely mejia perez </t>
  </si>
  <si>
    <t xml:space="preserve">Alcalde municipal </t>
  </si>
  <si>
    <t xml:space="preserve">uso institucional en apoyo realizadas </t>
  </si>
  <si>
    <t>Bolsas de dulces surtido piñata de 1800gr.                     Bolsas de dulce chiclin</t>
  </si>
  <si>
    <t>2301-0988</t>
  </si>
  <si>
    <t>metro de cable duplex N°14    Disco diamante</t>
  </si>
  <si>
    <t>2399-5127</t>
  </si>
  <si>
    <t>Ana Yanira olivia Lopez</t>
  </si>
  <si>
    <t>FERRETERIA CESAR</t>
  </si>
  <si>
    <t>Servicios generales</t>
  </si>
  <si>
    <t>uso l en apoyo a fiestas para niños</t>
  </si>
  <si>
    <t>Mantenimiento de areas</t>
  </si>
  <si>
    <t xml:space="preserve">piñata para niña variedad         piñatas para niños variedad      bolsas de dulces piñateras de 180gr.                                      Bolsas de dulces </t>
  </si>
  <si>
    <t>Ana yanira olivia Lopez</t>
  </si>
  <si>
    <t>uso para fiestas de niños realizadas es distintas comunidades</t>
  </si>
  <si>
    <t xml:space="preserve">uniformes deportivos con logo de la alcaldia municipal            uniformes deportivos para empleados de la alcaldia municipal de comalapa, y calzonestas y medias             ventilador de 3 velocidades para centro escolar canton pepeton </t>
  </si>
  <si>
    <t>7898-3452</t>
  </si>
  <si>
    <t xml:space="preserve">Maria Olivia  Peraza Leon </t>
  </si>
  <si>
    <t>Alcalde Municipal</t>
  </si>
  <si>
    <t>actividades deportivas del municipio</t>
  </si>
  <si>
    <t>pago de arbitraje por 3 partidos semanales</t>
  </si>
  <si>
    <t>Balmore Adonay Gomez Salinas</t>
  </si>
  <si>
    <t xml:space="preserve">extencion de 20 pies vikingo 12123                                       extencion de 20 pies imacasa Broca multiconstruccion 3/8    Metro de spt 2x16 </t>
  </si>
  <si>
    <t>unidad y metros</t>
  </si>
  <si>
    <t>Ferreteria richard</t>
  </si>
  <si>
    <t>Desgranadora de maiz y maicillo marca rendidora modelo 40/80                           motor diesel de 3o hp marca ktc arranque manual y electrico</t>
  </si>
  <si>
    <t>2413-3159</t>
  </si>
  <si>
    <t>Motores y maquinariade el salvador S.A de C.A</t>
  </si>
  <si>
    <t>Concelo municipal</t>
  </si>
  <si>
    <t>para el uso institucional y al publico</t>
  </si>
  <si>
    <t>mantenimiento</t>
  </si>
  <si>
    <t xml:space="preserve">Tablas de 4 varas                    metro de grava                         arena                                       bolsas de cemento                  rollos de poliducto de 1 pulgada                                   caño pvc de 3/4                       Te pvc de 3/4                           Alicate                                     libras de alambre de amarre  cubeta de pintura color menta de aceite                                  Brochas #4                              placas de toma                        cintas aislantes </t>
  </si>
  <si>
    <t>Ferreteria Cesar</t>
  </si>
  <si>
    <t>Metro de arena                         ladrillo de obra                          Bolsa de cemento fuerte portland                                    varilla3/8                                  bolsa de pegamix                   regla de 4 varas                      cuarton de 4 varas                  costanera de 4 varas              Tornillo negro 2 1/2                  cono de hilo</t>
  </si>
  <si>
    <t>metros y unidad</t>
  </si>
  <si>
    <t xml:space="preserve">uso para reparacion del parque municipal </t>
  </si>
  <si>
    <t xml:space="preserve">Candado 60 MM 12081            valvula de compuerta 1            adaptador macho 1                 codo pvc de 1/2                       adaptador hembra de 1/2        Tee pvc de 1                            codo pvc de 1/2x45                 reductor 1x1/2                          reductor  1x3/4                         MT tubo pvc 3/4                       Alambre apt 2x14                     alicate vikingo                          cuarto de pegameno tangit 12571                                      tapon pvc de 3                         reductor 3x2                             pleywood 3/8                            cuarton de 4 varas                  Tornillo neegro 11/2                  Tornillo negro 2                        Lija #80 metal                          Lija 336 metal                          extencions electricas 10 mtros  Tubo pvc 1x160                       camisa c/r de 2                        reductor 1x2                             Broca metal 1/4                        codo pvc de 1                           escoba                                     rastrillo 20 dientes 14228         reductor 2x3/4                          Galon agua refrigerante           Tee pvc 1/2                              camionada de material selecto Tornillo goloso 8x21/2   </t>
  </si>
  <si>
    <t>uso para diferentes mantemientos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</si>
</sst>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&quot;€&quot;_-;\-* #,##0.00\ &quot;€&quot;_-;_-* &quot;-&quot;??\ &quot;€&quot;_-;_-@_-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m/d/yyyy;;"/>
  </numFmts>
  <fonts count="12" x14ac:knownFonts="1">
    <font>
      <sz val="11"/>
      <name val="Arial"/>
      <family val="2"/>
      <scheme val="minor"/>
    </font>
    <font>
      <b/>
      <sz val="20"/>
      <color theme="1" tint="0.34998626667073579"/>
      <name val="Arial"/>
      <family val="2"/>
      <scheme val="major"/>
    </font>
    <font>
      <sz val="11"/>
      <name val="Arial"/>
      <family val="2"/>
      <scheme val="minor"/>
    </font>
    <font>
      <b/>
      <sz val="11"/>
      <name val="Arial"/>
      <family val="2"/>
      <scheme val="major"/>
    </font>
    <font>
      <sz val="11"/>
      <name val="Arial"/>
      <family val="2"/>
      <scheme val="major"/>
    </font>
    <font>
      <i/>
      <sz val="11"/>
      <name val="Arial"/>
      <family val="2"/>
      <scheme val="minor"/>
    </font>
    <font>
      <b/>
      <sz val="11"/>
      <name val="Arial"/>
      <family val="2"/>
      <scheme val="minor"/>
    </font>
    <font>
      <sz val="8"/>
      <name val="Arial"/>
      <family val="2"/>
      <scheme val="minor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10"/>
      <name val="Arial"/>
      <family val="2"/>
      <scheme val="minor"/>
    </font>
    <font>
      <sz val="1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 style="dotted">
        <color indexed="22"/>
      </right>
      <top style="thin">
        <color auto="1"/>
      </top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 style="dotted">
        <color indexed="22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indexed="22"/>
      </left>
      <right/>
      <top/>
      <bottom style="thin">
        <color auto="1"/>
      </bottom>
      <diagonal/>
    </border>
    <border>
      <left/>
      <right style="thin">
        <color indexed="23"/>
      </right>
      <top/>
      <bottom/>
      <diagonal/>
    </border>
  </borders>
  <cellStyleXfs count="7">
    <xf numFmtId="0" fontId="0" fillId="0" borderId="0"/>
    <xf numFmtId="16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>
      <alignment horizontal="left"/>
      <protection locked="0"/>
    </xf>
  </cellStyleXfs>
  <cellXfs count="61">
    <xf numFmtId="0" fontId="0" fillId="0" borderId="0" xfId="0"/>
    <xf numFmtId="0" fontId="0" fillId="0" borderId="0" xfId="0"/>
    <xf numFmtId="0" fontId="0" fillId="0" borderId="0" xfId="0"/>
    <xf numFmtId="0" fontId="0" fillId="0" borderId="13" xfId="0" applyBorder="1"/>
    <xf numFmtId="14" fontId="0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0" fillId="0" borderId="0" xfId="0"/>
    <xf numFmtId="164" fontId="0" fillId="0" borderId="0" xfId="3" applyNumberFormat="1" applyFont="1" applyFill="1" applyBorder="1" applyAlignment="1" applyProtection="1">
      <protection locked="0"/>
    </xf>
    <xf numFmtId="0" fontId="0" fillId="0" borderId="0" xfId="0" applyFont="1" applyBorder="1" applyProtection="1">
      <protection locked="0"/>
    </xf>
    <xf numFmtId="169" fontId="0" fillId="2" borderId="0" xfId="0" applyNumberFormat="1" applyFont="1" applyFill="1" applyBorder="1" applyAlignment="1" applyProtection="1"/>
    <xf numFmtId="167" fontId="0" fillId="0" borderId="0" xfId="3" applyFont="1" applyFill="1" applyBorder="1" applyAlignment="1" applyProtection="1"/>
    <xf numFmtId="167" fontId="0" fillId="3" borderId="2" xfId="3" applyFont="1" applyFill="1" applyBorder="1" applyProtection="1"/>
    <xf numFmtId="167" fontId="0" fillId="0" borderId="0" xfId="3" applyFont="1" applyBorder="1" applyProtection="1">
      <protection locked="0"/>
    </xf>
    <xf numFmtId="167" fontId="0" fillId="3" borderId="1" xfId="3" applyFont="1" applyFill="1" applyBorder="1" applyProtection="1"/>
    <xf numFmtId="0" fontId="0" fillId="0" borderId="0" xfId="3" applyNumberFormat="1" applyFont="1" applyFill="1" applyBorder="1" applyAlignment="1" applyProtection="1">
      <protection locked="0"/>
    </xf>
    <xf numFmtId="164" fontId="0" fillId="0" borderId="0" xfId="3" applyNumberFormat="1" applyFont="1" applyFill="1" applyBorder="1" applyAlignment="1" applyProtection="1">
      <alignment wrapText="1"/>
      <protection locked="0"/>
    </xf>
    <xf numFmtId="167" fontId="0" fillId="0" borderId="0" xfId="0" applyNumberFormat="1" applyFont="1" applyFill="1" applyBorder="1" applyAlignment="1" applyProtection="1">
      <protection locked="0"/>
    </xf>
    <xf numFmtId="167" fontId="0" fillId="4" borderId="0" xfId="0" applyNumberFormat="1" applyFont="1" applyFill="1" applyBorder="1" applyAlignment="1" applyProtection="1"/>
    <xf numFmtId="0" fontId="0" fillId="0" borderId="0" xfId="0" applyFont="1" applyFill="1" applyBorder="1" applyAlignment="1" applyProtection="1">
      <protection locked="0"/>
    </xf>
    <xf numFmtId="164" fontId="0" fillId="0" borderId="0" xfId="0" applyNumberFormat="1"/>
    <xf numFmtId="0" fontId="7" fillId="0" borderId="0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0" fillId="0" borderId="0" xfId="0"/>
    <xf numFmtId="164" fontId="9" fillId="0" borderId="0" xfId="0" applyNumberFormat="1" applyFont="1" applyAlignment="1" applyProtection="1">
      <alignment horizontal="center" vertical="center"/>
      <protection locked="0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/>
    </xf>
    <xf numFmtId="164" fontId="9" fillId="0" borderId="0" xfId="0" applyNumberFormat="1" applyFont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Alignment="1" applyProtection="1">
      <alignment horizontal="center" vertical="center" wrapText="1"/>
      <protection locked="0"/>
    </xf>
    <xf numFmtId="164" fontId="7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 applyProtection="1">
      <alignment vertical="center"/>
      <protection locked="0"/>
    </xf>
    <xf numFmtId="164" fontId="0" fillId="0" borderId="0" xfId="3" applyNumberFormat="1" applyFont="1" applyFill="1" applyBorder="1" applyAlignment="1" applyProtection="1">
      <alignment horizontal="center" wrapText="1"/>
      <protection locked="0"/>
    </xf>
    <xf numFmtId="0" fontId="0" fillId="0" borderId="0" xfId="0" applyFont="1" applyFill="1" applyBorder="1" applyAlignment="1" applyProtection="1">
      <alignment horizontal="center" wrapText="1"/>
      <protection locked="0"/>
    </xf>
    <xf numFmtId="164" fontId="10" fillId="0" borderId="0" xfId="0" applyNumberFormat="1" applyFont="1"/>
    <xf numFmtId="164" fontId="8" fillId="0" borderId="0" xfId="0" applyNumberFormat="1" applyFont="1"/>
    <xf numFmtId="0" fontId="11" fillId="0" borderId="0" xfId="0" applyFont="1" applyFill="1" applyBorder="1" applyAlignment="1" applyProtection="1">
      <alignment horizontal="left"/>
      <protection locked="0"/>
    </xf>
    <xf numFmtId="0" fontId="11" fillId="0" borderId="0" xfId="0" applyFont="1" applyFill="1" applyBorder="1" applyAlignment="1" applyProtection="1">
      <alignment horizontal="left" wrapText="1"/>
      <protection locked="0"/>
    </xf>
    <xf numFmtId="167" fontId="11" fillId="0" borderId="0" xfId="0" applyNumberFormat="1" applyFont="1" applyFill="1" applyBorder="1" applyAlignment="1" applyProtection="1">
      <protection locked="0"/>
    </xf>
    <xf numFmtId="167" fontId="11" fillId="4" borderId="0" xfId="0" applyNumberFormat="1" applyFont="1" applyFill="1" applyBorder="1" applyAlignment="1" applyProtection="1"/>
    <xf numFmtId="0" fontId="11" fillId="0" borderId="0" xfId="0" applyFont="1" applyFill="1" applyBorder="1" applyAlignment="1" applyProtection="1"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4" xfId="0" applyFont="1" applyBorder="1" applyAlignment="1" applyProtection="1">
      <alignment horizontal="left"/>
      <protection locked="0"/>
    </xf>
    <xf numFmtId="0" fontId="0" fillId="0" borderId="11" xfId="0" applyBorder="1"/>
    <xf numFmtId="0" fontId="0" fillId="0" borderId="0" xfId="0" applyAlignment="1">
      <alignment horizontal="right"/>
    </xf>
    <xf numFmtId="0" fontId="0" fillId="0" borderId="15" xfId="0" applyBorder="1" applyAlignment="1">
      <alignment horizontal="right"/>
    </xf>
    <xf numFmtId="0" fontId="3" fillId="0" borderId="6" xfId="0" applyFont="1" applyBorder="1" applyAlignment="1" applyProtection="1">
      <protection locked="0"/>
    </xf>
    <xf numFmtId="0" fontId="4" fillId="0" borderId="7" xfId="0" applyFont="1" applyBorder="1" applyAlignment="1" applyProtection="1">
      <protection locked="0"/>
    </xf>
    <xf numFmtId="0" fontId="3" fillId="0" borderId="8" xfId="0" applyFont="1" applyBorder="1" applyAlignment="1" applyProtection="1">
      <protection locked="0"/>
    </xf>
    <xf numFmtId="0" fontId="4" fillId="0" borderId="9" xfId="0" applyFont="1" applyBorder="1" applyAlignment="1" applyProtection="1">
      <protection locked="0"/>
    </xf>
    <xf numFmtId="0" fontId="0" fillId="0" borderId="0" xfId="0"/>
    <xf numFmtId="0" fontId="0" fillId="0" borderId="5" xfId="0" applyFont="1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0" fillId="0" borderId="14" xfId="0" applyFont="1" applyBorder="1" applyAlignment="1" applyProtection="1">
      <protection locked="0"/>
    </xf>
    <xf numFmtId="0" fontId="0" fillId="0" borderId="12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164" fontId="2" fillId="5" borderId="0" xfId="3" applyNumberFormat="1" applyFont="1" applyFill="1" applyBorder="1" applyAlignment="1" applyProtection="1">
      <alignment wrapText="1"/>
      <protection locked="0"/>
    </xf>
    <xf numFmtId="164" fontId="2" fillId="5" borderId="0" xfId="3" applyNumberFormat="1" applyFont="1" applyFill="1" applyBorder="1" applyAlignment="1" applyProtection="1">
      <protection locked="0"/>
    </xf>
    <xf numFmtId="0" fontId="0" fillId="5" borderId="11" xfId="0" applyFill="1" applyBorder="1"/>
  </cellXfs>
  <cellStyles count="7">
    <cellStyle name="Estilo 1" xfId="6"/>
    <cellStyle name="Millares" xfId="1" builtinId="3" customBuiltin="1"/>
    <cellStyle name="Millares [0]" xfId="2" builtinId="6" customBuiltin="1"/>
    <cellStyle name="Moneda" xfId="3" builtinId="4" customBuiltin="1"/>
    <cellStyle name="Moneda [0]" xfId="4" builtinId="7" customBuiltin="1"/>
    <cellStyle name="Normal" xfId="0" builtinId="0" customBuiltin="1"/>
    <cellStyle name="Porcentaje" xfId="5" builtinId="5" customBuiltin="1"/>
  </cellStyles>
  <dxfs count="31"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164" formatCode="_-* #,##0.00\ &quot;€&quot;_-;\-* #,##0.00\ &quot;€&quot;_-;_-* &quot;-&quot;??\ &quot;€&quot;_-;_-@_-"/>
      <fill>
        <patternFill patternType="solid">
          <fgColor indexed="64"/>
          <bgColor theme="1"/>
        </patternFill>
      </fill>
    </dxf>
    <dxf>
      <numFmt numFmtId="164" formatCode="_-* #,##0.00\ &quot;€&quot;_-;\-* #,##0.00\ &quot;€&quot;_-;_-* &quot;-&quot;??\ &quot;€&quot;_-;_-@_-"/>
    </dxf>
    <dxf>
      <numFmt numFmtId="16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numFmt numFmtId="16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numFmt numFmtId="16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67" formatCode="_(&quot;$&quot;* #,##0.00_);_(&quot;$&quot;* \(#,##0.00\);_(&quot;$&quot;* &quot;-&quot;??_);_(@_)"/>
      <fill>
        <patternFill patternType="solid">
          <fgColor indexed="64"/>
          <bgColor theme="1" tint="0.49998474074526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numFmt numFmtId="16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numFmt numFmtId="16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numFmt numFmtId="16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numFmt numFmtId="16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numFmt numFmtId="16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numFmt numFmtId="16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67" formatCode="_(&quot;$&quot;* #,##0.00_);_(&quot;$&quot;* \(#,##0.00\);_(&quot;$&quot;* &quot;-&quot;??_);_(@_)"/>
      <fill>
        <patternFill patternType="solid">
          <fgColor indexed="64"/>
          <bgColor theme="1" tint="0.49998474074526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numFmt numFmtId="16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62AAA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6F6D8"/>
      <rgbColor rgb="00FFFF99"/>
      <rgbColor rgb="0099CCFF"/>
      <rgbColor rgb="00CBE6E5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Gastos" displayName="Gastos" ref="A6:J66" totalsRowCount="1">
  <tableColumns count="10">
    <tableColumn id="1" name="Fecha" totalsRowLabel="23" totalsRowDxfId="30"/>
    <tableColumn id="2" name="Cuenta" totalsRowDxfId="29"/>
    <tableColumn id="3" name="Descripción" totalsRowDxfId="28"/>
    <tableColumn id="5" name="UNIDAD" totalsRowFunction="sum" dataDxfId="27" totalsRowDxfId="26"/>
    <tableColumn id="8" name="Teléfono" totalsRowFunction="sum" dataDxfId="2" totalsRowDxfId="25"/>
    <tableColumn id="9" name="PROVEEDOR" totalsRowFunction="sum" dataDxfId="0"/>
    <tableColumn id="10" name="FORMA DE COMPRA" totalsRowFunction="sum" dataDxfId="1" totalsRowDxfId="24"/>
    <tableColumn id="11" name="TOTAL" totalsRowFunction="custom" totalsRowDxfId="23" dataCellStyle="Moneda">
      <calculatedColumnFormula>SUM(D7:G7)</calculatedColumnFormula>
      <totalsRowFormula>SUM(H7:H65)</totalsRowFormula>
    </tableColumn>
    <tableColumn id="6" name="solictante" dataDxfId="22" totalsRowDxfId="21"/>
    <tableColumn id="7" name="justificacion " dataDxfId="20" totalsRowDxfId="19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Escriba la fecha, la cuenta, la descripción y los gastos varios, de hoteles, transporte, combustible, comidas, teléfono y entretenimiento en esta tabla. Los gastos totales se calculan automáticamente."/>
    </ext>
  </extLst>
</table>
</file>

<file path=xl/tables/table2.xml><?xml version="1.0" encoding="utf-8"?>
<table xmlns="http://schemas.openxmlformats.org/spreadsheetml/2006/main" id="2" name="Gastos3" displayName="Gastos3" ref="A5:J38" totalsRowCount="1">
  <tableColumns count="10">
    <tableColumn id="1" name="Fecha" totalsRowDxfId="18"/>
    <tableColumn id="2" name="Cuenta" totalsRowDxfId="17"/>
    <tableColumn id="3" name="Descripción" totalsRowDxfId="16"/>
    <tableColumn id="5" name="UNIDAD" totalsRowFunction="sum" dataDxfId="15" totalsRowDxfId="14"/>
    <tableColumn id="8" name="Teléfono" totalsRowFunction="sum" dataDxfId="13" totalsRowDxfId="12"/>
    <tableColumn id="9" name="PROVEEDOR" totalsRowFunction="sum" dataDxfId="11" totalsRowDxfId="10"/>
    <tableColumn id="10" name="FORMA DE COMPRA" totalsRowFunction="sum" dataDxfId="9" totalsRowDxfId="8"/>
    <tableColumn id="11" name="TOTAL" totalsRowDxfId="7" dataCellStyle="Moneda">
      <calculatedColumnFormula>SUM(D6:G6)</calculatedColumnFormula>
    </tableColumn>
    <tableColumn id="6" name="solictante" dataDxfId="6" totalsRowDxfId="5"/>
    <tableColumn id="7" name="justificacion " dataDxfId="4" totalsRowDxfId="3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Escriba la fecha, la cuenta, la descripción y los gastos varios, de hoteles, transporte, combustible, comidas, teléfono y entretenimiento en esta tabla. Los gastos totales se calculan automáticamente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L74"/>
  <sheetViews>
    <sheetView showGridLines="0" tabSelected="1" zoomScaleNormal="100" workbookViewId="0">
      <selection activeCell="G4" sqref="G4"/>
    </sheetView>
  </sheetViews>
  <sheetFormatPr baseColWidth="10" defaultColWidth="9" defaultRowHeight="30" customHeight="1" x14ac:dyDescent="0.2"/>
  <cols>
    <col min="1" max="1" width="14.625" style="1" customWidth="1"/>
    <col min="2" max="2" width="15" style="1" customWidth="1"/>
    <col min="3" max="3" width="25.25" style="1" customWidth="1"/>
    <col min="4" max="8" width="15" style="1" customWidth="1"/>
    <col min="9" max="9" width="18.625" style="1" customWidth="1"/>
    <col min="10" max="10" width="12.625" style="1" customWidth="1"/>
    <col min="11" max="11" width="13.75" style="1" customWidth="1"/>
    <col min="12" max="16384" width="9" style="1"/>
  </cols>
  <sheetData>
    <row r="1" spans="1:11" ht="13.5" customHeight="1" x14ac:dyDescent="0.2">
      <c r="A1" s="46"/>
      <c r="B1" s="46"/>
      <c r="C1" s="46"/>
      <c r="D1" s="46"/>
      <c r="E1" s="46"/>
      <c r="F1" s="46"/>
      <c r="G1" s="46"/>
      <c r="H1" s="46"/>
      <c r="I1" s="47"/>
      <c r="J1" s="43"/>
      <c r="K1" s="44"/>
    </row>
    <row r="2" spans="1:11" ht="51.75" customHeight="1" x14ac:dyDescent="0.2">
      <c r="A2" s="57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32"/>
    </row>
    <row r="3" spans="1:11" ht="15.75" customHeight="1" x14ac:dyDescent="0.2">
      <c r="A3" s="1" t="s">
        <v>0</v>
      </c>
      <c r="B3" s="60" t="s">
        <v>11</v>
      </c>
      <c r="C3" s="60"/>
      <c r="D3" s="2" t="s">
        <v>9</v>
      </c>
      <c r="E3" s="45" t="s">
        <v>13</v>
      </c>
      <c r="F3" s="45"/>
      <c r="J3" s="11"/>
      <c r="K3" s="12"/>
    </row>
    <row r="4" spans="1:11" ht="15.75" customHeight="1" x14ac:dyDescent="0.2">
      <c r="A4" s="1" t="s">
        <v>1</v>
      </c>
      <c r="B4" s="45" t="s">
        <v>12</v>
      </c>
      <c r="C4" s="45"/>
    </row>
    <row r="6" spans="1:11" ht="30" customHeight="1" x14ac:dyDescent="0.2">
      <c r="A6" s="23" t="s">
        <v>2</v>
      </c>
      <c r="B6" s="23" t="s">
        <v>6</v>
      </c>
      <c r="C6" s="23" t="s">
        <v>7</v>
      </c>
      <c r="D6" s="23" t="s">
        <v>17</v>
      </c>
      <c r="E6" s="23" t="s">
        <v>10</v>
      </c>
      <c r="F6" s="23" t="s">
        <v>19</v>
      </c>
      <c r="G6" s="23" t="s">
        <v>21</v>
      </c>
      <c r="H6" s="23" t="s">
        <v>3</v>
      </c>
      <c r="I6" s="24" t="s">
        <v>45</v>
      </c>
      <c r="J6" s="24" t="s">
        <v>49</v>
      </c>
    </row>
    <row r="7" spans="1:11" ht="30" customHeight="1" x14ac:dyDescent="0.2">
      <c r="A7" s="4">
        <v>44426</v>
      </c>
      <c r="B7" s="5" t="s">
        <v>14</v>
      </c>
      <c r="C7" s="6" t="s">
        <v>16</v>
      </c>
      <c r="D7" s="10" t="s">
        <v>23</v>
      </c>
      <c r="E7" s="17" t="s">
        <v>18</v>
      </c>
      <c r="F7" s="58" t="s">
        <v>20</v>
      </c>
      <c r="G7" s="10" t="s">
        <v>31</v>
      </c>
      <c r="H7" s="13">
        <v>1735</v>
      </c>
      <c r="I7" s="27" t="s">
        <v>44</v>
      </c>
      <c r="J7" s="28" t="s">
        <v>48</v>
      </c>
    </row>
    <row r="8" spans="1:11" ht="39" customHeight="1" x14ac:dyDescent="0.2">
      <c r="A8" s="4">
        <v>44419</v>
      </c>
      <c r="B8" s="5" t="s">
        <v>14</v>
      </c>
      <c r="C8" s="6" t="s">
        <v>22</v>
      </c>
      <c r="D8" s="10" t="s">
        <v>23</v>
      </c>
      <c r="E8" s="10" t="s">
        <v>24</v>
      </c>
      <c r="F8" s="59" t="s">
        <v>25</v>
      </c>
      <c r="G8" s="10" t="s">
        <v>31</v>
      </c>
      <c r="H8" s="13">
        <v>2129.1999999999998</v>
      </c>
      <c r="I8" s="27" t="s">
        <v>46</v>
      </c>
      <c r="J8" s="28" t="s">
        <v>50</v>
      </c>
    </row>
    <row r="9" spans="1:11" ht="30" customHeight="1" x14ac:dyDescent="0.2">
      <c r="A9" s="4">
        <v>44424</v>
      </c>
      <c r="B9" s="5" t="s">
        <v>14</v>
      </c>
      <c r="C9" s="6" t="s">
        <v>26</v>
      </c>
      <c r="D9" s="10" t="s">
        <v>23</v>
      </c>
      <c r="E9" s="10" t="s">
        <v>27</v>
      </c>
      <c r="F9" s="59" t="s">
        <v>28</v>
      </c>
      <c r="G9" s="10" t="s">
        <v>31</v>
      </c>
      <c r="H9" s="13">
        <v>267.5</v>
      </c>
      <c r="I9" s="27" t="s">
        <v>46</v>
      </c>
      <c r="J9" s="28" t="s">
        <v>51</v>
      </c>
    </row>
    <row r="10" spans="1:11" ht="30" customHeight="1" x14ac:dyDescent="0.2">
      <c r="A10" s="4">
        <v>44428</v>
      </c>
      <c r="B10" s="5" t="s">
        <v>14</v>
      </c>
      <c r="C10" s="6" t="s">
        <v>29</v>
      </c>
      <c r="D10" s="10" t="s">
        <v>23</v>
      </c>
      <c r="E10" s="10" t="s">
        <v>30</v>
      </c>
      <c r="F10" s="59" t="s">
        <v>28</v>
      </c>
      <c r="G10" s="10" t="s">
        <v>31</v>
      </c>
      <c r="H10" s="13">
        <v>912</v>
      </c>
      <c r="I10" s="27" t="s">
        <v>46</v>
      </c>
      <c r="J10" s="28" t="s">
        <v>51</v>
      </c>
    </row>
    <row r="11" spans="1:11" ht="30" customHeight="1" x14ac:dyDescent="0.2">
      <c r="A11" s="4">
        <v>44391</v>
      </c>
      <c r="B11" s="5" t="s">
        <v>14</v>
      </c>
      <c r="C11" s="6" t="s">
        <v>32</v>
      </c>
      <c r="D11" s="10" t="s">
        <v>23</v>
      </c>
      <c r="E11" s="10" t="s">
        <v>33</v>
      </c>
      <c r="F11" s="58" t="s">
        <v>34</v>
      </c>
      <c r="G11" s="10" t="s">
        <v>31</v>
      </c>
      <c r="H11" s="13">
        <v>1367</v>
      </c>
      <c r="I11" s="27" t="s">
        <v>46</v>
      </c>
      <c r="J11" s="28" t="s">
        <v>52</v>
      </c>
    </row>
    <row r="12" spans="1:11" ht="30" customHeight="1" x14ac:dyDescent="0.2">
      <c r="A12" s="4">
        <v>44469</v>
      </c>
      <c r="B12" s="5" t="s">
        <v>14</v>
      </c>
      <c r="C12" s="6" t="s">
        <v>35</v>
      </c>
      <c r="D12" s="10" t="s">
        <v>23</v>
      </c>
      <c r="E12" s="10" t="s">
        <v>36</v>
      </c>
      <c r="F12" s="58" t="s">
        <v>37</v>
      </c>
      <c r="G12" s="18" t="s">
        <v>38</v>
      </c>
      <c r="H12" s="13">
        <v>11288.7</v>
      </c>
      <c r="I12" s="27" t="s">
        <v>46</v>
      </c>
      <c r="J12" s="28" t="s">
        <v>53</v>
      </c>
    </row>
    <row r="13" spans="1:11" ht="57" customHeight="1" x14ac:dyDescent="0.2">
      <c r="A13" s="4">
        <v>44460</v>
      </c>
      <c r="B13" s="5" t="s">
        <v>14</v>
      </c>
      <c r="C13" s="6" t="s">
        <v>39</v>
      </c>
      <c r="D13" s="10" t="s">
        <v>23</v>
      </c>
      <c r="E13" s="10" t="s">
        <v>24</v>
      </c>
      <c r="F13" s="59" t="s">
        <v>25</v>
      </c>
      <c r="G13" s="10" t="s">
        <v>31</v>
      </c>
      <c r="H13" s="13">
        <v>1240</v>
      </c>
      <c r="I13" s="27" t="s">
        <v>46</v>
      </c>
      <c r="J13" s="29" t="s">
        <v>54</v>
      </c>
      <c r="K13" s="14">
        <f>SUM(H7:H65)</f>
        <v>57369.189999999995</v>
      </c>
    </row>
    <row r="14" spans="1:11" ht="30" customHeight="1" x14ac:dyDescent="0.2">
      <c r="A14" s="4">
        <v>44469</v>
      </c>
      <c r="B14" s="5" t="s">
        <v>14</v>
      </c>
      <c r="C14" s="6" t="s">
        <v>40</v>
      </c>
      <c r="D14" s="10" t="s">
        <v>41</v>
      </c>
      <c r="E14" s="10" t="s">
        <v>42</v>
      </c>
      <c r="F14" s="58" t="s">
        <v>43</v>
      </c>
      <c r="G14" s="10" t="s">
        <v>31</v>
      </c>
      <c r="H14" s="13">
        <v>360</v>
      </c>
      <c r="I14" s="26" t="s">
        <v>47</v>
      </c>
      <c r="J14" s="30" t="s">
        <v>55</v>
      </c>
      <c r="K14" s="15"/>
    </row>
    <row r="15" spans="1:11" ht="52.15" customHeight="1" x14ac:dyDescent="0.2">
      <c r="A15" s="4">
        <v>44470</v>
      </c>
      <c r="B15" s="5" t="s">
        <v>14</v>
      </c>
      <c r="C15" s="6" t="s">
        <v>56</v>
      </c>
      <c r="D15" s="10" t="s">
        <v>23</v>
      </c>
      <c r="E15" s="10" t="s">
        <v>33</v>
      </c>
      <c r="F15" s="58" t="s">
        <v>34</v>
      </c>
      <c r="G15" s="10" t="s">
        <v>31</v>
      </c>
      <c r="H15" s="13">
        <v>957</v>
      </c>
      <c r="I15" s="27" t="s">
        <v>46</v>
      </c>
      <c r="J15" s="29" t="s">
        <v>54</v>
      </c>
      <c r="K15" s="16">
        <f>(K13-K14)</f>
        <v>57369.189999999995</v>
      </c>
    </row>
    <row r="16" spans="1:11" ht="39.6" customHeight="1" x14ac:dyDescent="0.2">
      <c r="A16" s="4">
        <v>44450</v>
      </c>
      <c r="B16" s="5" t="s">
        <v>14</v>
      </c>
      <c r="C16" s="6" t="s">
        <v>57</v>
      </c>
      <c r="D16" s="10" t="s">
        <v>58</v>
      </c>
      <c r="E16" s="10" t="s">
        <v>59</v>
      </c>
      <c r="F16" s="58" t="s">
        <v>60</v>
      </c>
      <c r="G16" s="10" t="s">
        <v>31</v>
      </c>
      <c r="H16" s="13">
        <v>906</v>
      </c>
      <c r="I16" s="27" t="s">
        <v>46</v>
      </c>
      <c r="J16" s="28" t="s">
        <v>61</v>
      </c>
    </row>
    <row r="17" spans="1:11" ht="42.6" customHeight="1" x14ac:dyDescent="0.2">
      <c r="A17" s="4">
        <v>44496</v>
      </c>
      <c r="B17" s="5" t="s">
        <v>14</v>
      </c>
      <c r="C17" s="6" t="s">
        <v>62</v>
      </c>
      <c r="D17" s="10" t="s">
        <v>58</v>
      </c>
      <c r="E17" s="10" t="s">
        <v>63</v>
      </c>
      <c r="F17" s="58" t="s">
        <v>64</v>
      </c>
      <c r="G17" s="10" t="s">
        <v>31</v>
      </c>
      <c r="H17" s="13">
        <v>271.3</v>
      </c>
      <c r="I17" s="27" t="s">
        <v>46</v>
      </c>
      <c r="J17" s="28" t="s">
        <v>65</v>
      </c>
    </row>
    <row r="18" spans="1:11" ht="85.15" customHeight="1" x14ac:dyDescent="0.2">
      <c r="A18" s="4">
        <v>44490</v>
      </c>
      <c r="B18" s="5" t="s">
        <v>14</v>
      </c>
      <c r="C18" s="6" t="s">
        <v>66</v>
      </c>
      <c r="D18" s="10" t="s">
        <v>58</v>
      </c>
      <c r="E18" s="10" t="s">
        <v>33</v>
      </c>
      <c r="F18" s="58" t="s">
        <v>34</v>
      </c>
      <c r="G18" s="10" t="s">
        <v>31</v>
      </c>
      <c r="H18" s="13">
        <v>212.9</v>
      </c>
      <c r="I18" s="27" t="s">
        <v>46</v>
      </c>
      <c r="J18" s="28" t="s">
        <v>67</v>
      </c>
    </row>
    <row r="19" spans="1:11" ht="30" customHeight="1" x14ac:dyDescent="0.2">
      <c r="A19" s="4">
        <v>44496</v>
      </c>
      <c r="B19" s="5" t="s">
        <v>14</v>
      </c>
      <c r="C19" s="6" t="s">
        <v>68</v>
      </c>
      <c r="D19" s="10" t="s">
        <v>58</v>
      </c>
      <c r="E19" s="10" t="s">
        <v>69</v>
      </c>
      <c r="F19" s="58" t="s">
        <v>70</v>
      </c>
      <c r="G19" s="10" t="s">
        <v>31</v>
      </c>
      <c r="H19" s="13">
        <v>239.7</v>
      </c>
      <c r="I19" s="27" t="s">
        <v>71</v>
      </c>
      <c r="J19" s="28" t="s">
        <v>72</v>
      </c>
      <c r="K19" s="3"/>
    </row>
    <row r="20" spans="1:11" ht="70.900000000000006" customHeight="1" x14ac:dyDescent="0.2">
      <c r="A20" s="4">
        <v>44487</v>
      </c>
      <c r="B20" s="5" t="s">
        <v>14</v>
      </c>
      <c r="C20" s="6" t="s">
        <v>73</v>
      </c>
      <c r="D20" s="10" t="s">
        <v>58</v>
      </c>
      <c r="E20" s="10" t="s">
        <v>74</v>
      </c>
      <c r="F20" s="58" t="s">
        <v>75</v>
      </c>
      <c r="G20" s="10" t="s">
        <v>31</v>
      </c>
      <c r="H20" s="13">
        <v>529.5</v>
      </c>
      <c r="I20" s="27" t="s">
        <v>46</v>
      </c>
      <c r="J20" s="28" t="s">
        <v>76</v>
      </c>
      <c r="K20" s="9"/>
    </row>
    <row r="21" spans="1:11" ht="31.15" customHeight="1" x14ac:dyDescent="0.2">
      <c r="A21" s="4">
        <v>44490</v>
      </c>
      <c r="B21" s="5" t="s">
        <v>14</v>
      </c>
      <c r="C21" s="6" t="s">
        <v>77</v>
      </c>
      <c r="D21" s="10" t="s">
        <v>58</v>
      </c>
      <c r="E21" s="10" t="s">
        <v>78</v>
      </c>
      <c r="F21" s="58" t="s">
        <v>75</v>
      </c>
      <c r="G21" s="10" t="s">
        <v>31</v>
      </c>
      <c r="H21" s="13">
        <v>148.35</v>
      </c>
      <c r="I21" s="27" t="s">
        <v>46</v>
      </c>
      <c r="J21" s="28" t="s">
        <v>76</v>
      </c>
    </row>
    <row r="22" spans="1:11" ht="30" customHeight="1" x14ac:dyDescent="0.2">
      <c r="A22" s="4">
        <v>44475</v>
      </c>
      <c r="B22" s="5" t="s">
        <v>14</v>
      </c>
      <c r="C22" s="6" t="s">
        <v>83</v>
      </c>
      <c r="D22" s="10" t="s">
        <v>58</v>
      </c>
      <c r="E22" s="10" t="s">
        <v>79</v>
      </c>
      <c r="F22" s="58" t="s">
        <v>80</v>
      </c>
      <c r="G22" s="10" t="s">
        <v>31</v>
      </c>
      <c r="H22" s="13">
        <v>911.14</v>
      </c>
      <c r="I22" s="27" t="s">
        <v>81</v>
      </c>
      <c r="J22" s="28" t="s">
        <v>82</v>
      </c>
    </row>
    <row r="23" spans="1:11" ht="30" customHeight="1" x14ac:dyDescent="0.2">
      <c r="A23" s="4">
        <v>44476</v>
      </c>
      <c r="B23" s="5" t="s">
        <v>14</v>
      </c>
      <c r="C23" s="6" t="s">
        <v>84</v>
      </c>
      <c r="D23" s="10" t="s">
        <v>58</v>
      </c>
      <c r="E23" s="10" t="s">
        <v>85</v>
      </c>
      <c r="F23" s="58" t="s">
        <v>86</v>
      </c>
      <c r="G23" s="10" t="s">
        <v>31</v>
      </c>
      <c r="H23" s="13">
        <v>273.70999999999998</v>
      </c>
      <c r="I23" s="27" t="s">
        <v>81</v>
      </c>
      <c r="J23" s="28" t="s">
        <v>82</v>
      </c>
    </row>
    <row r="24" spans="1:11" ht="46.15" customHeight="1" x14ac:dyDescent="0.2">
      <c r="A24" s="4">
        <v>44497</v>
      </c>
      <c r="B24" s="5" t="s">
        <v>14</v>
      </c>
      <c r="C24" s="6" t="s">
        <v>89</v>
      </c>
      <c r="D24" s="10" t="s">
        <v>58</v>
      </c>
      <c r="E24" s="10" t="s">
        <v>90</v>
      </c>
      <c r="F24" s="58" t="s">
        <v>91</v>
      </c>
      <c r="G24" s="10" t="s">
        <v>31</v>
      </c>
      <c r="H24" s="13">
        <v>730</v>
      </c>
      <c r="I24" s="27" t="s">
        <v>71</v>
      </c>
      <c r="J24" s="28" t="s">
        <v>82</v>
      </c>
    </row>
    <row r="25" spans="1:11" ht="73.900000000000006" customHeight="1" x14ac:dyDescent="0.2">
      <c r="A25" s="4">
        <v>44497</v>
      </c>
      <c r="B25" s="5" t="s">
        <v>14</v>
      </c>
      <c r="C25" s="6" t="s">
        <v>92</v>
      </c>
      <c r="D25" s="10" t="s">
        <v>58</v>
      </c>
      <c r="E25" s="10" t="s">
        <v>87</v>
      </c>
      <c r="F25" s="58" t="s">
        <v>88</v>
      </c>
      <c r="G25" s="10" t="s">
        <v>31</v>
      </c>
      <c r="H25" s="13">
        <v>448.9</v>
      </c>
      <c r="I25" s="27" t="s">
        <v>46</v>
      </c>
      <c r="J25" s="28" t="s">
        <v>82</v>
      </c>
    </row>
    <row r="26" spans="1:11" ht="34.15" customHeight="1" x14ac:dyDescent="0.2">
      <c r="A26" s="4">
        <v>44497</v>
      </c>
      <c r="B26" s="5" t="s">
        <v>14</v>
      </c>
      <c r="C26" s="6" t="s">
        <v>93</v>
      </c>
      <c r="D26" s="10" t="s">
        <v>58</v>
      </c>
      <c r="E26" s="10" t="s">
        <v>94</v>
      </c>
      <c r="F26" s="58" t="s">
        <v>95</v>
      </c>
      <c r="G26" s="10" t="s">
        <v>31</v>
      </c>
      <c r="H26" s="13">
        <v>141</v>
      </c>
      <c r="I26" s="27" t="s">
        <v>46</v>
      </c>
      <c r="J26" s="28" t="s">
        <v>96</v>
      </c>
    </row>
    <row r="27" spans="1:11" ht="30.6" customHeight="1" x14ac:dyDescent="0.2">
      <c r="A27" s="4">
        <v>44529</v>
      </c>
      <c r="B27" s="5" t="s">
        <v>14</v>
      </c>
      <c r="C27" s="6" t="s">
        <v>97</v>
      </c>
      <c r="D27" s="10" t="s">
        <v>58</v>
      </c>
      <c r="E27" s="10" t="s">
        <v>98</v>
      </c>
      <c r="F27" s="58" t="s">
        <v>99</v>
      </c>
      <c r="G27" s="10" t="s">
        <v>31</v>
      </c>
      <c r="H27" s="13">
        <v>810</v>
      </c>
      <c r="I27" s="27" t="s">
        <v>81</v>
      </c>
      <c r="J27" s="28" t="s">
        <v>82</v>
      </c>
    </row>
    <row r="28" spans="1:11" ht="43.15" customHeight="1" x14ac:dyDescent="0.2">
      <c r="A28" s="4">
        <v>44524</v>
      </c>
      <c r="B28" s="5" t="s">
        <v>14</v>
      </c>
      <c r="C28" s="6" t="s">
        <v>100</v>
      </c>
      <c r="D28" s="10" t="s">
        <v>58</v>
      </c>
      <c r="E28" s="10" t="s">
        <v>24</v>
      </c>
      <c r="F28" s="58" t="s">
        <v>101</v>
      </c>
      <c r="G28" s="10" t="s">
        <v>31</v>
      </c>
      <c r="H28" s="13">
        <v>1732.55</v>
      </c>
      <c r="I28" s="27" t="s">
        <v>46</v>
      </c>
      <c r="J28" s="28" t="s">
        <v>82</v>
      </c>
    </row>
    <row r="29" spans="1:11" ht="30" customHeight="1" x14ac:dyDescent="0.2">
      <c r="A29" s="4">
        <v>44516</v>
      </c>
      <c r="B29" s="5" t="s">
        <v>14</v>
      </c>
      <c r="C29" s="6" t="s">
        <v>102</v>
      </c>
      <c r="D29" s="10" t="s">
        <v>58</v>
      </c>
      <c r="E29" s="10" t="s">
        <v>33</v>
      </c>
      <c r="F29" s="58" t="s">
        <v>34</v>
      </c>
      <c r="G29" s="10" t="s">
        <v>31</v>
      </c>
      <c r="H29" s="13">
        <v>230</v>
      </c>
      <c r="I29" s="27" t="s">
        <v>46</v>
      </c>
      <c r="J29" s="28" t="s">
        <v>51</v>
      </c>
    </row>
    <row r="30" spans="1:11" ht="82.9" customHeight="1" x14ac:dyDescent="0.2">
      <c r="A30" s="4">
        <v>44525</v>
      </c>
      <c r="B30" s="5" t="s">
        <v>14</v>
      </c>
      <c r="C30" s="6" t="s">
        <v>103</v>
      </c>
      <c r="D30" s="10" t="s">
        <v>58</v>
      </c>
      <c r="E30" s="10" t="s">
        <v>33</v>
      </c>
      <c r="F30" s="58" t="s">
        <v>34</v>
      </c>
      <c r="G30" s="10" t="s">
        <v>31</v>
      </c>
      <c r="H30" s="13">
        <v>234.7</v>
      </c>
      <c r="I30" s="27" t="s">
        <v>46</v>
      </c>
      <c r="J30" s="28" t="s">
        <v>67</v>
      </c>
    </row>
    <row r="31" spans="1:11" ht="37.15" customHeight="1" x14ac:dyDescent="0.2">
      <c r="A31" s="4">
        <v>44523</v>
      </c>
      <c r="B31" s="5" t="s">
        <v>14</v>
      </c>
      <c r="C31" s="6" t="s">
        <v>104</v>
      </c>
      <c r="D31" s="10" t="s">
        <v>105</v>
      </c>
      <c r="E31" s="10" t="s">
        <v>33</v>
      </c>
      <c r="F31" s="58" t="s">
        <v>34</v>
      </c>
      <c r="G31" s="10" t="s">
        <v>31</v>
      </c>
      <c r="H31" s="13">
        <v>555</v>
      </c>
      <c r="I31" s="27" t="s">
        <v>46</v>
      </c>
      <c r="J31" s="28" t="s">
        <v>67</v>
      </c>
    </row>
    <row r="32" spans="1:11" ht="39" customHeight="1" x14ac:dyDescent="0.2">
      <c r="A32" s="4">
        <v>44529</v>
      </c>
      <c r="B32" s="5" t="s">
        <v>14</v>
      </c>
      <c r="C32" s="6" t="s">
        <v>106</v>
      </c>
      <c r="D32" s="10" t="s">
        <v>58</v>
      </c>
      <c r="E32" s="10" t="s">
        <v>33</v>
      </c>
      <c r="F32" s="58" t="s">
        <v>34</v>
      </c>
      <c r="G32" s="10" t="s">
        <v>31</v>
      </c>
      <c r="H32" s="13">
        <v>137.5</v>
      </c>
      <c r="I32" s="27" t="s">
        <v>46</v>
      </c>
      <c r="J32" s="28" t="s">
        <v>51</v>
      </c>
    </row>
    <row r="33" spans="1:12" ht="30" customHeight="1" x14ac:dyDescent="0.2">
      <c r="A33" s="4">
        <v>44518</v>
      </c>
      <c r="B33" s="5" t="s">
        <v>14</v>
      </c>
      <c r="C33" s="6" t="s">
        <v>107</v>
      </c>
      <c r="D33" s="10" t="s">
        <v>58</v>
      </c>
      <c r="E33" s="10" t="s">
        <v>108</v>
      </c>
      <c r="F33" s="58" t="s">
        <v>109</v>
      </c>
      <c r="G33" s="10" t="s">
        <v>31</v>
      </c>
      <c r="H33" s="13">
        <v>1600</v>
      </c>
      <c r="I33" s="27" t="s">
        <v>46</v>
      </c>
      <c r="J33" s="28" t="s">
        <v>51</v>
      </c>
    </row>
    <row r="34" spans="1:12" ht="33.6" customHeight="1" x14ac:dyDescent="0.2">
      <c r="A34" s="4">
        <v>44515</v>
      </c>
      <c r="B34" s="5" t="s">
        <v>14</v>
      </c>
      <c r="C34" s="6" t="s">
        <v>110</v>
      </c>
      <c r="D34" s="10" t="s">
        <v>58</v>
      </c>
      <c r="E34" s="10" t="s">
        <v>111</v>
      </c>
      <c r="F34" s="58" t="s">
        <v>112</v>
      </c>
      <c r="G34" s="10" t="s">
        <v>31</v>
      </c>
      <c r="H34" s="13">
        <v>173.42</v>
      </c>
      <c r="I34" s="27" t="s">
        <v>118</v>
      </c>
      <c r="J34" s="31" t="s">
        <v>113</v>
      </c>
    </row>
    <row r="35" spans="1:12" ht="35.450000000000003" customHeight="1" x14ac:dyDescent="0.2">
      <c r="A35" s="4">
        <v>44524</v>
      </c>
      <c r="B35" s="5" t="s">
        <v>14</v>
      </c>
      <c r="C35" s="6" t="s">
        <v>114</v>
      </c>
      <c r="D35" s="10" t="s">
        <v>58</v>
      </c>
      <c r="E35" s="10" t="s">
        <v>115</v>
      </c>
      <c r="F35" s="58" t="s">
        <v>116</v>
      </c>
      <c r="G35" s="10" t="s">
        <v>31</v>
      </c>
      <c r="H35" s="13">
        <v>309.5</v>
      </c>
      <c r="I35" s="27" t="s">
        <v>118</v>
      </c>
      <c r="J35" s="28" t="s">
        <v>117</v>
      </c>
    </row>
    <row r="36" spans="1:12" ht="30" customHeight="1" x14ac:dyDescent="0.2">
      <c r="A36" s="4">
        <v>44524</v>
      </c>
      <c r="B36" s="5" t="s">
        <v>14</v>
      </c>
      <c r="C36" s="6" t="s">
        <v>119</v>
      </c>
      <c r="D36" s="10" t="s">
        <v>58</v>
      </c>
      <c r="E36" s="10" t="s">
        <v>24</v>
      </c>
      <c r="F36" s="58" t="s">
        <v>120</v>
      </c>
      <c r="G36" s="10" t="s">
        <v>31</v>
      </c>
      <c r="H36" s="13">
        <v>1732.55</v>
      </c>
      <c r="I36" s="27" t="s">
        <v>46</v>
      </c>
      <c r="J36" s="28" t="s">
        <v>121</v>
      </c>
    </row>
    <row r="37" spans="1:12" ht="30" customHeight="1" x14ac:dyDescent="0.2">
      <c r="A37" s="4">
        <v>44516</v>
      </c>
      <c r="B37" s="5" t="s">
        <v>14</v>
      </c>
      <c r="C37" s="6" t="s">
        <v>122</v>
      </c>
      <c r="D37" s="10" t="s">
        <v>58</v>
      </c>
      <c r="E37" s="10" t="s">
        <v>33</v>
      </c>
      <c r="F37" s="59" t="s">
        <v>123</v>
      </c>
      <c r="G37" s="10" t="s">
        <v>31</v>
      </c>
      <c r="H37" s="13">
        <v>230</v>
      </c>
      <c r="I37" s="22" t="s">
        <v>46</v>
      </c>
      <c r="J37" s="36" t="s">
        <v>51</v>
      </c>
      <c r="L37" s="1" t="s">
        <v>14</v>
      </c>
    </row>
    <row r="38" spans="1:12" ht="30" customHeight="1" x14ac:dyDescent="0.2">
      <c r="A38" s="4">
        <v>44525</v>
      </c>
      <c r="B38" s="5" t="s">
        <v>14</v>
      </c>
      <c r="C38" s="6" t="s">
        <v>124</v>
      </c>
      <c r="D38" s="10" t="s">
        <v>58</v>
      </c>
      <c r="E38" s="10" t="s">
        <v>33</v>
      </c>
      <c r="F38" s="59" t="s">
        <v>129</v>
      </c>
      <c r="G38" s="10" t="s">
        <v>31</v>
      </c>
      <c r="H38" s="13">
        <v>234.7</v>
      </c>
      <c r="I38" s="22" t="s">
        <v>125</v>
      </c>
      <c r="J38" s="35" t="s">
        <v>113</v>
      </c>
    </row>
    <row r="39" spans="1:12" ht="30" customHeight="1" x14ac:dyDescent="0.2">
      <c r="A39" s="4">
        <v>44529</v>
      </c>
      <c r="B39" s="5" t="s">
        <v>14</v>
      </c>
      <c r="C39" s="6" t="s">
        <v>127</v>
      </c>
      <c r="D39" s="10" t="s">
        <v>58</v>
      </c>
      <c r="E39" s="10" t="s">
        <v>33</v>
      </c>
      <c r="F39" s="59" t="s">
        <v>34</v>
      </c>
      <c r="G39" s="10" t="s">
        <v>31</v>
      </c>
      <c r="H39" s="13">
        <v>137.5</v>
      </c>
      <c r="I39" s="22" t="s">
        <v>130</v>
      </c>
      <c r="J39" s="35" t="s">
        <v>113</v>
      </c>
    </row>
    <row r="40" spans="1:12" ht="30" customHeight="1" x14ac:dyDescent="0.2">
      <c r="A40" s="4">
        <v>44518</v>
      </c>
      <c r="B40" s="5" t="s">
        <v>14</v>
      </c>
      <c r="C40" s="6" t="s">
        <v>131</v>
      </c>
      <c r="D40" s="10" t="s">
        <v>58</v>
      </c>
      <c r="E40" s="10" t="s">
        <v>108</v>
      </c>
      <c r="F40" s="59" t="s">
        <v>132</v>
      </c>
      <c r="G40" s="10" t="s">
        <v>31</v>
      </c>
      <c r="H40" s="13">
        <v>1600</v>
      </c>
      <c r="I40" s="22" t="s">
        <v>46</v>
      </c>
      <c r="J40" s="35" t="s">
        <v>133</v>
      </c>
    </row>
    <row r="41" spans="1:12" ht="30" customHeight="1" x14ac:dyDescent="0.2">
      <c r="A41" s="4">
        <v>44516</v>
      </c>
      <c r="B41" s="5" t="s">
        <v>14</v>
      </c>
      <c r="C41" s="6" t="s">
        <v>134</v>
      </c>
      <c r="D41" s="10" t="s">
        <v>135</v>
      </c>
      <c r="E41" s="10" t="s">
        <v>136</v>
      </c>
      <c r="F41" s="59" t="s">
        <v>137</v>
      </c>
      <c r="G41" s="10" t="s">
        <v>31</v>
      </c>
      <c r="H41" s="13">
        <v>137.30000000000001</v>
      </c>
      <c r="I41" s="22" t="s">
        <v>138</v>
      </c>
      <c r="J41" s="35" t="s">
        <v>139</v>
      </c>
    </row>
    <row r="42" spans="1:12" ht="30" customHeight="1" x14ac:dyDescent="0.2">
      <c r="A42" s="4">
        <v>44525</v>
      </c>
      <c r="B42" s="5" t="s">
        <v>14</v>
      </c>
      <c r="C42" s="6" t="s">
        <v>140</v>
      </c>
      <c r="D42" s="10" t="s">
        <v>135</v>
      </c>
      <c r="E42" s="10" t="s">
        <v>108</v>
      </c>
      <c r="F42" s="59" t="s">
        <v>109</v>
      </c>
      <c r="G42" s="10" t="s">
        <v>146</v>
      </c>
      <c r="H42" s="13">
        <v>3000</v>
      </c>
      <c r="I42" s="22" t="s">
        <v>141</v>
      </c>
      <c r="J42" s="35" t="s">
        <v>142</v>
      </c>
    </row>
    <row r="43" spans="1:12" ht="30" customHeight="1" x14ac:dyDescent="0.2">
      <c r="A43" s="4">
        <v>44524</v>
      </c>
      <c r="B43" s="5" t="s">
        <v>14</v>
      </c>
      <c r="C43" s="6" t="s">
        <v>143</v>
      </c>
      <c r="D43" s="10" t="s">
        <v>58</v>
      </c>
      <c r="E43" s="10" t="s">
        <v>144</v>
      </c>
      <c r="F43" s="59" t="s">
        <v>145</v>
      </c>
      <c r="G43" s="10" t="s">
        <v>31</v>
      </c>
      <c r="H43" s="13">
        <v>1709.73</v>
      </c>
      <c r="I43" s="22" t="s">
        <v>147</v>
      </c>
      <c r="J43" s="35" t="s">
        <v>150</v>
      </c>
    </row>
    <row r="44" spans="1:12" ht="30" customHeight="1" x14ac:dyDescent="0.2">
      <c r="A44" s="4">
        <v>44512</v>
      </c>
      <c r="B44" s="5" t="s">
        <v>14</v>
      </c>
      <c r="C44" s="6" t="s">
        <v>148</v>
      </c>
      <c r="D44" s="10" t="s">
        <v>58</v>
      </c>
      <c r="E44" s="10"/>
      <c r="F44" s="59" t="s">
        <v>149</v>
      </c>
      <c r="G44" s="10" t="s">
        <v>146</v>
      </c>
      <c r="H44" s="13">
        <v>497.75</v>
      </c>
      <c r="I44" s="22" t="s">
        <v>138</v>
      </c>
      <c r="J44" s="35" t="s">
        <v>170</v>
      </c>
    </row>
    <row r="45" spans="1:12" ht="30" customHeight="1" x14ac:dyDescent="0.2">
      <c r="A45" s="4">
        <v>44488</v>
      </c>
      <c r="B45" s="5" t="s">
        <v>14</v>
      </c>
      <c r="C45" s="6" t="s">
        <v>151</v>
      </c>
      <c r="D45" s="10" t="s">
        <v>152</v>
      </c>
      <c r="E45" s="10" t="s">
        <v>153</v>
      </c>
      <c r="F45" s="59" t="s">
        <v>154</v>
      </c>
      <c r="G45" s="10" t="s">
        <v>146</v>
      </c>
      <c r="H45" s="13">
        <v>844.45</v>
      </c>
      <c r="I45" s="22" t="s">
        <v>147</v>
      </c>
      <c r="J45" s="35" t="s">
        <v>155</v>
      </c>
    </row>
    <row r="46" spans="1:12" ht="30" customHeight="1" x14ac:dyDescent="0.2">
      <c r="A46" s="4">
        <v>44509</v>
      </c>
      <c r="B46" s="5" t="s">
        <v>14</v>
      </c>
      <c r="C46" s="6" t="s">
        <v>156</v>
      </c>
      <c r="D46" s="10" t="s">
        <v>58</v>
      </c>
      <c r="E46" s="10" t="s">
        <v>157</v>
      </c>
      <c r="F46" s="59" t="s">
        <v>158</v>
      </c>
      <c r="G46" s="10" t="s">
        <v>146</v>
      </c>
      <c r="H46" s="13">
        <v>108</v>
      </c>
      <c r="I46" s="22" t="s">
        <v>147</v>
      </c>
      <c r="J46" s="35" t="s">
        <v>159</v>
      </c>
    </row>
    <row r="47" spans="1:12" ht="30" customHeight="1" x14ac:dyDescent="0.2">
      <c r="A47" s="4">
        <v>44501</v>
      </c>
      <c r="B47" s="5" t="s">
        <v>14</v>
      </c>
      <c r="C47" s="6" t="s">
        <v>160</v>
      </c>
      <c r="D47" s="10" t="s">
        <v>58</v>
      </c>
      <c r="E47" s="10" t="s">
        <v>161</v>
      </c>
      <c r="F47" s="59" t="s">
        <v>162</v>
      </c>
      <c r="G47" s="10" t="s">
        <v>146</v>
      </c>
      <c r="H47" s="13">
        <v>100</v>
      </c>
      <c r="I47" s="22" t="s">
        <v>46</v>
      </c>
      <c r="J47" s="35" t="s">
        <v>163</v>
      </c>
    </row>
    <row r="48" spans="1:12" ht="30" customHeight="1" x14ac:dyDescent="0.2">
      <c r="A48" s="4">
        <v>44501</v>
      </c>
      <c r="B48" s="5" t="s">
        <v>14</v>
      </c>
      <c r="C48" s="6" t="s">
        <v>164</v>
      </c>
      <c r="D48" s="10" t="s">
        <v>58</v>
      </c>
      <c r="E48" s="10"/>
      <c r="F48" s="59" t="s">
        <v>165</v>
      </c>
      <c r="G48" s="10" t="s">
        <v>146</v>
      </c>
      <c r="H48" s="13">
        <v>152.75</v>
      </c>
      <c r="I48" s="22" t="s">
        <v>138</v>
      </c>
      <c r="J48" s="35" t="s">
        <v>173</v>
      </c>
    </row>
    <row r="49" spans="1:10" ht="30" customHeight="1" x14ac:dyDescent="0.2">
      <c r="A49" s="4">
        <v>44501</v>
      </c>
      <c r="B49" s="5" t="s">
        <v>14</v>
      </c>
      <c r="C49" s="6" t="s">
        <v>166</v>
      </c>
      <c r="D49" s="10" t="s">
        <v>58</v>
      </c>
      <c r="E49" s="10"/>
      <c r="F49" s="59" t="s">
        <v>167</v>
      </c>
      <c r="G49" s="10" t="s">
        <v>146</v>
      </c>
      <c r="H49" s="13">
        <v>52.5</v>
      </c>
      <c r="I49" s="22" t="s">
        <v>138</v>
      </c>
      <c r="J49" s="35" t="s">
        <v>174</v>
      </c>
    </row>
    <row r="50" spans="1:10" ht="30" customHeight="1" x14ac:dyDescent="0.2">
      <c r="A50" s="4">
        <v>44558</v>
      </c>
      <c r="B50" s="5" t="s">
        <v>14</v>
      </c>
      <c r="C50" s="6" t="s">
        <v>172</v>
      </c>
      <c r="D50" s="10" t="s">
        <v>135</v>
      </c>
      <c r="E50" s="10" t="s">
        <v>168</v>
      </c>
      <c r="F50" s="59" t="s">
        <v>169</v>
      </c>
      <c r="G50" s="10" t="s">
        <v>146</v>
      </c>
      <c r="H50" s="13">
        <v>300</v>
      </c>
      <c r="I50" s="22" t="s">
        <v>171</v>
      </c>
      <c r="J50" s="35" t="s">
        <v>175</v>
      </c>
    </row>
    <row r="51" spans="1:10" ht="30" customHeight="1" x14ac:dyDescent="0.2">
      <c r="A51" s="4">
        <v>44528</v>
      </c>
      <c r="B51" s="5" t="s">
        <v>14</v>
      </c>
      <c r="C51" s="6" t="s">
        <v>156</v>
      </c>
      <c r="D51" s="10" t="s">
        <v>58</v>
      </c>
      <c r="E51" s="10"/>
      <c r="F51" s="59" t="s">
        <v>149</v>
      </c>
      <c r="G51" s="10" t="s">
        <v>146</v>
      </c>
      <c r="H51" s="13">
        <v>297</v>
      </c>
      <c r="I51" s="22" t="s">
        <v>138</v>
      </c>
      <c r="J51" s="35" t="s">
        <v>176</v>
      </c>
    </row>
    <row r="52" spans="1:10" ht="30" customHeight="1" x14ac:dyDescent="0.2">
      <c r="A52" s="4">
        <v>44544</v>
      </c>
      <c r="B52" s="5" t="s">
        <v>14</v>
      </c>
      <c r="C52" s="6" t="s">
        <v>177</v>
      </c>
      <c r="D52" s="10" t="s">
        <v>178</v>
      </c>
      <c r="E52" s="10" t="s">
        <v>179</v>
      </c>
      <c r="F52" s="59" t="s">
        <v>180</v>
      </c>
      <c r="G52" s="10" t="s">
        <v>146</v>
      </c>
      <c r="H52" s="13">
        <v>3600</v>
      </c>
      <c r="I52" s="22" t="s">
        <v>130</v>
      </c>
      <c r="J52" s="35" t="s">
        <v>181</v>
      </c>
    </row>
    <row r="53" spans="1:10" ht="30" customHeight="1" x14ac:dyDescent="0.2">
      <c r="A53" s="4">
        <v>44558</v>
      </c>
      <c r="B53" s="5" t="s">
        <v>14</v>
      </c>
      <c r="C53" s="6" t="s">
        <v>182</v>
      </c>
      <c r="D53" s="10" t="s">
        <v>58</v>
      </c>
      <c r="E53" s="10" t="s">
        <v>183</v>
      </c>
      <c r="F53" s="59" t="s">
        <v>184</v>
      </c>
      <c r="G53" s="10" t="s">
        <v>146</v>
      </c>
      <c r="H53" s="13">
        <v>34</v>
      </c>
      <c r="I53" s="22" t="s">
        <v>185</v>
      </c>
      <c r="J53" s="35" t="s">
        <v>186</v>
      </c>
    </row>
    <row r="54" spans="1:10" ht="30" customHeight="1" x14ac:dyDescent="0.2">
      <c r="A54" s="4">
        <v>44545</v>
      </c>
      <c r="B54" s="5" t="s">
        <v>14</v>
      </c>
      <c r="C54" s="6" t="s">
        <v>187</v>
      </c>
      <c r="D54" s="10" t="s">
        <v>58</v>
      </c>
      <c r="E54" s="10" t="s">
        <v>168</v>
      </c>
      <c r="F54" s="59" t="s">
        <v>169</v>
      </c>
      <c r="G54" s="10" t="s">
        <v>146</v>
      </c>
      <c r="H54" s="13">
        <v>750</v>
      </c>
      <c r="I54" s="22" t="s">
        <v>188</v>
      </c>
      <c r="J54" s="35" t="s">
        <v>189</v>
      </c>
    </row>
    <row r="55" spans="1:10" ht="30" customHeight="1" x14ac:dyDescent="0.2">
      <c r="A55" s="4">
        <v>44540</v>
      </c>
      <c r="B55" s="5" t="s">
        <v>14</v>
      </c>
      <c r="C55" s="6" t="s">
        <v>190</v>
      </c>
      <c r="D55" s="10" t="s">
        <v>58</v>
      </c>
      <c r="E55" s="10" t="s">
        <v>191</v>
      </c>
      <c r="F55" s="59" t="s">
        <v>192</v>
      </c>
      <c r="G55" s="10" t="s">
        <v>146</v>
      </c>
      <c r="H55" s="13">
        <v>876</v>
      </c>
      <c r="I55" s="22" t="s">
        <v>193</v>
      </c>
      <c r="J55" s="35" t="s">
        <v>194</v>
      </c>
    </row>
    <row r="56" spans="1:10" ht="30" customHeight="1" x14ac:dyDescent="0.2">
      <c r="A56" s="4">
        <v>44545</v>
      </c>
      <c r="B56" s="5" t="s">
        <v>14</v>
      </c>
      <c r="C56" s="6" t="s">
        <v>195</v>
      </c>
      <c r="D56" s="10" t="s">
        <v>58</v>
      </c>
      <c r="E56" s="10" t="s">
        <v>196</v>
      </c>
      <c r="F56" s="59" t="s">
        <v>199</v>
      </c>
      <c r="G56" s="10" t="s">
        <v>146</v>
      </c>
      <c r="H56" s="13">
        <v>71.25</v>
      </c>
      <c r="I56" s="22" t="s">
        <v>118</v>
      </c>
      <c r="J56" s="35" t="s">
        <v>202</v>
      </c>
    </row>
    <row r="57" spans="1:10" ht="30" customHeight="1" x14ac:dyDescent="0.2">
      <c r="A57" s="4">
        <v>44544</v>
      </c>
      <c r="B57" s="5" t="s">
        <v>14</v>
      </c>
      <c r="C57" s="6" t="s">
        <v>197</v>
      </c>
      <c r="D57" s="10" t="s">
        <v>58</v>
      </c>
      <c r="E57" s="10" t="s">
        <v>198</v>
      </c>
      <c r="F57" s="59" t="s">
        <v>200</v>
      </c>
      <c r="G57" s="10" t="s">
        <v>146</v>
      </c>
      <c r="H57" s="13">
        <v>48</v>
      </c>
      <c r="I57" s="22" t="s">
        <v>201</v>
      </c>
      <c r="J57" s="35" t="s">
        <v>203</v>
      </c>
    </row>
    <row r="58" spans="1:10" ht="30" customHeight="1" x14ac:dyDescent="0.2">
      <c r="A58" s="4">
        <v>44510</v>
      </c>
      <c r="B58" s="5" t="s">
        <v>14</v>
      </c>
      <c r="C58" s="6" t="s">
        <v>204</v>
      </c>
      <c r="D58" s="10" t="s">
        <v>58</v>
      </c>
      <c r="E58" s="10" t="s">
        <v>196</v>
      </c>
      <c r="F58" s="59" t="s">
        <v>205</v>
      </c>
      <c r="G58" s="10" t="s">
        <v>146</v>
      </c>
      <c r="H58" s="13">
        <v>153</v>
      </c>
      <c r="I58" s="22" t="s">
        <v>118</v>
      </c>
      <c r="J58" s="35" t="s">
        <v>206</v>
      </c>
    </row>
    <row r="59" spans="1:10" ht="30" customHeight="1" x14ac:dyDescent="0.2">
      <c r="A59" s="4">
        <v>44536</v>
      </c>
      <c r="B59" s="5" t="s">
        <v>14</v>
      </c>
      <c r="C59" s="6" t="s">
        <v>207</v>
      </c>
      <c r="D59" s="10" t="s">
        <v>58</v>
      </c>
      <c r="E59" s="10" t="s">
        <v>208</v>
      </c>
      <c r="F59" s="59" t="s">
        <v>209</v>
      </c>
      <c r="G59" s="10" t="s">
        <v>146</v>
      </c>
      <c r="H59" s="13">
        <v>1778</v>
      </c>
      <c r="I59" s="22" t="s">
        <v>210</v>
      </c>
      <c r="J59" s="35" t="s">
        <v>211</v>
      </c>
    </row>
    <row r="60" spans="1:10" ht="30" customHeight="1" x14ac:dyDescent="0.2">
      <c r="A60" s="4">
        <v>44533</v>
      </c>
      <c r="B60" s="5" t="s">
        <v>14</v>
      </c>
      <c r="C60" s="6" t="s">
        <v>212</v>
      </c>
      <c r="D60" s="10" t="s">
        <v>135</v>
      </c>
      <c r="E60" s="10"/>
      <c r="F60" s="59" t="s">
        <v>213</v>
      </c>
      <c r="G60" s="10" t="s">
        <v>146</v>
      </c>
      <c r="H60" s="13">
        <v>188.89</v>
      </c>
      <c r="I60" s="22" t="s">
        <v>81</v>
      </c>
      <c r="J60" s="35" t="s">
        <v>117</v>
      </c>
    </row>
    <row r="61" spans="1:10" ht="30" customHeight="1" x14ac:dyDescent="0.2">
      <c r="A61" s="4">
        <v>44532</v>
      </c>
      <c r="B61" s="5" t="s">
        <v>14</v>
      </c>
      <c r="C61" s="6" t="s">
        <v>214</v>
      </c>
      <c r="D61" s="10" t="s">
        <v>215</v>
      </c>
      <c r="E61" s="10" t="s">
        <v>33</v>
      </c>
      <c r="F61" s="59" t="s">
        <v>216</v>
      </c>
      <c r="G61" s="10" t="s">
        <v>146</v>
      </c>
      <c r="H61" s="13">
        <v>110</v>
      </c>
      <c r="I61" s="22" t="s">
        <v>46</v>
      </c>
      <c r="J61" s="35" t="s">
        <v>222</v>
      </c>
    </row>
    <row r="62" spans="1:10" ht="30" customHeight="1" x14ac:dyDescent="0.2">
      <c r="A62" s="4">
        <v>44536</v>
      </c>
      <c r="B62" s="5" t="s">
        <v>14</v>
      </c>
      <c r="C62" s="6" t="s">
        <v>217</v>
      </c>
      <c r="D62" s="10" t="s">
        <v>58</v>
      </c>
      <c r="E62" s="10" t="s">
        <v>218</v>
      </c>
      <c r="F62" s="59" t="s">
        <v>219</v>
      </c>
      <c r="G62" s="10" t="s">
        <v>146</v>
      </c>
      <c r="H62" s="13">
        <v>6600</v>
      </c>
      <c r="I62" s="22" t="s">
        <v>220</v>
      </c>
      <c r="J62" s="35" t="s">
        <v>221</v>
      </c>
    </row>
    <row r="63" spans="1:10" ht="30" customHeight="1" x14ac:dyDescent="0.2">
      <c r="A63" s="4">
        <v>44544</v>
      </c>
      <c r="B63" s="5" t="s">
        <v>14</v>
      </c>
      <c r="C63" s="6" t="s">
        <v>223</v>
      </c>
      <c r="D63" s="10" t="s">
        <v>215</v>
      </c>
      <c r="E63" s="10" t="s">
        <v>198</v>
      </c>
      <c r="F63" s="59" t="s">
        <v>224</v>
      </c>
      <c r="G63" s="10" t="s">
        <v>146</v>
      </c>
      <c r="H63" s="13">
        <v>482.15</v>
      </c>
      <c r="I63" s="22" t="s">
        <v>130</v>
      </c>
      <c r="J63" s="35" t="s">
        <v>53</v>
      </c>
    </row>
    <row r="64" spans="1:10" ht="30" customHeight="1" x14ac:dyDescent="0.2">
      <c r="A64" s="4">
        <v>44531</v>
      </c>
      <c r="B64" s="5" t="s">
        <v>14</v>
      </c>
      <c r="C64" s="6" t="s">
        <v>225</v>
      </c>
      <c r="D64" s="10" t="s">
        <v>226</v>
      </c>
      <c r="E64" s="10" t="s">
        <v>33</v>
      </c>
      <c r="F64" s="59" t="s">
        <v>128</v>
      </c>
      <c r="G64" s="10" t="s">
        <v>146</v>
      </c>
      <c r="H64" s="13">
        <v>307.5</v>
      </c>
      <c r="I64" s="22" t="s">
        <v>130</v>
      </c>
      <c r="J64" s="35" t="s">
        <v>227</v>
      </c>
    </row>
    <row r="65" spans="1:10" ht="30" customHeight="1" x14ac:dyDescent="0.2">
      <c r="A65" s="4">
        <v>44558</v>
      </c>
      <c r="B65" s="5" t="s">
        <v>14</v>
      </c>
      <c r="C65" s="6" t="s">
        <v>228</v>
      </c>
      <c r="D65" s="10" t="s">
        <v>58</v>
      </c>
      <c r="E65" s="10" t="s">
        <v>33</v>
      </c>
      <c r="F65" s="59" t="s">
        <v>128</v>
      </c>
      <c r="G65" s="10" t="s">
        <v>146</v>
      </c>
      <c r="H65" s="13">
        <v>384.6</v>
      </c>
      <c r="I65" s="22" t="s">
        <v>46</v>
      </c>
      <c r="J65" s="35" t="s">
        <v>229</v>
      </c>
    </row>
    <row r="66" spans="1:10" ht="30" customHeight="1" x14ac:dyDescent="0.2">
      <c r="A66" s="37" t="s">
        <v>126</v>
      </c>
      <c r="B66" s="37"/>
      <c r="C66" s="38"/>
      <c r="D66" s="39">
        <f>SUBTOTAL(109,Gastos[UNIDAD])</f>
        <v>0</v>
      </c>
      <c r="E66" s="39">
        <f>SUBTOTAL(109,Gastos[Teléfono])</f>
        <v>0</v>
      </c>
      <c r="F66" s="39">
        <f>SUBTOTAL(109,Gastos[PROVEEDOR])</f>
        <v>0</v>
      </c>
      <c r="G66" s="39">
        <f>SUBTOTAL(109,Gastos[FORMA DE COMPRA])</f>
        <v>0</v>
      </c>
      <c r="H66" s="40">
        <f>SUM(H7:H65)</f>
        <v>57369.189999999995</v>
      </c>
      <c r="I66" s="41"/>
      <c r="J66" s="41"/>
    </row>
    <row r="67" spans="1:10" ht="30" customHeight="1" x14ac:dyDescent="0.25">
      <c r="A67" s="8"/>
      <c r="B67" s="8"/>
      <c r="C67" s="8"/>
      <c r="D67" s="8"/>
      <c r="E67" s="8"/>
      <c r="F67" s="8"/>
      <c r="G67" s="8"/>
      <c r="H67" s="8"/>
      <c r="I67" s="9"/>
      <c r="J67" s="9"/>
    </row>
    <row r="68" spans="1:10" ht="30" customHeight="1" x14ac:dyDescent="0.25">
      <c r="A68" s="7"/>
      <c r="B68" s="7"/>
      <c r="C68" s="7"/>
      <c r="D68" s="7"/>
      <c r="E68" s="7"/>
      <c r="F68" s="7"/>
      <c r="G68" s="7"/>
      <c r="H68" s="7"/>
    </row>
    <row r="69" spans="1:10" ht="30" customHeight="1" x14ac:dyDescent="0.25">
      <c r="A69" s="7" t="s">
        <v>3</v>
      </c>
      <c r="B69" s="7"/>
      <c r="C69" s="7"/>
      <c r="D69" s="7"/>
      <c r="E69" s="7"/>
      <c r="F69" s="7"/>
      <c r="G69" s="7"/>
      <c r="H69" s="7"/>
    </row>
    <row r="70" spans="1:10" ht="30" customHeight="1" x14ac:dyDescent="0.25">
      <c r="A70" s="48" t="s">
        <v>4</v>
      </c>
      <c r="B70" s="49"/>
      <c r="C70" s="50" t="s">
        <v>8</v>
      </c>
      <c r="D70" s="51"/>
    </row>
    <row r="71" spans="1:10" ht="30" customHeight="1" x14ac:dyDescent="0.2">
      <c r="A71" s="53"/>
      <c r="B71" s="54"/>
      <c r="C71" s="55"/>
      <c r="D71" s="56"/>
    </row>
    <row r="72" spans="1:10" ht="30" customHeight="1" x14ac:dyDescent="0.2">
      <c r="A72" s="52"/>
      <c r="B72" s="52"/>
      <c r="C72" s="52"/>
      <c r="D72" s="52"/>
    </row>
    <row r="73" spans="1:10" ht="30" customHeight="1" x14ac:dyDescent="0.2">
      <c r="A73" s="3"/>
      <c r="B73" s="3"/>
      <c r="C73" s="3"/>
      <c r="D73" s="3"/>
      <c r="E73" s="3"/>
      <c r="F73" s="3"/>
      <c r="G73" s="3"/>
      <c r="H73" s="3"/>
    </row>
    <row r="74" spans="1:10" ht="30" customHeight="1" x14ac:dyDescent="0.2">
      <c r="A74" s="42" t="s">
        <v>5</v>
      </c>
      <c r="B74" s="42"/>
      <c r="C74" s="42"/>
      <c r="D74" s="42"/>
      <c r="H74" s="9"/>
    </row>
  </sheetData>
  <sheetProtection formatCells="0" formatColumns="0" formatRows="0" insertColumns="0" insertRows="0" insertHyperlinks="0" deleteColumns="0" deleteRows="0" sort="0" autoFilter="0" pivotTables="0"/>
  <dataConsolidate/>
  <mergeCells count="13">
    <mergeCell ref="A74:D74"/>
    <mergeCell ref="J1:K1"/>
    <mergeCell ref="B4:C4"/>
    <mergeCell ref="E3:F3"/>
    <mergeCell ref="A1:I1"/>
    <mergeCell ref="A70:B70"/>
    <mergeCell ref="C70:D70"/>
    <mergeCell ref="B3:C3"/>
    <mergeCell ref="A72:B72"/>
    <mergeCell ref="A71:B71"/>
    <mergeCell ref="C72:D72"/>
    <mergeCell ref="C71:D71"/>
    <mergeCell ref="A2:J2"/>
  </mergeCells>
  <phoneticPr fontId="0" type="noConversion"/>
  <dataValidations xWindow="448" yWindow="514" count="29">
    <dataValidation allowBlank="1" showInputMessage="1" showErrorMessage="1" prompt="Escriba el nombre en la celda de la derecha." sqref="A3"/>
    <dataValidation allowBlank="1" showInputMessage="1" showErrorMessage="1" prompt="Escriba el nombre en esta celda." sqref="B3:C3"/>
    <dataValidation allowBlank="1" showInputMessage="1" showErrorMessage="1" prompt="Escriba el departamento en la celda de la derecha." sqref="D3"/>
    <dataValidation allowBlank="1" showInputMessage="1" showErrorMessage="1" prompt="Escriba el departamento en esta celda." sqref="E3:F3"/>
    <dataValidation allowBlank="1" showInputMessage="1" showErrorMessage="1" prompt="Escriba el puesto en la celda de la derecha." sqref="A4"/>
    <dataValidation allowBlank="1" showInputMessage="1" showErrorMessage="1" prompt="Escriba el puesto del empleado en esta celda." sqref="B4:C4"/>
    <dataValidation allowBlank="1" showInputMessage="1" showErrorMessage="1" prompt="La fecha de inicio del periodo de pago se actualiza automáticamente en la celda de la derecha." sqref="J3"/>
    <dataValidation allowBlank="1" showInputMessage="1" showErrorMessage="1" prompt="La fecha de inicio del periodo de pago se actualiza automáticamente en esta celda." sqref="K3"/>
    <dataValidation allowBlank="1" showInputMessage="1" showErrorMessage="1" prompt="Escriba la cuenta en la columna con este encabezado." sqref="B6"/>
    <dataValidation allowBlank="1" showInputMessage="1" showErrorMessage="1" prompt="Escriba la descripción en la columna con este encabezado." sqref="C6"/>
    <dataValidation allowBlank="1" showInputMessage="1" showErrorMessage="1" prompt="Escriba los gastos de transporte en la columna con este encabezado." sqref="D6"/>
    <dataValidation allowBlank="1" showInputMessage="1" showErrorMessage="1" prompt="Escriba los gastos de teléfono en la columna con este encabezado." sqref="E6"/>
    <dataValidation allowBlank="1" showInputMessage="1" showErrorMessage="1" prompt="Escriba los gastos de entretenimiento en la columna con este encabezado." sqref="F6"/>
    <dataValidation allowBlank="1" showInputMessage="1" showErrorMessage="1" prompt="Escriba los gastos varios en la columna con este encabezado." sqref="G6"/>
    <dataValidation allowBlank="1" showInputMessage="1" showErrorMessage="1" prompt="Los gastos totales se calculan automáticamente en la columna con este encabezado. El subtotal, los anticipos y el total se encuentran en esta columna, a continuación." sqref="H6"/>
    <dataValidation allowBlank="1" showInputMessage="1" showErrorMessage="1" prompt="El subtotal se calcula automáticamente en esta celda. Escriba los anticipos en la celda siguiente. El total se calcula automáticamente debajo de Anticipos." sqref="K13"/>
    <dataValidation allowBlank="1" showInputMessage="1" showErrorMessage="1" prompt="Escriba los anticipos en esta celda. El total se calcula automáticamente a continuación." sqref="K14"/>
    <dataValidation allowBlank="1" showInputMessage="1" showErrorMessage="1" prompt="El total general se calcula automáticamente en esta celda." sqref="K15"/>
    <dataValidation allowBlank="1" showInputMessage="1" showErrorMessage="1" prompt="Escriba el nombre de la persona que aprueba el informe en la celda siguiente y las notas en la celda de la derecha. El campo de uso en la oficina se encuentra a continuación." sqref="A70:B70"/>
    <dataValidation allowBlank="1" showInputMessage="1" showErrorMessage="1" prompt="Escriba las notas en la celda siguiente." sqref="C70:D70"/>
    <dataValidation allowBlank="1" showInputMessage="1" showErrorMessage="1" prompt="Esta celda es solo para uso en la oficina." sqref="A74:D74"/>
    <dataValidation allowBlank="1" showInputMessage="1" showErrorMessage="1" prompt="Escriba el número del extracto en esta celda." sqref="J1:K1"/>
    <dataValidation allowBlank="1" showInputMessage="1" showErrorMessage="1" prompt="El título de la hoja de cálculo se encuentra en esta celda. Escriba la información del empleado en las celdas siguientes." sqref="A2 K2"/>
    <dataValidation allowBlank="1" showInputMessage="1" showErrorMessage="1" prompt="Cree un informe de gastos de viaje en esta hoja de cálculo. Escriba el número del extracto en la celda de la derecha." sqref="A1:I1"/>
    <dataValidation allowBlank="1" showInputMessage="1" showErrorMessage="1" prompt="El subtotal se calcula automáticamente en la celda de la derecha." sqref="A67:H67 J13 J15"/>
    <dataValidation allowBlank="1" showInputMessage="1" showErrorMessage="1" prompt="Escriba los anticipos en la celda de la derecha." sqref="I14:J14 A68:H68"/>
    <dataValidation allowBlank="1" showInputMessage="1" showErrorMessage="1" prompt="El total general se calcula automáticamente en la celda de la derecha. Escriba el nombre de la persona que aprueba el informe y las notas en las celdas siguientes." sqref="A69:H69"/>
    <dataValidation allowBlank="1" showInputMessage="1" showErrorMessage="1" prompt="Escriba la fecha de los gastos en la columna con este encabezado. Use filtros de encabezado para buscar entradas concretas." sqref="A6"/>
    <dataValidation type="date" operator="greaterThan" allowBlank="1" showInputMessage="1" showErrorMessage="1" errorTitle="Fecha desconocida" error="Introduzca una fecha con el formato siguiente:_x000a__x000a_día/mes/año_x000a__x000a_Por ejemplo: 15/11/02" sqref="A7:A65">
      <formula1>367</formula1>
    </dataValidation>
  </dataValidations>
  <printOptions horizontalCentered="1"/>
  <pageMargins left="0.5" right="0.5" top="1" bottom="1" header="0.5" footer="0.5"/>
  <pageSetup scale="65" fitToHeight="0" orientation="landscape" horizontalDpi="200" verticalDpi="2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70" zoomScaleNormal="70" workbookViewId="0">
      <selection activeCell="N8" sqref="N8"/>
    </sheetView>
  </sheetViews>
  <sheetFormatPr baseColWidth="10" defaultRowHeight="14.25" x14ac:dyDescent="0.2"/>
  <cols>
    <col min="2" max="2" width="4.75" customWidth="1"/>
    <col min="3" max="3" width="33" customWidth="1"/>
    <col min="6" max="6" width="12.5" customWidth="1"/>
    <col min="10" max="10" width="12.25" customWidth="1"/>
  </cols>
  <sheetData>
    <row r="1" spans="1:11" ht="26.25" x14ac:dyDescent="0.2">
      <c r="A1" s="57" t="s">
        <v>15</v>
      </c>
      <c r="B1" s="57"/>
      <c r="C1" s="57"/>
      <c r="D1" s="57"/>
      <c r="E1" s="57"/>
      <c r="F1" s="57"/>
      <c r="G1" s="57"/>
      <c r="H1" s="57"/>
      <c r="I1" s="57"/>
      <c r="J1" s="57"/>
      <c r="K1" s="32"/>
    </row>
    <row r="2" spans="1:11" x14ac:dyDescent="0.2">
      <c r="A2" s="25" t="s">
        <v>0</v>
      </c>
      <c r="B2" s="60" t="s">
        <v>11</v>
      </c>
      <c r="C2" s="60"/>
      <c r="D2" s="25" t="s">
        <v>9</v>
      </c>
      <c r="E2" s="45" t="s">
        <v>13</v>
      </c>
      <c r="F2" s="45"/>
      <c r="G2" s="25"/>
      <c r="H2" s="25"/>
      <c r="I2" s="25"/>
      <c r="J2" s="11"/>
      <c r="K2" s="12"/>
    </row>
    <row r="3" spans="1:11" x14ac:dyDescent="0.2">
      <c r="A3" s="25" t="s">
        <v>1</v>
      </c>
      <c r="B3" s="45" t="s">
        <v>12</v>
      </c>
      <c r="C3" s="45"/>
      <c r="D3" s="25"/>
      <c r="E3" s="25"/>
      <c r="F3" s="25"/>
      <c r="G3" s="25"/>
      <c r="H3" s="25"/>
      <c r="I3" s="25"/>
      <c r="J3" s="25"/>
      <c r="K3" s="25"/>
    </row>
    <row r="4" spans="1:1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x14ac:dyDescent="0.2">
      <c r="A5" s="23" t="s">
        <v>2</v>
      </c>
      <c r="B5" s="23" t="s">
        <v>6</v>
      </c>
      <c r="C5" s="23" t="s">
        <v>7</v>
      </c>
      <c r="D5" s="23" t="s">
        <v>17</v>
      </c>
      <c r="E5" s="23" t="s">
        <v>10</v>
      </c>
      <c r="F5" s="23" t="s">
        <v>19</v>
      </c>
      <c r="G5" s="23" t="s">
        <v>21</v>
      </c>
      <c r="H5" s="23" t="s">
        <v>3</v>
      </c>
      <c r="I5" s="24" t="s">
        <v>45</v>
      </c>
      <c r="J5" s="24" t="s">
        <v>49</v>
      </c>
      <c r="K5" s="25"/>
    </row>
    <row r="6" spans="1:11" x14ac:dyDescent="0.2">
      <c r="A6" s="4"/>
      <c r="B6" s="5"/>
      <c r="C6" s="6"/>
      <c r="D6" s="10"/>
      <c r="E6" s="17"/>
      <c r="F6" s="33"/>
      <c r="G6" s="10" t="s">
        <v>31</v>
      </c>
      <c r="H6" s="13"/>
      <c r="I6" s="28"/>
      <c r="J6" s="28"/>
      <c r="K6" s="25"/>
    </row>
    <row r="7" spans="1:11" ht="54.6" customHeight="1" x14ac:dyDescent="0.2">
      <c r="A7" s="4"/>
      <c r="B7" s="5"/>
      <c r="C7" s="6"/>
      <c r="D7" s="10"/>
      <c r="E7" s="10"/>
      <c r="F7" s="10"/>
      <c r="G7" s="10" t="s">
        <v>31</v>
      </c>
      <c r="H7" s="13"/>
      <c r="I7" s="28"/>
      <c r="J7" s="28"/>
      <c r="K7" s="25"/>
    </row>
    <row r="8" spans="1:11" ht="57.6" customHeight="1" x14ac:dyDescent="0.2">
      <c r="A8" s="4"/>
      <c r="B8" s="5"/>
      <c r="C8" s="6"/>
      <c r="D8" s="10"/>
      <c r="E8" s="10"/>
      <c r="F8" s="10"/>
      <c r="G8" s="10" t="s">
        <v>31</v>
      </c>
      <c r="H8" s="13"/>
      <c r="I8" s="28"/>
      <c r="J8" s="28"/>
      <c r="K8" s="25"/>
    </row>
    <row r="9" spans="1:11" ht="67.150000000000006" customHeight="1" x14ac:dyDescent="0.2">
      <c r="A9" s="4"/>
      <c r="B9" s="5"/>
      <c r="C9" s="6"/>
      <c r="D9" s="10"/>
      <c r="E9" s="10"/>
      <c r="F9" s="10"/>
      <c r="G9" s="10" t="s">
        <v>31</v>
      </c>
      <c r="H9" s="13"/>
      <c r="I9" s="28"/>
      <c r="J9" s="28"/>
      <c r="K9" s="25"/>
    </row>
    <row r="10" spans="1:11" ht="65.45" customHeight="1" x14ac:dyDescent="0.2">
      <c r="A10" s="4"/>
      <c r="B10" s="5"/>
      <c r="C10" s="6"/>
      <c r="D10" s="10"/>
      <c r="E10" s="10"/>
      <c r="F10" s="18"/>
      <c r="G10" s="10" t="s">
        <v>31</v>
      </c>
      <c r="H10" s="13"/>
      <c r="I10" s="27"/>
      <c r="J10" s="28"/>
      <c r="K10" s="25"/>
    </row>
    <row r="11" spans="1:11" ht="54.6" customHeight="1" x14ac:dyDescent="0.2">
      <c r="A11" s="4"/>
      <c r="B11" s="5"/>
      <c r="C11" s="6"/>
      <c r="D11" s="10"/>
      <c r="E11" s="10"/>
      <c r="F11" s="18"/>
      <c r="G11" s="18" t="s">
        <v>38</v>
      </c>
      <c r="H11" s="13"/>
      <c r="I11" s="27"/>
      <c r="J11" s="28"/>
      <c r="K11" s="25"/>
    </row>
    <row r="12" spans="1:11" ht="79.150000000000006" customHeight="1" x14ac:dyDescent="0.2">
      <c r="A12" s="4"/>
      <c r="B12" s="5"/>
      <c r="C12" s="6"/>
      <c r="D12" s="10"/>
      <c r="E12" s="10"/>
      <c r="F12" s="10"/>
      <c r="G12" s="10" t="s">
        <v>31</v>
      </c>
      <c r="H12" s="13"/>
      <c r="I12" s="28"/>
      <c r="J12" s="29"/>
      <c r="K12" s="14">
        <f>SUM(H6:H37)</f>
        <v>0</v>
      </c>
    </row>
    <row r="13" spans="1:11" x14ac:dyDescent="0.2">
      <c r="A13" s="4"/>
      <c r="B13" s="5"/>
      <c r="C13" s="6"/>
      <c r="D13" s="10"/>
      <c r="E13" s="10"/>
      <c r="F13" s="18"/>
      <c r="G13" s="10" t="s">
        <v>31</v>
      </c>
      <c r="H13" s="13"/>
      <c r="I13" s="26"/>
      <c r="J13" s="30"/>
      <c r="K13" s="15"/>
    </row>
    <row r="14" spans="1:11" ht="88.9" customHeight="1" x14ac:dyDescent="0.2">
      <c r="A14" s="4"/>
      <c r="B14" s="5"/>
      <c r="C14" s="34"/>
      <c r="D14" s="10"/>
      <c r="E14" s="10"/>
      <c r="F14" s="18"/>
      <c r="G14" s="10" t="s">
        <v>31</v>
      </c>
      <c r="H14" s="13"/>
      <c r="I14" s="28"/>
      <c r="J14" s="29"/>
      <c r="K14" s="16">
        <f>(K12-K13)</f>
        <v>0</v>
      </c>
    </row>
    <row r="15" spans="1:11" ht="39.6" customHeight="1" x14ac:dyDescent="0.2">
      <c r="A15" s="4"/>
      <c r="B15" s="5"/>
      <c r="C15" s="6"/>
      <c r="D15" s="10"/>
      <c r="E15" s="10"/>
      <c r="F15" s="18"/>
      <c r="G15" s="10" t="s">
        <v>31</v>
      </c>
      <c r="H15" s="13"/>
      <c r="I15" s="28"/>
      <c r="J15" s="28"/>
      <c r="K15" s="25"/>
    </row>
    <row r="16" spans="1:11" x14ac:dyDescent="0.2">
      <c r="A16" s="4"/>
      <c r="B16" s="5"/>
      <c r="C16" s="6"/>
      <c r="D16" s="10"/>
      <c r="E16" s="10"/>
      <c r="F16" s="18"/>
      <c r="G16" s="10" t="s">
        <v>31</v>
      </c>
      <c r="H16" s="13"/>
      <c r="I16" s="27"/>
      <c r="J16" s="28"/>
      <c r="K16" s="25"/>
    </row>
    <row r="17" spans="1:11" x14ac:dyDescent="0.2">
      <c r="A17" s="4"/>
      <c r="B17" s="5"/>
      <c r="C17" s="6"/>
      <c r="D17" s="10"/>
      <c r="E17" s="10"/>
      <c r="F17" s="18"/>
      <c r="G17" s="10" t="s">
        <v>31</v>
      </c>
      <c r="H17" s="13"/>
      <c r="I17" s="27"/>
      <c r="J17" s="28"/>
      <c r="K17" s="25"/>
    </row>
    <row r="18" spans="1:11" x14ac:dyDescent="0.2">
      <c r="A18" s="4"/>
      <c r="B18" s="5"/>
      <c r="C18" s="6"/>
      <c r="D18" s="10"/>
      <c r="E18" s="10"/>
      <c r="F18" s="18"/>
      <c r="G18" s="10" t="s">
        <v>31</v>
      </c>
      <c r="H18" s="13"/>
      <c r="I18" s="27"/>
      <c r="J18" s="28"/>
      <c r="K18" s="3"/>
    </row>
    <row r="19" spans="1:11" x14ac:dyDescent="0.2">
      <c r="A19" s="4"/>
      <c r="B19" s="5"/>
      <c r="C19" s="6"/>
      <c r="D19" s="10"/>
      <c r="E19" s="10"/>
      <c r="F19" s="18"/>
      <c r="G19" s="10" t="s">
        <v>31</v>
      </c>
      <c r="H19" s="13"/>
      <c r="I19" s="27"/>
      <c r="J19" s="28"/>
      <c r="K19" s="25"/>
    </row>
    <row r="20" spans="1:11" x14ac:dyDescent="0.2">
      <c r="A20" s="4"/>
      <c r="B20" s="5"/>
      <c r="C20" s="6"/>
      <c r="D20" s="10"/>
      <c r="E20" s="10"/>
      <c r="F20" s="18"/>
      <c r="G20" s="10" t="s">
        <v>31</v>
      </c>
      <c r="H20" s="13"/>
      <c r="I20" s="27"/>
      <c r="J20" s="28"/>
      <c r="K20" s="25"/>
    </row>
    <row r="21" spans="1:11" x14ac:dyDescent="0.2">
      <c r="A21" s="4"/>
      <c r="B21" s="5"/>
      <c r="C21" s="6"/>
      <c r="D21" s="10"/>
      <c r="E21" s="10"/>
      <c r="F21" s="18"/>
      <c r="G21" s="10" t="s">
        <v>31</v>
      </c>
      <c r="H21" s="13"/>
      <c r="I21" s="27"/>
      <c r="J21" s="28"/>
      <c r="K21" s="25"/>
    </row>
    <row r="22" spans="1:11" x14ac:dyDescent="0.2">
      <c r="A22" s="4"/>
      <c r="B22" s="5"/>
      <c r="C22" s="6"/>
      <c r="D22" s="10"/>
      <c r="E22" s="10"/>
      <c r="F22" s="18"/>
      <c r="G22" s="10" t="s">
        <v>31</v>
      </c>
      <c r="H22" s="13"/>
      <c r="I22" s="27"/>
      <c r="J22" s="28"/>
      <c r="K22" s="25"/>
    </row>
    <row r="23" spans="1:11" x14ac:dyDescent="0.2">
      <c r="A23" s="4"/>
      <c r="B23" s="5"/>
      <c r="C23" s="6"/>
      <c r="D23" s="10"/>
      <c r="E23" s="10"/>
      <c r="F23" s="18"/>
      <c r="G23" s="10" t="s">
        <v>31</v>
      </c>
      <c r="H23" s="13"/>
      <c r="I23" s="27"/>
      <c r="J23" s="28"/>
      <c r="K23" s="25"/>
    </row>
    <row r="24" spans="1:11" x14ac:dyDescent="0.2">
      <c r="A24" s="4"/>
      <c r="B24" s="5"/>
      <c r="C24" s="6"/>
      <c r="D24" s="10"/>
      <c r="E24" s="10"/>
      <c r="F24" s="18"/>
      <c r="G24" s="10" t="s">
        <v>31</v>
      </c>
      <c r="H24" s="13"/>
      <c r="I24" s="27"/>
      <c r="J24" s="28"/>
      <c r="K24" s="25"/>
    </row>
    <row r="25" spans="1:11" x14ac:dyDescent="0.2">
      <c r="A25" s="4"/>
      <c r="B25" s="5"/>
      <c r="C25" s="6"/>
      <c r="D25" s="10"/>
      <c r="E25" s="10"/>
      <c r="F25" s="18"/>
      <c r="G25" s="10" t="s">
        <v>31</v>
      </c>
      <c r="H25" s="13"/>
      <c r="I25" s="27"/>
      <c r="J25" s="28"/>
      <c r="K25" s="25"/>
    </row>
    <row r="26" spans="1:11" x14ac:dyDescent="0.2">
      <c r="A26" s="4"/>
      <c r="B26" s="5"/>
      <c r="C26" s="6"/>
      <c r="D26" s="10"/>
      <c r="E26" s="10"/>
      <c r="F26" s="18"/>
      <c r="G26" s="10" t="s">
        <v>31</v>
      </c>
      <c r="H26" s="13"/>
      <c r="I26" s="27"/>
      <c r="J26" s="28"/>
      <c r="K26" s="25"/>
    </row>
    <row r="27" spans="1:11" x14ac:dyDescent="0.2">
      <c r="A27" s="4"/>
      <c r="B27" s="5"/>
      <c r="C27" s="6"/>
      <c r="D27" s="10"/>
      <c r="E27" s="10"/>
      <c r="F27" s="18"/>
      <c r="G27" s="10" t="s">
        <v>31</v>
      </c>
      <c r="H27" s="13"/>
      <c r="I27" s="27"/>
      <c r="J27" s="28"/>
      <c r="K27" s="25"/>
    </row>
    <row r="28" spans="1:11" x14ac:dyDescent="0.2">
      <c r="A28" s="4"/>
      <c r="B28" s="5"/>
      <c r="C28" s="6"/>
      <c r="D28" s="10"/>
      <c r="E28" s="10"/>
      <c r="F28" s="18"/>
      <c r="G28" s="10" t="s">
        <v>31</v>
      </c>
      <c r="H28" s="13"/>
      <c r="I28" s="27"/>
      <c r="J28" s="28"/>
      <c r="K28" s="25"/>
    </row>
    <row r="29" spans="1:11" x14ac:dyDescent="0.2">
      <c r="A29" s="4"/>
      <c r="B29" s="5"/>
      <c r="C29" s="6"/>
      <c r="D29" s="10"/>
      <c r="E29" s="10"/>
      <c r="F29" s="18"/>
      <c r="G29" s="10"/>
      <c r="H29" s="13"/>
      <c r="I29" s="27"/>
      <c r="J29" s="28"/>
      <c r="K29" s="25"/>
    </row>
    <row r="30" spans="1:11" x14ac:dyDescent="0.2">
      <c r="A30" s="4"/>
      <c r="B30" s="5"/>
      <c r="C30" s="6"/>
      <c r="D30" s="10"/>
      <c r="E30" s="10"/>
      <c r="F30" s="18"/>
      <c r="G30" s="10"/>
      <c r="H30" s="13"/>
      <c r="I30" s="27"/>
      <c r="J30" s="28"/>
      <c r="K30" s="25"/>
    </row>
    <row r="31" spans="1:11" x14ac:dyDescent="0.2">
      <c r="A31" s="4"/>
      <c r="B31" s="5"/>
      <c r="C31" s="6"/>
      <c r="D31" s="10"/>
      <c r="E31" s="10"/>
      <c r="F31" s="18"/>
      <c r="G31" s="10"/>
      <c r="H31" s="13"/>
      <c r="I31" s="27"/>
      <c r="J31" s="28"/>
      <c r="K31" s="25"/>
    </row>
    <row r="32" spans="1:11" x14ac:dyDescent="0.2">
      <c r="A32" s="4"/>
      <c r="B32" s="5"/>
      <c r="C32" s="6"/>
      <c r="D32" s="10"/>
      <c r="E32" s="10"/>
      <c r="F32" s="18"/>
      <c r="G32" s="10"/>
      <c r="H32" s="13"/>
      <c r="I32" s="27"/>
      <c r="J32" s="28"/>
      <c r="K32" s="25"/>
    </row>
    <row r="33" spans="1:11" x14ac:dyDescent="0.2">
      <c r="A33" s="4"/>
      <c r="B33" s="5"/>
      <c r="C33" s="6"/>
      <c r="D33" s="10"/>
      <c r="E33" s="10"/>
      <c r="F33" s="18"/>
      <c r="G33" s="10"/>
      <c r="H33" s="13"/>
      <c r="I33" s="27"/>
      <c r="J33" s="31"/>
      <c r="K33" s="25"/>
    </row>
    <row r="34" spans="1:11" x14ac:dyDescent="0.2">
      <c r="A34" s="4"/>
      <c r="B34" s="5"/>
      <c r="C34" s="6"/>
      <c r="D34" s="10"/>
      <c r="E34" s="10"/>
      <c r="F34" s="18"/>
      <c r="G34" s="10"/>
      <c r="H34" s="13"/>
      <c r="I34" s="27"/>
      <c r="J34" s="28"/>
      <c r="K34" s="25"/>
    </row>
    <row r="35" spans="1:11" x14ac:dyDescent="0.2">
      <c r="A35" s="4"/>
      <c r="B35" s="5"/>
      <c r="C35" s="6"/>
      <c r="D35" s="10"/>
      <c r="E35" s="10"/>
      <c r="F35" s="18"/>
      <c r="G35" s="10"/>
      <c r="H35" s="13">
        <f t="shared" ref="H35" si="0">SUM(D35:G35)</f>
        <v>0</v>
      </c>
      <c r="I35" s="27"/>
      <c r="J35" s="28"/>
      <c r="K35" s="25"/>
    </row>
    <row r="36" spans="1:11" x14ac:dyDescent="0.2">
      <c r="A36" s="4"/>
      <c r="B36" s="5"/>
      <c r="C36" s="6"/>
      <c r="D36" s="10"/>
      <c r="E36" s="10"/>
      <c r="F36" s="10"/>
      <c r="G36" s="10"/>
      <c r="H36" s="13">
        <f>SUM(D36:G36)</f>
        <v>0</v>
      </c>
      <c r="I36" s="22"/>
      <c r="J36" s="22"/>
      <c r="K36" s="25"/>
    </row>
    <row r="37" spans="1:11" x14ac:dyDescent="0.2">
      <c r="A37" s="4"/>
      <c r="B37" s="5"/>
      <c r="C37" s="6"/>
      <c r="D37" s="10"/>
      <c r="E37" s="10"/>
      <c r="F37" s="10"/>
      <c r="G37" s="10"/>
      <c r="H37" s="13">
        <f>SUM(D37:G37)</f>
        <v>0</v>
      </c>
      <c r="I37" s="22"/>
      <c r="J37" s="22"/>
      <c r="K37" s="25"/>
    </row>
    <row r="38" spans="1:11" x14ac:dyDescent="0.2">
      <c r="A38" s="5"/>
      <c r="B38" s="5"/>
      <c r="C38" s="6"/>
      <c r="D38" s="19">
        <f>SUBTOTAL(109,Gastos3[UNIDAD])</f>
        <v>0</v>
      </c>
      <c r="E38" s="19">
        <f>SUBTOTAL(109,Gastos3[Teléfono])</f>
        <v>0</v>
      </c>
      <c r="F38" s="19">
        <f>SUBTOTAL(109,Gastos3[PROVEEDOR])</f>
        <v>0</v>
      </c>
      <c r="G38" s="19">
        <f>SUBTOTAL(109,Gastos3[FORMA DE COMPRA])</f>
        <v>0</v>
      </c>
      <c r="H38" s="20"/>
      <c r="I38" s="21"/>
      <c r="J38" s="21"/>
      <c r="K38" s="25"/>
    </row>
  </sheetData>
  <mergeCells count="4">
    <mergeCell ref="A1:J1"/>
    <mergeCell ref="B2:C2"/>
    <mergeCell ref="E2:F2"/>
    <mergeCell ref="B3:C3"/>
  </mergeCells>
  <dataValidations xWindow="853" yWindow="519" count="23">
    <dataValidation type="date" operator="greaterThan" allowBlank="1" showInputMessage="1" showErrorMessage="1" errorTitle="Fecha desconocida" error="Introduzca una fecha con el formato siguiente:_x000a__x000a_día/mes/año_x000a__x000a_Por ejemplo: 15/11/02" sqref="A6:A37">
      <formula1>367</formula1>
    </dataValidation>
    <dataValidation allowBlank="1" showInputMessage="1" showErrorMessage="1" prompt="Escriba la fecha de los gastos en la columna con este encabezado. Use filtros de encabezado para buscar entradas concretas." sqref="A5"/>
    <dataValidation allowBlank="1" showInputMessage="1" showErrorMessage="1" prompt="Escriba los anticipos en la celda de la derecha." sqref="I13:J13"/>
    <dataValidation allowBlank="1" showInputMessage="1" showErrorMessage="1" prompt="El subtotal se calcula automáticamente en la celda de la derecha." sqref="J12 J14"/>
    <dataValidation allowBlank="1" showInputMessage="1" showErrorMessage="1" prompt="El título de la hoja de cálculo se encuentra en esta celda. Escriba la información del empleado en las celdas siguientes." sqref="A1 K1"/>
    <dataValidation allowBlank="1" showInputMessage="1" showErrorMessage="1" prompt="El total general se calcula automáticamente en esta celda." sqref="K14"/>
    <dataValidation allowBlank="1" showInputMessage="1" showErrorMessage="1" prompt="Escriba los anticipos en esta celda. El total se calcula automáticamente a continuación." sqref="K13"/>
    <dataValidation allowBlank="1" showInputMessage="1" showErrorMessage="1" prompt="El subtotal se calcula automáticamente en esta celda. Escriba los anticipos en la celda siguiente. El total se calcula automáticamente debajo de Anticipos." sqref="K12"/>
    <dataValidation allowBlank="1" showInputMessage="1" showErrorMessage="1" prompt="Los gastos totales se calculan automáticamente en la columna con este encabezado. El subtotal, los anticipos y el total se encuentran en esta columna, a continuación." sqref="H5"/>
    <dataValidation allowBlank="1" showInputMessage="1" showErrorMessage="1" prompt="Escriba los gastos varios en la columna con este encabezado." sqref="G5"/>
    <dataValidation allowBlank="1" showInputMessage="1" showErrorMessage="1" prompt="Escriba los gastos de entretenimiento en la columna con este encabezado." sqref="F5"/>
    <dataValidation allowBlank="1" showInputMessage="1" showErrorMessage="1" prompt="Escriba los gastos de teléfono en la columna con este encabezado." sqref="E5"/>
    <dataValidation allowBlank="1" showInputMessage="1" showErrorMessage="1" prompt="Escriba los gastos de transporte en la columna con este encabezado." sqref="D5"/>
    <dataValidation allowBlank="1" showInputMessage="1" showErrorMessage="1" prompt="Escriba la descripción en la columna con este encabezado." sqref="C5"/>
    <dataValidation allowBlank="1" showInputMessage="1" showErrorMessage="1" prompt="Escriba la cuenta en la columna con este encabezado." sqref="B5"/>
    <dataValidation allowBlank="1" showInputMessage="1" showErrorMessage="1" prompt="La fecha de inicio del periodo de pago se actualiza automáticamente en esta celda." sqref="K2"/>
    <dataValidation allowBlank="1" showInputMessage="1" showErrorMessage="1" prompt="La fecha de inicio del periodo de pago se actualiza automáticamente en la celda de la derecha." sqref="J2"/>
    <dataValidation allowBlank="1" showInputMessage="1" showErrorMessage="1" prompt="Escriba el puesto del empleado en esta celda." sqref="B3:C3"/>
    <dataValidation allowBlank="1" showInputMessage="1" showErrorMessage="1" prompt="Escriba el puesto en la celda de la derecha." sqref="A3"/>
    <dataValidation allowBlank="1" showInputMessage="1" showErrorMessage="1" prompt="Escriba el departamento en esta celda." sqref="E2:F2"/>
    <dataValidation allowBlank="1" showInputMessage="1" showErrorMessage="1" prompt="Escriba el departamento en la celda de la derecha." sqref="D2"/>
    <dataValidation allowBlank="1" showInputMessage="1" showErrorMessage="1" prompt="Escriba el nombre en esta celda." sqref="B2:C2"/>
    <dataValidation allowBlank="1" showInputMessage="1" showErrorMessage="1" prompt="Escriba el nombre en la celda de la derecha." sqref="A2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TM02805716</Templat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Informe de gastos</vt:lpstr>
      <vt:lpstr>Hoja1</vt:lpstr>
      <vt:lpstr>Título1</vt:lpstr>
      <vt:lpstr>TítuloFilaRegión1..J1</vt:lpstr>
      <vt:lpstr>TítuloFilaRegión2..B6</vt:lpstr>
      <vt:lpstr>TítuloFilaRegión3..E5</vt:lpstr>
      <vt:lpstr>TítuloFilaRegión4..K5</vt:lpstr>
      <vt:lpstr>'Informe de gastos'!Títulos_a_imprimir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hpger</dc:creator>
  <cp:lastModifiedBy>1</cp:lastModifiedBy>
  <cp:lastPrinted>2022-06-07T16:30:17Z</cp:lastPrinted>
  <dcterms:created xsi:type="dcterms:W3CDTF">2017-12-16T09:12:32Z</dcterms:created>
  <dcterms:modified xsi:type="dcterms:W3CDTF">2024-04-23T16:22:42Z</dcterms:modified>
</cp:coreProperties>
</file>