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08EAEB42-E061-499E-BF72-8BDE4C978DFD}" xr6:coauthVersionLast="45" xr6:coauthVersionMax="45" xr10:uidLastSave="{00000000-0000-0000-0000-000000000000}"/>
  <bookViews>
    <workbookView xWindow="-120" yWindow="-120" windowWidth="20730" windowHeight="11160" xr2:uid="{25C2362F-3FF6-4D2D-B33B-31DEDFC06599}"/>
  </bookViews>
  <sheets>
    <sheet name="LG-58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J71" i="1"/>
  <c r="J70" i="1"/>
  <c r="J69" i="1"/>
  <c r="J78" i="1" s="1"/>
  <c r="J68" i="1"/>
  <c r="J67" i="1"/>
  <c r="J66" i="1"/>
  <c r="J65" i="1"/>
  <c r="J64" i="1"/>
  <c r="J77" i="1" s="1"/>
  <c r="J61" i="1"/>
  <c r="J60" i="1"/>
  <c r="J59" i="1"/>
  <c r="J58" i="1"/>
  <c r="J62" i="1" s="1"/>
  <c r="J55" i="1"/>
  <c r="J54" i="1"/>
  <c r="J53" i="1"/>
  <c r="J52" i="1"/>
  <c r="J51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56" i="1" s="1"/>
</calcChain>
</file>

<file path=xl/sharedStrings.xml><?xml version="1.0" encoding="utf-8"?>
<sst xmlns="http://schemas.openxmlformats.org/spreadsheetml/2006/main" count="131" uniqueCount="93">
  <si>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</si>
  <si>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</si>
  <si>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</si>
  <si>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</si>
  <si>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</si>
  <si>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13 de octubre de 2020.</t>
  </si>
  <si>
    <t>N° ORDEN</t>
  </si>
  <si>
    <t xml:space="preserve"> LG-58- 2020</t>
  </si>
  <si>
    <t>NOMBRE DE LA PERSONA NATURAL O JURÍDICA SUMINISTRANTE</t>
  </si>
  <si>
    <t xml:space="preserve">NIT </t>
  </si>
  <si>
    <t xml:space="preserve">ALMACENES VIDRI,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</si>
  <si>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</si>
  <si>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</si>
  <si>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</si>
  <si>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</si>
  <si>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</si>
  <si>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</si>
  <si>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54107 PRODUCTOS QUIMICOS </t>
  </si>
  <si>
    <t>CUBETAS</t>
  </si>
  <si>
    <t xml:space="preserve">Pintura High standar Latex Mate </t>
  </si>
  <si>
    <t>Pintura High standar Latex Mate (Promocion)</t>
  </si>
  <si>
    <t xml:space="preserve">GALON </t>
  </si>
  <si>
    <t xml:space="preserve">Masilla para Tablayeso exterior Decopasa Cub 28kg </t>
  </si>
  <si>
    <t>Esmalte Industrial Negro Fast Dry 501-1</t>
  </si>
  <si>
    <t>Anticorresivo Amarillo Cat Fast Dry Gal 10095-0011-01</t>
  </si>
  <si>
    <t>Limpiador Desengrasante 1 gal awesome 12802-AW.</t>
  </si>
  <si>
    <t>RLL</t>
  </si>
  <si>
    <t>Cinta Tapagotera 3"x25 QR325 5434428</t>
  </si>
  <si>
    <t>PZA</t>
  </si>
  <si>
    <t>Sikaflex 1A 0.40KG 100Z Gris Poliuretano</t>
  </si>
  <si>
    <t xml:space="preserve">Sika Acril Techo Rojo 4.52KG 4 Años </t>
  </si>
  <si>
    <t>Tubo PVC 315 PSI 1/2"</t>
  </si>
  <si>
    <t>Silicon Blanco 100% 2.8 OZ DAP 00683</t>
  </si>
  <si>
    <t>Silicon Transparente 100% 2.8 OZ SISTA F109</t>
  </si>
  <si>
    <t>PLG</t>
  </si>
  <si>
    <t xml:space="preserve">Lija para Agua 150 3M USA </t>
  </si>
  <si>
    <t>Lija para Madera 150 NORTON A257</t>
  </si>
  <si>
    <t>Lija para Hierro 150 3M 213A</t>
  </si>
  <si>
    <t>Barniz 3 en  1MDWB NOGAL 9604-1</t>
  </si>
  <si>
    <t>Barniz Brillante Madetec 603-1</t>
  </si>
  <si>
    <t>BOT</t>
  </si>
  <si>
    <t xml:space="preserve">Destapador Liquido para tuberias </t>
  </si>
  <si>
    <t>Cinta Duck Tape 48MMX55MTS 3M 3939</t>
  </si>
  <si>
    <t>Cinta Aislante 3/4X20YDS Negro 3M #1711</t>
  </si>
  <si>
    <t xml:space="preserve">Cinta para junta de tablayeso 2"X300 Exterior </t>
  </si>
  <si>
    <t>Pintura High estándar latex mate blanco 1325-5</t>
  </si>
  <si>
    <t xml:space="preserve">Sellador Defender Primer Gal </t>
  </si>
  <si>
    <t>Sellador para repello Fino 633-5</t>
  </si>
  <si>
    <t xml:space="preserve">Impermiabilizante Defender Blanco Club </t>
  </si>
  <si>
    <t>Impermiabilizante Dry-Block blanco 10382015-5</t>
  </si>
  <si>
    <t>LB</t>
  </si>
  <si>
    <t>Grasa para Carreta N2 165 grados</t>
  </si>
  <si>
    <t xml:space="preserve">SUBTOTAL </t>
  </si>
  <si>
    <t xml:space="preserve">54111 MINERALES NO METALICOS Y PRODUCTOS DERIVADOS </t>
  </si>
  <si>
    <t>1/8</t>
  </si>
  <si>
    <t xml:space="preserve">Cemento Plastico Fulltac Defender 1/8 </t>
  </si>
  <si>
    <t>BLS</t>
  </si>
  <si>
    <t xml:space="preserve">Cemento Para piso sobre piso Multibond 44Lbs </t>
  </si>
  <si>
    <t>Cemento Gris Cessa Portland 42,5KG HOLCIM</t>
  </si>
  <si>
    <t xml:space="preserve">Cemento Para Ciza Café claro 4.412 LBS </t>
  </si>
  <si>
    <t xml:space="preserve">54112 MINERALES METALICOS Y PRODUCTOS DERIVADOS </t>
  </si>
  <si>
    <t>Tornillo Pared Seca Rosca Ord 6X1. 1/2"</t>
  </si>
  <si>
    <t>Tornillo Pared Seca Rosca Ord 6X3/4</t>
  </si>
  <si>
    <t>Tornillo Pared Seca Rosca Ord 6X1.1/2</t>
  </si>
  <si>
    <t>Tornillo Gol Hex Punta Broca 12X1, 1/2" C/A</t>
  </si>
  <si>
    <t>Tornillo gol Hex punta Broca 12X1" C/A</t>
  </si>
  <si>
    <t xml:space="preserve">Clavo de Acero Estriado 3.5X40MM Bar </t>
  </si>
  <si>
    <t>Clavo de Acero Estriado Bar 2.7X40MM</t>
  </si>
  <si>
    <t>LBR</t>
  </si>
  <si>
    <t>Clavo con cabeza 1"</t>
  </si>
  <si>
    <t>Clavo con cabeza 1. 1/2</t>
  </si>
  <si>
    <t>Alambre Negro Liso 16 1-5MM Amarre</t>
  </si>
  <si>
    <t xml:space="preserve">UNIDAD </t>
  </si>
  <si>
    <t>Argolla cerrada 30X100MM ZP 501</t>
  </si>
  <si>
    <t xml:space="preserve">Clavo con cabeza 2" </t>
  </si>
  <si>
    <t>TOTAL US$:</t>
  </si>
  <si>
    <t>TOTAL EN LETRAS</t>
  </si>
  <si>
    <t>DOS MIL TRESCIENTOS SETENTA Y TRES 83/100 DOLARES DE LOS ESTADOS UNIDOS DE AMERICA.</t>
  </si>
  <si>
    <t>OBSERVACIONES</t>
  </si>
  <si>
    <t xml:space="preserve">Pintura High Standar Latex se encuentra en promocion por lo que lleva un cargo de $0.00. </t>
  </si>
  <si>
    <t>FECHA DE ENTREGA</t>
  </si>
  <si>
    <t xml:space="preserve">HASTA CINCO DIAS DESPUES DE HABER RECIBIDO LA ORDEN DE COMPRA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</si>
  <si>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</si>
  <si>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</si>
  <si>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</si>
  <si>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</si>
  <si>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</si>
  <si>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Josué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</si>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</sst>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164" fontId="6" fillId="2" borderId="12" xfId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>
      <alignment vertical="center" wrapText="1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70D8C1-05BD-4713-9CD8-4227676C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C88A09C-8F36-48D3-85F1-02DBA03A8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E251C-A5C9-434D-AE67-32B58C590646}">
  <sheetPr>
    <pageSetUpPr fitToPage="1"/>
  </sheetPr>
  <dimension ref="A1:K100"/>
  <sheetViews>
    <sheetView tabSelected="1" topLeftCell="A23" workbookViewId="0">
      <selection activeCell="L19" sqref="L19"/>
    </sheetView>
  </sheetViews>
  <sheetFormatPr baseColWidth="10" defaultRowHeight="15" x14ac:dyDescent="0.25"/>
  <cols>
    <col min="2" max="2" width="8.5703125" customWidth="1"/>
    <col min="3" max="3" width="10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6.25" customHeight="1" x14ac:dyDescent="0.25">
      <c r="A29" s="59">
        <v>8</v>
      </c>
      <c r="B29" s="60" t="s">
        <v>18</v>
      </c>
      <c r="C29" s="61"/>
      <c r="D29" s="62" t="s">
        <v>19</v>
      </c>
      <c r="E29" s="63"/>
      <c r="F29" s="63"/>
      <c r="G29" s="64"/>
      <c r="H29" s="65">
        <v>125</v>
      </c>
      <c r="I29" s="66"/>
      <c r="J29" s="67">
        <v>1000</v>
      </c>
      <c r="K29" s="68"/>
    </row>
    <row r="30" spans="1:11" ht="26.25" customHeight="1" x14ac:dyDescent="0.25">
      <c r="A30" s="59">
        <v>4</v>
      </c>
      <c r="B30" s="60" t="s">
        <v>18</v>
      </c>
      <c r="C30" s="61"/>
      <c r="D30" s="62" t="s">
        <v>20</v>
      </c>
      <c r="E30" s="63"/>
      <c r="F30" s="63"/>
      <c r="G30" s="64"/>
      <c r="H30" s="65">
        <v>0</v>
      </c>
      <c r="I30" s="66"/>
      <c r="J30" s="67">
        <v>0</v>
      </c>
      <c r="K30" s="68"/>
    </row>
    <row r="31" spans="1:11" ht="26.25" customHeight="1" x14ac:dyDescent="0.25">
      <c r="A31" s="59">
        <v>2</v>
      </c>
      <c r="B31" s="60" t="s">
        <v>21</v>
      </c>
      <c r="C31" s="61"/>
      <c r="D31" s="62" t="s">
        <v>22</v>
      </c>
      <c r="E31" s="63"/>
      <c r="F31" s="63"/>
      <c r="G31" s="64"/>
      <c r="H31" s="65">
        <v>21.3</v>
      </c>
      <c r="I31" s="66"/>
      <c r="J31" s="67">
        <f>H31*2</f>
        <v>42.6</v>
      </c>
      <c r="K31" s="68"/>
    </row>
    <row r="32" spans="1:11" ht="26.25" customHeight="1" x14ac:dyDescent="0.25">
      <c r="A32" s="59">
        <v>2</v>
      </c>
      <c r="B32" s="60" t="s">
        <v>21</v>
      </c>
      <c r="C32" s="61"/>
      <c r="D32" s="62" t="s">
        <v>23</v>
      </c>
      <c r="E32" s="63"/>
      <c r="F32" s="63"/>
      <c r="G32" s="64"/>
      <c r="H32" s="65">
        <v>30.35</v>
      </c>
      <c r="I32" s="66"/>
      <c r="J32" s="67">
        <f>H32*2</f>
        <v>60.7</v>
      </c>
      <c r="K32" s="68"/>
    </row>
    <row r="33" spans="1:11" ht="26.25" customHeight="1" x14ac:dyDescent="0.25">
      <c r="A33" s="59">
        <v>3</v>
      </c>
      <c r="B33" s="60" t="s">
        <v>21</v>
      </c>
      <c r="C33" s="61"/>
      <c r="D33" s="62" t="s">
        <v>24</v>
      </c>
      <c r="E33" s="63"/>
      <c r="F33" s="63"/>
      <c r="G33" s="64"/>
      <c r="H33" s="65">
        <v>15.71</v>
      </c>
      <c r="I33" s="66"/>
      <c r="J33" s="67">
        <f>H33*3</f>
        <v>47.13</v>
      </c>
      <c r="K33" s="68"/>
    </row>
    <row r="34" spans="1:11" ht="26.25" customHeight="1" x14ac:dyDescent="0.25">
      <c r="A34" s="59">
        <v>3</v>
      </c>
      <c r="B34" s="60" t="s">
        <v>21</v>
      </c>
      <c r="C34" s="61"/>
      <c r="D34" s="62" t="s">
        <v>25</v>
      </c>
      <c r="E34" s="63"/>
      <c r="F34" s="63"/>
      <c r="G34" s="64"/>
      <c r="H34" s="65">
        <v>7.95</v>
      </c>
      <c r="I34" s="66"/>
      <c r="J34" s="67">
        <f>H34*3</f>
        <v>23.85</v>
      </c>
      <c r="K34" s="68"/>
    </row>
    <row r="35" spans="1:11" ht="26.25" customHeight="1" x14ac:dyDescent="0.25">
      <c r="A35" s="59">
        <v>4</v>
      </c>
      <c r="B35" s="60" t="s">
        <v>26</v>
      </c>
      <c r="C35" s="61"/>
      <c r="D35" s="62" t="s">
        <v>27</v>
      </c>
      <c r="E35" s="63"/>
      <c r="F35" s="63"/>
      <c r="G35" s="64"/>
      <c r="H35" s="65">
        <v>12.95</v>
      </c>
      <c r="I35" s="66"/>
      <c r="J35" s="67">
        <f>H35*4</f>
        <v>51.8</v>
      </c>
      <c r="K35" s="68"/>
    </row>
    <row r="36" spans="1:11" ht="26.25" customHeight="1" x14ac:dyDescent="0.25">
      <c r="A36" s="59">
        <v>10</v>
      </c>
      <c r="B36" s="60" t="s">
        <v>28</v>
      </c>
      <c r="C36" s="61"/>
      <c r="D36" s="62" t="s">
        <v>29</v>
      </c>
      <c r="E36" s="63"/>
      <c r="F36" s="63"/>
      <c r="G36" s="64"/>
      <c r="H36" s="65">
        <v>6.75</v>
      </c>
      <c r="I36" s="66"/>
      <c r="J36" s="67">
        <f>H36*10</f>
        <v>67.5</v>
      </c>
      <c r="K36" s="68"/>
    </row>
    <row r="37" spans="1:11" ht="26.25" customHeight="1" x14ac:dyDescent="0.25">
      <c r="A37" s="59">
        <v>5</v>
      </c>
      <c r="B37" s="60" t="s">
        <v>21</v>
      </c>
      <c r="C37" s="61"/>
      <c r="D37" s="62" t="s">
        <v>30</v>
      </c>
      <c r="E37" s="63"/>
      <c r="F37" s="63"/>
      <c r="G37" s="64"/>
      <c r="H37" s="65">
        <v>19.5</v>
      </c>
      <c r="I37" s="66"/>
      <c r="J37" s="67">
        <f>H37*5</f>
        <v>97.5</v>
      </c>
      <c r="K37" s="68"/>
    </row>
    <row r="38" spans="1:11" ht="26.25" customHeight="1" x14ac:dyDescent="0.25">
      <c r="A38" s="59">
        <v>3</v>
      </c>
      <c r="B38" s="60" t="s">
        <v>28</v>
      </c>
      <c r="C38" s="61"/>
      <c r="D38" s="62" t="s">
        <v>31</v>
      </c>
      <c r="E38" s="63"/>
      <c r="F38" s="63"/>
      <c r="G38" s="64"/>
      <c r="H38" s="65">
        <v>1.9</v>
      </c>
      <c r="I38" s="66"/>
      <c r="J38" s="67">
        <f>H38*3</f>
        <v>5.6999999999999993</v>
      </c>
      <c r="K38" s="68"/>
    </row>
    <row r="39" spans="1:11" ht="26.25" customHeight="1" x14ac:dyDescent="0.25">
      <c r="A39" s="59">
        <v>3</v>
      </c>
      <c r="B39" s="60" t="s">
        <v>28</v>
      </c>
      <c r="C39" s="61"/>
      <c r="D39" s="62" t="s">
        <v>32</v>
      </c>
      <c r="E39" s="63"/>
      <c r="F39" s="63"/>
      <c r="G39" s="64"/>
      <c r="H39" s="65">
        <v>5.3</v>
      </c>
      <c r="I39" s="66"/>
      <c r="J39" s="67">
        <f>H39*3</f>
        <v>15.899999999999999</v>
      </c>
      <c r="K39" s="68"/>
    </row>
    <row r="40" spans="1:11" ht="26.25" customHeight="1" x14ac:dyDescent="0.25">
      <c r="A40" s="59">
        <v>3</v>
      </c>
      <c r="B40" s="60" t="s">
        <v>28</v>
      </c>
      <c r="C40" s="61"/>
      <c r="D40" s="62" t="s">
        <v>33</v>
      </c>
      <c r="E40" s="63"/>
      <c r="F40" s="63"/>
      <c r="G40" s="64"/>
      <c r="H40" s="65">
        <v>4.7</v>
      </c>
      <c r="I40" s="66"/>
      <c r="J40" s="67">
        <f>H40*3</f>
        <v>14.100000000000001</v>
      </c>
      <c r="K40" s="68"/>
    </row>
    <row r="41" spans="1:11" ht="26.25" customHeight="1" x14ac:dyDescent="0.25">
      <c r="A41" s="59">
        <v>15</v>
      </c>
      <c r="B41" s="60" t="s">
        <v>34</v>
      </c>
      <c r="C41" s="61"/>
      <c r="D41" s="62" t="s">
        <v>35</v>
      </c>
      <c r="E41" s="63"/>
      <c r="F41" s="63"/>
      <c r="G41" s="64"/>
      <c r="H41" s="65">
        <v>1.1499999999999999</v>
      </c>
      <c r="I41" s="66"/>
      <c r="J41" s="67">
        <f>H41*15</f>
        <v>17.25</v>
      </c>
      <c r="K41" s="68"/>
    </row>
    <row r="42" spans="1:11" ht="26.25" customHeight="1" x14ac:dyDescent="0.25">
      <c r="A42" s="59">
        <v>15</v>
      </c>
      <c r="B42" s="60" t="s">
        <v>34</v>
      </c>
      <c r="C42" s="61"/>
      <c r="D42" s="62" t="s">
        <v>36</v>
      </c>
      <c r="E42" s="63"/>
      <c r="F42" s="63"/>
      <c r="G42" s="64"/>
      <c r="H42" s="65">
        <v>0.2</v>
      </c>
      <c r="I42" s="66"/>
      <c r="J42" s="67">
        <f>H42*15</f>
        <v>3</v>
      </c>
      <c r="K42" s="68"/>
    </row>
    <row r="43" spans="1:11" ht="26.25" customHeight="1" x14ac:dyDescent="0.25">
      <c r="A43" s="59">
        <v>15</v>
      </c>
      <c r="B43" s="60" t="s">
        <v>34</v>
      </c>
      <c r="C43" s="61"/>
      <c r="D43" s="62" t="s">
        <v>37</v>
      </c>
      <c r="E43" s="63"/>
      <c r="F43" s="63"/>
      <c r="G43" s="64"/>
      <c r="H43" s="65">
        <v>0.8</v>
      </c>
      <c r="I43" s="66"/>
      <c r="J43" s="67">
        <f>H43*15</f>
        <v>12</v>
      </c>
      <c r="K43" s="68"/>
    </row>
    <row r="44" spans="1:11" ht="26.25" customHeight="1" x14ac:dyDescent="0.25">
      <c r="A44" s="59">
        <v>3</v>
      </c>
      <c r="B44" s="60" t="s">
        <v>21</v>
      </c>
      <c r="C44" s="61"/>
      <c r="D44" s="62" t="s">
        <v>38</v>
      </c>
      <c r="E44" s="63"/>
      <c r="F44" s="63"/>
      <c r="G44" s="64"/>
      <c r="H44" s="65">
        <v>37.5</v>
      </c>
      <c r="I44" s="66"/>
      <c r="J44" s="67">
        <f>H44*3</f>
        <v>112.5</v>
      </c>
      <c r="K44" s="68"/>
    </row>
    <row r="45" spans="1:11" ht="26.25" customHeight="1" x14ac:dyDescent="0.25">
      <c r="A45" s="59">
        <v>3</v>
      </c>
      <c r="B45" s="60" t="s">
        <v>21</v>
      </c>
      <c r="C45" s="61"/>
      <c r="D45" s="62" t="s">
        <v>39</v>
      </c>
      <c r="E45" s="63"/>
      <c r="F45" s="63"/>
      <c r="G45" s="64"/>
      <c r="H45" s="65">
        <v>30.5</v>
      </c>
      <c r="I45" s="66"/>
      <c r="J45" s="67">
        <f>H45*3</f>
        <v>91.5</v>
      </c>
      <c r="K45" s="68"/>
    </row>
    <row r="46" spans="1:11" ht="26.25" customHeight="1" x14ac:dyDescent="0.25">
      <c r="A46" s="59">
        <v>10</v>
      </c>
      <c r="B46" s="60" t="s">
        <v>40</v>
      </c>
      <c r="C46" s="61"/>
      <c r="D46" s="62" t="s">
        <v>41</v>
      </c>
      <c r="E46" s="63"/>
      <c r="F46" s="63"/>
      <c r="G46" s="64"/>
      <c r="H46" s="65">
        <v>2.8</v>
      </c>
      <c r="I46" s="66"/>
      <c r="J46" s="67">
        <f>H46*10</f>
        <v>28</v>
      </c>
      <c r="K46" s="68"/>
    </row>
    <row r="47" spans="1:11" ht="26.25" customHeight="1" x14ac:dyDescent="0.25">
      <c r="A47" s="59">
        <v>4</v>
      </c>
      <c r="B47" s="60" t="s">
        <v>26</v>
      </c>
      <c r="C47" s="61"/>
      <c r="D47" s="62" t="s">
        <v>42</v>
      </c>
      <c r="E47" s="63"/>
      <c r="F47" s="63"/>
      <c r="G47" s="64"/>
      <c r="H47" s="65">
        <v>13.5</v>
      </c>
      <c r="I47" s="66"/>
      <c r="J47" s="67">
        <f>H47*4</f>
        <v>54</v>
      </c>
      <c r="K47" s="68"/>
    </row>
    <row r="48" spans="1:11" ht="26.25" customHeight="1" x14ac:dyDescent="0.25">
      <c r="A48" s="59">
        <v>5</v>
      </c>
      <c r="B48" s="60" t="s">
        <v>26</v>
      </c>
      <c r="C48" s="61"/>
      <c r="D48" s="62" t="s">
        <v>43</v>
      </c>
      <c r="E48" s="63"/>
      <c r="F48" s="63"/>
      <c r="G48" s="64"/>
      <c r="H48" s="65">
        <v>1.3</v>
      </c>
      <c r="I48" s="66"/>
      <c r="J48" s="67">
        <f>H48*5</f>
        <v>6.5</v>
      </c>
      <c r="K48" s="68"/>
    </row>
    <row r="49" spans="1:11" ht="26.25" customHeight="1" x14ac:dyDescent="0.25">
      <c r="A49" s="59">
        <v>2</v>
      </c>
      <c r="B49" s="60" t="s">
        <v>26</v>
      </c>
      <c r="C49" s="61"/>
      <c r="D49" s="62" t="s">
        <v>44</v>
      </c>
      <c r="E49" s="63"/>
      <c r="F49" s="63"/>
      <c r="G49" s="64"/>
      <c r="H49" s="65">
        <v>2.25</v>
      </c>
      <c r="I49" s="66"/>
      <c r="J49" s="67">
        <f>H49*2</f>
        <v>4.5</v>
      </c>
      <c r="K49" s="68"/>
    </row>
    <row r="50" spans="1:11" ht="26.25" customHeight="1" x14ac:dyDescent="0.25">
      <c r="A50" s="59">
        <v>5</v>
      </c>
      <c r="B50" s="60" t="s">
        <v>18</v>
      </c>
      <c r="C50" s="61"/>
      <c r="D50" s="62" t="s">
        <v>45</v>
      </c>
      <c r="E50" s="63"/>
      <c r="F50" s="63"/>
      <c r="G50" s="64"/>
      <c r="H50" s="65">
        <v>125</v>
      </c>
      <c r="I50" s="66"/>
      <c r="J50" s="67">
        <v>125</v>
      </c>
      <c r="K50" s="68"/>
    </row>
    <row r="51" spans="1:11" ht="26.25" customHeight="1" x14ac:dyDescent="0.25">
      <c r="A51" s="59">
        <v>5</v>
      </c>
      <c r="B51" s="60" t="s">
        <v>21</v>
      </c>
      <c r="C51" s="61"/>
      <c r="D51" s="62" t="s">
        <v>46</v>
      </c>
      <c r="E51" s="63"/>
      <c r="F51" s="63"/>
      <c r="G51" s="64"/>
      <c r="H51" s="65">
        <v>17.850000000000001</v>
      </c>
      <c r="I51" s="66"/>
      <c r="J51" s="67">
        <f>H51*5</f>
        <v>89.25</v>
      </c>
      <c r="K51" s="68"/>
    </row>
    <row r="52" spans="1:11" ht="26.25" customHeight="1" x14ac:dyDescent="0.25">
      <c r="A52" s="59">
        <v>1</v>
      </c>
      <c r="B52" s="60" t="s">
        <v>18</v>
      </c>
      <c r="C52" s="61"/>
      <c r="D52" s="62" t="s">
        <v>47</v>
      </c>
      <c r="E52" s="63"/>
      <c r="F52" s="63"/>
      <c r="G52" s="64"/>
      <c r="H52" s="65">
        <v>92.5</v>
      </c>
      <c r="I52" s="66"/>
      <c r="J52" s="67">
        <f>H52*1</f>
        <v>92.5</v>
      </c>
      <c r="K52" s="68"/>
    </row>
    <row r="53" spans="1:11" ht="26.25" customHeight="1" x14ac:dyDescent="0.25">
      <c r="A53" s="59">
        <v>1</v>
      </c>
      <c r="B53" s="60" t="s">
        <v>18</v>
      </c>
      <c r="C53" s="61"/>
      <c r="D53" s="69" t="s">
        <v>48</v>
      </c>
      <c r="E53" s="70"/>
      <c r="F53" s="70"/>
      <c r="G53" s="71"/>
      <c r="H53" s="65">
        <v>108</v>
      </c>
      <c r="I53" s="66"/>
      <c r="J53" s="67">
        <f>H53*1</f>
        <v>108</v>
      </c>
      <c r="K53" s="68"/>
    </row>
    <row r="54" spans="1:11" ht="26.25" customHeight="1" x14ac:dyDescent="0.25">
      <c r="A54" s="59">
        <v>1</v>
      </c>
      <c r="B54" s="60" t="s">
        <v>18</v>
      </c>
      <c r="C54" s="61"/>
      <c r="D54" s="62" t="s">
        <v>49</v>
      </c>
      <c r="E54" s="63"/>
      <c r="F54" s="63"/>
      <c r="G54" s="64"/>
      <c r="H54" s="65">
        <v>99.95</v>
      </c>
      <c r="I54" s="66"/>
      <c r="J54" s="67">
        <f>H54*1</f>
        <v>99.95</v>
      </c>
      <c r="K54" s="68"/>
    </row>
    <row r="55" spans="1:11" ht="26.25" customHeight="1" x14ac:dyDescent="0.25">
      <c r="A55" s="59">
        <v>1</v>
      </c>
      <c r="B55" s="60" t="s">
        <v>50</v>
      </c>
      <c r="C55" s="61"/>
      <c r="D55" s="62" t="s">
        <v>51</v>
      </c>
      <c r="E55" s="63"/>
      <c r="F55" s="63"/>
      <c r="G55" s="64"/>
      <c r="H55" s="65">
        <v>3.4</v>
      </c>
      <c r="I55" s="66"/>
      <c r="J55" s="67">
        <f>H55*1</f>
        <v>3.4</v>
      </c>
      <c r="K55" s="68"/>
    </row>
    <row r="56" spans="1:11" ht="26.25" customHeight="1" x14ac:dyDescent="0.25">
      <c r="A56" s="72" t="s">
        <v>52</v>
      </c>
      <c r="B56" s="72"/>
      <c r="C56" s="72"/>
      <c r="D56" s="72"/>
      <c r="E56" s="72"/>
      <c r="F56" s="72"/>
      <c r="G56" s="72"/>
      <c r="H56" s="72"/>
      <c r="I56" s="72"/>
      <c r="J56" s="73">
        <f>SUM(J29:J55)</f>
        <v>2274.1299999999997</v>
      </c>
      <c r="K56" s="73"/>
    </row>
    <row r="57" spans="1:11" ht="26.25" customHeight="1" x14ac:dyDescent="0.25">
      <c r="A57" s="56" t="s">
        <v>53</v>
      </c>
      <c r="B57" s="57"/>
      <c r="C57" s="57"/>
      <c r="D57" s="57"/>
      <c r="E57" s="57"/>
      <c r="F57" s="57"/>
      <c r="G57" s="57"/>
      <c r="H57" s="57"/>
      <c r="I57" s="57"/>
      <c r="J57" s="57"/>
      <c r="K57" s="58"/>
    </row>
    <row r="58" spans="1:11" ht="26.25" customHeight="1" x14ac:dyDescent="0.25">
      <c r="A58" s="59">
        <v>5</v>
      </c>
      <c r="B58" s="74" t="s">
        <v>54</v>
      </c>
      <c r="C58" s="61"/>
      <c r="D58" s="62" t="s">
        <v>55</v>
      </c>
      <c r="E58" s="63"/>
      <c r="F58" s="63"/>
      <c r="G58" s="64"/>
      <c r="H58" s="65">
        <v>3.85</v>
      </c>
      <c r="I58" s="66"/>
      <c r="J58" s="67">
        <f>H58*5</f>
        <v>19.25</v>
      </c>
      <c r="K58" s="68"/>
    </row>
    <row r="59" spans="1:11" ht="26.25" customHeight="1" x14ac:dyDescent="0.25">
      <c r="A59" s="59">
        <v>3</v>
      </c>
      <c r="B59" s="60" t="s">
        <v>56</v>
      </c>
      <c r="C59" s="61"/>
      <c r="D59" s="62" t="s">
        <v>57</v>
      </c>
      <c r="E59" s="63"/>
      <c r="F59" s="63"/>
      <c r="G59" s="64"/>
      <c r="H59" s="65">
        <v>7.8</v>
      </c>
      <c r="I59" s="66"/>
      <c r="J59" s="67">
        <f>H59*3</f>
        <v>23.4</v>
      </c>
      <c r="K59" s="68"/>
    </row>
    <row r="60" spans="1:11" ht="26.25" customHeight="1" x14ac:dyDescent="0.25">
      <c r="A60" s="59">
        <v>3</v>
      </c>
      <c r="B60" s="60" t="s">
        <v>56</v>
      </c>
      <c r="C60" s="61"/>
      <c r="D60" s="62" t="s">
        <v>58</v>
      </c>
      <c r="E60" s="63"/>
      <c r="F60" s="63"/>
      <c r="G60" s="64"/>
      <c r="H60" s="65">
        <v>8.1999999999999993</v>
      </c>
      <c r="I60" s="66"/>
      <c r="J60" s="67">
        <f>H60*3</f>
        <v>24.599999999999998</v>
      </c>
      <c r="K60" s="68"/>
    </row>
    <row r="61" spans="1:11" ht="26.25" customHeight="1" x14ac:dyDescent="0.25">
      <c r="A61" s="59">
        <v>2</v>
      </c>
      <c r="B61" s="60" t="s">
        <v>56</v>
      </c>
      <c r="C61" s="61"/>
      <c r="D61" s="69" t="s">
        <v>59</v>
      </c>
      <c r="E61" s="70"/>
      <c r="F61" s="70"/>
      <c r="G61" s="71"/>
      <c r="H61" s="65">
        <v>1.35</v>
      </c>
      <c r="I61" s="66"/>
      <c r="J61" s="67">
        <f>H61*2</f>
        <v>2.7</v>
      </c>
      <c r="K61" s="68"/>
    </row>
    <row r="62" spans="1:11" ht="26.25" customHeight="1" x14ac:dyDescent="0.25">
      <c r="A62" s="72" t="s">
        <v>52</v>
      </c>
      <c r="B62" s="72"/>
      <c r="C62" s="72"/>
      <c r="D62" s="72"/>
      <c r="E62" s="72"/>
      <c r="F62" s="72"/>
      <c r="G62" s="72"/>
      <c r="H62" s="72"/>
      <c r="I62" s="72"/>
      <c r="J62" s="75">
        <f>SUM(J58:J61)</f>
        <v>69.95</v>
      </c>
      <c r="K62" s="76"/>
    </row>
    <row r="63" spans="1:11" ht="26.25" customHeight="1" x14ac:dyDescent="0.25">
      <c r="A63" s="56" t="s">
        <v>60</v>
      </c>
      <c r="B63" s="57"/>
      <c r="C63" s="57"/>
      <c r="D63" s="57"/>
      <c r="E63" s="57"/>
      <c r="F63" s="57"/>
      <c r="G63" s="57"/>
      <c r="H63" s="57"/>
      <c r="I63" s="57"/>
      <c r="J63" s="57"/>
      <c r="K63" s="58"/>
    </row>
    <row r="64" spans="1:11" ht="26.25" customHeight="1" x14ac:dyDescent="0.25">
      <c r="A64" s="59">
        <v>100</v>
      </c>
      <c r="B64" s="60" t="s">
        <v>28</v>
      </c>
      <c r="C64" s="61"/>
      <c r="D64" s="62" t="s">
        <v>61</v>
      </c>
      <c r="E64" s="63"/>
      <c r="F64" s="63"/>
      <c r="G64" s="64"/>
      <c r="H64" s="65">
        <v>0.02</v>
      </c>
      <c r="I64" s="66"/>
      <c r="J64" s="67">
        <f>H64*100</f>
        <v>2</v>
      </c>
      <c r="K64" s="68"/>
    </row>
    <row r="65" spans="1:11" ht="26.25" customHeight="1" x14ac:dyDescent="0.25">
      <c r="A65" s="59">
        <v>100</v>
      </c>
      <c r="B65" s="60" t="s">
        <v>28</v>
      </c>
      <c r="C65" s="61"/>
      <c r="D65" s="62" t="s">
        <v>62</v>
      </c>
      <c r="E65" s="63"/>
      <c r="F65" s="63"/>
      <c r="G65" s="64"/>
      <c r="H65" s="65">
        <v>0.02</v>
      </c>
      <c r="I65" s="66"/>
      <c r="J65" s="67">
        <f>H65*100</f>
        <v>2</v>
      </c>
      <c r="K65" s="68"/>
    </row>
    <row r="66" spans="1:11" ht="26.25" customHeight="1" x14ac:dyDescent="0.25">
      <c r="A66" s="59">
        <v>100</v>
      </c>
      <c r="B66" s="60" t="s">
        <v>28</v>
      </c>
      <c r="C66" s="61"/>
      <c r="D66" s="62" t="s">
        <v>63</v>
      </c>
      <c r="E66" s="63"/>
      <c r="F66" s="63"/>
      <c r="G66" s="64"/>
      <c r="H66" s="65">
        <v>0.02</v>
      </c>
      <c r="I66" s="66"/>
      <c r="J66" s="67">
        <f>H66*100</f>
        <v>2</v>
      </c>
      <c r="K66" s="68"/>
    </row>
    <row r="67" spans="1:11" ht="26.25" customHeight="1" x14ac:dyDescent="0.25">
      <c r="A67" s="59">
        <v>49</v>
      </c>
      <c r="B67" s="60" t="s">
        <v>28</v>
      </c>
      <c r="C67" s="61"/>
      <c r="D67" s="62" t="s">
        <v>64</v>
      </c>
      <c r="E67" s="63"/>
      <c r="F67" s="63"/>
      <c r="G67" s="64"/>
      <c r="H67" s="65">
        <v>0.09</v>
      </c>
      <c r="I67" s="66"/>
      <c r="J67" s="67">
        <f>H67*49</f>
        <v>4.41</v>
      </c>
      <c r="K67" s="68"/>
    </row>
    <row r="68" spans="1:11" ht="26.25" customHeight="1" x14ac:dyDescent="0.25">
      <c r="A68" s="59">
        <v>50</v>
      </c>
      <c r="B68" s="60" t="s">
        <v>28</v>
      </c>
      <c r="C68" s="61"/>
      <c r="D68" s="62" t="s">
        <v>65</v>
      </c>
      <c r="E68" s="63"/>
      <c r="F68" s="63"/>
      <c r="G68" s="64"/>
      <c r="H68" s="65">
        <v>0.06</v>
      </c>
      <c r="I68" s="66"/>
      <c r="J68" s="67">
        <f>H68*50</f>
        <v>3</v>
      </c>
      <c r="K68" s="68"/>
    </row>
    <row r="69" spans="1:11" ht="26.25" customHeight="1" x14ac:dyDescent="0.25">
      <c r="A69" s="59">
        <v>50</v>
      </c>
      <c r="B69" s="60" t="s">
        <v>28</v>
      </c>
      <c r="C69" s="61"/>
      <c r="D69" s="62" t="s">
        <v>65</v>
      </c>
      <c r="E69" s="63"/>
      <c r="F69" s="63"/>
      <c r="G69" s="64"/>
      <c r="H69" s="65">
        <v>0.06</v>
      </c>
      <c r="I69" s="66"/>
      <c r="J69" s="67">
        <f>H69*50</f>
        <v>3</v>
      </c>
      <c r="K69" s="68"/>
    </row>
    <row r="70" spans="1:11" ht="26.25" customHeight="1" x14ac:dyDescent="0.25">
      <c r="A70" s="59">
        <v>20</v>
      </c>
      <c r="B70" s="60" t="s">
        <v>28</v>
      </c>
      <c r="C70" s="61"/>
      <c r="D70" s="62" t="s">
        <v>66</v>
      </c>
      <c r="E70" s="63"/>
      <c r="F70" s="63"/>
      <c r="G70" s="64"/>
      <c r="H70" s="65">
        <v>0.05</v>
      </c>
      <c r="I70" s="66"/>
      <c r="J70" s="67">
        <f>H70*20</f>
        <v>1</v>
      </c>
      <c r="K70" s="68"/>
    </row>
    <row r="71" spans="1:11" ht="26.25" customHeight="1" x14ac:dyDescent="0.25">
      <c r="A71" s="59">
        <v>25</v>
      </c>
      <c r="B71" s="60" t="s">
        <v>28</v>
      </c>
      <c r="C71" s="61"/>
      <c r="D71" s="62" t="s">
        <v>67</v>
      </c>
      <c r="E71" s="63"/>
      <c r="F71" s="63"/>
      <c r="G71" s="64"/>
      <c r="H71" s="65">
        <v>0.05</v>
      </c>
      <c r="I71" s="66"/>
      <c r="J71" s="67">
        <f>H71*25</f>
        <v>1.25</v>
      </c>
      <c r="K71" s="68"/>
    </row>
    <row r="72" spans="1:11" ht="26.25" customHeight="1" x14ac:dyDescent="0.25">
      <c r="A72" s="59">
        <v>2</v>
      </c>
      <c r="B72" s="60" t="s">
        <v>68</v>
      </c>
      <c r="C72" s="61"/>
      <c r="D72" s="62" t="s">
        <v>69</v>
      </c>
      <c r="E72" s="63"/>
      <c r="F72" s="63"/>
      <c r="G72" s="64"/>
      <c r="H72" s="65">
        <v>1.2</v>
      </c>
      <c r="I72" s="66"/>
      <c r="J72" s="67">
        <f>H72*2</f>
        <v>2.4</v>
      </c>
      <c r="K72" s="68"/>
    </row>
    <row r="73" spans="1:11" ht="26.25" customHeight="1" x14ac:dyDescent="0.25">
      <c r="A73" s="59">
        <v>2</v>
      </c>
      <c r="B73" s="60" t="s">
        <v>68</v>
      </c>
      <c r="C73" s="61"/>
      <c r="D73" s="62" t="s">
        <v>70</v>
      </c>
      <c r="E73" s="63"/>
      <c r="F73" s="63"/>
      <c r="G73" s="64"/>
      <c r="H73" s="65">
        <v>0.9</v>
      </c>
      <c r="I73" s="66"/>
      <c r="J73" s="67">
        <f>H73*2</f>
        <v>1.8</v>
      </c>
      <c r="K73" s="68"/>
    </row>
    <row r="74" spans="1:11" ht="26.25" customHeight="1" x14ac:dyDescent="0.25">
      <c r="A74" s="59">
        <v>5</v>
      </c>
      <c r="B74" s="60" t="s">
        <v>68</v>
      </c>
      <c r="C74" s="61"/>
      <c r="D74" s="62" t="s">
        <v>71</v>
      </c>
      <c r="E74" s="63"/>
      <c r="F74" s="63"/>
      <c r="G74" s="64"/>
      <c r="H74" s="65">
        <v>0.55000000000000004</v>
      </c>
      <c r="I74" s="66"/>
      <c r="J74" s="67">
        <f>H74*5</f>
        <v>2.75</v>
      </c>
      <c r="K74" s="68"/>
    </row>
    <row r="75" spans="1:11" ht="26.25" customHeight="1" x14ac:dyDescent="0.25">
      <c r="A75" s="59">
        <v>10</v>
      </c>
      <c r="B75" s="60" t="s">
        <v>72</v>
      </c>
      <c r="C75" s="61"/>
      <c r="D75" s="62" t="s">
        <v>73</v>
      </c>
      <c r="E75" s="63"/>
      <c r="F75" s="63"/>
      <c r="G75" s="64"/>
      <c r="H75" s="65">
        <v>0.3</v>
      </c>
      <c r="I75" s="66"/>
      <c r="J75" s="67">
        <f>H75*10</f>
        <v>3</v>
      </c>
      <c r="K75" s="68"/>
    </row>
    <row r="76" spans="1:11" ht="26.25" customHeight="1" x14ac:dyDescent="0.25">
      <c r="A76" s="59">
        <v>2</v>
      </c>
      <c r="B76" s="60" t="s">
        <v>68</v>
      </c>
      <c r="C76" s="61"/>
      <c r="D76" s="62" t="s">
        <v>74</v>
      </c>
      <c r="E76" s="63"/>
      <c r="F76" s="63"/>
      <c r="G76" s="64"/>
      <c r="H76" s="65">
        <v>0.56999999999999995</v>
      </c>
      <c r="I76" s="66"/>
      <c r="J76" s="67">
        <f>H76*2</f>
        <v>1.1399999999999999</v>
      </c>
      <c r="K76" s="68"/>
    </row>
    <row r="77" spans="1:11" ht="26.25" customHeight="1" x14ac:dyDescent="0.25">
      <c r="A77" s="77" t="s">
        <v>52</v>
      </c>
      <c r="B77" s="78"/>
      <c r="C77" s="78"/>
      <c r="D77" s="78"/>
      <c r="E77" s="78"/>
      <c r="F77" s="78"/>
      <c r="G77" s="78"/>
      <c r="H77" s="78"/>
      <c r="I77" s="79"/>
      <c r="J77" s="75">
        <f>SUM(J64:J76)</f>
        <v>29.75</v>
      </c>
      <c r="K77" s="76"/>
    </row>
    <row r="78" spans="1:11" ht="15" customHeight="1" x14ac:dyDescent="0.25">
      <c r="A78" s="80" t="s">
        <v>75</v>
      </c>
      <c r="B78" s="81"/>
      <c r="C78" s="81"/>
      <c r="D78" s="81"/>
      <c r="E78" s="81"/>
      <c r="F78" s="81"/>
      <c r="G78" s="81"/>
      <c r="H78" s="81"/>
      <c r="I78" s="82"/>
      <c r="J78" s="83">
        <f>J76+J75++J73+J72+J70+J69+J68+J67+J66+J61+J60+J59+J58+J55+J54+J53+J52+J51+J49+J48+J47+J46+J45+J44+J43+J42+J41+J40+J39+J38+J37+J36+J35+J34+J33+J32+J31+J29+J50+J74+J71+J65+J64</f>
        <v>2373.83</v>
      </c>
      <c r="K78" s="84"/>
    </row>
    <row r="79" spans="1:11" ht="15.75" customHeight="1" x14ac:dyDescent="0.25">
      <c r="A79" s="85"/>
      <c r="B79" s="86"/>
      <c r="C79" s="86"/>
      <c r="D79" s="86"/>
      <c r="E79" s="86"/>
      <c r="F79" s="86"/>
      <c r="G79" s="86"/>
      <c r="H79" s="86"/>
      <c r="I79" s="87"/>
      <c r="J79" s="88"/>
      <c r="K79" s="89"/>
    </row>
    <row r="80" spans="1:11" ht="15" customHeight="1" x14ac:dyDescent="0.25">
      <c r="A80" s="29" t="s">
        <v>76</v>
      </c>
      <c r="B80" s="30"/>
      <c r="C80" s="90" t="s">
        <v>77</v>
      </c>
      <c r="D80" s="91"/>
      <c r="E80" s="91"/>
      <c r="F80" s="91"/>
      <c r="G80" s="91"/>
      <c r="H80" s="91"/>
      <c r="I80" s="91"/>
      <c r="J80" s="91"/>
      <c r="K80" s="92"/>
    </row>
    <row r="81" spans="1:11" x14ac:dyDescent="0.25">
      <c r="A81" s="34"/>
      <c r="B81" s="35"/>
      <c r="C81" s="93"/>
      <c r="D81" s="94"/>
      <c r="E81" s="94"/>
      <c r="F81" s="94"/>
      <c r="G81" s="94"/>
      <c r="H81" s="94"/>
      <c r="I81" s="94"/>
      <c r="J81" s="94"/>
      <c r="K81" s="95"/>
    </row>
    <row r="82" spans="1:1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spans="1:11" ht="15" customHeight="1" x14ac:dyDescent="0.25">
      <c r="A83" s="29" t="s">
        <v>78</v>
      </c>
      <c r="B83" s="30"/>
      <c r="C83" s="19" t="s">
        <v>79</v>
      </c>
      <c r="D83" s="20"/>
      <c r="E83" s="20"/>
      <c r="F83" s="20"/>
      <c r="G83" s="20"/>
      <c r="H83" s="20"/>
      <c r="I83" s="20"/>
      <c r="J83" s="20"/>
      <c r="K83" s="21"/>
    </row>
    <row r="84" spans="1:11" ht="42" customHeight="1" x14ac:dyDescent="0.25">
      <c r="A84" s="49"/>
      <c r="B84" s="96"/>
      <c r="C84" s="97"/>
      <c r="D84" s="98"/>
      <c r="E84" s="98"/>
      <c r="F84" s="98"/>
      <c r="G84" s="98"/>
      <c r="H84" s="98"/>
      <c r="I84" s="98"/>
      <c r="J84" s="98"/>
      <c r="K84" s="99"/>
    </row>
    <row r="85" spans="1:11" ht="0.75" customHeight="1" x14ac:dyDescent="0.25">
      <c r="A85" s="49"/>
      <c r="B85" s="96"/>
      <c r="C85" s="97"/>
      <c r="D85" s="98"/>
      <c r="E85" s="98"/>
      <c r="F85" s="98"/>
      <c r="G85" s="98"/>
      <c r="H85" s="98"/>
      <c r="I85" s="98"/>
      <c r="J85" s="98"/>
      <c r="K85" s="99"/>
    </row>
    <row r="86" spans="1:11" ht="15" hidden="1" customHeight="1" x14ac:dyDescent="0.25">
      <c r="A86" s="34"/>
      <c r="B86" s="35"/>
      <c r="C86" s="24"/>
      <c r="D86" s="25"/>
      <c r="E86" s="25"/>
      <c r="F86" s="25"/>
      <c r="G86" s="25"/>
      <c r="H86" s="25"/>
      <c r="I86" s="25"/>
      <c r="J86" s="25"/>
      <c r="K86" s="26"/>
    </row>
    <row r="87" spans="1:11" ht="15" customHeight="1" x14ac:dyDescent="0.25">
      <c r="A87" s="29" t="s">
        <v>80</v>
      </c>
      <c r="B87" s="30"/>
      <c r="C87" s="19" t="s">
        <v>81</v>
      </c>
      <c r="D87" s="20"/>
      <c r="E87" s="20"/>
      <c r="F87" s="20"/>
      <c r="G87" s="20"/>
      <c r="H87" s="20"/>
      <c r="I87" s="20"/>
      <c r="J87" s="20"/>
      <c r="K87" s="21"/>
    </row>
    <row r="88" spans="1:11" x14ac:dyDescent="0.25">
      <c r="A88" s="34"/>
      <c r="B88" s="35"/>
      <c r="C88" s="24"/>
      <c r="D88" s="25"/>
      <c r="E88" s="25"/>
      <c r="F88" s="25"/>
      <c r="G88" s="25"/>
      <c r="H88" s="25"/>
      <c r="I88" s="25"/>
      <c r="J88" s="25"/>
      <c r="K88" s="26"/>
    </row>
    <row r="89" spans="1:11" ht="15" customHeight="1" x14ac:dyDescent="0.25">
      <c r="A89" s="29" t="s">
        <v>82</v>
      </c>
      <c r="B89" s="30"/>
      <c r="C89" s="19" t="s">
        <v>0</v>
      </c>
      <c r="D89" s="20"/>
      <c r="E89" s="20"/>
      <c r="F89" s="20"/>
      <c r="G89" s="20"/>
      <c r="H89" s="20"/>
      <c r="I89" s="20"/>
      <c r="J89" s="20"/>
      <c r="K89" s="21"/>
    </row>
    <row r="90" spans="1:11" x14ac:dyDescent="0.25">
      <c r="A90" s="34"/>
      <c r="B90" s="35"/>
      <c r="C90" s="24"/>
      <c r="D90" s="25"/>
      <c r="E90" s="25"/>
      <c r="F90" s="25"/>
      <c r="G90" s="25"/>
      <c r="H90" s="25"/>
      <c r="I90" s="25"/>
      <c r="J90" s="25"/>
      <c r="K90" s="26"/>
    </row>
    <row r="91" spans="1:11" ht="26.25" customHeight="1" x14ac:dyDescent="0.25">
      <c r="A91" s="100" t="s">
        <v>83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2"/>
    </row>
    <row r="92" spans="1:11" ht="38.25" customHeight="1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7" t="s">
        <v>84</v>
      </c>
      <c r="K92" s="103"/>
    </row>
    <row r="93" spans="1:11" x14ac:dyDescent="0.25">
      <c r="A93" s="39" t="s">
        <v>85</v>
      </c>
      <c r="B93" s="40"/>
      <c r="C93" s="40"/>
      <c r="D93" s="40"/>
      <c r="E93" s="40"/>
      <c r="F93" s="40"/>
      <c r="G93" s="40"/>
      <c r="H93" s="40"/>
      <c r="I93" s="40"/>
      <c r="J93" s="40"/>
      <c r="K93" s="41"/>
    </row>
    <row r="94" spans="1:11" ht="15" customHeight="1" x14ac:dyDescent="0.25">
      <c r="A94" s="29" t="s">
        <v>86</v>
      </c>
      <c r="B94" s="30"/>
      <c r="C94" s="104" t="s">
        <v>87</v>
      </c>
      <c r="D94" s="105"/>
      <c r="E94" s="105"/>
      <c r="F94" s="105"/>
      <c r="G94" s="105"/>
      <c r="H94" s="105"/>
      <c r="I94" s="105"/>
      <c r="J94" s="105"/>
      <c r="K94" s="106"/>
    </row>
    <row r="95" spans="1:11" x14ac:dyDescent="0.25">
      <c r="A95" s="34"/>
      <c r="B95" s="35"/>
      <c r="C95" s="107"/>
      <c r="D95" s="108"/>
      <c r="E95" s="108"/>
      <c r="F95" s="108"/>
      <c r="G95" s="108"/>
      <c r="H95" s="108"/>
      <c r="I95" s="108"/>
      <c r="J95" s="108"/>
      <c r="K95" s="109"/>
    </row>
    <row r="96" spans="1:11" ht="15" customHeight="1" x14ac:dyDescent="0.25">
      <c r="A96" s="52" t="s">
        <v>88</v>
      </c>
      <c r="B96" s="110">
        <v>25919000</v>
      </c>
      <c r="C96" s="111"/>
      <c r="D96" s="52" t="s">
        <v>89</v>
      </c>
      <c r="E96" s="110">
        <v>25919019</v>
      </c>
      <c r="F96" s="111"/>
      <c r="G96" s="17" t="s">
        <v>90</v>
      </c>
      <c r="H96" s="18"/>
      <c r="I96" s="112" t="s">
        <v>91</v>
      </c>
      <c r="J96" s="113"/>
      <c r="K96" s="114"/>
    </row>
    <row r="97" spans="1:11" ht="11.25" customHeight="1" x14ac:dyDescent="0.25">
      <c r="A97" s="54"/>
      <c r="B97" s="115"/>
      <c r="C97" s="116"/>
      <c r="D97" s="54"/>
      <c r="E97" s="115"/>
      <c r="F97" s="116"/>
      <c r="G97" s="22"/>
      <c r="H97" s="23"/>
      <c r="I97" s="117"/>
      <c r="J97" s="118"/>
      <c r="K97" s="119"/>
    </row>
    <row r="98" spans="1:11" ht="15" customHeight="1" x14ac:dyDescent="0.25">
      <c r="A98" s="120" t="s">
        <v>92</v>
      </c>
      <c r="B98" s="120"/>
      <c r="C98" s="120"/>
      <c r="D98" s="120"/>
      <c r="E98" s="120"/>
      <c r="F98" s="120"/>
      <c r="G98" s="120"/>
      <c r="H98" s="120"/>
      <c r="I98" s="120"/>
      <c r="J98" s="120"/>
      <c r="K98" s="120"/>
    </row>
    <row r="99" spans="1:11" ht="16.5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6.5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</sheetData>
  <mergeCells count="184">
    <mergeCell ref="A98:K98"/>
    <mergeCell ref="A91:K91"/>
    <mergeCell ref="A93:K93"/>
    <mergeCell ref="A94:B95"/>
    <mergeCell ref="C94:K95"/>
    <mergeCell ref="A96:A97"/>
    <mergeCell ref="B96:C97"/>
    <mergeCell ref="D96:D97"/>
    <mergeCell ref="E96:F97"/>
    <mergeCell ref="G96:H97"/>
    <mergeCell ref="I96:K97"/>
    <mergeCell ref="A83:B86"/>
    <mergeCell ref="C83:K86"/>
    <mergeCell ref="A87:B88"/>
    <mergeCell ref="C87:K88"/>
    <mergeCell ref="A89:B90"/>
    <mergeCell ref="C89:K90"/>
    <mergeCell ref="A77:I77"/>
    <mergeCell ref="J77:K77"/>
    <mergeCell ref="A78:I79"/>
    <mergeCell ref="J78:K79"/>
    <mergeCell ref="A80:B81"/>
    <mergeCell ref="C80:K81"/>
    <mergeCell ref="D75:G75"/>
    <mergeCell ref="H75:I75"/>
    <mergeCell ref="J75:K75"/>
    <mergeCell ref="D76:G76"/>
    <mergeCell ref="H76:I76"/>
    <mergeCell ref="J76:K76"/>
    <mergeCell ref="D73:G73"/>
    <mergeCell ref="H73:I73"/>
    <mergeCell ref="J73:K73"/>
    <mergeCell ref="D74:G74"/>
    <mergeCell ref="H74:I74"/>
    <mergeCell ref="J74:K74"/>
    <mergeCell ref="D71:G71"/>
    <mergeCell ref="H71:I71"/>
    <mergeCell ref="J71:K71"/>
    <mergeCell ref="D72:G72"/>
    <mergeCell ref="H72:I72"/>
    <mergeCell ref="J72:K72"/>
    <mergeCell ref="D69:G69"/>
    <mergeCell ref="H69:I69"/>
    <mergeCell ref="J69:K69"/>
    <mergeCell ref="D70:G70"/>
    <mergeCell ref="H70:I70"/>
    <mergeCell ref="J70:K70"/>
    <mergeCell ref="D67:G67"/>
    <mergeCell ref="H67:I67"/>
    <mergeCell ref="J67:K67"/>
    <mergeCell ref="D68:G68"/>
    <mergeCell ref="H68:I68"/>
    <mergeCell ref="J68:K68"/>
    <mergeCell ref="D65:G65"/>
    <mergeCell ref="H65:I65"/>
    <mergeCell ref="J65:K65"/>
    <mergeCell ref="D66:G66"/>
    <mergeCell ref="H66:I66"/>
    <mergeCell ref="J66:K66"/>
    <mergeCell ref="A62:I62"/>
    <mergeCell ref="J62:K62"/>
    <mergeCell ref="A63:K63"/>
    <mergeCell ref="D64:G64"/>
    <mergeCell ref="H64:I64"/>
    <mergeCell ref="J64:K64"/>
    <mergeCell ref="D60:G60"/>
    <mergeCell ref="H60:I60"/>
    <mergeCell ref="J60:K60"/>
    <mergeCell ref="D61:G61"/>
    <mergeCell ref="H61:I61"/>
    <mergeCell ref="J61:K61"/>
    <mergeCell ref="D58:G58"/>
    <mergeCell ref="H58:I58"/>
    <mergeCell ref="J58:K58"/>
    <mergeCell ref="D59:G59"/>
    <mergeCell ref="H59:I59"/>
    <mergeCell ref="J59:K59"/>
    <mergeCell ref="D55:G55"/>
    <mergeCell ref="H55:I55"/>
    <mergeCell ref="J55:K55"/>
    <mergeCell ref="A56:I56"/>
    <mergeCell ref="J56:K56"/>
    <mergeCell ref="A57:K57"/>
    <mergeCell ref="D53:G53"/>
    <mergeCell ref="H53:I53"/>
    <mergeCell ref="J53:K53"/>
    <mergeCell ref="D54:G54"/>
    <mergeCell ref="H54:I54"/>
    <mergeCell ref="J54:K54"/>
    <mergeCell ref="D51:G51"/>
    <mergeCell ref="H51:I51"/>
    <mergeCell ref="J51:K51"/>
    <mergeCell ref="D52:G52"/>
    <mergeCell ref="H52:I52"/>
    <mergeCell ref="J52:K52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5:G35"/>
    <mergeCell ref="H35:I35"/>
    <mergeCell ref="J35:K35"/>
    <mergeCell ref="D36:G36"/>
    <mergeCell ref="H36:I36"/>
    <mergeCell ref="J36:K36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98" r:id="rId1" display="https://www.atencionciudadana.sv/" xr:uid="{77AC3413-65FA-4ED0-B712-F70B44805272}"/>
    <hyperlink ref="I96" r:id="rId2" xr:uid="{A80888D8-2C11-4DB3-ADDE-EE48BEEDF993}"/>
  </hyperlinks>
  <pageMargins left="0.7" right="0.7" top="0.75" bottom="0.75" header="0.3" footer="0.3"/>
  <pageSetup scale="75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LG-58-2020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2021-01-11T15:36:06Z</dcterms:created>
  <dcterms:modified xsi:type="dcterms:W3CDTF">2021-01-11T15:36:35Z</dcterms:modified>
</cp:coreProperties>
</file>