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440" windowHeight="9915"/>
  </bookViews>
  <sheets>
    <sheet name="SUMINISTROS Y FERRETERIA GENESI" sheetId="5" r:id="rId1"/>
    <sheet name="Hoja2" sheetId="12" r:id="rId2"/>
    <sheet name="Hoja1" sheetId="7" r:id="rId3"/>
    <sheet name="Hoja5" sheetId="11" r:id="rId4"/>
  </sheets>
  <definedNames>
    <definedName name="_xlnm.Print_Titles" localSheetId="0">'SUMINISTROS Y FERRETERIA GENESI'!$1:$16</definedName>
  </definedNames>
  <calcPr calcId="162913"/>
</workbook>
</file>

<file path=xl/calcChain.xml><?xml version="1.0" encoding="utf-8"?>
<calcChain xmlns="http://schemas.openxmlformats.org/spreadsheetml/2006/main">
  <c r="G19" i="5" l="1"/>
  <c r="G18" i="5"/>
  <c r="G17" i="5"/>
  <c r="F34" i="12" l="1"/>
  <c r="F31" i="12"/>
  <c r="F28" i="12"/>
  <c r="F22" i="12"/>
  <c r="F15" i="12"/>
  <c r="F11" i="12"/>
  <c r="F36" i="12" l="1"/>
  <c r="F38" i="12" s="1"/>
  <c r="O4" i="11" l="1"/>
  <c r="O5" i="11"/>
  <c r="O6" i="11"/>
  <c r="O7" i="11"/>
  <c r="O8" i="11"/>
  <c r="O9" i="11"/>
  <c r="O10" i="11"/>
  <c r="O11" i="11"/>
  <c r="O12" i="11"/>
  <c r="O13" i="11"/>
  <c r="O14" i="11"/>
  <c r="O15" i="11"/>
  <c r="O16" i="11"/>
  <c r="O17" i="11"/>
  <c r="O3" i="11"/>
  <c r="O18" i="11" s="1"/>
  <c r="J4" i="11"/>
  <c r="J5" i="11" s="1"/>
  <c r="B4" i="11"/>
  <c r="B5" i="11" s="1"/>
  <c r="B6" i="11" s="1"/>
  <c r="B7" i="11" s="1"/>
  <c r="B8" i="11" s="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3" i="11"/>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 i="7"/>
  <c r="I4" i="7"/>
  <c r="I5" i="7" s="1"/>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I30" i="7" s="1"/>
  <c r="I31" i="7" s="1"/>
  <c r="I32" i="7" s="1"/>
  <c r="I33" i="7" s="1"/>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3" i="7"/>
  <c r="B4" i="7"/>
  <c r="B5" i="7" s="1"/>
  <c r="B6" i="7" s="1"/>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G42" i="7" l="1"/>
  <c r="J6" i="11"/>
  <c r="G81" i="11"/>
  <c r="N34" i="7"/>
  <c r="J7" i="11" l="1"/>
  <c r="J8" i="11" l="1"/>
  <c r="J9" i="11" l="1"/>
  <c r="J10" i="11" l="1"/>
  <c r="J11" i="11" l="1"/>
  <c r="J12" i="11" l="1"/>
  <c r="J13" i="11" l="1"/>
  <c r="J14" i="11" l="1"/>
  <c r="J15" i="11" l="1"/>
  <c r="J16" i="11" l="1"/>
  <c r="J17" i="11" l="1"/>
</calcChain>
</file>

<file path=xl/sharedStrings.xml><?xml version="1.0" encoding="utf-8"?>
<sst xmlns="http://schemas.openxmlformats.org/spreadsheetml/2006/main" count="425" uniqueCount="242">
  <si>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</si>
  <si>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</si>
  <si>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</si>
  <si>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</si>
  <si>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</si>
  <si>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</si>
  <si>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</si>
  <si>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</si>
  <si>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</si>
  <si>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</si>
  <si>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</si>
  <si>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_______________________________</t>
  </si>
  <si>
    <t xml:space="preserve">  </t>
  </si>
  <si>
    <t>__________________________</t>
  </si>
  <si>
    <t>___________________________</t>
  </si>
  <si>
    <t>ELABORO</t>
  </si>
  <si>
    <t>REVISO</t>
  </si>
  <si>
    <t>AUTORIZADO</t>
  </si>
  <si>
    <t>WALTHER</t>
  </si>
  <si>
    <r>
      <t xml:space="preserve">FACTURA A NOMBRE DE LA </t>
    </r>
    <r>
      <rPr>
        <b/>
        <sz val="10"/>
        <rFont val="Arial Narrow"/>
        <family val="2"/>
      </rPr>
      <t xml:space="preserve"> DIRECCION GENERAL DE CENTROS PENALES  NIT: 0614-010915-002-0</t>
    </r>
  </si>
  <si>
    <t>ADAPTADOR HEMBRA DE 1/2 PVC, MARCA: AMANCO/ EL SALVADOR</t>
  </si>
  <si>
    <t>ADAPTADOR MACHO DE 1/2 PVC, MARCA: AMANCO/ EL SALVADOR</t>
  </si>
  <si>
    <t>ARENA DE RIO, SIN MARCA</t>
  </si>
  <si>
    <t>BROCHA DE 2", PRETUL MEXICO</t>
  </si>
  <si>
    <t>BROCHA DE 4", PRETUL MEXICO</t>
  </si>
  <si>
    <t>BUSHING REDUCTOR PVC DE 2 A 1.1/2", MARCA: AMANCO/ EL SALVADOR</t>
  </si>
  <si>
    <t>BUSHING REDUCTOR PVC DE 2 A 1.1/4", MARCA: AMANCO/ EL SALVADOR</t>
  </si>
  <si>
    <t>BUSHING REDUCTOR PVC DE 3/4X1/2", MARCA: AMANCO/ EL SALVADOR</t>
  </si>
  <si>
    <t>BUSHING REDUCTOR PVC DE 3X2", MARCA: AMANCO/ EL SALVADOR</t>
  </si>
  <si>
    <t>CINTA AISLANTE 3/4"X66 PIES, MARCA: FULGORE/MEXICO</t>
  </si>
  <si>
    <t>CLAVOS DE ACERO DE 2", MARCA: BAR, ALEMANIA</t>
  </si>
  <si>
    <t>CLAVOS ESTRIADOS DE ACERO DE 1", MARCA: BAR, ALEMANIA</t>
  </si>
  <si>
    <t>CODOS CON ROSCA PVC DE 1/2", MARCA: AMANCO/ EL SALVADOR</t>
  </si>
  <si>
    <t>CURVAS PVC DE 1.1/2", MARCA: AMANCO/ EL SALVADOR</t>
  </si>
  <si>
    <t>CURVAS PVC DE 1.1/4", MARCA: AMANCO/ EL SALVADOR</t>
  </si>
  <si>
    <t>DISCOS 9X1/4" PARA ESMERILAR METAL., MARCA: ABRACOL/ COLOMBIA</t>
  </si>
  <si>
    <t>DISCOS 9X1/8" PARA CORTE DE CONCRETO, MARCA: ABRACOL/ COLOMBIA</t>
  </si>
  <si>
    <t>DISCOS 9X1/8" PARA CORTE DE METAL., MARCA: ABRACOL/ COLOMBIA</t>
  </si>
  <si>
    <t>DISCOS DIAMANTADO SEGMENTADO DE 9", MARCA: TOOLCRAFT/ MEXICO</t>
  </si>
  <si>
    <t>HIERRO LISO Ø 1/4" BN, MARCA: CORINCA: EL SALVADOR</t>
  </si>
  <si>
    <t>LAVAMANOS, MARCA: CATO/ MEXICO</t>
  </si>
  <si>
    <t>LIJA PARA HIERRO # 80, MARCA: BELLSTAR/ JAPON</t>
  </si>
  <si>
    <t xml:space="preserve">SANITARIO CON TANQUE, MARCA: CATO/ MEXICO </t>
  </si>
  <si>
    <t>SOLVENTE MINERAL, MARCA: DUISA/ EL SALVADOR</t>
  </si>
  <si>
    <t>TAPON PVC DE 1/2", MARCA: AMANCO/ EL SALVADOR</t>
  </si>
  <si>
    <t>TEE PVC DE 3"", MARCA: AMANCO/ EL SALVADOR</t>
  </si>
  <si>
    <t>TUBO PVC DE 1" 250 PSI", MARCA: AMANCO/ EL SALVADOR</t>
  </si>
  <si>
    <t>UNIÓN LISA PVC DE 1/2"", MARCA: AMANCO/ EL SALVADOR</t>
  </si>
  <si>
    <t>UNIÓN LISA PVC DE 2"", MARCA: AMANCO/ EL SALVADOR</t>
  </si>
  <si>
    <t>UNIÓN REPARACIÓN JUNTA RÁPIDA PVC DE 2"", MARCA: AMANCO/ EL SALVADOR</t>
  </si>
  <si>
    <t>UNIÓN REPARACIÓN JUNTA RÁPIDA PVC DE 3"", MARCA: AMANCO/ EL SALVADOR</t>
  </si>
  <si>
    <t>UNIÓN REPARACIÓN JUNTA RÁPIDA PVC DE 4" ", MARCA: AMANCO/ EL SALVADOR</t>
  </si>
  <si>
    <t>VÁLVULAS DE CONTROL A LA PARED 3/8X1/2, MARCA: VOLCOBRE/ EUA</t>
  </si>
  <si>
    <t>VÁLVULAS DE CONTROL AL PISO 3/8X1/2, MARCA: VOLCOBRE/ EUA</t>
  </si>
  <si>
    <t>ALAMBRE GALVANIZADO Nº 16, MARCA: CORINCA/ EL SALVADOR</t>
  </si>
  <si>
    <t>ABRAZADERA EMT DE 1/2", MARCA: INDUMA/ COLOMBIA</t>
  </si>
  <si>
    <t xml:space="preserve">CAJA RECTANGULAR TIPO PESADAS, MARCA: INDUMA/ COLOMBIA </t>
  </si>
  <si>
    <t xml:space="preserve">CAJA OCTAGONALES CON AGUJERO DE 3/4 Y 1/2" TIPO SEMI PESADA, MARCA: INDUMA/ COLOMBIA </t>
  </si>
  <si>
    <t>UNIDAD</t>
  </si>
  <si>
    <t>ROLLO</t>
  </si>
  <si>
    <t>QUINTAL</t>
  </si>
  <si>
    <t>PLIEGO</t>
  </si>
  <si>
    <t>GALON</t>
  </si>
  <si>
    <t>LIBRAS</t>
  </si>
  <si>
    <t>A UTILIZARSE: PARA READECUACION DE EDIFICIO QUE ALBERGA A PDL EN FASE DE CONFIANZA DE EL CENTRO PENAL DE ILOPANGO</t>
  </si>
  <si>
    <r>
      <t>ü</t>
    </r>
    <r>
      <rPr>
        <b/>
        <sz val="10"/>
        <color theme="1"/>
        <rFont val="Times New Roman"/>
        <family val="1"/>
      </rPr>
      <t xml:space="preserve">  </t>
    </r>
    <r>
      <rPr>
        <b/>
        <sz val="10"/>
        <color theme="1"/>
        <rFont val="Arial Narrow"/>
        <family val="2"/>
      </rPr>
      <t>UNIDAD REQUIRENTE: OPERACIONES</t>
    </r>
  </si>
  <si>
    <t>TUBO PVC  DE 2" DE ALTO IMPACTO GERFOR</t>
  </si>
  <si>
    <t>CURVAS PVC DE 2" ALTO IMPACTO GERFOR</t>
  </si>
  <si>
    <t>CORAZA LT DE 2"</t>
  </si>
  <si>
    <t>CUERPO LB DE 2" UL</t>
  </si>
  <si>
    <t>CEPO DE COBRE PARA CABLE 4/0 UL INTELLI</t>
  </si>
  <si>
    <t>CEPO DE COBRE PARA CABLE 3/0 INTELLI UL</t>
  </si>
  <si>
    <t>CEPO DE COBRE PARA CABLE Nº 2 INTELLI UL</t>
  </si>
  <si>
    <t>CABLE THHN Nº 2 COLOR VERDE CONDUMEX O VIAKON UL MEXICO</t>
  </si>
  <si>
    <t>CABLE THHN Nº 4 BLANCO CONDUMEX O VIAKON UL MEXICO</t>
  </si>
  <si>
    <t>CABLE THHN Nº 8 VERDE CONDUMEX O VIAKON UL MEXICO</t>
  </si>
  <si>
    <t>CABLE THHN Nº 2/0 CONDUMEX O VIAKON UL MEXICO</t>
  </si>
  <si>
    <t xml:space="preserve">CABLE THHN Nº 1/0 </t>
  </si>
  <si>
    <t xml:space="preserve">CABLE THHN Nº 6 NEGRO </t>
  </si>
  <si>
    <t>CABLE THHN Nº 14 NEGRO CONDUMEX O VIAKON UL MEXICO</t>
  </si>
  <si>
    <t>CABLE THHN Nº 14 BLANCO CONDUMEX O VIAKON UL MEXICO</t>
  </si>
  <si>
    <t>TUBO EMT DE 1/2" GALVANIZADO</t>
  </si>
  <si>
    <t>UNION EMTE GALVANIZADA DE 1/2" DE PRESION UL</t>
  </si>
  <si>
    <t>CONECTOR RECTO PARA CORAZA LT DE 1 1/2"</t>
  </si>
  <si>
    <t>CAJA DE REGISTRO DE 12" X 8" X6"</t>
  </si>
  <si>
    <t>TOMA DOBLES POLARIZADOS INTEGRADO AGUILA</t>
  </si>
  <si>
    <t>RECEPTACULO TIPO TICINO MARCA PROW</t>
  </si>
  <si>
    <t>CORAZA LT DE 1/2"</t>
  </si>
  <si>
    <t xml:space="preserve">TUBO EMT DE 3/4" </t>
  </si>
  <si>
    <t>CONECTOR EMT DE 3/4" DE PRESION UL</t>
  </si>
  <si>
    <t xml:space="preserve">UNION EMT DE 3/4" DE PRESION </t>
  </si>
  <si>
    <t>ABRAZADERA EMT DE 3/4" DE PRESIÓN UL</t>
  </si>
  <si>
    <t xml:space="preserve">ABRAZADERA EMT DE 1 1/2" </t>
  </si>
  <si>
    <t>CABLE THHN Nº 2 COLOR NEGRO</t>
  </si>
  <si>
    <t>TAPADERAS REDONDAS</t>
  </si>
  <si>
    <t xml:space="preserve">ROLLOS DE CINTA DE HULE 23 3M </t>
  </si>
  <si>
    <t>METROS</t>
  </si>
  <si>
    <t>PIE</t>
  </si>
  <si>
    <r>
      <t>CLASIFICACION MIPYMES:</t>
    </r>
    <r>
      <rPr>
        <b/>
        <sz val="11"/>
        <color rgb="FFFF0000"/>
        <rFont val="Arial Narrow"/>
        <family val="2"/>
      </rPr>
      <t xml:space="preserve"> </t>
    </r>
    <r>
      <rPr>
        <b/>
        <sz val="11"/>
        <color theme="1"/>
        <rFont val="Arial Narrow"/>
        <family val="2"/>
      </rPr>
      <t>PEQUEÑA EMPRESA</t>
    </r>
  </si>
  <si>
    <t>SEÑORES:  SUMINISTROS Y FERRETERIA GENESIS, S.A DE C.V</t>
  </si>
  <si>
    <t>ALAMBRE DE AMARRE No.16.</t>
  </si>
  <si>
    <t>ANGULO DE HIERRO 1.1/4" X 3/16".</t>
  </si>
  <si>
    <t>BLOQUE DE CONCRETO DE 15 X 20 X 40 CMS DE LA PEÑA.</t>
  </si>
  <si>
    <t>BLOQUE MITAD 15 X 20 X 20 CMS DE LA PEÑA.</t>
  </si>
  <si>
    <t>BLOQUE SOLERA DE 15 X 20 X 40 CMS DE LA PEÑA.</t>
  </si>
  <si>
    <t>BUSHING REDUCTOR PVC DE 4" X 3" AMANCO.</t>
  </si>
  <si>
    <t>CEMENTO GRIS PORTLAND TIPO 1 USG 42.5 KG.</t>
  </si>
  <si>
    <t>CEMENTO PARA CIZA COLOR BLANCO (BOLSA DE 2 KILOGRAMOS).</t>
  </si>
  <si>
    <t>CHAPA DE PARCHE GIRO DERECHO YALE.</t>
  </si>
  <si>
    <t>CINTA METRICA DE 8 METROS TRUPER.</t>
  </si>
  <si>
    <t>CLAVO PARA MADERA DE 2.1/2".</t>
  </si>
  <si>
    <t>CLAVO PARA MADERA DE 4".</t>
  </si>
  <si>
    <t>CODO LISO DE 1/2" PVC AMANCO.</t>
  </si>
  <si>
    <t>CURVA PVC DE 4" PARA DRENAJE AMANCO.</t>
  </si>
  <si>
    <t>DESAGUE METALICO PARA LAVATRASTO DE 1.1/2".</t>
  </si>
  <si>
    <t>ELECTRODO CHINO DE 1/8" 6013.</t>
  </si>
  <si>
    <t>ELECTRODO CHINO DE 3/32" 6013.</t>
  </si>
  <si>
    <t>ESPONJA PARA ALBAÑIL.</t>
  </si>
  <si>
    <t>GRAVA No.1.</t>
  </si>
  <si>
    <t>GRIFO DE 1/2" FOSET.</t>
  </si>
  <si>
    <t>GUANTE DE CUERO MANGA CORTA NACIONAL.</t>
  </si>
  <si>
    <t>GUANTE DE CUERO MANGA LARGA NACIONAL.</t>
  </si>
  <si>
    <t>HIERRO CUADRADO DE 1/2" BAJO NORMA.</t>
  </si>
  <si>
    <t>LADRILLO CERAMICO DE 20 X 30 COLOR CELESTE.</t>
  </si>
  <si>
    <t>LADRILLO CERAMICO DE 20 X 30 COLOR BLANCO.</t>
  </si>
  <si>
    <t>LADRILLO CERAMICO DE 33 X 33 COLOR BLANCO.</t>
  </si>
  <si>
    <t>LAMINA GALVANIZADO LISO CALIBRE 24 X 3 YARDAS.</t>
  </si>
  <si>
    <t>LLAVE PARA FREGHADERO CUELLO DE GANZO AL PISO.</t>
  </si>
  <si>
    <t>PEGAMENTO PARA CERAMICA BOLSA 20 KG.</t>
  </si>
  <si>
    <t>PEGAMENTO PARA PVC AMANCO.</t>
  </si>
  <si>
    <t>ANTICORROSIVO ESTRUCTURAL CORONA.</t>
  </si>
  <si>
    <t>PINTURA DE ACEITE PENINSULAR S.W (COLOR SEGÚN CARTILLA).</t>
  </si>
  <si>
    <t>PINTURA DE AGUA PENINSULAR S.W. (COLOR SEGÚN CARTILLA).</t>
  </si>
  <si>
    <t>PUERTA PREFABRICADA DE DOBLE FORRO MADERA COMPRIMIDA 2.10 X 0.90 METROS DE DOS TABLEROS COMPLETA.</t>
  </si>
  <si>
    <t>PUERTA PREFABRICADA DE DOBLE FORRO MADERA COMPRIMIDA 2.10 X 0.95 METROS DE DOS TABLEROS COMPLETA.</t>
  </si>
  <si>
    <t>SIFON A LA PARED METALICO DE 1.1/4".</t>
  </si>
  <si>
    <t>SIFON AL PISO METALICO DE 1.1/2".</t>
  </si>
  <si>
    <t>TUBO PVC LISO DE 1.1/2" X 160 PSI AMANCO.</t>
  </si>
  <si>
    <t>TUBO PVC LISO DE 1.1/4" X 160 PSI AMANCO.</t>
  </si>
  <si>
    <t>SIKA FLEX SALCHICHA DE 20 ONZAS.</t>
  </si>
  <si>
    <t>TUBO PVC DE 1/2" X 315 PSI AMANCO.</t>
  </si>
  <si>
    <t>TUBO PVC LISO DE 2" X 100 PSI AMANCO.</t>
  </si>
  <si>
    <t>UNION LISA DE 3" AMANCO.</t>
  </si>
  <si>
    <t>VENTANA DE ALUMINIO TIPO SOLAIRE MANGUETERIA DE ALUMINIO CON OPERADOR DE MARIPOSA.</t>
  </si>
  <si>
    <t>WIPPER DE HILO.</t>
  </si>
  <si>
    <t>CONECTOR EMT DE 2" DE PRESION.</t>
  </si>
  <si>
    <t>GRAPA ESTRUT DE 2".</t>
  </si>
  <si>
    <t>CONECTOR RECTO LT DE 2".</t>
  </si>
  <si>
    <t>CAMISA CONDUIT GALVANIZADA DE 2".</t>
  </si>
  <si>
    <t>UNION EMT GALVANIZADA DE 2" DE PRESION.</t>
  </si>
  <si>
    <t>PERNO ANCLA DE 1/4" X 2.1/4".</t>
  </si>
  <si>
    <t>ABRAZADERA EMT DE 2".</t>
  </si>
  <si>
    <t>CINTA AISLANTE SUPER 33 3M.</t>
  </si>
  <si>
    <t>CURVA EMT A 90° DE 2".</t>
  </si>
  <si>
    <t>CAJA DE REGISTRO DE 4" X 6" X 8".</t>
  </si>
  <si>
    <t>CABLE THHN No. 4/0 CONDUSAL.</t>
  </si>
  <si>
    <t>CABLE THHN No. 3/0 CONDUSAL.</t>
  </si>
  <si>
    <t>CABLE THHN No. 10 NEGRO CONDUSAL.</t>
  </si>
  <si>
    <t>CABLE THHN No. 12 VERDE CONDUSAL.</t>
  </si>
  <si>
    <t>CABLE THHN No. 10 BLANCO CONDUSAL.</t>
  </si>
  <si>
    <t>TERMICO THQL 30 AMPERIOS 1 POLO GENERAL ELECTRIC.</t>
  </si>
  <si>
    <t>TERMICO THQL 15 AMPERIOS 1 POLO GENERAL ELECTRIC.</t>
  </si>
  <si>
    <t>TERMICO THQL 20 AMPERIOS 1 POLO GENERAL ELECTRIC.</t>
  </si>
  <si>
    <t>CONECTOR EMT DE 1/2".</t>
  </si>
  <si>
    <t>FULMINANTE DX-E72.</t>
  </si>
  <si>
    <t>CLAVO X-ZF22.</t>
  </si>
  <si>
    <t>ANCLA PLASTICA DE 1/4" X 1.1/4".</t>
  </si>
  <si>
    <t>TORNILLO GOLOSO DE 8 X 1".</t>
  </si>
  <si>
    <t>CORAZA LT DE 1.1/2".</t>
  </si>
  <si>
    <t>CAMISA CONSUIT GALVANIZADA DE 1.1/2".</t>
  </si>
  <si>
    <t>FOCO AHORRADOR DE 25 WATTS SYLVANIA.</t>
  </si>
  <si>
    <t>CONECTOR RECTO PARA CORAZA LT DE 1/2".</t>
  </si>
  <si>
    <t>CAMISA CONDUIT GALVANIZADA DE 1/2".</t>
  </si>
  <si>
    <t>CUERPO LB DE 1/2".</t>
  </si>
  <si>
    <t>CONECTOR EMT DE 1.1/2".</t>
  </si>
  <si>
    <t>UNION EMT DE 1.1/2".</t>
  </si>
  <si>
    <t>CUERPO B DE 1.1/2".</t>
  </si>
  <si>
    <t>TUBO EMT DE 1.1/2".</t>
  </si>
  <si>
    <t>BOLSA</t>
  </si>
  <si>
    <t>M³</t>
  </si>
  <si>
    <t>PAR</t>
  </si>
  <si>
    <t>VARILLA</t>
  </si>
  <si>
    <t>QUARTO</t>
  </si>
  <si>
    <t>M²</t>
  </si>
  <si>
    <t xml:space="preserve">METROS </t>
  </si>
  <si>
    <t>NIT: 0614-170306-109-0</t>
  </si>
  <si>
    <t>No. NRC: 172744-7</t>
  </si>
  <si>
    <t>LAMINA DE HIERRO LISO DE 1/16".</t>
  </si>
  <si>
    <t>LAVATRASTOS DE ACERO INOXIDABLE DE 0.60 X 2.00 MTS, DE 1 POCETA, INCLUYE TODOS SUS ACCESORIOS.</t>
  </si>
  <si>
    <t>TUBO DE ABASTO FLEXIBLE METALICO DE 20", TIPO MANGUERA, PARA LAVAMANOS.</t>
  </si>
  <si>
    <t>TUBO DE ABASTO FLEXIBLE METALICO DE 20", TIPO MANGUERA, PARA SANITARIO.</t>
  </si>
  <si>
    <t>TUBO ESTRUCTURAL CUADRADO DE 1"X1".</t>
  </si>
  <si>
    <t>TUBO ESTRUCTURAL REDONDO DE 1/2".</t>
  </si>
  <si>
    <t>TERMICO 250 AMPERIOS 2 POLOS SIEMENS TIPO BQD.</t>
  </si>
  <si>
    <t>TUBO EMT GALVANIZADO DE 2".</t>
  </si>
  <si>
    <t>ADAPTADOR HEMBRA PVC DE 2" ALTO IMPACTO.</t>
  </si>
  <si>
    <t>CAJA TERMICA DE 24 CIRCUITOS MONOFASICA 240 VOLTIOS CON BARRAS DE 225 AMPERIOS Y UNA PROTECCION PRINCIPAL DE 125 AMPERIOS.</t>
  </si>
  <si>
    <t>CAJA TERMICA DE 32 CIRCUITOS MONOFASICA 240 VOLTIOS CON BARRAS DE 200 AMPERIOS Y UNA PROTECCION PRINCIPAL DE 175 AMPERIOS.</t>
  </si>
  <si>
    <t>TERMICO THQL 30 AMPERIOS 2 POLOS.</t>
  </si>
  <si>
    <t>TERMICO THQL 20 AMPERIOS 2 POLOS.</t>
  </si>
  <si>
    <t>RIEL STRUT OJO CHINO PACHO.</t>
  </si>
  <si>
    <t>CAJA TERMICA DE 2 CIRCUITOS 240 VOLTIOS TIPO 3R.</t>
  </si>
  <si>
    <t>DONACION DE LA REPUBLICA DE ALEMANIA</t>
  </si>
  <si>
    <t xml:space="preserve">INTERRUPTORES DOBLES  INTEGRADOS AGUILA </t>
  </si>
  <si>
    <r>
      <t xml:space="preserve">TIEMPO DE ENTREGA: </t>
    </r>
    <r>
      <rPr>
        <b/>
        <sz val="10"/>
        <rFont val="Arial Narrow"/>
        <family val="2"/>
      </rPr>
      <t>DE 8 DIAS HABILES</t>
    </r>
  </si>
  <si>
    <r>
      <t>MTS</t>
    </r>
    <r>
      <rPr>
        <sz val="10"/>
        <color theme="1"/>
        <rFont val="Calibri"/>
        <family val="2"/>
      </rPr>
      <t>³</t>
    </r>
  </si>
  <si>
    <r>
      <t>ü</t>
    </r>
    <r>
      <rPr>
        <sz val="10"/>
        <color theme="1"/>
        <rFont val="Times New Roman"/>
        <family val="1"/>
      </rPr>
      <t xml:space="preserve">  </t>
    </r>
    <r>
      <rPr>
        <sz val="10"/>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</si>
  <si>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10"/>
        <color theme="1"/>
        <rFont val="Times New Roman"/>
        <family val="1"/>
      </rPr>
      <t xml:space="preserve">  </t>
    </r>
    <r>
      <rPr>
        <sz val="10"/>
        <color theme="1"/>
        <rFont val="Arial Narrow"/>
        <family val="2"/>
      </rPr>
      <t>El tiempo de cumplimiento será a partir de la fecha de notificación de la Orden de Compra, sea esta por Fax y/o entrega directa</t>
    </r>
  </si>
  <si>
    <r>
      <t>ü</t>
    </r>
    <r>
      <rPr>
        <sz val="10"/>
        <color theme="1"/>
        <rFont val="Times New Roman"/>
        <family val="1"/>
      </rPr>
      <t xml:space="preserve">  </t>
    </r>
    <r>
      <rPr>
        <sz val="10"/>
        <color theme="1"/>
        <rFont val="Arial Narrow"/>
        <family val="2"/>
      </rPr>
      <t>Notificado el:_____________________</t>
    </r>
  </si>
  <si>
    <r>
      <t>ü</t>
    </r>
    <r>
      <rPr>
        <sz val="10"/>
        <color theme="1"/>
        <rFont val="Times New Roman"/>
        <family val="1"/>
      </rPr>
      <t xml:space="preserve">  </t>
    </r>
    <r>
      <rPr>
        <sz val="10"/>
        <color theme="1"/>
        <rFont val="Arial Narrow"/>
        <family val="2"/>
      </rPr>
      <t>Si el Suministrante  incumpliere en cualquiera de las condiciones de esta Orden de Compra, se aplicará el Art. 85, de la LACAP.</t>
    </r>
  </si>
  <si>
    <r>
      <t>ü</t>
    </r>
    <r>
      <rPr>
        <sz val="10"/>
        <color theme="1"/>
        <rFont val="Times New Roman"/>
        <family val="1"/>
      </rPr>
      <t xml:space="preserve">  </t>
    </r>
    <r>
      <rPr>
        <sz val="10"/>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</si>
  <si>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INTERRUPTOR SENCILLO INTEGRADO, MARCA:BTICINO/ COSTA RICA</t>
  </si>
  <si>
    <r>
      <t>ü</t>
    </r>
    <r>
      <rPr>
        <sz val="10"/>
        <color theme="1"/>
        <rFont val="Times New Roman"/>
        <family val="1"/>
      </rPr>
      <t> </t>
    </r>
    <r>
      <rPr>
        <b/>
        <sz val="10"/>
        <color theme="1"/>
        <rFont val="Times New Roman"/>
        <family val="1"/>
      </rPr>
      <t xml:space="preserve"> </t>
    </r>
    <r>
      <rPr>
        <b/>
        <sz val="10"/>
        <color theme="1"/>
        <rFont val="Arial Narrow"/>
        <family val="2"/>
      </rPr>
      <t>Forma de pago:</t>
    </r>
    <r>
      <rPr>
        <sz val="10"/>
        <rFont val="Arial Narrow"/>
        <family val="2"/>
      </rPr>
      <t xml:space="preserve"> </t>
    </r>
    <r>
      <rPr>
        <sz val="10"/>
        <color theme="1"/>
        <rFont val="Arial Narrow"/>
        <family val="2"/>
      </rPr>
      <t>Crédito a 30 días posteriores al retiro del quedan</t>
    </r>
  </si>
  <si>
    <t>ITEM</t>
  </si>
  <si>
    <t xml:space="preserve">TOTAL </t>
  </si>
  <si>
    <t>ORDENES</t>
  </si>
  <si>
    <t>MONTO</t>
  </si>
  <si>
    <t>PROVEEDOR</t>
  </si>
  <si>
    <t>CORPORACION EL TRIUNFO SA DECV</t>
  </si>
  <si>
    <t>GRUPO MEW SA DE CV</t>
  </si>
  <si>
    <t>DONANCION EMBAJADA ALEMANA</t>
  </si>
  <si>
    <t>FONDO DONACION DE EMBAJADA ALEMANA, READECUACION DE EDIFICIO FASE DE CONFIANZA DEL CENTRO PENAL DE ILOPANGO</t>
  </si>
  <si>
    <t>E-BD EL SALVADOR, SA DE CV</t>
  </si>
  <si>
    <t>SURIANO SIU, SA DE CV</t>
  </si>
  <si>
    <t>SUMINISTRO Y FERRETERIA GENESIS, SE DE CV</t>
  </si>
  <si>
    <t>ACTA</t>
  </si>
  <si>
    <t>S/N</t>
  </si>
  <si>
    <t>DESCRIPCION DE COMPRA</t>
  </si>
  <si>
    <t>MATERIALES DIVERSOS DE FERRETERIA Y ELECTRICOS</t>
  </si>
  <si>
    <t>MATERIALES PARA INSTALACION DE RED</t>
  </si>
  <si>
    <t>DIFERENCIA</t>
  </si>
  <si>
    <t>TOTAL EN MATERIALES</t>
  </si>
  <si>
    <t xml:space="preserve">FACTURAS </t>
  </si>
  <si>
    <t>San Salvador, 04 de febrero  de 2019</t>
  </si>
  <si>
    <t>HIERRO CORRUGADO 1/2"</t>
  </si>
  <si>
    <t>qq</t>
  </si>
  <si>
    <t>lbs</t>
  </si>
  <si>
    <t>CIENTO SEIS CON 44/100 DOLARES EXACTOS</t>
  </si>
  <si>
    <r>
      <t>ü</t>
    </r>
    <r>
      <rPr>
        <sz val="10"/>
        <color theme="1"/>
        <rFont val="Times New Roman"/>
        <family val="1"/>
      </rPr>
      <t xml:space="preserve">  </t>
    </r>
    <r>
      <rPr>
        <sz val="10"/>
        <color theme="1"/>
        <rFont val="Arial Narrow"/>
        <family val="2"/>
      </rPr>
      <t xml:space="preserve">Los bienes y/o servicios deben ser entregados en: </t>
    </r>
    <r>
      <rPr>
        <b/>
        <sz val="10"/>
        <color theme="1"/>
        <rFont val="Arial Narrow"/>
        <family val="2"/>
      </rPr>
      <t xml:space="preserve">CENTRO PENAL DE ILOPANGO, Ubicada en Carretera Panamericana frente a entrada a Col. Santa Lucia, Soyapango -  San Salvador. </t>
    </r>
  </si>
  <si>
    <r>
      <t>ORDEN DE COMPRA DE BIENES y/o SERVICIOS DGCP</t>
    </r>
    <r>
      <rPr>
        <b/>
        <sz val="12"/>
        <color rgb="FFFF0000"/>
        <rFont val="Arial Narrow"/>
        <family val="2"/>
      </rPr>
      <t xml:space="preserve"> </t>
    </r>
    <r>
      <rPr>
        <b/>
        <sz val="12"/>
        <color theme="1"/>
        <rFont val="Arial Narrow"/>
        <family val="2"/>
      </rPr>
      <t>No. 3 CODIGO DE NO INVERSION N°   91061</t>
    </r>
  </si>
  <si>
    <t>UP:  42- PROGRAMAS Y PROYECTOS PARA LA MODERNIZACION DEL SISTEMA PENITENCIARIO</t>
  </si>
  <si>
    <t>LT:   01- GESTION DE PROYECTOS CON FONDOS DE PRESUPUESTOS EXTRAORDINARIOS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</si>
</sst>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9"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sz val="8"/>
      <color theme="1"/>
      <name val="Arial Narrow"/>
      <family val="2"/>
    </font>
    <font>
      <b/>
      <sz val="12"/>
      <color theme="1"/>
      <name val="Times New Roman"/>
      <family val="1"/>
    </font>
    <font>
      <b/>
      <sz val="13"/>
      <color rgb="FF000000"/>
      <name val="Arial Narrow"/>
      <family val="2"/>
    </font>
    <font>
      <sz val="10"/>
      <name val="Arial Narrow"/>
      <family val="2"/>
    </font>
    <font>
      <b/>
      <sz val="10"/>
      <name val="Arial Narrow"/>
      <family val="2"/>
    </font>
    <font>
      <b/>
      <sz val="10"/>
      <color theme="1"/>
      <name val="Wingdings"/>
      <charset val="2"/>
    </font>
    <font>
      <b/>
      <sz val="10"/>
      <color theme="1"/>
      <name val="Times New Roman"/>
      <family val="1"/>
    </font>
    <font>
      <b/>
      <sz val="11"/>
      <color rgb="FFFF0000"/>
      <name val="Arial Narrow"/>
      <family val="2"/>
    </font>
    <font>
      <sz val="10"/>
      <color rgb="FF000000"/>
      <name val="Arial Narrow"/>
      <family val="2"/>
    </font>
    <font>
      <sz val="10"/>
      <color theme="1"/>
      <name val="Calibri"/>
      <family val="2"/>
      <scheme val="minor"/>
    </font>
    <font>
      <sz val="10"/>
      <color theme="1"/>
      <name val="Calibri"/>
      <family val="2"/>
    </font>
    <font>
      <b/>
      <sz val="11"/>
      <color rgb="FF000000"/>
      <name val="Arial Narrow"/>
      <family val="2"/>
    </font>
    <font>
      <sz val="10"/>
      <color theme="1"/>
      <name val="Wingdings"/>
      <charset val="2"/>
    </font>
    <font>
      <sz val="10"/>
      <color theme="1"/>
      <name val="Times New Roman"/>
      <family val="1"/>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0">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44" fontId="12"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13" fillId="0" borderId="0" xfId="0" applyFont="1" applyAlignment="1">
      <alignment vertical="center"/>
    </xf>
    <xf numFmtId="0" fontId="4" fillId="0" borderId="0" xfId="0" applyFont="1" applyAlignment="1">
      <alignment vertical="center"/>
    </xf>
    <xf numFmtId="0" fontId="14" fillId="0" borderId="0" xfId="0" applyFont="1" applyAlignment="1">
      <alignment horizontal="center" vertical="center"/>
    </xf>
    <xf numFmtId="44" fontId="15" fillId="0" borderId="1" xfId="0" applyNumberFormat="1" applyFont="1" applyBorder="1" applyAlignment="1">
      <alignment vertical="center" wrapText="1"/>
    </xf>
    <xf numFmtId="0" fontId="4" fillId="0" borderId="0" xfId="0" applyFont="1" applyAlignment="1">
      <alignment horizontal="center" vertical="center"/>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44" fontId="21" fillId="2" borderId="1" xfId="0" applyNumberFormat="1" applyFont="1" applyFill="1" applyBorder="1" applyAlignment="1">
      <alignment horizontal="center" vertical="center" wrapText="1"/>
    </xf>
    <xf numFmtId="0" fontId="22" fillId="0" borderId="0" xfId="0" applyFont="1"/>
    <xf numFmtId="0" fontId="4" fillId="0" borderId="1" xfId="1" applyFont="1" applyBorder="1" applyAlignment="1">
      <alignment horizontal="center" vertical="center" wrapText="1"/>
    </xf>
    <xf numFmtId="0" fontId="4" fillId="0" borderId="2" xfId="1" applyFont="1" applyBorder="1" applyAlignment="1">
      <alignment vertical="center" wrapText="1"/>
    </xf>
    <xf numFmtId="44" fontId="16" fillId="0" borderId="1" xfId="0" applyNumberFormat="1" applyFont="1" applyFill="1" applyBorder="1" applyAlignment="1" applyProtection="1">
      <alignment horizontal="center" vertical="center" wrapText="1"/>
      <protection locked="0"/>
    </xf>
    <xf numFmtId="44" fontId="16" fillId="0" borderId="5" xfId="0" applyNumberFormat="1" applyFont="1" applyFill="1" applyBorder="1" applyAlignment="1" applyProtection="1">
      <alignment horizontal="center" vertical="center" wrapText="1"/>
      <protection locked="0"/>
    </xf>
    <xf numFmtId="44" fontId="4" fillId="0" borderId="1" xfId="0" applyNumberFormat="1" applyFont="1" applyFill="1" applyBorder="1" applyAlignment="1" applyProtection="1">
      <alignment horizontal="center" vertical="center" wrapText="1"/>
      <protection locked="0"/>
    </xf>
    <xf numFmtId="44" fontId="4" fillId="0" borderId="5" xfId="0" applyNumberFormat="1" applyFont="1" applyFill="1" applyBorder="1" applyAlignment="1" applyProtection="1">
      <alignment horizontal="center" vertical="center" wrapText="1"/>
      <protection locked="0"/>
    </xf>
    <xf numFmtId="44" fontId="4" fillId="0" borderId="1" xfId="0" applyNumberFormat="1" applyFont="1" applyBorder="1" applyAlignment="1">
      <alignment vertical="center" wrapText="1"/>
    </xf>
    <xf numFmtId="44" fontId="11" fillId="0" borderId="1" xfId="0" applyNumberFormat="1" applyFont="1" applyBorder="1" applyAlignment="1">
      <alignment vertical="center" wrapText="1"/>
    </xf>
    <xf numFmtId="44" fontId="10" fillId="0" borderId="1" xfId="0" applyNumberFormat="1" applyFont="1" applyBorder="1" applyAlignment="1">
      <alignment vertical="center" wrapText="1"/>
    </xf>
    <xf numFmtId="44" fontId="24" fillId="0" borderId="1" xfId="0" applyNumberFormat="1" applyFont="1" applyBorder="1" applyAlignment="1">
      <alignment vertical="center" wrapText="1"/>
    </xf>
    <xf numFmtId="0" fontId="4" fillId="0" borderId="1" xfId="1" applyFont="1" applyBorder="1" applyAlignment="1">
      <alignment vertical="center" wrapText="1"/>
    </xf>
    <xf numFmtId="44" fontId="28" fillId="0" borderId="0" xfId="0" applyNumberFormat="1" applyFont="1"/>
    <xf numFmtId="44" fontId="27" fillId="0" borderId="0" xfId="0" applyNumberFormat="1" applyFont="1"/>
    <xf numFmtId="0" fontId="0" fillId="0" borderId="0" xfId="0" applyAlignment="1">
      <alignment horizontal="center"/>
    </xf>
    <xf numFmtId="0" fontId="27" fillId="0" borderId="0" xfId="0" applyFont="1"/>
    <xf numFmtId="164" fontId="0" fillId="0" borderId="0" xfId="0" applyNumberFormat="1"/>
    <xf numFmtId="0" fontId="0" fillId="0" borderId="0" xfId="0" applyNumberFormat="1" applyAlignment="1">
      <alignment horizontal="center" vertical="center"/>
    </xf>
    <xf numFmtId="0" fontId="0" fillId="0" borderId="0" xfId="0" applyAlignment="1">
      <alignment wrapText="1"/>
    </xf>
    <xf numFmtId="0" fontId="27" fillId="0" borderId="1" xfId="0" applyFont="1" applyBorder="1" applyAlignment="1">
      <alignment wrapText="1"/>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0" fillId="0" borderId="1" xfId="0" applyBorder="1"/>
    <xf numFmtId="164" fontId="0" fillId="0" borderId="1" xfId="0" applyNumberFormat="1" applyBorder="1"/>
    <xf numFmtId="164" fontId="27" fillId="0" borderId="1" xfId="0" applyNumberFormat="1" applyFont="1" applyBorder="1"/>
    <xf numFmtId="0" fontId="0" fillId="0" borderId="1" xfId="0" applyBorder="1" applyAlignment="1">
      <alignment wrapText="1"/>
    </xf>
    <xf numFmtId="0" fontId="27" fillId="0" borderId="1" xfId="0" applyFont="1" applyBorder="1"/>
    <xf numFmtId="164" fontId="27" fillId="0" borderId="1" xfId="0" applyNumberFormat="1" applyFont="1" applyBorder="1" applyAlignment="1">
      <alignment vertical="center"/>
    </xf>
    <xf numFmtId="0" fontId="27" fillId="4" borderId="1" xfId="0" applyFont="1" applyFill="1" applyBorder="1" applyAlignment="1">
      <alignment horizontal="center" wrapText="1"/>
    </xf>
    <xf numFmtId="0" fontId="27" fillId="4" borderId="1" xfId="0" applyFont="1" applyFill="1" applyBorder="1" applyAlignment="1">
      <alignment horizontal="center"/>
    </xf>
    <xf numFmtId="0" fontId="27" fillId="4" borderId="1" xfId="0" applyNumberFormat="1" applyFont="1" applyFill="1" applyBorder="1" applyAlignment="1">
      <alignment horizontal="center" vertical="center"/>
    </xf>
    <xf numFmtId="164" fontId="27" fillId="4" borderId="1" xfId="0" applyNumberFormat="1" applyFont="1" applyFill="1"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4"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left" vertical="center" wrapText="1"/>
    </xf>
    <xf numFmtId="0" fontId="2" fillId="4" borderId="0" xfId="0" applyFont="1" applyFill="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25" fillId="0" borderId="1" xfId="0" applyFont="1" applyBorder="1" applyAlignment="1">
      <alignment horizontal="justify" vertical="center"/>
    </xf>
    <xf numFmtId="0" fontId="18" fillId="0" borderId="1" xfId="0" applyFont="1" applyBorder="1" applyAlignment="1">
      <alignment horizontal="justify" vertical="center" wrapText="1"/>
    </xf>
    <xf numFmtId="0" fontId="27" fillId="0" borderId="1" xfId="0" applyFont="1" applyBorder="1" applyAlignment="1">
      <alignment horizontal="right" vertical="center" wrapText="1"/>
    </xf>
    <xf numFmtId="0" fontId="27" fillId="4" borderId="1" xfId="0" applyFont="1" applyFill="1" applyBorder="1" applyAlignment="1">
      <alignment horizontal="center" wrapText="1"/>
    </xf>
    <xf numFmtId="0" fontId="0" fillId="0" borderId="1" xfId="0" applyBorder="1" applyAlignment="1">
      <alignment horizont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1"/>
  <sheetViews>
    <sheetView tabSelected="1" workbookViewId="0">
      <selection activeCell="J11" sqref="J11"/>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46" t="s">
        <v>0</v>
      </c>
      <c r="C2" s="46"/>
      <c r="D2" s="46"/>
      <c r="E2" s="46"/>
      <c r="F2" s="46"/>
      <c r="G2" s="46"/>
    </row>
    <row r="3" spans="2:7" x14ac:dyDescent="0.25">
      <c r="B3" s="47" t="s">
        <v>1</v>
      </c>
      <c r="C3" s="47"/>
      <c r="D3" s="47"/>
      <c r="E3" s="47"/>
      <c r="F3" s="47"/>
      <c r="G3" s="47"/>
    </row>
    <row r="4" spans="2:7" x14ac:dyDescent="0.25">
      <c r="B4" s="48" t="s">
        <v>2</v>
      </c>
      <c r="C4" s="48"/>
      <c r="D4" s="48"/>
      <c r="E4" s="48"/>
      <c r="F4" s="48"/>
      <c r="G4" s="48"/>
    </row>
    <row r="5" spans="2:7" ht="9.75" customHeight="1" x14ac:dyDescent="0.25"/>
    <row r="6" spans="2:7" ht="24.95" customHeight="1" x14ac:dyDescent="0.25">
      <c r="B6" s="52" t="s">
        <v>202</v>
      </c>
      <c r="C6" s="52"/>
      <c r="D6" s="52"/>
      <c r="E6" s="52"/>
      <c r="F6" s="52"/>
      <c r="G6" s="52"/>
    </row>
    <row r="7" spans="2:7" ht="24.95" customHeight="1" x14ac:dyDescent="0.25">
      <c r="B7" s="49" t="s">
        <v>239</v>
      </c>
      <c r="C7" s="49"/>
      <c r="D7" s="49"/>
      <c r="E7" s="49"/>
      <c r="F7" s="49"/>
      <c r="G7" s="49"/>
    </row>
    <row r="8" spans="2:7" ht="12" customHeight="1" x14ac:dyDescent="0.25"/>
    <row r="9" spans="2:7" ht="16.5" x14ac:dyDescent="0.25">
      <c r="B9" s="50" t="s">
        <v>233</v>
      </c>
      <c r="C9" s="50"/>
      <c r="D9" s="50"/>
      <c r="E9" s="50"/>
      <c r="F9" s="50"/>
      <c r="G9" s="50"/>
    </row>
    <row r="10" spans="2:7" ht="18.75" customHeight="1" x14ac:dyDescent="0.25">
      <c r="B10" s="51" t="s">
        <v>99</v>
      </c>
      <c r="C10" s="51"/>
      <c r="D10" s="51"/>
      <c r="E10" s="51"/>
      <c r="F10" s="51"/>
      <c r="G10" s="51"/>
    </row>
    <row r="11" spans="2:7" ht="18.75" customHeight="1" x14ac:dyDescent="0.25">
      <c r="B11" s="51" t="s">
        <v>98</v>
      </c>
      <c r="C11" s="51"/>
      <c r="D11" s="51"/>
      <c r="E11" s="51"/>
      <c r="F11" s="51"/>
      <c r="G11" s="51"/>
    </row>
    <row r="12" spans="2:7" ht="16.5" x14ac:dyDescent="0.25">
      <c r="B12" s="56" t="s">
        <v>185</v>
      </c>
      <c r="C12" s="56"/>
      <c r="D12" s="1"/>
      <c r="F12" s="56" t="s">
        <v>186</v>
      </c>
      <c r="G12" s="56"/>
    </row>
    <row r="13" spans="2:7" ht="16.5" x14ac:dyDescent="0.25">
      <c r="B13" s="1"/>
    </row>
    <row r="14" spans="2:7" ht="30.75" customHeight="1" x14ac:dyDescent="0.25">
      <c r="B14" s="57" t="s">
        <v>3</v>
      </c>
      <c r="C14" s="57"/>
      <c r="D14" s="57"/>
      <c r="E14" s="57"/>
      <c r="F14" s="57"/>
      <c r="G14" s="57"/>
    </row>
    <row r="15" spans="2:7" ht="0.75" customHeight="1" x14ac:dyDescent="0.25">
      <c r="B15" s="2"/>
    </row>
    <row r="16" spans="2:7" ht="26.25" customHeight="1" x14ac:dyDescent="0.25">
      <c r="B16" s="3" t="s">
        <v>4</v>
      </c>
      <c r="C16" s="3" t="s">
        <v>5</v>
      </c>
      <c r="D16" s="3" t="s">
        <v>6</v>
      </c>
      <c r="E16" s="3" t="s">
        <v>7</v>
      </c>
      <c r="F16" s="3" t="s">
        <v>8</v>
      </c>
      <c r="G16" s="3" t="s">
        <v>9</v>
      </c>
    </row>
    <row r="17" spans="2:11" s="14" customFormat="1" ht="32.1" customHeight="1" x14ac:dyDescent="0.2">
      <c r="B17" s="11">
        <v>2</v>
      </c>
      <c r="C17" s="11" t="s">
        <v>235</v>
      </c>
      <c r="D17" s="11">
        <v>54112</v>
      </c>
      <c r="E17" s="12" t="s">
        <v>234</v>
      </c>
      <c r="F17" s="11">
        <v>50.62</v>
      </c>
      <c r="G17" s="13">
        <f>+F17*B17</f>
        <v>101.24</v>
      </c>
    </row>
    <row r="18" spans="2:11" s="14" customFormat="1" ht="32.1" customHeight="1" x14ac:dyDescent="0.2">
      <c r="B18" s="11">
        <v>8</v>
      </c>
      <c r="C18" s="11" t="s">
        <v>236</v>
      </c>
      <c r="D18" s="11">
        <v>54112</v>
      </c>
      <c r="E18" s="12" t="s">
        <v>100</v>
      </c>
      <c r="F18" s="11">
        <v>0.65</v>
      </c>
      <c r="G18" s="13">
        <f>+F18*B18</f>
        <v>5.2</v>
      </c>
    </row>
    <row r="19" spans="2:11" ht="20.25" customHeight="1" x14ac:dyDescent="0.25">
      <c r="B19" s="58" t="s">
        <v>9</v>
      </c>
      <c r="C19" s="58"/>
      <c r="D19" s="58"/>
      <c r="E19" s="58"/>
      <c r="F19" s="4"/>
      <c r="G19" s="9">
        <f>SUM(G17:G18)</f>
        <v>106.44</v>
      </c>
    </row>
    <row r="20" spans="2:11" ht="27.75" customHeight="1" x14ac:dyDescent="0.25">
      <c r="B20" s="5" t="s">
        <v>10</v>
      </c>
      <c r="C20" s="53" t="s">
        <v>237</v>
      </c>
      <c r="D20" s="54"/>
      <c r="E20" s="54"/>
      <c r="F20" s="54"/>
      <c r="G20" s="55"/>
      <c r="K20">
        <v>0</v>
      </c>
    </row>
    <row r="21" spans="2:11" ht="27.75" customHeight="1" x14ac:dyDescent="0.25">
      <c r="B21" s="60" t="s">
        <v>64</v>
      </c>
      <c r="C21" s="60"/>
      <c r="D21" s="60"/>
      <c r="E21" s="60"/>
      <c r="F21" s="60"/>
      <c r="G21" s="60"/>
    </row>
    <row r="22" spans="2:11" ht="13.5" customHeight="1" x14ac:dyDescent="0.25">
      <c r="B22" s="53" t="s">
        <v>240</v>
      </c>
      <c r="C22" s="54"/>
      <c r="D22" s="54"/>
      <c r="E22" s="54"/>
      <c r="F22" s="54"/>
      <c r="G22" s="55"/>
    </row>
    <row r="23" spans="2:11" ht="18.75" customHeight="1" x14ac:dyDescent="0.25">
      <c r="B23" s="53" t="s">
        <v>241</v>
      </c>
      <c r="C23" s="54"/>
      <c r="D23" s="54"/>
      <c r="E23" s="54"/>
      <c r="F23" s="54"/>
      <c r="G23" s="55"/>
    </row>
    <row r="24" spans="2:11" x14ac:dyDescent="0.25">
      <c r="B24" s="60" t="s">
        <v>204</v>
      </c>
      <c r="C24" s="60"/>
      <c r="D24" s="60"/>
      <c r="E24" s="60"/>
      <c r="F24" s="60"/>
      <c r="G24" s="60"/>
    </row>
    <row r="25" spans="2:11" ht="24" customHeight="1" x14ac:dyDescent="0.25">
      <c r="B25" s="61" t="s">
        <v>19</v>
      </c>
      <c r="C25" s="61"/>
      <c r="D25" s="61"/>
      <c r="E25" s="61"/>
      <c r="F25" s="61"/>
      <c r="G25" s="61"/>
    </row>
    <row r="26" spans="2:11" ht="16.5" customHeight="1" x14ac:dyDescent="0.25">
      <c r="B26" s="59" t="s">
        <v>212</v>
      </c>
      <c r="C26" s="59"/>
      <c r="D26" s="59"/>
      <c r="E26" s="59"/>
      <c r="F26" s="59"/>
      <c r="G26" s="59"/>
    </row>
    <row r="27" spans="2:11" ht="47.25" customHeight="1" x14ac:dyDescent="0.25">
      <c r="B27" s="62" t="s">
        <v>206</v>
      </c>
      <c r="C27" s="62"/>
      <c r="D27" s="62"/>
      <c r="E27" s="62"/>
      <c r="F27" s="62"/>
      <c r="G27" s="62"/>
    </row>
    <row r="28" spans="2:11" ht="40.5" customHeight="1" x14ac:dyDescent="0.25">
      <c r="B28" s="59" t="s">
        <v>238</v>
      </c>
      <c r="C28" s="59"/>
      <c r="D28" s="59"/>
      <c r="E28" s="59"/>
      <c r="F28" s="59"/>
      <c r="G28" s="59"/>
    </row>
    <row r="29" spans="2:11" ht="25.5" customHeight="1" x14ac:dyDescent="0.25">
      <c r="B29" s="59" t="s">
        <v>207</v>
      </c>
      <c r="C29" s="59"/>
      <c r="D29" s="59"/>
      <c r="E29" s="59"/>
      <c r="F29" s="59"/>
      <c r="G29" s="59"/>
    </row>
    <row r="30" spans="2:11" ht="17.25" customHeight="1" x14ac:dyDescent="0.25">
      <c r="B30" s="59" t="s">
        <v>208</v>
      </c>
      <c r="C30" s="59"/>
      <c r="D30" s="59"/>
      <c r="E30" s="59"/>
      <c r="F30" s="59"/>
      <c r="G30" s="59"/>
    </row>
    <row r="31" spans="2:11" ht="16.5" customHeight="1" x14ac:dyDescent="0.25">
      <c r="B31" s="59" t="s">
        <v>209</v>
      </c>
      <c r="C31" s="59"/>
      <c r="D31" s="59"/>
      <c r="E31" s="59"/>
      <c r="F31" s="59"/>
      <c r="G31" s="59"/>
    </row>
    <row r="32" spans="2:11" ht="21" customHeight="1" x14ac:dyDescent="0.25">
      <c r="B32" s="63" t="s">
        <v>65</v>
      </c>
      <c r="C32" s="63"/>
      <c r="D32" s="63"/>
      <c r="E32" s="63"/>
      <c r="F32" s="63"/>
      <c r="G32" s="63"/>
    </row>
    <row r="33" spans="2:7" ht="33.75" customHeight="1" x14ac:dyDescent="0.25">
      <c r="B33" s="59" t="s">
        <v>210</v>
      </c>
      <c r="C33" s="59"/>
      <c r="D33" s="59"/>
      <c r="E33" s="59"/>
      <c r="F33" s="59"/>
      <c r="G33" s="59"/>
    </row>
    <row r="34" spans="2:7" x14ac:dyDescent="0.25">
      <c r="B34" s="6" t="s">
        <v>18</v>
      </c>
      <c r="C34" s="14"/>
      <c r="D34" s="14"/>
      <c r="E34" s="14"/>
      <c r="F34" s="14"/>
      <c r="G34" s="14"/>
    </row>
    <row r="35" spans="2:7" x14ac:dyDescent="0.25">
      <c r="B35" s="7"/>
      <c r="C35" s="14"/>
      <c r="D35" s="14"/>
      <c r="E35" s="14"/>
      <c r="F35" s="14"/>
      <c r="G35" s="14"/>
    </row>
    <row r="36" spans="2:7" x14ac:dyDescent="0.25">
      <c r="B36" s="7"/>
      <c r="C36" s="14"/>
      <c r="D36" s="14"/>
      <c r="E36" s="14"/>
      <c r="F36" s="14"/>
      <c r="G36" s="14"/>
    </row>
    <row r="37" spans="2:7" x14ac:dyDescent="0.25">
      <c r="B37" s="48" t="s">
        <v>11</v>
      </c>
      <c r="C37" s="48"/>
      <c r="D37" s="7" t="s">
        <v>12</v>
      </c>
      <c r="E37" s="10" t="s">
        <v>13</v>
      </c>
      <c r="F37" s="48" t="s">
        <v>14</v>
      </c>
      <c r="G37" s="48"/>
    </row>
    <row r="38" spans="2:7" x14ac:dyDescent="0.25">
      <c r="B38" s="48" t="s">
        <v>15</v>
      </c>
      <c r="C38" s="48"/>
      <c r="D38" s="14"/>
      <c r="E38" s="10" t="s">
        <v>16</v>
      </c>
      <c r="F38" s="48" t="s">
        <v>17</v>
      </c>
      <c r="G38" s="48"/>
    </row>
    <row r="39" spans="2:7" ht="15.75" x14ac:dyDescent="0.25">
      <c r="B39" s="8"/>
    </row>
    <row r="40" spans="2:7" ht="15.75" x14ac:dyDescent="0.25">
      <c r="B40" s="8"/>
    </row>
    <row r="41" spans="2:7" ht="15.75" x14ac:dyDescent="0.25">
      <c r="B41" s="8"/>
    </row>
  </sheetData>
  <mergeCells count="30">
    <mergeCell ref="B32:G32"/>
    <mergeCell ref="B33:G33"/>
    <mergeCell ref="B37:C37"/>
    <mergeCell ref="F37:G37"/>
    <mergeCell ref="B38:C38"/>
    <mergeCell ref="F38:G38"/>
    <mergeCell ref="B31:G31"/>
    <mergeCell ref="B21:G21"/>
    <mergeCell ref="B22:G22"/>
    <mergeCell ref="B23:G23"/>
    <mergeCell ref="B24:G24"/>
    <mergeCell ref="B25:G25"/>
    <mergeCell ref="B26:G26"/>
    <mergeCell ref="B27:G27"/>
    <mergeCell ref="B28:G28"/>
    <mergeCell ref="B29:G29"/>
    <mergeCell ref="B30:G30"/>
    <mergeCell ref="B10:G10"/>
    <mergeCell ref="B6:G6"/>
    <mergeCell ref="C20:G20"/>
    <mergeCell ref="B11:G11"/>
    <mergeCell ref="B12:C12"/>
    <mergeCell ref="F12:G12"/>
    <mergeCell ref="B14:G14"/>
    <mergeCell ref="B19:E19"/>
    <mergeCell ref="B2:G2"/>
    <mergeCell ref="B3:G3"/>
    <mergeCell ref="B4:G4"/>
    <mergeCell ref="B7:G7"/>
    <mergeCell ref="B9:G9"/>
  </mergeCells>
  <pageMargins left="0.31496062992125984" right="0.31496062992125984" top="0.15748031496062992" bottom="0.19685039370078741" header="0.31496062992125984" footer="0.31496062992125984"/>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8"/>
  <sheetViews>
    <sheetView topLeftCell="A8" workbookViewId="0">
      <selection activeCell="K27" sqref="K27"/>
    </sheetView>
  </sheetViews>
  <sheetFormatPr baseColWidth="10" defaultRowHeight="15" x14ac:dyDescent="0.25"/>
  <cols>
    <col min="1" max="1" width="1.42578125" customWidth="1"/>
    <col min="2" max="2" width="26" style="32" customWidth="1"/>
    <col min="3" max="3" width="9.5703125" style="28" customWidth="1"/>
    <col min="4" max="4" width="7.28515625" style="31" customWidth="1"/>
    <col min="5" max="5" width="9.7109375" customWidth="1"/>
    <col min="6" max="6" width="11.42578125" style="30"/>
    <col min="7" max="7" width="25" customWidth="1"/>
  </cols>
  <sheetData>
    <row r="2" spans="2:7" ht="33.75" customHeight="1" x14ac:dyDescent="0.25">
      <c r="B2" s="65" t="s">
        <v>221</v>
      </c>
      <c r="C2" s="65"/>
      <c r="D2" s="65"/>
      <c r="E2" s="65"/>
      <c r="F2" s="65"/>
      <c r="G2" s="65"/>
    </row>
    <row r="3" spans="2:7" ht="3.75" customHeight="1" x14ac:dyDescent="0.25"/>
    <row r="4" spans="2:7" x14ac:dyDescent="0.25">
      <c r="B4" s="42" t="s">
        <v>217</v>
      </c>
      <c r="C4" s="43" t="s">
        <v>215</v>
      </c>
      <c r="D4" s="44" t="s">
        <v>225</v>
      </c>
      <c r="E4" s="43" t="s">
        <v>232</v>
      </c>
      <c r="F4" s="45" t="s">
        <v>216</v>
      </c>
      <c r="G4" s="43" t="s">
        <v>227</v>
      </c>
    </row>
    <row r="5" spans="2:7" ht="3.75" customHeight="1" x14ac:dyDescent="0.25"/>
    <row r="6" spans="2:7" ht="30" x14ac:dyDescent="0.25">
      <c r="B6" s="33" t="s">
        <v>218</v>
      </c>
      <c r="C6" s="34">
        <v>26</v>
      </c>
      <c r="D6" s="35" t="s">
        <v>226</v>
      </c>
      <c r="E6" s="36">
        <v>1031</v>
      </c>
      <c r="F6" s="37">
        <v>74.599999999999994</v>
      </c>
      <c r="G6" s="66" t="s">
        <v>228</v>
      </c>
    </row>
    <row r="7" spans="2:7" x14ac:dyDescent="0.25">
      <c r="B7" s="33"/>
      <c r="C7" s="34"/>
      <c r="D7" s="35"/>
      <c r="E7" s="36">
        <v>1032</v>
      </c>
      <c r="F7" s="37">
        <v>18.329999999999998</v>
      </c>
      <c r="G7" s="66"/>
    </row>
    <row r="8" spans="2:7" x14ac:dyDescent="0.25">
      <c r="B8" s="33"/>
      <c r="C8" s="34"/>
      <c r="D8" s="35"/>
      <c r="E8" s="36">
        <v>1033</v>
      </c>
      <c r="F8" s="37">
        <v>579.6</v>
      </c>
      <c r="G8" s="66"/>
    </row>
    <row r="9" spans="2:7" x14ac:dyDescent="0.25">
      <c r="B9" s="33"/>
      <c r="C9" s="34"/>
      <c r="D9" s="35"/>
      <c r="E9" s="36">
        <v>1049</v>
      </c>
      <c r="F9" s="37">
        <v>51.8</v>
      </c>
      <c r="G9" s="36"/>
    </row>
    <row r="10" spans="2:7" x14ac:dyDescent="0.25">
      <c r="B10" s="33"/>
      <c r="C10" s="34"/>
      <c r="D10" s="35"/>
      <c r="E10" s="36">
        <v>1035</v>
      </c>
      <c r="F10" s="37">
        <v>191.8</v>
      </c>
      <c r="G10" s="36"/>
    </row>
    <row r="11" spans="2:7" x14ac:dyDescent="0.25">
      <c r="B11" s="33"/>
      <c r="C11" s="34"/>
      <c r="D11" s="35"/>
      <c r="E11" s="36"/>
      <c r="F11" s="38">
        <f>SUM(F6:F10)</f>
        <v>916.12999999999988</v>
      </c>
      <c r="G11" s="36"/>
    </row>
    <row r="12" spans="2:7" x14ac:dyDescent="0.25">
      <c r="B12" s="33"/>
      <c r="C12" s="34"/>
      <c r="D12" s="35"/>
      <c r="E12" s="36"/>
      <c r="F12" s="37"/>
      <c r="G12" s="36"/>
    </row>
    <row r="13" spans="2:7" x14ac:dyDescent="0.25">
      <c r="B13" s="33" t="s">
        <v>219</v>
      </c>
      <c r="C13" s="34">
        <v>27</v>
      </c>
      <c r="D13" s="35" t="s">
        <v>226</v>
      </c>
      <c r="E13" s="36">
        <v>206</v>
      </c>
      <c r="F13" s="37">
        <v>472.5</v>
      </c>
      <c r="G13" s="66" t="s">
        <v>228</v>
      </c>
    </row>
    <row r="14" spans="2:7" x14ac:dyDescent="0.25">
      <c r="B14" s="33"/>
      <c r="C14" s="34"/>
      <c r="D14" s="35"/>
      <c r="E14" s="36">
        <v>205</v>
      </c>
      <c r="F14" s="37">
        <v>1653.25</v>
      </c>
      <c r="G14" s="66"/>
    </row>
    <row r="15" spans="2:7" x14ac:dyDescent="0.25">
      <c r="B15" s="33"/>
      <c r="C15" s="34"/>
      <c r="D15" s="35"/>
      <c r="E15" s="36"/>
      <c r="F15" s="38">
        <f>SUM(F13:F14)</f>
        <v>2125.75</v>
      </c>
      <c r="G15" s="66"/>
    </row>
    <row r="16" spans="2:7" x14ac:dyDescent="0.25">
      <c r="B16" s="33"/>
      <c r="C16" s="34"/>
      <c r="D16" s="35"/>
      <c r="E16" s="36"/>
      <c r="F16" s="37"/>
      <c r="G16" s="36"/>
    </row>
    <row r="17" spans="2:7" ht="30" x14ac:dyDescent="0.25">
      <c r="B17" s="33" t="s">
        <v>224</v>
      </c>
      <c r="C17" s="34">
        <v>28</v>
      </c>
      <c r="D17" s="35" t="s">
        <v>226</v>
      </c>
      <c r="E17" s="36">
        <v>10948</v>
      </c>
      <c r="F17" s="37">
        <v>553.05999999999995</v>
      </c>
      <c r="G17" s="66" t="s">
        <v>228</v>
      </c>
    </row>
    <row r="18" spans="2:7" x14ac:dyDescent="0.25">
      <c r="B18" s="33"/>
      <c r="C18" s="34"/>
      <c r="D18" s="35"/>
      <c r="E18" s="36">
        <v>10949</v>
      </c>
      <c r="F18" s="37">
        <v>5336.82</v>
      </c>
      <c r="G18" s="66"/>
    </row>
    <row r="19" spans="2:7" x14ac:dyDescent="0.25">
      <c r="B19" s="33"/>
      <c r="C19" s="34"/>
      <c r="D19" s="35"/>
      <c r="E19" s="36">
        <v>10950</v>
      </c>
      <c r="F19" s="37">
        <v>5780.97</v>
      </c>
      <c r="G19" s="66"/>
    </row>
    <row r="20" spans="2:7" x14ac:dyDescent="0.25">
      <c r="B20" s="33"/>
      <c r="C20" s="34"/>
      <c r="D20" s="35"/>
      <c r="E20" s="36">
        <v>10951</v>
      </c>
      <c r="F20" s="37">
        <v>1146.44</v>
      </c>
      <c r="G20" s="36"/>
    </row>
    <row r="21" spans="2:7" x14ac:dyDescent="0.25">
      <c r="B21" s="33"/>
      <c r="C21" s="34"/>
      <c r="D21" s="35"/>
      <c r="E21" s="36">
        <v>10952</v>
      </c>
      <c r="F21" s="37">
        <v>1423.78</v>
      </c>
      <c r="G21" s="36"/>
    </row>
    <row r="22" spans="2:7" x14ac:dyDescent="0.25">
      <c r="B22" s="33"/>
      <c r="C22" s="34"/>
      <c r="D22" s="35"/>
      <c r="E22" s="36"/>
      <c r="F22" s="38">
        <f>SUM(F17:F21)</f>
        <v>14241.07</v>
      </c>
      <c r="G22" s="36"/>
    </row>
    <row r="23" spans="2:7" x14ac:dyDescent="0.25">
      <c r="B23" s="33"/>
      <c r="C23" s="34"/>
      <c r="D23" s="35"/>
      <c r="E23" s="36"/>
      <c r="F23" s="37"/>
      <c r="G23" s="36"/>
    </row>
    <row r="24" spans="2:7" x14ac:dyDescent="0.25">
      <c r="B24" s="33" t="s">
        <v>223</v>
      </c>
      <c r="C24" s="34">
        <v>29</v>
      </c>
      <c r="D24" s="35" t="s">
        <v>226</v>
      </c>
      <c r="E24" s="36">
        <v>14755</v>
      </c>
      <c r="F24" s="37">
        <v>818.5</v>
      </c>
      <c r="G24" s="66" t="s">
        <v>228</v>
      </c>
    </row>
    <row r="25" spans="2:7" x14ac:dyDescent="0.25">
      <c r="B25" s="33"/>
      <c r="C25" s="34"/>
      <c r="D25" s="35"/>
      <c r="E25" s="36">
        <v>14754</v>
      </c>
      <c r="F25" s="37">
        <v>347</v>
      </c>
      <c r="G25" s="66"/>
    </row>
    <row r="26" spans="2:7" x14ac:dyDescent="0.25">
      <c r="B26" s="33"/>
      <c r="C26" s="34"/>
      <c r="D26" s="35"/>
      <c r="E26" s="36">
        <v>14757</v>
      </c>
      <c r="F26" s="37">
        <v>443.5</v>
      </c>
      <c r="G26" s="66"/>
    </row>
    <row r="27" spans="2:7" x14ac:dyDescent="0.25">
      <c r="B27" s="39"/>
      <c r="C27" s="34"/>
      <c r="D27" s="35"/>
      <c r="E27" s="36">
        <v>14756</v>
      </c>
      <c r="F27" s="37">
        <v>439.75</v>
      </c>
      <c r="G27" s="36"/>
    </row>
    <row r="28" spans="2:7" x14ac:dyDescent="0.25">
      <c r="B28" s="39"/>
      <c r="C28" s="34"/>
      <c r="D28" s="35"/>
      <c r="E28" s="36"/>
      <c r="F28" s="38">
        <f>SUM(F24:F27)</f>
        <v>2048.75</v>
      </c>
      <c r="G28" s="36"/>
    </row>
    <row r="29" spans="2:7" x14ac:dyDescent="0.25">
      <c r="B29" s="39"/>
      <c r="C29" s="34"/>
      <c r="D29" s="35"/>
      <c r="E29" s="36"/>
      <c r="F29" s="37"/>
      <c r="G29" s="36"/>
    </row>
    <row r="30" spans="2:7" ht="30" x14ac:dyDescent="0.25">
      <c r="B30" s="33" t="s">
        <v>224</v>
      </c>
      <c r="C30" s="34">
        <v>36</v>
      </c>
      <c r="D30" s="35">
        <v>184</v>
      </c>
      <c r="E30" s="36">
        <v>1202</v>
      </c>
      <c r="F30" s="37">
        <v>275.45999999999998</v>
      </c>
      <c r="G30" s="66" t="s">
        <v>229</v>
      </c>
    </row>
    <row r="31" spans="2:7" x14ac:dyDescent="0.25">
      <c r="B31" s="39"/>
      <c r="C31" s="34"/>
      <c r="D31" s="35"/>
      <c r="E31" s="36"/>
      <c r="F31" s="38">
        <f>SUM(F30)</f>
        <v>275.45999999999998</v>
      </c>
      <c r="G31" s="66"/>
    </row>
    <row r="32" spans="2:7" x14ac:dyDescent="0.25">
      <c r="B32" s="39"/>
      <c r="C32" s="34"/>
      <c r="D32" s="35"/>
      <c r="E32" s="36"/>
      <c r="F32" s="37"/>
      <c r="G32" s="36"/>
    </row>
    <row r="33" spans="2:7" ht="30" x14ac:dyDescent="0.25">
      <c r="B33" s="33" t="s">
        <v>222</v>
      </c>
      <c r="C33" s="34">
        <v>37</v>
      </c>
      <c r="D33" s="35">
        <v>181</v>
      </c>
      <c r="E33" s="36">
        <v>758</v>
      </c>
      <c r="F33" s="37">
        <v>286</v>
      </c>
      <c r="G33" s="66" t="s">
        <v>229</v>
      </c>
    </row>
    <row r="34" spans="2:7" x14ac:dyDescent="0.25">
      <c r="B34" s="39"/>
      <c r="C34" s="34"/>
      <c r="D34" s="35"/>
      <c r="E34" s="36"/>
      <c r="F34" s="38">
        <f>SUM(F33)</f>
        <v>286</v>
      </c>
      <c r="G34" s="66"/>
    </row>
    <row r="35" spans="2:7" x14ac:dyDescent="0.25">
      <c r="B35" s="39"/>
      <c r="C35" s="34"/>
      <c r="D35" s="35"/>
      <c r="E35" s="36"/>
      <c r="F35" s="37"/>
      <c r="G35" s="36"/>
    </row>
    <row r="36" spans="2:7" s="29" customFormat="1" x14ac:dyDescent="0.25">
      <c r="B36" s="64" t="s">
        <v>231</v>
      </c>
      <c r="C36" s="64"/>
      <c r="D36" s="64"/>
      <c r="E36" s="64"/>
      <c r="F36" s="38">
        <f>+F11+F15+F22+F28+F31+F34</f>
        <v>19893.16</v>
      </c>
      <c r="G36" s="40"/>
    </row>
    <row r="37" spans="2:7" ht="21.75" customHeight="1" x14ac:dyDescent="0.25">
      <c r="B37" s="64" t="s">
        <v>220</v>
      </c>
      <c r="C37" s="64"/>
      <c r="D37" s="64"/>
      <c r="E37" s="64"/>
      <c r="F37" s="41">
        <v>20000</v>
      </c>
      <c r="G37" s="36"/>
    </row>
    <row r="38" spans="2:7" x14ac:dyDescent="0.25">
      <c r="B38" s="64" t="s">
        <v>230</v>
      </c>
      <c r="C38" s="64"/>
      <c r="D38" s="64"/>
      <c r="E38" s="64"/>
      <c r="F38" s="38">
        <f>+F37-F36</f>
        <v>106.84000000000015</v>
      </c>
      <c r="G38" s="36"/>
    </row>
  </sheetData>
  <mergeCells count="10">
    <mergeCell ref="B36:E36"/>
    <mergeCell ref="B37:E37"/>
    <mergeCell ref="B38:E38"/>
    <mergeCell ref="B2:G2"/>
    <mergeCell ref="G33:G34"/>
    <mergeCell ref="G30:G31"/>
    <mergeCell ref="G24:G26"/>
    <mergeCell ref="G17:G19"/>
    <mergeCell ref="G13:G15"/>
    <mergeCell ref="G6:G8"/>
  </mergeCells>
  <pageMargins left="0.41" right="0.25"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2"/>
  <sheetViews>
    <sheetView workbookViewId="0">
      <selection activeCell="I2" sqref="I2:N34"/>
    </sheetView>
  </sheetViews>
  <sheetFormatPr baseColWidth="10" defaultRowHeight="15" x14ac:dyDescent="0.25"/>
  <cols>
    <col min="1" max="1" width="16.85546875" customWidth="1"/>
    <col min="2" max="2" width="6.28515625" customWidth="1"/>
    <col min="3" max="4" width="11.140625" customWidth="1"/>
    <col min="5" max="5" width="33.28515625" customWidth="1"/>
    <col min="6" max="7" width="13.5703125" customWidth="1"/>
    <col min="9" max="11" width="11.140625" customWidth="1"/>
    <col min="12" max="12" width="33.28515625" customWidth="1"/>
    <col min="13" max="14" width="13.5703125" customWidth="1"/>
  </cols>
  <sheetData>
    <row r="2" spans="2:14" ht="25.5" x14ac:dyDescent="0.25">
      <c r="B2" s="3" t="s">
        <v>213</v>
      </c>
      <c r="C2" s="3" t="s">
        <v>4</v>
      </c>
      <c r="D2" s="3" t="s">
        <v>5</v>
      </c>
      <c r="E2" s="3" t="s">
        <v>7</v>
      </c>
      <c r="F2" s="3" t="s">
        <v>8</v>
      </c>
      <c r="G2" s="3" t="s">
        <v>9</v>
      </c>
      <c r="I2" s="3" t="s">
        <v>213</v>
      </c>
      <c r="J2" s="3" t="s">
        <v>4</v>
      </c>
      <c r="K2" s="3" t="s">
        <v>5</v>
      </c>
      <c r="L2" s="3" t="s">
        <v>7</v>
      </c>
      <c r="M2" s="3" t="s">
        <v>8</v>
      </c>
      <c r="N2" s="3" t="s">
        <v>9</v>
      </c>
    </row>
    <row r="3" spans="2:14" ht="30.95" customHeight="1" x14ac:dyDescent="0.25">
      <c r="B3" s="15">
        <v>1</v>
      </c>
      <c r="C3" s="15">
        <v>4</v>
      </c>
      <c r="D3" s="15" t="s">
        <v>58</v>
      </c>
      <c r="E3" s="16" t="s">
        <v>20</v>
      </c>
      <c r="F3" s="17">
        <v>0.13</v>
      </c>
      <c r="G3" s="17">
        <f>+C3*F3</f>
        <v>0.52</v>
      </c>
      <c r="I3" s="15">
        <v>1</v>
      </c>
      <c r="J3" s="15">
        <v>7</v>
      </c>
      <c r="K3" s="15" t="s">
        <v>58</v>
      </c>
      <c r="L3" s="25" t="s">
        <v>66</v>
      </c>
      <c r="M3" s="17">
        <v>9.5</v>
      </c>
      <c r="N3" s="17">
        <f>+J3*M3</f>
        <v>66.5</v>
      </c>
    </row>
    <row r="4" spans="2:14" ht="30.95" customHeight="1" x14ac:dyDescent="0.25">
      <c r="B4" s="15">
        <f>1+B3</f>
        <v>2</v>
      </c>
      <c r="C4" s="15">
        <v>12</v>
      </c>
      <c r="D4" s="15" t="s">
        <v>58</v>
      </c>
      <c r="E4" s="16" t="s">
        <v>21</v>
      </c>
      <c r="F4" s="17">
        <v>0.09</v>
      </c>
      <c r="G4" s="17">
        <f t="shared" ref="G4:G41" si="0">+C4*F4</f>
        <v>1.08</v>
      </c>
      <c r="I4" s="15">
        <f>1+I3</f>
        <v>2</v>
      </c>
      <c r="J4" s="15">
        <v>4</v>
      </c>
      <c r="K4" s="15" t="s">
        <v>58</v>
      </c>
      <c r="L4" s="25" t="s">
        <v>67</v>
      </c>
      <c r="M4" s="17">
        <v>3.5</v>
      </c>
      <c r="N4" s="17">
        <f t="shared" ref="N4:N33" si="1">+J4*M4</f>
        <v>14</v>
      </c>
    </row>
    <row r="5" spans="2:14" ht="30.95" customHeight="1" x14ac:dyDescent="0.25">
      <c r="B5" s="15">
        <f t="shared" ref="B5:B41" si="2">1+B4</f>
        <v>3</v>
      </c>
      <c r="C5" s="15">
        <v>3</v>
      </c>
      <c r="D5" s="15" t="s">
        <v>205</v>
      </c>
      <c r="E5" s="16" t="s">
        <v>22</v>
      </c>
      <c r="F5" s="18">
        <v>16</v>
      </c>
      <c r="G5" s="17">
        <f t="shared" si="0"/>
        <v>48</v>
      </c>
      <c r="I5" s="15">
        <f t="shared" ref="I5:I33" si="3">1+I4</f>
        <v>3</v>
      </c>
      <c r="J5" s="15">
        <v>6</v>
      </c>
      <c r="K5" s="15" t="s">
        <v>96</v>
      </c>
      <c r="L5" s="25" t="s">
        <v>68</v>
      </c>
      <c r="M5" s="17">
        <v>13.5</v>
      </c>
      <c r="N5" s="17">
        <f t="shared" si="1"/>
        <v>81</v>
      </c>
    </row>
    <row r="6" spans="2:14" ht="30.95" customHeight="1" x14ac:dyDescent="0.25">
      <c r="B6" s="15">
        <f t="shared" si="2"/>
        <v>4</v>
      </c>
      <c r="C6" s="15">
        <v>8</v>
      </c>
      <c r="D6" s="15" t="s">
        <v>58</v>
      </c>
      <c r="E6" s="16" t="s">
        <v>23</v>
      </c>
      <c r="F6" s="17">
        <v>0.5</v>
      </c>
      <c r="G6" s="17">
        <f t="shared" si="0"/>
        <v>4</v>
      </c>
      <c r="I6" s="15">
        <f t="shared" si="3"/>
        <v>4</v>
      </c>
      <c r="J6" s="15">
        <v>8</v>
      </c>
      <c r="K6" s="15" t="s">
        <v>58</v>
      </c>
      <c r="L6" s="25" t="s">
        <v>69</v>
      </c>
      <c r="M6" s="17">
        <v>12.5</v>
      </c>
      <c r="N6" s="17">
        <f t="shared" si="1"/>
        <v>100</v>
      </c>
    </row>
    <row r="7" spans="2:14" ht="30.95" customHeight="1" x14ac:dyDescent="0.25">
      <c r="B7" s="15">
        <f t="shared" si="2"/>
        <v>5</v>
      </c>
      <c r="C7" s="15">
        <v>12</v>
      </c>
      <c r="D7" s="15" t="s">
        <v>58</v>
      </c>
      <c r="E7" s="16" t="s">
        <v>24</v>
      </c>
      <c r="F7" s="17">
        <v>1.25</v>
      </c>
      <c r="G7" s="17">
        <f t="shared" si="0"/>
        <v>15</v>
      </c>
      <c r="I7" s="15">
        <f t="shared" si="3"/>
        <v>5</v>
      </c>
      <c r="J7" s="15">
        <v>3</v>
      </c>
      <c r="K7" s="15" t="s">
        <v>58</v>
      </c>
      <c r="L7" s="25" t="s">
        <v>70</v>
      </c>
      <c r="M7" s="17">
        <v>8.5</v>
      </c>
      <c r="N7" s="17">
        <f t="shared" si="1"/>
        <v>25.5</v>
      </c>
    </row>
    <row r="8" spans="2:14" ht="30.95" customHeight="1" x14ac:dyDescent="0.25">
      <c r="B8" s="15">
        <f t="shared" si="2"/>
        <v>6</v>
      </c>
      <c r="C8" s="15">
        <v>4</v>
      </c>
      <c r="D8" s="15" t="s">
        <v>58</v>
      </c>
      <c r="E8" s="16" t="s">
        <v>25</v>
      </c>
      <c r="F8" s="17">
        <v>0.7</v>
      </c>
      <c r="G8" s="17">
        <f t="shared" si="0"/>
        <v>2.8</v>
      </c>
      <c r="I8" s="15">
        <f t="shared" si="3"/>
        <v>6</v>
      </c>
      <c r="J8" s="15">
        <v>2</v>
      </c>
      <c r="K8" s="15" t="s">
        <v>58</v>
      </c>
      <c r="L8" s="25" t="s">
        <v>71</v>
      </c>
      <c r="M8" s="17">
        <v>6.5</v>
      </c>
      <c r="N8" s="17">
        <f t="shared" si="1"/>
        <v>13</v>
      </c>
    </row>
    <row r="9" spans="2:14" ht="30.95" customHeight="1" x14ac:dyDescent="0.25">
      <c r="B9" s="15">
        <f t="shared" si="2"/>
        <v>7</v>
      </c>
      <c r="C9" s="15">
        <v>4</v>
      </c>
      <c r="D9" s="15" t="s">
        <v>58</v>
      </c>
      <c r="E9" s="16" t="s">
        <v>26</v>
      </c>
      <c r="F9" s="17">
        <v>0.7</v>
      </c>
      <c r="G9" s="17">
        <f t="shared" si="0"/>
        <v>2.8</v>
      </c>
      <c r="I9" s="15">
        <f t="shared" si="3"/>
        <v>7</v>
      </c>
      <c r="J9" s="15">
        <v>1</v>
      </c>
      <c r="K9" s="15" t="s">
        <v>58</v>
      </c>
      <c r="L9" s="25" t="s">
        <v>72</v>
      </c>
      <c r="M9" s="17">
        <v>2.5</v>
      </c>
      <c r="N9" s="17">
        <f t="shared" si="1"/>
        <v>2.5</v>
      </c>
    </row>
    <row r="10" spans="2:14" ht="30.95" customHeight="1" x14ac:dyDescent="0.25">
      <c r="B10" s="15">
        <f t="shared" si="2"/>
        <v>8</v>
      </c>
      <c r="C10" s="15">
        <v>4</v>
      </c>
      <c r="D10" s="15" t="s">
        <v>58</v>
      </c>
      <c r="E10" s="16" t="s">
        <v>27</v>
      </c>
      <c r="F10" s="17">
        <v>0.1</v>
      </c>
      <c r="G10" s="17">
        <f t="shared" si="0"/>
        <v>0.4</v>
      </c>
      <c r="I10" s="15">
        <f t="shared" si="3"/>
        <v>8</v>
      </c>
      <c r="J10" s="15">
        <v>65</v>
      </c>
      <c r="K10" s="15" t="s">
        <v>96</v>
      </c>
      <c r="L10" s="25" t="s">
        <v>73</v>
      </c>
      <c r="M10" s="17">
        <v>4.25</v>
      </c>
      <c r="N10" s="17">
        <f t="shared" si="1"/>
        <v>276.25</v>
      </c>
    </row>
    <row r="11" spans="2:14" ht="30.95" customHeight="1" x14ac:dyDescent="0.25">
      <c r="B11" s="15">
        <f t="shared" si="2"/>
        <v>9</v>
      </c>
      <c r="C11" s="15">
        <v>2</v>
      </c>
      <c r="D11" s="15" t="s">
        <v>58</v>
      </c>
      <c r="E11" s="16" t="s">
        <v>28</v>
      </c>
      <c r="F11" s="17">
        <v>1.9</v>
      </c>
      <c r="G11" s="17">
        <f t="shared" si="0"/>
        <v>3.8</v>
      </c>
      <c r="I11" s="15">
        <f t="shared" si="3"/>
        <v>9</v>
      </c>
      <c r="J11" s="15">
        <v>10</v>
      </c>
      <c r="K11" s="15" t="s">
        <v>96</v>
      </c>
      <c r="L11" s="25" t="s">
        <v>74</v>
      </c>
      <c r="M11" s="17">
        <v>2.75</v>
      </c>
      <c r="N11" s="17">
        <f t="shared" si="1"/>
        <v>27.5</v>
      </c>
    </row>
    <row r="12" spans="2:14" ht="30.95" customHeight="1" x14ac:dyDescent="0.25">
      <c r="B12" s="15">
        <f t="shared" si="2"/>
        <v>10</v>
      </c>
      <c r="C12" s="15">
        <v>3</v>
      </c>
      <c r="D12" s="15" t="s">
        <v>59</v>
      </c>
      <c r="E12" s="16" t="s">
        <v>29</v>
      </c>
      <c r="F12" s="17">
        <v>0.4</v>
      </c>
      <c r="G12" s="17">
        <f t="shared" si="0"/>
        <v>1.2000000000000002</v>
      </c>
      <c r="I12" s="15">
        <f t="shared" si="3"/>
        <v>10</v>
      </c>
      <c r="J12" s="15">
        <v>10</v>
      </c>
      <c r="K12" s="15" t="s">
        <v>96</v>
      </c>
      <c r="L12" s="25" t="s">
        <v>75</v>
      </c>
      <c r="M12" s="17">
        <v>1.2</v>
      </c>
      <c r="N12" s="17">
        <f t="shared" si="1"/>
        <v>12</v>
      </c>
    </row>
    <row r="13" spans="2:14" ht="30.95" customHeight="1" x14ac:dyDescent="0.25">
      <c r="B13" s="15">
        <f t="shared" si="2"/>
        <v>11</v>
      </c>
      <c r="C13" s="15">
        <v>100</v>
      </c>
      <c r="D13" s="15" t="s">
        <v>58</v>
      </c>
      <c r="E13" s="16" t="s">
        <v>30</v>
      </c>
      <c r="F13" s="17">
        <v>0.03</v>
      </c>
      <c r="G13" s="17">
        <f t="shared" si="0"/>
        <v>3</v>
      </c>
      <c r="I13" s="15">
        <f t="shared" si="3"/>
        <v>11</v>
      </c>
      <c r="J13" s="15">
        <v>30</v>
      </c>
      <c r="K13" s="15" t="s">
        <v>96</v>
      </c>
      <c r="L13" s="25" t="s">
        <v>76</v>
      </c>
      <c r="M13" s="17">
        <v>8.5</v>
      </c>
      <c r="N13" s="17">
        <f t="shared" si="1"/>
        <v>255</v>
      </c>
    </row>
    <row r="14" spans="2:14" ht="30.95" customHeight="1" x14ac:dyDescent="0.25">
      <c r="B14" s="15">
        <f t="shared" si="2"/>
        <v>12</v>
      </c>
      <c r="C14" s="15">
        <v>100</v>
      </c>
      <c r="D14" s="15" t="s">
        <v>58</v>
      </c>
      <c r="E14" s="16" t="s">
        <v>31</v>
      </c>
      <c r="F14" s="17">
        <v>0.02</v>
      </c>
      <c r="G14" s="17">
        <f t="shared" si="0"/>
        <v>2</v>
      </c>
      <c r="I14" s="15">
        <f t="shared" si="3"/>
        <v>12</v>
      </c>
      <c r="J14" s="15">
        <v>15</v>
      </c>
      <c r="K14" s="15" t="s">
        <v>96</v>
      </c>
      <c r="L14" s="25" t="s">
        <v>77</v>
      </c>
      <c r="M14" s="17">
        <v>7.25</v>
      </c>
      <c r="N14" s="17">
        <f t="shared" si="1"/>
        <v>108.75</v>
      </c>
    </row>
    <row r="15" spans="2:14" ht="30.95" customHeight="1" x14ac:dyDescent="0.25">
      <c r="B15" s="15">
        <f t="shared" si="2"/>
        <v>13</v>
      </c>
      <c r="C15" s="15">
        <v>6</v>
      </c>
      <c r="D15" s="15" t="s">
        <v>58</v>
      </c>
      <c r="E15" s="16" t="s">
        <v>32</v>
      </c>
      <c r="F15" s="18">
        <v>0.23</v>
      </c>
      <c r="G15" s="17">
        <f t="shared" si="0"/>
        <v>1.3800000000000001</v>
      </c>
      <c r="I15" s="15">
        <f t="shared" si="3"/>
        <v>13</v>
      </c>
      <c r="J15" s="15">
        <v>15</v>
      </c>
      <c r="K15" s="15" t="s">
        <v>96</v>
      </c>
      <c r="L15" s="25" t="s">
        <v>78</v>
      </c>
      <c r="M15" s="17">
        <v>1.75</v>
      </c>
      <c r="N15" s="17">
        <f t="shared" si="1"/>
        <v>26.25</v>
      </c>
    </row>
    <row r="16" spans="2:14" ht="30.95" customHeight="1" x14ac:dyDescent="0.25">
      <c r="B16" s="15">
        <f t="shared" si="2"/>
        <v>14</v>
      </c>
      <c r="C16" s="15">
        <v>3</v>
      </c>
      <c r="D16" s="15" t="s">
        <v>58</v>
      </c>
      <c r="E16" s="16" t="s">
        <v>33</v>
      </c>
      <c r="F16" s="17">
        <v>0.75</v>
      </c>
      <c r="G16" s="17">
        <f t="shared" si="0"/>
        <v>2.25</v>
      </c>
      <c r="I16" s="15">
        <f t="shared" si="3"/>
        <v>14</v>
      </c>
      <c r="J16" s="15">
        <v>400</v>
      </c>
      <c r="K16" s="15" t="s">
        <v>96</v>
      </c>
      <c r="L16" s="25" t="s">
        <v>79</v>
      </c>
      <c r="M16" s="17">
        <v>0.28000000000000003</v>
      </c>
      <c r="N16" s="17">
        <f t="shared" si="1"/>
        <v>112.00000000000001</v>
      </c>
    </row>
    <row r="17" spans="2:14" ht="30.95" customHeight="1" x14ac:dyDescent="0.25">
      <c r="B17" s="15">
        <f t="shared" si="2"/>
        <v>15</v>
      </c>
      <c r="C17" s="15">
        <v>3</v>
      </c>
      <c r="D17" s="15" t="s">
        <v>58</v>
      </c>
      <c r="E17" s="16" t="s">
        <v>34</v>
      </c>
      <c r="F17" s="17">
        <v>0.75</v>
      </c>
      <c r="G17" s="17">
        <f t="shared" si="0"/>
        <v>2.25</v>
      </c>
      <c r="I17" s="15">
        <f t="shared" si="3"/>
        <v>15</v>
      </c>
      <c r="J17" s="15">
        <v>400</v>
      </c>
      <c r="K17" s="15" t="s">
        <v>96</v>
      </c>
      <c r="L17" s="25" t="s">
        <v>80</v>
      </c>
      <c r="M17" s="17">
        <v>0.28000000000000003</v>
      </c>
      <c r="N17" s="17">
        <f t="shared" si="1"/>
        <v>112.00000000000001</v>
      </c>
    </row>
    <row r="18" spans="2:14" ht="30.95" customHeight="1" x14ac:dyDescent="0.25">
      <c r="B18" s="15">
        <f t="shared" si="2"/>
        <v>16</v>
      </c>
      <c r="C18" s="15">
        <v>1</v>
      </c>
      <c r="D18" s="15" t="s">
        <v>58</v>
      </c>
      <c r="E18" s="16" t="s">
        <v>35</v>
      </c>
      <c r="F18" s="17">
        <v>2.4500000000000002</v>
      </c>
      <c r="G18" s="17">
        <f t="shared" si="0"/>
        <v>2.4500000000000002</v>
      </c>
      <c r="I18" s="15">
        <f t="shared" si="3"/>
        <v>16</v>
      </c>
      <c r="J18" s="15">
        <v>110</v>
      </c>
      <c r="K18" s="15" t="s">
        <v>58</v>
      </c>
      <c r="L18" s="25" t="s">
        <v>81</v>
      </c>
      <c r="M18" s="17">
        <v>3.5</v>
      </c>
      <c r="N18" s="17">
        <f t="shared" si="1"/>
        <v>385</v>
      </c>
    </row>
    <row r="19" spans="2:14" ht="30.95" customHeight="1" x14ac:dyDescent="0.25">
      <c r="B19" s="15">
        <f t="shared" si="2"/>
        <v>17</v>
      </c>
      <c r="C19" s="15">
        <v>10</v>
      </c>
      <c r="D19" s="15" t="s">
        <v>58</v>
      </c>
      <c r="E19" s="16" t="s">
        <v>36</v>
      </c>
      <c r="F19" s="17">
        <v>2.4500000000000002</v>
      </c>
      <c r="G19" s="17">
        <f t="shared" si="0"/>
        <v>24.5</v>
      </c>
      <c r="I19" s="15">
        <f t="shared" si="3"/>
        <v>17</v>
      </c>
      <c r="J19" s="15">
        <v>80</v>
      </c>
      <c r="K19" s="15" t="s">
        <v>58</v>
      </c>
      <c r="L19" s="25" t="s">
        <v>82</v>
      </c>
      <c r="M19" s="17">
        <v>0.45</v>
      </c>
      <c r="N19" s="17">
        <f t="shared" si="1"/>
        <v>36</v>
      </c>
    </row>
    <row r="20" spans="2:14" ht="30.95" customHeight="1" x14ac:dyDescent="0.25">
      <c r="B20" s="15">
        <f t="shared" si="2"/>
        <v>18</v>
      </c>
      <c r="C20" s="15">
        <v>24</v>
      </c>
      <c r="D20" s="15" t="s">
        <v>58</v>
      </c>
      <c r="E20" s="16" t="s">
        <v>37</v>
      </c>
      <c r="F20" s="17">
        <v>1.65</v>
      </c>
      <c r="G20" s="17">
        <f t="shared" si="0"/>
        <v>39.599999999999994</v>
      </c>
      <c r="I20" s="15">
        <f t="shared" si="3"/>
        <v>18</v>
      </c>
      <c r="J20" s="15">
        <v>10</v>
      </c>
      <c r="K20" s="15" t="s">
        <v>58</v>
      </c>
      <c r="L20" s="25" t="s">
        <v>83</v>
      </c>
      <c r="M20" s="17">
        <v>4.5</v>
      </c>
      <c r="N20" s="17">
        <f t="shared" si="1"/>
        <v>45</v>
      </c>
    </row>
    <row r="21" spans="2:14" ht="30.95" customHeight="1" x14ac:dyDescent="0.25">
      <c r="B21" s="15">
        <f t="shared" si="2"/>
        <v>19</v>
      </c>
      <c r="C21" s="15">
        <v>1</v>
      </c>
      <c r="D21" s="15" t="s">
        <v>58</v>
      </c>
      <c r="E21" s="16" t="s">
        <v>38</v>
      </c>
      <c r="F21" s="17">
        <v>14</v>
      </c>
      <c r="G21" s="17">
        <f t="shared" si="0"/>
        <v>14</v>
      </c>
      <c r="I21" s="15">
        <f t="shared" si="3"/>
        <v>19</v>
      </c>
      <c r="J21" s="15">
        <v>4</v>
      </c>
      <c r="K21" s="15" t="s">
        <v>58</v>
      </c>
      <c r="L21" s="25" t="s">
        <v>84</v>
      </c>
      <c r="M21" s="17">
        <v>7.5</v>
      </c>
      <c r="N21" s="17">
        <f t="shared" si="1"/>
        <v>30</v>
      </c>
    </row>
    <row r="22" spans="2:14" ht="30.95" customHeight="1" x14ac:dyDescent="0.25">
      <c r="B22" s="15">
        <f t="shared" si="2"/>
        <v>20</v>
      </c>
      <c r="C22" s="15">
        <v>1</v>
      </c>
      <c r="D22" s="15" t="s">
        <v>60</v>
      </c>
      <c r="E22" s="16" t="s">
        <v>39</v>
      </c>
      <c r="F22" s="17">
        <v>34</v>
      </c>
      <c r="G22" s="17">
        <f t="shared" si="0"/>
        <v>34</v>
      </c>
      <c r="I22" s="15">
        <f t="shared" si="3"/>
        <v>20</v>
      </c>
      <c r="J22" s="15">
        <v>53</v>
      </c>
      <c r="K22" s="15" t="s">
        <v>58</v>
      </c>
      <c r="L22" s="25" t="s">
        <v>85</v>
      </c>
      <c r="M22" s="17">
        <v>2.5</v>
      </c>
      <c r="N22" s="17">
        <f t="shared" si="1"/>
        <v>132.5</v>
      </c>
    </row>
    <row r="23" spans="2:14" ht="30.95" customHeight="1" x14ac:dyDescent="0.25">
      <c r="B23" s="15">
        <f t="shared" si="2"/>
        <v>21</v>
      </c>
      <c r="C23" s="15">
        <v>4</v>
      </c>
      <c r="D23" s="15" t="s">
        <v>58</v>
      </c>
      <c r="E23" s="16" t="s">
        <v>40</v>
      </c>
      <c r="F23" s="17">
        <v>22</v>
      </c>
      <c r="G23" s="17">
        <f t="shared" si="0"/>
        <v>88</v>
      </c>
      <c r="I23" s="15">
        <f t="shared" si="3"/>
        <v>21</v>
      </c>
      <c r="J23" s="15">
        <v>55</v>
      </c>
      <c r="K23" s="15" t="s">
        <v>58</v>
      </c>
      <c r="L23" s="25" t="s">
        <v>86</v>
      </c>
      <c r="M23" s="17">
        <v>0.4</v>
      </c>
      <c r="N23" s="17">
        <f t="shared" si="1"/>
        <v>22</v>
      </c>
    </row>
    <row r="24" spans="2:14" ht="30.95" customHeight="1" x14ac:dyDescent="0.25">
      <c r="B24" s="15">
        <f t="shared" si="2"/>
        <v>22</v>
      </c>
      <c r="C24" s="15">
        <v>6</v>
      </c>
      <c r="D24" s="15" t="s">
        <v>61</v>
      </c>
      <c r="E24" s="16" t="s">
        <v>41</v>
      </c>
      <c r="F24" s="17">
        <v>0.75</v>
      </c>
      <c r="G24" s="17">
        <f t="shared" si="0"/>
        <v>4.5</v>
      </c>
      <c r="I24" s="15">
        <f t="shared" si="3"/>
        <v>22</v>
      </c>
      <c r="J24" s="15">
        <v>50</v>
      </c>
      <c r="K24" s="15" t="s">
        <v>97</v>
      </c>
      <c r="L24" s="25" t="s">
        <v>87</v>
      </c>
      <c r="M24" s="17">
        <v>0.75</v>
      </c>
      <c r="N24" s="17">
        <f t="shared" si="1"/>
        <v>37.5</v>
      </c>
    </row>
    <row r="25" spans="2:14" ht="30.95" customHeight="1" x14ac:dyDescent="0.25">
      <c r="B25" s="15">
        <f t="shared" si="2"/>
        <v>23</v>
      </c>
      <c r="C25" s="15">
        <v>6</v>
      </c>
      <c r="D25" s="15" t="s">
        <v>58</v>
      </c>
      <c r="E25" s="16" t="s">
        <v>42</v>
      </c>
      <c r="F25" s="17">
        <v>50</v>
      </c>
      <c r="G25" s="17">
        <f t="shared" si="0"/>
        <v>300</v>
      </c>
      <c r="I25" s="15">
        <f t="shared" si="3"/>
        <v>23</v>
      </c>
      <c r="J25" s="15">
        <v>1</v>
      </c>
      <c r="K25" s="15" t="s">
        <v>58</v>
      </c>
      <c r="L25" s="25" t="s">
        <v>203</v>
      </c>
      <c r="M25" s="17">
        <v>2.5</v>
      </c>
      <c r="N25" s="17">
        <f t="shared" si="1"/>
        <v>2.5</v>
      </c>
    </row>
    <row r="26" spans="2:14" ht="30.95" customHeight="1" x14ac:dyDescent="0.25">
      <c r="B26" s="15">
        <f t="shared" si="2"/>
        <v>24</v>
      </c>
      <c r="C26" s="15">
        <v>10</v>
      </c>
      <c r="D26" s="15" t="s">
        <v>62</v>
      </c>
      <c r="E26" s="16" t="s">
        <v>43</v>
      </c>
      <c r="F26" s="17">
        <v>7.5</v>
      </c>
      <c r="G26" s="17">
        <f t="shared" si="0"/>
        <v>75</v>
      </c>
      <c r="I26" s="15">
        <f t="shared" si="3"/>
        <v>24</v>
      </c>
      <c r="J26" s="15">
        <v>7</v>
      </c>
      <c r="K26" s="15" t="s">
        <v>58</v>
      </c>
      <c r="L26" s="25" t="s">
        <v>88</v>
      </c>
      <c r="M26" s="17">
        <v>6.5</v>
      </c>
      <c r="N26" s="17">
        <f t="shared" si="1"/>
        <v>45.5</v>
      </c>
    </row>
    <row r="27" spans="2:14" ht="30.95" customHeight="1" x14ac:dyDescent="0.25">
      <c r="B27" s="15">
        <f t="shared" si="2"/>
        <v>25</v>
      </c>
      <c r="C27" s="15">
        <v>4</v>
      </c>
      <c r="D27" s="15" t="s">
        <v>58</v>
      </c>
      <c r="E27" s="16" t="s">
        <v>44</v>
      </c>
      <c r="F27" s="17">
        <v>0.1</v>
      </c>
      <c r="G27" s="17">
        <f t="shared" si="0"/>
        <v>0.4</v>
      </c>
      <c r="I27" s="15">
        <f t="shared" si="3"/>
        <v>25</v>
      </c>
      <c r="J27" s="15">
        <v>18</v>
      </c>
      <c r="K27" s="15" t="s">
        <v>58</v>
      </c>
      <c r="L27" s="25" t="s">
        <v>89</v>
      </c>
      <c r="M27" s="17">
        <v>0.6</v>
      </c>
      <c r="N27" s="17">
        <f t="shared" si="1"/>
        <v>10.799999999999999</v>
      </c>
    </row>
    <row r="28" spans="2:14" ht="30.95" customHeight="1" x14ac:dyDescent="0.25">
      <c r="B28" s="15">
        <f t="shared" si="2"/>
        <v>26</v>
      </c>
      <c r="C28" s="15">
        <v>2</v>
      </c>
      <c r="D28" s="15" t="s">
        <v>58</v>
      </c>
      <c r="E28" s="16" t="s">
        <v>45</v>
      </c>
      <c r="F28" s="17">
        <v>4.3499999999999996</v>
      </c>
      <c r="G28" s="17">
        <f t="shared" si="0"/>
        <v>8.6999999999999993</v>
      </c>
      <c r="I28" s="15">
        <f t="shared" si="3"/>
        <v>26</v>
      </c>
      <c r="J28" s="15">
        <v>7</v>
      </c>
      <c r="K28" s="15" t="s">
        <v>58</v>
      </c>
      <c r="L28" s="25" t="s">
        <v>90</v>
      </c>
      <c r="M28" s="17">
        <v>0.6</v>
      </c>
      <c r="N28" s="17">
        <f t="shared" si="1"/>
        <v>4.2</v>
      </c>
    </row>
    <row r="29" spans="2:14" ht="30.95" customHeight="1" x14ac:dyDescent="0.25">
      <c r="B29" s="15">
        <f t="shared" si="2"/>
        <v>27</v>
      </c>
      <c r="C29" s="15">
        <v>2</v>
      </c>
      <c r="D29" s="15" t="s">
        <v>58</v>
      </c>
      <c r="E29" s="16" t="s">
        <v>46</v>
      </c>
      <c r="F29" s="17">
        <v>4</v>
      </c>
      <c r="G29" s="17">
        <f t="shared" si="0"/>
        <v>8</v>
      </c>
      <c r="I29" s="15">
        <f t="shared" si="3"/>
        <v>27</v>
      </c>
      <c r="J29" s="15">
        <v>25</v>
      </c>
      <c r="K29" s="15" t="s">
        <v>58</v>
      </c>
      <c r="L29" s="25" t="s">
        <v>91</v>
      </c>
      <c r="M29" s="17">
        <v>0.12</v>
      </c>
      <c r="N29" s="17">
        <f t="shared" si="1"/>
        <v>3</v>
      </c>
    </row>
    <row r="30" spans="2:14" ht="30.95" customHeight="1" x14ac:dyDescent="0.25">
      <c r="B30" s="15">
        <f t="shared" si="2"/>
        <v>28</v>
      </c>
      <c r="C30" s="15">
        <v>8</v>
      </c>
      <c r="D30" s="15" t="s">
        <v>58</v>
      </c>
      <c r="E30" s="16" t="s">
        <v>47</v>
      </c>
      <c r="F30" s="19">
        <v>0.12</v>
      </c>
      <c r="G30" s="17">
        <f t="shared" si="0"/>
        <v>0.96</v>
      </c>
      <c r="I30" s="15">
        <f t="shared" si="3"/>
        <v>28</v>
      </c>
      <c r="J30" s="15">
        <v>110</v>
      </c>
      <c r="K30" s="15" t="s">
        <v>58</v>
      </c>
      <c r="L30" s="25" t="s">
        <v>92</v>
      </c>
      <c r="M30" s="17">
        <v>0.35</v>
      </c>
      <c r="N30" s="17">
        <f t="shared" si="1"/>
        <v>38.5</v>
      </c>
    </row>
    <row r="31" spans="2:14" ht="30.95" customHeight="1" x14ac:dyDescent="0.25">
      <c r="B31" s="15">
        <f t="shared" si="2"/>
        <v>29</v>
      </c>
      <c r="C31" s="15">
        <v>4</v>
      </c>
      <c r="D31" s="15" t="s">
        <v>58</v>
      </c>
      <c r="E31" s="16" t="s">
        <v>48</v>
      </c>
      <c r="F31" s="20">
        <v>0.61</v>
      </c>
      <c r="G31" s="17">
        <f t="shared" si="0"/>
        <v>2.44</v>
      </c>
      <c r="I31" s="15">
        <f t="shared" si="3"/>
        <v>29</v>
      </c>
      <c r="J31" s="15">
        <v>20</v>
      </c>
      <c r="K31" s="15" t="s">
        <v>96</v>
      </c>
      <c r="L31" s="25" t="s">
        <v>93</v>
      </c>
      <c r="M31" s="17">
        <v>4.25</v>
      </c>
      <c r="N31" s="17">
        <f t="shared" si="1"/>
        <v>85</v>
      </c>
    </row>
    <row r="32" spans="2:14" ht="30.95" customHeight="1" x14ac:dyDescent="0.25">
      <c r="B32" s="15">
        <f t="shared" si="2"/>
        <v>30</v>
      </c>
      <c r="C32" s="15">
        <v>2</v>
      </c>
      <c r="D32" s="15" t="s">
        <v>58</v>
      </c>
      <c r="E32" s="16" t="s">
        <v>49</v>
      </c>
      <c r="F32" s="19">
        <v>3</v>
      </c>
      <c r="G32" s="17">
        <f t="shared" si="0"/>
        <v>6</v>
      </c>
      <c r="I32" s="15">
        <f t="shared" si="3"/>
        <v>30</v>
      </c>
      <c r="J32" s="15">
        <v>10</v>
      </c>
      <c r="K32" s="15" t="s">
        <v>58</v>
      </c>
      <c r="L32" s="25" t="s">
        <v>94</v>
      </c>
      <c r="M32" s="17">
        <v>0.35</v>
      </c>
      <c r="N32" s="17">
        <f t="shared" si="1"/>
        <v>3.5</v>
      </c>
    </row>
    <row r="33" spans="2:14" ht="30.95" customHeight="1" x14ac:dyDescent="0.25">
      <c r="B33" s="15">
        <f t="shared" si="2"/>
        <v>31</v>
      </c>
      <c r="C33" s="15">
        <v>2</v>
      </c>
      <c r="D33" s="15" t="s">
        <v>58</v>
      </c>
      <c r="E33" s="16" t="s">
        <v>50</v>
      </c>
      <c r="F33" s="19">
        <v>5.45</v>
      </c>
      <c r="G33" s="17">
        <f t="shared" si="0"/>
        <v>10.9</v>
      </c>
      <c r="I33" s="15">
        <f t="shared" si="3"/>
        <v>31</v>
      </c>
      <c r="J33" s="15">
        <v>1</v>
      </c>
      <c r="K33" s="15" t="s">
        <v>58</v>
      </c>
      <c r="L33" s="25" t="s">
        <v>95</v>
      </c>
      <c r="M33" s="17">
        <v>12.5</v>
      </c>
      <c r="N33" s="17">
        <f t="shared" si="1"/>
        <v>12.5</v>
      </c>
    </row>
    <row r="34" spans="2:14" ht="30.95" customHeight="1" x14ac:dyDescent="0.25">
      <c r="B34" s="15">
        <f t="shared" si="2"/>
        <v>32</v>
      </c>
      <c r="C34" s="15">
        <v>2</v>
      </c>
      <c r="D34" s="15" t="s">
        <v>58</v>
      </c>
      <c r="E34" s="16" t="s">
        <v>51</v>
      </c>
      <c r="F34" s="19">
        <v>7.2</v>
      </c>
      <c r="G34" s="17">
        <f t="shared" si="0"/>
        <v>14.4</v>
      </c>
      <c r="I34" s="58" t="s">
        <v>9</v>
      </c>
      <c r="J34" s="58"/>
      <c r="K34" s="58"/>
      <c r="L34" s="58"/>
      <c r="M34" s="4"/>
      <c r="N34" s="9">
        <f>SUM(N3:N33)</f>
        <v>2125.75</v>
      </c>
    </row>
    <row r="35" spans="2:14" ht="30.95" customHeight="1" x14ac:dyDescent="0.25">
      <c r="B35" s="15">
        <f t="shared" si="2"/>
        <v>33</v>
      </c>
      <c r="C35" s="15">
        <v>6</v>
      </c>
      <c r="D35" s="15" t="s">
        <v>58</v>
      </c>
      <c r="E35" s="16" t="s">
        <v>52</v>
      </c>
      <c r="F35" s="19">
        <v>2.65</v>
      </c>
      <c r="G35" s="17">
        <f t="shared" si="0"/>
        <v>15.899999999999999</v>
      </c>
    </row>
    <row r="36" spans="2:14" ht="30.95" customHeight="1" x14ac:dyDescent="0.25">
      <c r="B36" s="15">
        <f t="shared" si="2"/>
        <v>34</v>
      </c>
      <c r="C36" s="15">
        <v>6</v>
      </c>
      <c r="D36" s="15" t="s">
        <v>58</v>
      </c>
      <c r="E36" s="16" t="s">
        <v>53</v>
      </c>
      <c r="F36" s="19">
        <v>2.65</v>
      </c>
      <c r="G36" s="17">
        <f t="shared" si="0"/>
        <v>15.899999999999999</v>
      </c>
      <c r="N36" s="26">
        <v>2125.75</v>
      </c>
    </row>
    <row r="37" spans="2:14" ht="30.95" customHeight="1" x14ac:dyDescent="0.25">
      <c r="B37" s="15">
        <f t="shared" si="2"/>
        <v>35</v>
      </c>
      <c r="C37" s="15">
        <v>20</v>
      </c>
      <c r="D37" s="15" t="s">
        <v>63</v>
      </c>
      <c r="E37" s="16" t="s">
        <v>54</v>
      </c>
      <c r="F37" s="17">
        <v>0.7</v>
      </c>
      <c r="G37" s="17">
        <f t="shared" si="0"/>
        <v>14</v>
      </c>
    </row>
    <row r="38" spans="2:14" ht="30.95" customHeight="1" x14ac:dyDescent="0.25">
      <c r="B38" s="15">
        <f t="shared" si="2"/>
        <v>36</v>
      </c>
      <c r="C38" s="15">
        <v>300</v>
      </c>
      <c r="D38" s="15" t="s">
        <v>58</v>
      </c>
      <c r="E38" s="16" t="s">
        <v>55</v>
      </c>
      <c r="F38" s="17">
        <v>7.0000000000000007E-2</v>
      </c>
      <c r="G38" s="17">
        <f t="shared" si="0"/>
        <v>21.000000000000004</v>
      </c>
    </row>
    <row r="39" spans="2:14" ht="30.95" customHeight="1" x14ac:dyDescent="0.25">
      <c r="B39" s="15">
        <f t="shared" si="2"/>
        <v>37</v>
      </c>
      <c r="C39" s="15">
        <v>90</v>
      </c>
      <c r="D39" s="15" t="s">
        <v>58</v>
      </c>
      <c r="E39" s="16" t="s">
        <v>56</v>
      </c>
      <c r="F39" s="17">
        <v>0.45</v>
      </c>
      <c r="G39" s="17">
        <f t="shared" si="0"/>
        <v>40.5</v>
      </c>
    </row>
    <row r="40" spans="2:14" ht="30.95" customHeight="1" x14ac:dyDescent="0.25">
      <c r="B40" s="15">
        <f t="shared" si="2"/>
        <v>38</v>
      </c>
      <c r="C40" s="15">
        <v>26</v>
      </c>
      <c r="D40" s="15" t="s">
        <v>58</v>
      </c>
      <c r="E40" s="16" t="s">
        <v>211</v>
      </c>
      <c r="F40" s="17">
        <v>1.6</v>
      </c>
      <c r="G40" s="17">
        <f t="shared" si="0"/>
        <v>41.6</v>
      </c>
    </row>
    <row r="41" spans="2:14" ht="44.25" customHeight="1" x14ac:dyDescent="0.25">
      <c r="B41" s="15">
        <f t="shared" si="2"/>
        <v>39</v>
      </c>
      <c r="C41" s="15">
        <v>65</v>
      </c>
      <c r="D41" s="15" t="s">
        <v>58</v>
      </c>
      <c r="E41" s="16" t="s">
        <v>57</v>
      </c>
      <c r="F41" s="17">
        <v>0.66</v>
      </c>
      <c r="G41" s="17">
        <f t="shared" si="0"/>
        <v>42.9</v>
      </c>
    </row>
    <row r="42" spans="2:14" ht="16.5" x14ac:dyDescent="0.25">
      <c r="B42" s="67" t="s">
        <v>214</v>
      </c>
      <c r="C42" s="68"/>
      <c r="D42" s="68"/>
      <c r="E42" s="69"/>
      <c r="F42" s="23"/>
      <c r="G42" s="24">
        <f>SUM(G3:G41)</f>
        <v>916.13</v>
      </c>
    </row>
  </sheetData>
  <mergeCells count="2">
    <mergeCell ref="B42:E42"/>
    <mergeCell ref="I34:L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84"/>
  <sheetViews>
    <sheetView workbookViewId="0">
      <selection activeCell="J2" sqref="J2:O18"/>
    </sheetView>
  </sheetViews>
  <sheetFormatPr baseColWidth="10" defaultRowHeight="15" x14ac:dyDescent="0.25"/>
  <cols>
    <col min="2" max="2" width="7" customWidth="1"/>
    <col min="3" max="4" width="11.140625" customWidth="1"/>
    <col min="5" max="5" width="33.28515625" customWidth="1"/>
    <col min="6" max="7" width="13.5703125" customWidth="1"/>
    <col min="9" max="9" width="2.5703125" customWidth="1"/>
    <col min="10" max="10" width="10.140625" customWidth="1"/>
    <col min="11" max="12" width="11.140625" customWidth="1"/>
    <col min="13" max="13" width="33.28515625" customWidth="1"/>
    <col min="14" max="15" width="13.5703125" customWidth="1"/>
  </cols>
  <sheetData>
    <row r="2" spans="2:15" ht="25.5" x14ac:dyDescent="0.25">
      <c r="B2" s="3" t="s">
        <v>213</v>
      </c>
      <c r="C2" s="3" t="s">
        <v>4</v>
      </c>
      <c r="D2" s="3" t="s">
        <v>5</v>
      </c>
      <c r="E2" s="3" t="s">
        <v>7</v>
      </c>
      <c r="F2" s="3" t="s">
        <v>8</v>
      </c>
      <c r="G2" s="3" t="s">
        <v>9</v>
      </c>
      <c r="J2" s="3" t="s">
        <v>213</v>
      </c>
      <c r="K2" s="3" t="s">
        <v>4</v>
      </c>
      <c r="L2" s="3" t="s">
        <v>5</v>
      </c>
      <c r="M2" s="3" t="s">
        <v>7</v>
      </c>
      <c r="N2" s="3" t="s">
        <v>8</v>
      </c>
      <c r="O2" s="3" t="s">
        <v>9</v>
      </c>
    </row>
    <row r="3" spans="2:15" ht="30.95" customHeight="1" x14ac:dyDescent="0.25">
      <c r="B3" s="11">
        <v>1</v>
      </c>
      <c r="C3" s="11">
        <v>25</v>
      </c>
      <c r="D3" s="11" t="s">
        <v>63</v>
      </c>
      <c r="E3" s="12" t="s">
        <v>100</v>
      </c>
      <c r="F3" s="13">
        <v>0.59</v>
      </c>
      <c r="G3" s="13">
        <f>+C3*F3</f>
        <v>14.75</v>
      </c>
      <c r="J3" s="11">
        <v>1</v>
      </c>
      <c r="K3" s="11">
        <v>7</v>
      </c>
      <c r="L3" s="11" t="s">
        <v>58</v>
      </c>
      <c r="M3" s="12" t="s">
        <v>187</v>
      </c>
      <c r="N3" s="13">
        <v>29.75</v>
      </c>
      <c r="O3" s="13">
        <f>+K3*N3</f>
        <v>208.25</v>
      </c>
    </row>
    <row r="4" spans="2:15" ht="30.95" customHeight="1" x14ac:dyDescent="0.25">
      <c r="B4" s="11">
        <f>1+B3</f>
        <v>2</v>
      </c>
      <c r="C4" s="11">
        <v>9</v>
      </c>
      <c r="D4" s="11" t="s">
        <v>58</v>
      </c>
      <c r="E4" s="12" t="s">
        <v>101</v>
      </c>
      <c r="F4" s="13">
        <v>18.2</v>
      </c>
      <c r="G4" s="13">
        <f t="shared" ref="G4:G67" si="0">+C4*F4</f>
        <v>163.79999999999998</v>
      </c>
      <c r="J4" s="11">
        <f>1+J3</f>
        <v>2</v>
      </c>
      <c r="K4" s="11">
        <v>1</v>
      </c>
      <c r="L4" s="11" t="s">
        <v>58</v>
      </c>
      <c r="M4" s="12" t="s">
        <v>188</v>
      </c>
      <c r="N4" s="13">
        <v>129.75</v>
      </c>
      <c r="O4" s="13">
        <f t="shared" ref="O4:O17" si="1">+K4*N4</f>
        <v>129.75</v>
      </c>
    </row>
    <row r="5" spans="2:15" ht="30.95" customHeight="1" x14ac:dyDescent="0.25">
      <c r="B5" s="11">
        <f t="shared" ref="B5:B68" si="2">1+B4</f>
        <v>3</v>
      </c>
      <c r="C5" s="11">
        <v>60</v>
      </c>
      <c r="D5" s="11" t="s">
        <v>58</v>
      </c>
      <c r="E5" s="12" t="s">
        <v>102</v>
      </c>
      <c r="F5" s="13">
        <v>0.75</v>
      </c>
      <c r="G5" s="13">
        <f t="shared" si="0"/>
        <v>45</v>
      </c>
      <c r="J5" s="11">
        <f t="shared" ref="J5:J17" si="3">1+J4</f>
        <v>3</v>
      </c>
      <c r="K5" s="11">
        <v>4</v>
      </c>
      <c r="L5" s="11" t="s">
        <v>58</v>
      </c>
      <c r="M5" s="12" t="s">
        <v>189</v>
      </c>
      <c r="N5" s="13">
        <v>2.25</v>
      </c>
      <c r="O5" s="13">
        <f t="shared" si="1"/>
        <v>9</v>
      </c>
    </row>
    <row r="6" spans="2:15" ht="30.95" customHeight="1" x14ac:dyDescent="0.25">
      <c r="B6" s="11">
        <f t="shared" si="2"/>
        <v>4</v>
      </c>
      <c r="C6" s="11">
        <v>20</v>
      </c>
      <c r="D6" s="11" t="s">
        <v>58</v>
      </c>
      <c r="E6" s="12" t="s">
        <v>103</v>
      </c>
      <c r="F6" s="13">
        <v>0.56000000000000005</v>
      </c>
      <c r="G6" s="13">
        <f t="shared" si="0"/>
        <v>11.200000000000001</v>
      </c>
      <c r="J6" s="11">
        <f t="shared" si="3"/>
        <v>4</v>
      </c>
      <c r="K6" s="11">
        <v>6</v>
      </c>
      <c r="L6" s="11" t="s">
        <v>58</v>
      </c>
      <c r="M6" s="12" t="s">
        <v>190</v>
      </c>
      <c r="N6" s="13">
        <v>2.25</v>
      </c>
      <c r="O6" s="13">
        <f t="shared" si="1"/>
        <v>13.5</v>
      </c>
    </row>
    <row r="7" spans="2:15" ht="30.95" customHeight="1" x14ac:dyDescent="0.25">
      <c r="B7" s="11">
        <f t="shared" si="2"/>
        <v>5</v>
      </c>
      <c r="C7" s="11">
        <v>10</v>
      </c>
      <c r="D7" s="11" t="s">
        <v>58</v>
      </c>
      <c r="E7" s="12" t="s">
        <v>104</v>
      </c>
      <c r="F7" s="13">
        <v>0.85</v>
      </c>
      <c r="G7" s="13">
        <f t="shared" si="0"/>
        <v>8.5</v>
      </c>
      <c r="J7" s="11">
        <f t="shared" si="3"/>
        <v>5</v>
      </c>
      <c r="K7" s="11">
        <v>4</v>
      </c>
      <c r="L7" s="11" t="s">
        <v>58</v>
      </c>
      <c r="M7" s="12" t="s">
        <v>191</v>
      </c>
      <c r="N7" s="13">
        <v>9.75</v>
      </c>
      <c r="O7" s="13">
        <f t="shared" si="1"/>
        <v>39</v>
      </c>
    </row>
    <row r="8" spans="2:15" ht="30.95" customHeight="1" x14ac:dyDescent="0.25">
      <c r="B8" s="11">
        <f t="shared" si="2"/>
        <v>6</v>
      </c>
      <c r="C8" s="11">
        <v>2</v>
      </c>
      <c r="D8" s="11" t="s">
        <v>58</v>
      </c>
      <c r="E8" s="12" t="s">
        <v>105</v>
      </c>
      <c r="F8" s="13">
        <v>2.75</v>
      </c>
      <c r="G8" s="13">
        <f t="shared" si="0"/>
        <v>5.5</v>
      </c>
      <c r="J8" s="11">
        <f t="shared" si="3"/>
        <v>6</v>
      </c>
      <c r="K8" s="11">
        <v>1</v>
      </c>
      <c r="L8" s="11" t="s">
        <v>58</v>
      </c>
      <c r="M8" s="12" t="s">
        <v>192</v>
      </c>
      <c r="N8" s="13">
        <v>5.75</v>
      </c>
      <c r="O8" s="13">
        <f t="shared" si="1"/>
        <v>5.75</v>
      </c>
    </row>
    <row r="9" spans="2:15" ht="30.95" customHeight="1" x14ac:dyDescent="0.25">
      <c r="B9" s="11">
        <f t="shared" si="2"/>
        <v>7</v>
      </c>
      <c r="C9" s="11">
        <v>20</v>
      </c>
      <c r="D9" s="11" t="s">
        <v>178</v>
      </c>
      <c r="E9" s="12" t="s">
        <v>106</v>
      </c>
      <c r="F9" s="13">
        <v>9.4700000000000006</v>
      </c>
      <c r="G9" s="13">
        <f t="shared" si="0"/>
        <v>189.4</v>
      </c>
      <c r="J9" s="11">
        <f t="shared" si="3"/>
        <v>7</v>
      </c>
      <c r="K9" s="11">
        <v>1</v>
      </c>
      <c r="L9" s="11" t="s">
        <v>58</v>
      </c>
      <c r="M9" s="12" t="s">
        <v>193</v>
      </c>
      <c r="N9" s="13">
        <v>399.75</v>
      </c>
      <c r="O9" s="13">
        <f t="shared" si="1"/>
        <v>399.75</v>
      </c>
    </row>
    <row r="10" spans="2:15" ht="30.95" customHeight="1" x14ac:dyDescent="0.25">
      <c r="B10" s="11">
        <f t="shared" si="2"/>
        <v>8</v>
      </c>
      <c r="C10" s="11">
        <v>9</v>
      </c>
      <c r="D10" s="11" t="s">
        <v>178</v>
      </c>
      <c r="E10" s="12" t="s">
        <v>107</v>
      </c>
      <c r="F10" s="13">
        <v>1.5</v>
      </c>
      <c r="G10" s="13">
        <f t="shared" si="0"/>
        <v>13.5</v>
      </c>
      <c r="J10" s="11">
        <f t="shared" si="3"/>
        <v>8</v>
      </c>
      <c r="K10" s="11">
        <v>14</v>
      </c>
      <c r="L10" s="11" t="s">
        <v>58</v>
      </c>
      <c r="M10" s="12" t="s">
        <v>194</v>
      </c>
      <c r="N10" s="13">
        <v>25.75</v>
      </c>
      <c r="O10" s="13">
        <f t="shared" si="1"/>
        <v>360.5</v>
      </c>
    </row>
    <row r="11" spans="2:15" ht="30.95" customHeight="1" x14ac:dyDescent="0.25">
      <c r="B11" s="11">
        <f t="shared" si="2"/>
        <v>9</v>
      </c>
      <c r="C11" s="11">
        <v>2</v>
      </c>
      <c r="D11" s="11" t="s">
        <v>58</v>
      </c>
      <c r="E11" s="12" t="s">
        <v>108</v>
      </c>
      <c r="F11" s="13">
        <v>25.52</v>
      </c>
      <c r="G11" s="13">
        <f t="shared" si="0"/>
        <v>51.04</v>
      </c>
      <c r="J11" s="11">
        <f t="shared" si="3"/>
        <v>9</v>
      </c>
      <c r="K11" s="11">
        <v>4</v>
      </c>
      <c r="L11" s="11" t="s">
        <v>58</v>
      </c>
      <c r="M11" s="12" t="s">
        <v>195</v>
      </c>
      <c r="N11" s="13">
        <v>8.75</v>
      </c>
      <c r="O11" s="13">
        <f t="shared" si="1"/>
        <v>35</v>
      </c>
    </row>
    <row r="12" spans="2:15" ht="30.95" customHeight="1" x14ac:dyDescent="0.25">
      <c r="B12" s="11">
        <f t="shared" si="2"/>
        <v>10</v>
      </c>
      <c r="C12" s="11">
        <v>2</v>
      </c>
      <c r="D12" s="11" t="s">
        <v>58</v>
      </c>
      <c r="E12" s="12" t="s">
        <v>109</v>
      </c>
      <c r="F12" s="13">
        <v>8.5</v>
      </c>
      <c r="G12" s="13">
        <f t="shared" si="0"/>
        <v>17</v>
      </c>
      <c r="J12" s="11">
        <f t="shared" si="3"/>
        <v>10</v>
      </c>
      <c r="K12" s="11">
        <v>1</v>
      </c>
      <c r="L12" s="11" t="s">
        <v>58</v>
      </c>
      <c r="M12" s="12" t="s">
        <v>196</v>
      </c>
      <c r="N12" s="13">
        <v>179.75</v>
      </c>
      <c r="O12" s="13">
        <f t="shared" si="1"/>
        <v>179.75</v>
      </c>
    </row>
    <row r="13" spans="2:15" ht="30.95" customHeight="1" x14ac:dyDescent="0.25">
      <c r="B13" s="11">
        <f t="shared" si="2"/>
        <v>11</v>
      </c>
      <c r="C13" s="11">
        <v>4</v>
      </c>
      <c r="D13" s="11" t="s">
        <v>63</v>
      </c>
      <c r="E13" s="12" t="s">
        <v>110</v>
      </c>
      <c r="F13" s="13">
        <v>0.59</v>
      </c>
      <c r="G13" s="13">
        <f t="shared" si="0"/>
        <v>2.36</v>
      </c>
      <c r="J13" s="11">
        <f t="shared" si="3"/>
        <v>11</v>
      </c>
      <c r="K13" s="11">
        <v>1</v>
      </c>
      <c r="L13" s="11" t="s">
        <v>58</v>
      </c>
      <c r="M13" s="12" t="s">
        <v>197</v>
      </c>
      <c r="N13" s="13">
        <v>225</v>
      </c>
      <c r="O13" s="13">
        <f t="shared" si="1"/>
        <v>225</v>
      </c>
    </row>
    <row r="14" spans="2:15" ht="30.95" customHeight="1" x14ac:dyDescent="0.25">
      <c r="B14" s="11">
        <f t="shared" si="2"/>
        <v>12</v>
      </c>
      <c r="C14" s="11">
        <v>2</v>
      </c>
      <c r="D14" s="11" t="s">
        <v>63</v>
      </c>
      <c r="E14" s="12" t="s">
        <v>111</v>
      </c>
      <c r="F14" s="13">
        <v>0.59</v>
      </c>
      <c r="G14" s="13">
        <f t="shared" si="0"/>
        <v>1.18</v>
      </c>
      <c r="J14" s="11">
        <f t="shared" si="3"/>
        <v>12</v>
      </c>
      <c r="K14" s="11">
        <v>8</v>
      </c>
      <c r="L14" s="11" t="s">
        <v>58</v>
      </c>
      <c r="M14" s="12" t="s">
        <v>198</v>
      </c>
      <c r="N14" s="13">
        <v>11.75</v>
      </c>
      <c r="O14" s="13">
        <f t="shared" si="1"/>
        <v>94</v>
      </c>
    </row>
    <row r="15" spans="2:15" ht="30.95" customHeight="1" x14ac:dyDescent="0.25">
      <c r="B15" s="11">
        <f t="shared" si="2"/>
        <v>13</v>
      </c>
      <c r="C15" s="11">
        <v>12</v>
      </c>
      <c r="D15" s="11" t="s">
        <v>58</v>
      </c>
      <c r="E15" s="12" t="s">
        <v>112</v>
      </c>
      <c r="F15" s="13">
        <v>0.11</v>
      </c>
      <c r="G15" s="13">
        <f t="shared" si="0"/>
        <v>1.32</v>
      </c>
      <c r="J15" s="11">
        <f t="shared" si="3"/>
        <v>13</v>
      </c>
      <c r="K15" s="11">
        <v>8</v>
      </c>
      <c r="L15" s="11" t="s">
        <v>58</v>
      </c>
      <c r="M15" s="12" t="s">
        <v>199</v>
      </c>
      <c r="N15" s="13">
        <v>11.75</v>
      </c>
      <c r="O15" s="13">
        <f t="shared" si="1"/>
        <v>94</v>
      </c>
    </row>
    <row r="16" spans="2:15" ht="30.95" customHeight="1" x14ac:dyDescent="0.25">
      <c r="B16" s="11">
        <f t="shared" si="2"/>
        <v>14</v>
      </c>
      <c r="C16" s="11">
        <v>12</v>
      </c>
      <c r="D16" s="11" t="s">
        <v>58</v>
      </c>
      <c r="E16" s="12" t="s">
        <v>113</v>
      </c>
      <c r="F16" s="13">
        <v>1.98</v>
      </c>
      <c r="G16" s="13">
        <f t="shared" si="0"/>
        <v>23.759999999999998</v>
      </c>
      <c r="J16" s="11">
        <f t="shared" si="3"/>
        <v>14</v>
      </c>
      <c r="K16" s="11">
        <v>2</v>
      </c>
      <c r="L16" s="11" t="s">
        <v>58</v>
      </c>
      <c r="M16" s="12" t="s">
        <v>200</v>
      </c>
      <c r="N16" s="13">
        <v>8.75</v>
      </c>
      <c r="O16" s="13">
        <f t="shared" si="1"/>
        <v>17.5</v>
      </c>
    </row>
    <row r="17" spans="2:15" ht="30.95" customHeight="1" x14ac:dyDescent="0.25">
      <c r="B17" s="11">
        <f t="shared" si="2"/>
        <v>15</v>
      </c>
      <c r="C17" s="11">
        <v>1</v>
      </c>
      <c r="D17" s="11" t="s">
        <v>58</v>
      </c>
      <c r="E17" s="12" t="s">
        <v>114</v>
      </c>
      <c r="F17" s="13">
        <v>4.75</v>
      </c>
      <c r="G17" s="13">
        <f t="shared" si="0"/>
        <v>4.75</v>
      </c>
      <c r="J17" s="11">
        <f t="shared" si="3"/>
        <v>15</v>
      </c>
      <c r="K17" s="11">
        <v>8</v>
      </c>
      <c r="L17" s="11" t="s">
        <v>58</v>
      </c>
      <c r="M17" s="12" t="s">
        <v>201</v>
      </c>
      <c r="N17" s="13">
        <v>29.75</v>
      </c>
      <c r="O17" s="13">
        <f t="shared" si="1"/>
        <v>238</v>
      </c>
    </row>
    <row r="18" spans="2:15" ht="30.95" customHeight="1" x14ac:dyDescent="0.25">
      <c r="B18" s="11">
        <f t="shared" si="2"/>
        <v>16</v>
      </c>
      <c r="C18" s="11">
        <v>22</v>
      </c>
      <c r="D18" s="11" t="s">
        <v>63</v>
      </c>
      <c r="E18" s="12" t="s">
        <v>115</v>
      </c>
      <c r="F18" s="13">
        <v>0.74</v>
      </c>
      <c r="G18" s="13">
        <f t="shared" si="0"/>
        <v>16.28</v>
      </c>
      <c r="J18" s="58" t="s">
        <v>9</v>
      </c>
      <c r="K18" s="58"/>
      <c r="L18" s="58"/>
      <c r="M18" s="58"/>
      <c r="N18" s="21"/>
      <c r="O18" s="22">
        <f>SUM(O3:O17)</f>
        <v>2048.75</v>
      </c>
    </row>
    <row r="19" spans="2:15" ht="30.95" customHeight="1" x14ac:dyDescent="0.25">
      <c r="B19" s="11">
        <f t="shared" si="2"/>
        <v>17</v>
      </c>
      <c r="C19" s="11">
        <v>22</v>
      </c>
      <c r="D19" s="11" t="s">
        <v>63</v>
      </c>
      <c r="E19" s="12" t="s">
        <v>116</v>
      </c>
      <c r="F19" s="13">
        <v>0.74</v>
      </c>
      <c r="G19" s="13">
        <f t="shared" si="0"/>
        <v>16.28</v>
      </c>
    </row>
    <row r="20" spans="2:15" ht="30.95" customHeight="1" x14ac:dyDescent="0.25">
      <c r="B20" s="11">
        <f t="shared" si="2"/>
        <v>18</v>
      </c>
      <c r="C20" s="11">
        <v>24</v>
      </c>
      <c r="D20" s="11" t="s">
        <v>58</v>
      </c>
      <c r="E20" s="12" t="s">
        <v>117</v>
      </c>
      <c r="F20" s="13">
        <v>0.2</v>
      </c>
      <c r="G20" s="13">
        <f t="shared" si="0"/>
        <v>4.8000000000000007</v>
      </c>
    </row>
    <row r="21" spans="2:15" ht="30.95" customHeight="1" x14ac:dyDescent="0.25">
      <c r="B21" s="11">
        <f t="shared" si="2"/>
        <v>19</v>
      </c>
      <c r="C21" s="11">
        <v>3</v>
      </c>
      <c r="D21" s="11" t="s">
        <v>179</v>
      </c>
      <c r="E21" s="12" t="s">
        <v>118</v>
      </c>
      <c r="F21" s="13">
        <v>35.299999999999997</v>
      </c>
      <c r="G21" s="13">
        <f t="shared" si="0"/>
        <v>105.89999999999999</v>
      </c>
    </row>
    <row r="22" spans="2:15" ht="30.95" customHeight="1" x14ac:dyDescent="0.25">
      <c r="B22" s="11">
        <f t="shared" si="2"/>
        <v>20</v>
      </c>
      <c r="C22" s="11">
        <v>5</v>
      </c>
      <c r="D22" s="11" t="s">
        <v>58</v>
      </c>
      <c r="E22" s="12" t="s">
        <v>119</v>
      </c>
      <c r="F22" s="13">
        <v>3.23</v>
      </c>
      <c r="G22" s="13">
        <f t="shared" si="0"/>
        <v>16.149999999999999</v>
      </c>
    </row>
    <row r="23" spans="2:15" ht="30.95" customHeight="1" x14ac:dyDescent="0.25">
      <c r="B23" s="11">
        <f t="shared" si="2"/>
        <v>21</v>
      </c>
      <c r="C23" s="11">
        <v>6</v>
      </c>
      <c r="D23" s="11" t="s">
        <v>180</v>
      </c>
      <c r="E23" s="12" t="s">
        <v>120</v>
      </c>
      <c r="F23" s="13">
        <v>2.5299999999999998</v>
      </c>
      <c r="G23" s="13">
        <f t="shared" si="0"/>
        <v>15.18</v>
      </c>
    </row>
    <row r="24" spans="2:15" ht="30.95" customHeight="1" x14ac:dyDescent="0.25">
      <c r="B24" s="11">
        <f t="shared" si="2"/>
        <v>22</v>
      </c>
      <c r="C24" s="11">
        <v>6</v>
      </c>
      <c r="D24" s="11" t="s">
        <v>180</v>
      </c>
      <c r="E24" s="12" t="s">
        <v>121</v>
      </c>
      <c r="F24" s="13">
        <v>3.5</v>
      </c>
      <c r="G24" s="13">
        <f t="shared" si="0"/>
        <v>21</v>
      </c>
    </row>
    <row r="25" spans="2:15" ht="30.95" customHeight="1" x14ac:dyDescent="0.25">
      <c r="B25" s="11">
        <f t="shared" si="2"/>
        <v>23</v>
      </c>
      <c r="C25" s="11">
        <v>25</v>
      </c>
      <c r="D25" s="11" t="s">
        <v>181</v>
      </c>
      <c r="E25" s="12" t="s">
        <v>122</v>
      </c>
      <c r="F25" s="13">
        <v>6.85</v>
      </c>
      <c r="G25" s="13">
        <f t="shared" si="0"/>
        <v>171.25</v>
      </c>
    </row>
    <row r="26" spans="2:15" ht="30.95" customHeight="1" x14ac:dyDescent="0.25">
      <c r="B26" s="11">
        <f t="shared" si="2"/>
        <v>24</v>
      </c>
      <c r="C26" s="11">
        <v>800</v>
      </c>
      <c r="D26" s="11" t="s">
        <v>58</v>
      </c>
      <c r="E26" s="12" t="s">
        <v>123</v>
      </c>
      <c r="F26" s="13">
        <v>0.64</v>
      </c>
      <c r="G26" s="13">
        <f t="shared" si="0"/>
        <v>512</v>
      </c>
    </row>
    <row r="27" spans="2:15" ht="30.95" customHeight="1" x14ac:dyDescent="0.25">
      <c r="B27" s="11">
        <f t="shared" si="2"/>
        <v>25</v>
      </c>
      <c r="C27" s="11">
        <v>800</v>
      </c>
      <c r="D27" s="11" t="s">
        <v>58</v>
      </c>
      <c r="E27" s="12" t="s">
        <v>124</v>
      </c>
      <c r="F27" s="13">
        <v>0.83</v>
      </c>
      <c r="G27" s="13">
        <f t="shared" si="0"/>
        <v>664</v>
      </c>
    </row>
    <row r="28" spans="2:15" ht="30.95" customHeight="1" x14ac:dyDescent="0.25">
      <c r="B28" s="11">
        <f t="shared" si="2"/>
        <v>26</v>
      </c>
      <c r="C28" s="11">
        <v>2700</v>
      </c>
      <c r="D28" s="11" t="s">
        <v>58</v>
      </c>
      <c r="E28" s="12" t="s">
        <v>125</v>
      </c>
      <c r="F28" s="13">
        <v>0.94</v>
      </c>
      <c r="G28" s="13">
        <f t="shared" si="0"/>
        <v>2538</v>
      </c>
    </row>
    <row r="29" spans="2:15" ht="30.95" customHeight="1" x14ac:dyDescent="0.25">
      <c r="B29" s="11">
        <f t="shared" si="2"/>
        <v>27</v>
      </c>
      <c r="C29" s="11">
        <v>12</v>
      </c>
      <c r="D29" s="11" t="s">
        <v>61</v>
      </c>
      <c r="E29" s="12" t="s">
        <v>126</v>
      </c>
      <c r="F29" s="13">
        <v>18.7</v>
      </c>
      <c r="G29" s="13">
        <f t="shared" si="0"/>
        <v>224.39999999999998</v>
      </c>
    </row>
    <row r="30" spans="2:15" ht="30.95" customHeight="1" x14ac:dyDescent="0.25">
      <c r="B30" s="11">
        <f t="shared" si="2"/>
        <v>28</v>
      </c>
      <c r="C30" s="11">
        <v>1</v>
      </c>
      <c r="D30" s="11" t="s">
        <v>58</v>
      </c>
      <c r="E30" s="12" t="s">
        <v>127</v>
      </c>
      <c r="F30" s="13">
        <v>13.9</v>
      </c>
      <c r="G30" s="13">
        <f t="shared" si="0"/>
        <v>13.9</v>
      </c>
    </row>
    <row r="31" spans="2:15" ht="30.95" customHeight="1" x14ac:dyDescent="0.25">
      <c r="B31" s="11">
        <f t="shared" si="2"/>
        <v>29</v>
      </c>
      <c r="C31" s="11">
        <v>38</v>
      </c>
      <c r="D31" s="11" t="s">
        <v>178</v>
      </c>
      <c r="E31" s="12" t="s">
        <v>128</v>
      </c>
      <c r="F31" s="13">
        <v>3.73</v>
      </c>
      <c r="G31" s="13">
        <f t="shared" si="0"/>
        <v>141.74</v>
      </c>
    </row>
    <row r="32" spans="2:15" ht="30.95" customHeight="1" x14ac:dyDescent="0.25">
      <c r="B32" s="11">
        <f t="shared" si="2"/>
        <v>30</v>
      </c>
      <c r="C32" s="11">
        <v>4</v>
      </c>
      <c r="D32" s="11" t="s">
        <v>182</v>
      </c>
      <c r="E32" s="12" t="s">
        <v>129</v>
      </c>
      <c r="F32" s="13">
        <v>8.4499999999999993</v>
      </c>
      <c r="G32" s="13">
        <f t="shared" si="0"/>
        <v>33.799999999999997</v>
      </c>
    </row>
    <row r="33" spans="2:7" ht="30.95" customHeight="1" x14ac:dyDescent="0.25">
      <c r="B33" s="11">
        <f t="shared" si="2"/>
        <v>31</v>
      </c>
      <c r="C33" s="11">
        <v>8</v>
      </c>
      <c r="D33" s="11" t="s">
        <v>62</v>
      </c>
      <c r="E33" s="12" t="s">
        <v>130</v>
      </c>
      <c r="F33" s="13">
        <v>10.83</v>
      </c>
      <c r="G33" s="13">
        <f t="shared" si="0"/>
        <v>86.64</v>
      </c>
    </row>
    <row r="34" spans="2:7" ht="30.95" customHeight="1" x14ac:dyDescent="0.25">
      <c r="B34" s="11">
        <f t="shared" si="2"/>
        <v>32</v>
      </c>
      <c r="C34" s="11">
        <v>15</v>
      </c>
      <c r="D34" s="11" t="s">
        <v>62</v>
      </c>
      <c r="E34" s="12" t="s">
        <v>131</v>
      </c>
      <c r="F34" s="13">
        <v>20.3</v>
      </c>
      <c r="G34" s="13">
        <f t="shared" si="0"/>
        <v>304.5</v>
      </c>
    </row>
    <row r="35" spans="2:7" ht="30.95" customHeight="1" x14ac:dyDescent="0.25">
      <c r="B35" s="11">
        <f t="shared" si="2"/>
        <v>33</v>
      </c>
      <c r="C35" s="11">
        <v>35</v>
      </c>
      <c r="D35" s="11" t="s">
        <v>62</v>
      </c>
      <c r="E35" s="12" t="s">
        <v>132</v>
      </c>
      <c r="F35" s="13">
        <v>12</v>
      </c>
      <c r="G35" s="13">
        <f t="shared" si="0"/>
        <v>420</v>
      </c>
    </row>
    <row r="36" spans="2:7" ht="30.95" customHeight="1" x14ac:dyDescent="0.25">
      <c r="B36" s="11">
        <f t="shared" si="2"/>
        <v>34</v>
      </c>
      <c r="C36" s="11">
        <v>7</v>
      </c>
      <c r="D36" s="11" t="s">
        <v>58</v>
      </c>
      <c r="E36" s="12" t="s">
        <v>133</v>
      </c>
      <c r="F36" s="13">
        <v>65</v>
      </c>
      <c r="G36" s="13">
        <f t="shared" si="0"/>
        <v>455</v>
      </c>
    </row>
    <row r="37" spans="2:7" ht="30.95" customHeight="1" x14ac:dyDescent="0.25">
      <c r="B37" s="11">
        <f t="shared" si="2"/>
        <v>35</v>
      </c>
      <c r="C37" s="11">
        <v>8</v>
      </c>
      <c r="D37" s="11" t="s">
        <v>58</v>
      </c>
      <c r="E37" s="12" t="s">
        <v>134</v>
      </c>
      <c r="F37" s="13">
        <v>70</v>
      </c>
      <c r="G37" s="13">
        <f t="shared" si="0"/>
        <v>560</v>
      </c>
    </row>
    <row r="38" spans="2:7" ht="30.95" customHeight="1" x14ac:dyDescent="0.25">
      <c r="B38" s="11">
        <f t="shared" si="2"/>
        <v>36</v>
      </c>
      <c r="C38" s="11">
        <v>2</v>
      </c>
      <c r="D38" s="11" t="s">
        <v>58</v>
      </c>
      <c r="E38" s="12" t="s">
        <v>135</v>
      </c>
      <c r="F38" s="13">
        <v>12.5</v>
      </c>
      <c r="G38" s="13">
        <f t="shared" si="0"/>
        <v>25</v>
      </c>
    </row>
    <row r="39" spans="2:7" ht="30.95" customHeight="1" x14ac:dyDescent="0.25">
      <c r="B39" s="11">
        <f t="shared" si="2"/>
        <v>37</v>
      </c>
      <c r="C39" s="11">
        <v>4</v>
      </c>
      <c r="D39" s="11" t="s">
        <v>58</v>
      </c>
      <c r="E39" s="12" t="s">
        <v>136</v>
      </c>
      <c r="F39" s="13">
        <v>27.3</v>
      </c>
      <c r="G39" s="13">
        <f t="shared" si="0"/>
        <v>109.2</v>
      </c>
    </row>
    <row r="40" spans="2:7" ht="30.95" customHeight="1" x14ac:dyDescent="0.25">
      <c r="B40" s="11">
        <f t="shared" si="2"/>
        <v>38</v>
      </c>
      <c r="C40" s="11">
        <v>2</v>
      </c>
      <c r="D40" s="11" t="s">
        <v>58</v>
      </c>
      <c r="E40" s="12" t="s">
        <v>137</v>
      </c>
      <c r="F40" s="13">
        <v>5.68</v>
      </c>
      <c r="G40" s="13">
        <f t="shared" si="0"/>
        <v>11.36</v>
      </c>
    </row>
    <row r="41" spans="2:7" ht="30.95" customHeight="1" x14ac:dyDescent="0.25">
      <c r="B41" s="11">
        <f t="shared" si="2"/>
        <v>39</v>
      </c>
      <c r="C41" s="11">
        <v>2</v>
      </c>
      <c r="D41" s="11" t="s">
        <v>58</v>
      </c>
      <c r="E41" s="12" t="s">
        <v>138</v>
      </c>
      <c r="F41" s="13">
        <v>4.59</v>
      </c>
      <c r="G41" s="13">
        <f t="shared" si="0"/>
        <v>9.18</v>
      </c>
    </row>
    <row r="42" spans="2:7" ht="30.95" customHeight="1" x14ac:dyDescent="0.25">
      <c r="B42" s="11">
        <f t="shared" si="2"/>
        <v>40</v>
      </c>
      <c r="C42" s="11">
        <v>12</v>
      </c>
      <c r="D42" s="11" t="s">
        <v>58</v>
      </c>
      <c r="E42" s="12" t="s">
        <v>139</v>
      </c>
      <c r="F42" s="13">
        <v>9.85</v>
      </c>
      <c r="G42" s="13">
        <f t="shared" si="0"/>
        <v>118.19999999999999</v>
      </c>
    </row>
    <row r="43" spans="2:7" ht="30.95" customHeight="1" x14ac:dyDescent="0.25">
      <c r="B43" s="11">
        <f t="shared" si="2"/>
        <v>41</v>
      </c>
      <c r="C43" s="11">
        <v>4</v>
      </c>
      <c r="D43" s="11" t="s">
        <v>58</v>
      </c>
      <c r="E43" s="12" t="s">
        <v>140</v>
      </c>
      <c r="F43" s="13">
        <v>1.79</v>
      </c>
      <c r="G43" s="13">
        <f t="shared" si="0"/>
        <v>7.16</v>
      </c>
    </row>
    <row r="44" spans="2:7" ht="30.95" customHeight="1" x14ac:dyDescent="0.25">
      <c r="B44" s="11">
        <f t="shared" si="2"/>
        <v>42</v>
      </c>
      <c r="C44" s="11">
        <v>3</v>
      </c>
      <c r="D44" s="11" t="s">
        <v>58</v>
      </c>
      <c r="E44" s="12" t="s">
        <v>141</v>
      </c>
      <c r="F44" s="13">
        <v>5.95</v>
      </c>
      <c r="G44" s="13">
        <f t="shared" si="0"/>
        <v>17.850000000000001</v>
      </c>
    </row>
    <row r="45" spans="2:7" ht="30.95" customHeight="1" x14ac:dyDescent="0.25">
      <c r="B45" s="11">
        <f t="shared" si="2"/>
        <v>43</v>
      </c>
      <c r="C45" s="11">
        <v>4</v>
      </c>
      <c r="D45" s="11" t="s">
        <v>58</v>
      </c>
      <c r="E45" s="12" t="s">
        <v>142</v>
      </c>
      <c r="F45" s="13">
        <v>1.98</v>
      </c>
      <c r="G45" s="13">
        <f t="shared" si="0"/>
        <v>7.92</v>
      </c>
    </row>
    <row r="46" spans="2:7" ht="30.95" customHeight="1" x14ac:dyDescent="0.25">
      <c r="B46" s="11">
        <f t="shared" si="2"/>
        <v>44</v>
      </c>
      <c r="C46" s="11">
        <v>30</v>
      </c>
      <c r="D46" s="11" t="s">
        <v>183</v>
      </c>
      <c r="E46" s="12" t="s">
        <v>143</v>
      </c>
      <c r="F46" s="13">
        <v>36.799999999999997</v>
      </c>
      <c r="G46" s="13">
        <f t="shared" si="0"/>
        <v>1104</v>
      </c>
    </row>
    <row r="47" spans="2:7" ht="30.95" customHeight="1" x14ac:dyDescent="0.25">
      <c r="B47" s="11">
        <f t="shared" si="2"/>
        <v>45</v>
      </c>
      <c r="C47" s="11">
        <v>3</v>
      </c>
      <c r="D47" s="11" t="s">
        <v>63</v>
      </c>
      <c r="E47" s="12" t="s">
        <v>144</v>
      </c>
      <c r="F47" s="13">
        <v>1</v>
      </c>
      <c r="G47" s="13">
        <f t="shared" si="0"/>
        <v>3</v>
      </c>
    </row>
    <row r="48" spans="2:7" ht="30.95" customHeight="1" x14ac:dyDescent="0.25">
      <c r="B48" s="11">
        <f t="shared" si="2"/>
        <v>46</v>
      </c>
      <c r="C48" s="11">
        <v>23</v>
      </c>
      <c r="D48" s="11" t="s">
        <v>58</v>
      </c>
      <c r="E48" s="12" t="s">
        <v>145</v>
      </c>
      <c r="F48" s="13">
        <v>2.8</v>
      </c>
      <c r="G48" s="13">
        <f t="shared" si="0"/>
        <v>64.399999999999991</v>
      </c>
    </row>
    <row r="49" spans="2:7" ht="30.95" customHeight="1" x14ac:dyDescent="0.25">
      <c r="B49" s="11">
        <f t="shared" si="2"/>
        <v>47</v>
      </c>
      <c r="C49" s="11">
        <v>35</v>
      </c>
      <c r="D49" s="11" t="s">
        <v>58</v>
      </c>
      <c r="E49" s="12" t="s">
        <v>146</v>
      </c>
      <c r="F49" s="13">
        <v>0.85</v>
      </c>
      <c r="G49" s="13">
        <f t="shared" si="0"/>
        <v>29.75</v>
      </c>
    </row>
    <row r="50" spans="2:7" ht="30.95" customHeight="1" x14ac:dyDescent="0.25">
      <c r="B50" s="11">
        <f t="shared" si="2"/>
        <v>48</v>
      </c>
      <c r="C50" s="11">
        <v>6</v>
      </c>
      <c r="D50" s="11" t="s">
        <v>58</v>
      </c>
      <c r="E50" s="12" t="s">
        <v>147</v>
      </c>
      <c r="F50" s="13">
        <v>5.5</v>
      </c>
      <c r="G50" s="13">
        <f t="shared" si="0"/>
        <v>33</v>
      </c>
    </row>
    <row r="51" spans="2:7" ht="30.95" customHeight="1" x14ac:dyDescent="0.25">
      <c r="B51" s="11">
        <f t="shared" si="2"/>
        <v>49</v>
      </c>
      <c r="C51" s="11">
        <v>6</v>
      </c>
      <c r="D51" s="11" t="s">
        <v>58</v>
      </c>
      <c r="E51" s="12" t="s">
        <v>148</v>
      </c>
      <c r="F51" s="13">
        <v>3.5</v>
      </c>
      <c r="G51" s="13">
        <f t="shared" si="0"/>
        <v>21</v>
      </c>
    </row>
    <row r="52" spans="2:7" ht="30.95" customHeight="1" x14ac:dyDescent="0.25">
      <c r="B52" s="11">
        <f t="shared" si="2"/>
        <v>50</v>
      </c>
      <c r="C52" s="11">
        <v>12</v>
      </c>
      <c r="D52" s="11" t="s">
        <v>58</v>
      </c>
      <c r="E52" s="12" t="s">
        <v>149</v>
      </c>
      <c r="F52" s="13">
        <v>3.25</v>
      </c>
      <c r="G52" s="13">
        <f t="shared" si="0"/>
        <v>39</v>
      </c>
    </row>
    <row r="53" spans="2:7" ht="30.95" customHeight="1" x14ac:dyDescent="0.25">
      <c r="B53" s="11">
        <f t="shared" si="2"/>
        <v>51</v>
      </c>
      <c r="C53" s="11">
        <v>150</v>
      </c>
      <c r="D53" s="11" t="s">
        <v>58</v>
      </c>
      <c r="E53" s="12" t="s">
        <v>150</v>
      </c>
      <c r="F53" s="13">
        <v>0.35</v>
      </c>
      <c r="G53" s="13">
        <f t="shared" si="0"/>
        <v>52.5</v>
      </c>
    </row>
    <row r="54" spans="2:7" ht="30.95" customHeight="1" x14ac:dyDescent="0.25">
      <c r="B54" s="11">
        <f t="shared" si="2"/>
        <v>52</v>
      </c>
      <c r="C54" s="11">
        <v>8</v>
      </c>
      <c r="D54" s="11" t="s">
        <v>58</v>
      </c>
      <c r="E54" s="12" t="s">
        <v>151</v>
      </c>
      <c r="F54" s="13">
        <v>0.4</v>
      </c>
      <c r="G54" s="13">
        <f t="shared" si="0"/>
        <v>3.2</v>
      </c>
    </row>
    <row r="55" spans="2:7" ht="30.95" customHeight="1" x14ac:dyDescent="0.25">
      <c r="B55" s="11">
        <f t="shared" si="2"/>
        <v>53</v>
      </c>
      <c r="C55" s="11">
        <v>14</v>
      </c>
      <c r="D55" s="11" t="s">
        <v>58</v>
      </c>
      <c r="E55" s="12" t="s">
        <v>152</v>
      </c>
      <c r="F55" s="13">
        <v>4.7300000000000004</v>
      </c>
      <c r="G55" s="13">
        <f t="shared" si="0"/>
        <v>66.22</v>
      </c>
    </row>
    <row r="56" spans="2:7" ht="30.95" customHeight="1" x14ac:dyDescent="0.25">
      <c r="B56" s="11">
        <f t="shared" si="2"/>
        <v>54</v>
      </c>
      <c r="C56" s="11">
        <v>4</v>
      </c>
      <c r="D56" s="11" t="s">
        <v>58</v>
      </c>
      <c r="E56" s="12" t="s">
        <v>153</v>
      </c>
      <c r="F56" s="13">
        <v>6.48</v>
      </c>
      <c r="G56" s="13">
        <f t="shared" si="0"/>
        <v>25.92</v>
      </c>
    </row>
    <row r="57" spans="2:7" ht="30.95" customHeight="1" x14ac:dyDescent="0.25">
      <c r="B57" s="11">
        <f t="shared" si="2"/>
        <v>55</v>
      </c>
      <c r="C57" s="11">
        <v>25</v>
      </c>
      <c r="D57" s="11" t="s">
        <v>58</v>
      </c>
      <c r="E57" s="12" t="s">
        <v>154</v>
      </c>
      <c r="F57" s="13">
        <v>4.47</v>
      </c>
      <c r="G57" s="13">
        <f t="shared" si="0"/>
        <v>111.75</v>
      </c>
    </row>
    <row r="58" spans="2:7" ht="30.95" customHeight="1" x14ac:dyDescent="0.25">
      <c r="B58" s="11">
        <f t="shared" si="2"/>
        <v>56</v>
      </c>
      <c r="C58" s="11">
        <v>130</v>
      </c>
      <c r="D58" s="11" t="s">
        <v>96</v>
      </c>
      <c r="E58" s="12" t="s">
        <v>155</v>
      </c>
      <c r="F58" s="13">
        <v>14.48</v>
      </c>
      <c r="G58" s="13">
        <f t="shared" si="0"/>
        <v>1882.4</v>
      </c>
    </row>
    <row r="59" spans="2:7" ht="30.95" customHeight="1" x14ac:dyDescent="0.25">
      <c r="B59" s="11">
        <f t="shared" si="2"/>
        <v>57</v>
      </c>
      <c r="C59" s="11">
        <v>65</v>
      </c>
      <c r="D59" s="11" t="s">
        <v>96</v>
      </c>
      <c r="E59" s="12" t="s">
        <v>156</v>
      </c>
      <c r="F59" s="13">
        <v>11.48</v>
      </c>
      <c r="G59" s="13">
        <f t="shared" si="0"/>
        <v>746.2</v>
      </c>
    </row>
    <row r="60" spans="2:7" ht="30.95" customHeight="1" x14ac:dyDescent="0.25">
      <c r="B60" s="11">
        <f t="shared" si="2"/>
        <v>58</v>
      </c>
      <c r="C60" s="11">
        <v>700</v>
      </c>
      <c r="D60" s="11" t="s">
        <v>96</v>
      </c>
      <c r="E60" s="12" t="s">
        <v>157</v>
      </c>
      <c r="F60" s="13">
        <v>0.68</v>
      </c>
      <c r="G60" s="13">
        <f t="shared" si="0"/>
        <v>476.00000000000006</v>
      </c>
    </row>
    <row r="61" spans="2:7" ht="30.95" customHeight="1" x14ac:dyDescent="0.25">
      <c r="B61" s="11">
        <f t="shared" si="2"/>
        <v>59</v>
      </c>
      <c r="C61" s="11">
        <v>650</v>
      </c>
      <c r="D61" s="11" t="s">
        <v>96</v>
      </c>
      <c r="E61" s="12" t="s">
        <v>158</v>
      </c>
      <c r="F61" s="13">
        <v>0.43</v>
      </c>
      <c r="G61" s="13">
        <f t="shared" si="0"/>
        <v>279.5</v>
      </c>
    </row>
    <row r="62" spans="2:7" ht="30.95" customHeight="1" x14ac:dyDescent="0.25">
      <c r="B62" s="11">
        <f t="shared" si="2"/>
        <v>60</v>
      </c>
      <c r="C62" s="11">
        <v>700</v>
      </c>
      <c r="D62" s="11" t="s">
        <v>184</v>
      </c>
      <c r="E62" s="12" t="s">
        <v>159</v>
      </c>
      <c r="F62" s="13">
        <v>0.68</v>
      </c>
      <c r="G62" s="13">
        <f t="shared" si="0"/>
        <v>476.00000000000006</v>
      </c>
    </row>
    <row r="63" spans="2:7" ht="30.95" customHeight="1" x14ac:dyDescent="0.25">
      <c r="B63" s="11">
        <f t="shared" si="2"/>
        <v>61</v>
      </c>
      <c r="C63" s="11">
        <v>9</v>
      </c>
      <c r="D63" s="11" t="s">
        <v>58</v>
      </c>
      <c r="E63" s="12" t="s">
        <v>160</v>
      </c>
      <c r="F63" s="13">
        <v>4.7</v>
      </c>
      <c r="G63" s="13">
        <f t="shared" si="0"/>
        <v>42.300000000000004</v>
      </c>
    </row>
    <row r="64" spans="2:7" ht="30.95" customHeight="1" x14ac:dyDescent="0.25">
      <c r="B64" s="11">
        <f t="shared" si="2"/>
        <v>62</v>
      </c>
      <c r="C64" s="11">
        <v>5</v>
      </c>
      <c r="D64" s="11" t="s">
        <v>58</v>
      </c>
      <c r="E64" s="12" t="s">
        <v>161</v>
      </c>
      <c r="F64" s="13">
        <v>4.74</v>
      </c>
      <c r="G64" s="13">
        <f t="shared" si="0"/>
        <v>23.700000000000003</v>
      </c>
    </row>
    <row r="65" spans="2:7" ht="30.95" customHeight="1" x14ac:dyDescent="0.25">
      <c r="B65" s="11">
        <f t="shared" si="2"/>
        <v>63</v>
      </c>
      <c r="C65" s="11">
        <v>1</v>
      </c>
      <c r="D65" s="11" t="s">
        <v>58</v>
      </c>
      <c r="E65" s="12" t="s">
        <v>162</v>
      </c>
      <c r="F65" s="13">
        <v>4.7</v>
      </c>
      <c r="G65" s="13">
        <f t="shared" si="0"/>
        <v>4.7</v>
      </c>
    </row>
    <row r="66" spans="2:7" ht="30.95" customHeight="1" x14ac:dyDescent="0.25">
      <c r="B66" s="11">
        <f t="shared" si="2"/>
        <v>64</v>
      </c>
      <c r="C66" s="11">
        <v>160</v>
      </c>
      <c r="D66" s="11" t="s">
        <v>58</v>
      </c>
      <c r="E66" s="12" t="s">
        <v>163</v>
      </c>
      <c r="F66" s="13">
        <v>0.3</v>
      </c>
      <c r="G66" s="13">
        <f t="shared" si="0"/>
        <v>48</v>
      </c>
    </row>
    <row r="67" spans="2:7" ht="30.95" customHeight="1" x14ac:dyDescent="0.25">
      <c r="B67" s="11">
        <f t="shared" si="2"/>
        <v>65</v>
      </c>
      <c r="C67" s="11">
        <v>300</v>
      </c>
      <c r="D67" s="11" t="s">
        <v>58</v>
      </c>
      <c r="E67" s="12" t="s">
        <v>164</v>
      </c>
      <c r="F67" s="13">
        <v>0.35</v>
      </c>
      <c r="G67" s="13">
        <f t="shared" si="0"/>
        <v>105</v>
      </c>
    </row>
    <row r="68" spans="2:7" ht="30.95" customHeight="1" x14ac:dyDescent="0.25">
      <c r="B68" s="11">
        <f t="shared" si="2"/>
        <v>66</v>
      </c>
      <c r="C68" s="11">
        <v>300</v>
      </c>
      <c r="D68" s="11" t="s">
        <v>58</v>
      </c>
      <c r="E68" s="12" t="s">
        <v>165</v>
      </c>
      <c r="F68" s="13">
        <v>0.35</v>
      </c>
      <c r="G68" s="13">
        <f t="shared" ref="G68:G80" si="4">+C68*F68</f>
        <v>105</v>
      </c>
    </row>
    <row r="69" spans="2:7" ht="30.95" customHeight="1" x14ac:dyDescent="0.25">
      <c r="B69" s="11">
        <f t="shared" ref="B69:B80" si="5">1+B68</f>
        <v>67</v>
      </c>
      <c r="C69" s="11">
        <v>200</v>
      </c>
      <c r="D69" s="11" t="s">
        <v>58</v>
      </c>
      <c r="E69" s="12" t="s">
        <v>166</v>
      </c>
      <c r="F69" s="13">
        <v>0.02</v>
      </c>
      <c r="G69" s="13">
        <f t="shared" si="4"/>
        <v>4</v>
      </c>
    </row>
    <row r="70" spans="2:7" ht="30.95" customHeight="1" x14ac:dyDescent="0.25">
      <c r="B70" s="11">
        <f t="shared" si="5"/>
        <v>68</v>
      </c>
      <c r="C70" s="11">
        <v>200</v>
      </c>
      <c r="D70" s="11" t="s">
        <v>58</v>
      </c>
      <c r="E70" s="12" t="s">
        <v>167</v>
      </c>
      <c r="F70" s="13">
        <v>0.02</v>
      </c>
      <c r="G70" s="13">
        <f t="shared" si="4"/>
        <v>4</v>
      </c>
    </row>
    <row r="71" spans="2:7" ht="30.95" customHeight="1" x14ac:dyDescent="0.25">
      <c r="B71" s="11">
        <f t="shared" si="5"/>
        <v>69</v>
      </c>
      <c r="C71" s="11">
        <v>15</v>
      </c>
      <c r="D71" s="11" t="s">
        <v>97</v>
      </c>
      <c r="E71" s="12" t="s">
        <v>168</v>
      </c>
      <c r="F71" s="13">
        <v>0.8</v>
      </c>
      <c r="G71" s="13">
        <f t="shared" si="4"/>
        <v>12</v>
      </c>
    </row>
    <row r="72" spans="2:7" ht="30.95" customHeight="1" x14ac:dyDescent="0.25">
      <c r="B72" s="11">
        <f t="shared" si="5"/>
        <v>70</v>
      </c>
      <c r="C72" s="11">
        <v>10</v>
      </c>
      <c r="D72" s="11" t="s">
        <v>58</v>
      </c>
      <c r="E72" s="12" t="s">
        <v>169</v>
      </c>
      <c r="F72" s="13">
        <v>2.5</v>
      </c>
      <c r="G72" s="13">
        <f t="shared" si="4"/>
        <v>25</v>
      </c>
    </row>
    <row r="73" spans="2:7" ht="30.95" customHeight="1" x14ac:dyDescent="0.25">
      <c r="B73" s="11">
        <f t="shared" si="5"/>
        <v>71</v>
      </c>
      <c r="C73" s="11">
        <v>55</v>
      </c>
      <c r="D73" s="11" t="s">
        <v>58</v>
      </c>
      <c r="E73" s="12" t="s">
        <v>170</v>
      </c>
      <c r="F73" s="13">
        <v>2.73</v>
      </c>
      <c r="G73" s="13">
        <f t="shared" si="4"/>
        <v>150.15</v>
      </c>
    </row>
    <row r="74" spans="2:7" ht="30.95" customHeight="1" x14ac:dyDescent="0.25">
      <c r="B74" s="11">
        <f t="shared" si="5"/>
        <v>72</v>
      </c>
      <c r="C74" s="11">
        <v>50</v>
      </c>
      <c r="D74" s="11" t="s">
        <v>58</v>
      </c>
      <c r="E74" s="12" t="s">
        <v>171</v>
      </c>
      <c r="F74" s="13">
        <v>0.95</v>
      </c>
      <c r="G74" s="13">
        <f t="shared" si="4"/>
        <v>47.5</v>
      </c>
    </row>
    <row r="75" spans="2:7" ht="30.95" customHeight="1" x14ac:dyDescent="0.25">
      <c r="B75" s="11">
        <f t="shared" si="5"/>
        <v>73</v>
      </c>
      <c r="C75" s="11">
        <v>25</v>
      </c>
      <c r="D75" s="11" t="s">
        <v>58</v>
      </c>
      <c r="E75" s="12" t="s">
        <v>172</v>
      </c>
      <c r="F75" s="13">
        <v>0.65</v>
      </c>
      <c r="G75" s="13">
        <f t="shared" si="4"/>
        <v>16.25</v>
      </c>
    </row>
    <row r="76" spans="2:7" ht="30.95" customHeight="1" x14ac:dyDescent="0.25">
      <c r="B76" s="11">
        <f t="shared" si="5"/>
        <v>74</v>
      </c>
      <c r="C76" s="11">
        <v>4</v>
      </c>
      <c r="D76" s="11" t="s">
        <v>58</v>
      </c>
      <c r="E76" s="12" t="s">
        <v>173</v>
      </c>
      <c r="F76" s="13">
        <v>1.9</v>
      </c>
      <c r="G76" s="13">
        <f t="shared" si="4"/>
        <v>7.6</v>
      </c>
    </row>
    <row r="77" spans="2:7" ht="30.95" customHeight="1" x14ac:dyDescent="0.25">
      <c r="B77" s="11">
        <f t="shared" si="5"/>
        <v>75</v>
      </c>
      <c r="C77" s="11">
        <v>93</v>
      </c>
      <c r="D77" s="11" t="s">
        <v>58</v>
      </c>
      <c r="E77" s="12" t="s">
        <v>174</v>
      </c>
      <c r="F77" s="13">
        <v>2.5</v>
      </c>
      <c r="G77" s="13">
        <f t="shared" si="4"/>
        <v>232.5</v>
      </c>
    </row>
    <row r="78" spans="2:7" ht="30.95" customHeight="1" x14ac:dyDescent="0.25">
      <c r="B78" s="11">
        <f t="shared" si="5"/>
        <v>76</v>
      </c>
      <c r="C78" s="11">
        <v>50</v>
      </c>
      <c r="D78" s="11" t="s">
        <v>58</v>
      </c>
      <c r="E78" s="12" t="s">
        <v>175</v>
      </c>
      <c r="F78" s="13">
        <v>2.4500000000000002</v>
      </c>
      <c r="G78" s="13">
        <f t="shared" si="4"/>
        <v>122.50000000000001</v>
      </c>
    </row>
    <row r="79" spans="2:7" ht="30.95" customHeight="1" x14ac:dyDescent="0.25">
      <c r="B79" s="11">
        <f t="shared" si="5"/>
        <v>77</v>
      </c>
      <c r="C79" s="11">
        <v>4</v>
      </c>
      <c r="D79" s="11" t="s">
        <v>58</v>
      </c>
      <c r="E79" s="12" t="s">
        <v>176</v>
      </c>
      <c r="F79" s="13">
        <v>7.8</v>
      </c>
      <c r="G79" s="13">
        <f t="shared" si="4"/>
        <v>31.2</v>
      </c>
    </row>
    <row r="80" spans="2:7" ht="30.95" customHeight="1" x14ac:dyDescent="0.25">
      <c r="B80" s="11">
        <f t="shared" si="5"/>
        <v>78</v>
      </c>
      <c r="C80" s="11">
        <v>46</v>
      </c>
      <c r="D80" s="11" t="s">
        <v>58</v>
      </c>
      <c r="E80" s="12" t="s">
        <v>177</v>
      </c>
      <c r="F80" s="13">
        <v>14.48</v>
      </c>
      <c r="G80" s="13">
        <f t="shared" si="4"/>
        <v>666.08</v>
      </c>
    </row>
    <row r="81" spans="2:7" ht="30.95" customHeight="1" x14ac:dyDescent="0.25">
      <c r="B81" s="58" t="s">
        <v>214</v>
      </c>
      <c r="C81" s="58"/>
      <c r="D81" s="58"/>
      <c r="E81" s="58"/>
      <c r="F81" s="4"/>
      <c r="G81" s="9">
        <f>SUM(G3:G80)</f>
        <v>14241.070000000002</v>
      </c>
    </row>
    <row r="84" spans="2:7" x14ac:dyDescent="0.25">
      <c r="G84" s="27">
        <v>14241.07</v>
      </c>
    </row>
  </sheetData>
  <mergeCells count="2">
    <mergeCell ref="B81:E81"/>
    <mergeCell ref="J18:M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SUMINISTROS Y FERRETERIA GENESI</vt:lpstr>
      <vt:lpstr>Hoja2</vt:lpstr>
      <vt:lpstr>Hoja1</vt:lpstr>
      <vt:lpstr>Hoja5</vt:lpstr>
      <vt:lpstr>'SUMINISTROS Y FERRETERIA GENESI'!Títulos_a_imprimir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2019-03-11T19:38:55Z</cp:lastPrinted>
  <dcterms:created xsi:type="dcterms:W3CDTF">2017-08-17T16:25:15Z</dcterms:created>
  <dcterms:modified xsi:type="dcterms:W3CDTF">2019-05-08T19:43:25Z</dcterms:modified>
</cp:coreProperties>
</file>