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MODIFICACION AL 31 DE JUL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E20" i="1"/>
  <c r="E23" i="1" l="1"/>
  <c r="D23" i="1"/>
  <c r="F22" i="1"/>
  <c r="F21" i="1"/>
  <c r="F20" i="1"/>
  <c r="E17" i="1"/>
  <c r="F16" i="1"/>
  <c r="D15" i="1"/>
  <c r="F15" i="1" s="1"/>
  <c r="D14" i="1"/>
  <c r="F14" i="1" s="1"/>
  <c r="F13" i="1"/>
  <c r="D12" i="1"/>
  <c r="F12" i="1" s="1"/>
  <c r="D11" i="1"/>
  <c r="F11" i="1" s="1"/>
  <c r="D10" i="1"/>
  <c r="F10" i="1" s="1"/>
  <c r="F23" i="1" l="1"/>
  <c r="F17" i="1"/>
  <c r="D17" i="1"/>
</calcChain>
</file>

<file path=xl/sharedStrings.xml><?xml version="1.0" encoding="utf-8"?>
<sst xmlns="http://schemas.openxmlformats.org/spreadsheetml/2006/main" count="31" uniqueCount="30">
  <si>
    <t>MINISTERIO DE OBRAS PUBLICAS Y DE TRANSPORTE</t>
  </si>
  <si>
    <t>GERENCIA FINANCIERA INSTITUCIONAL</t>
  </si>
  <si>
    <t>(US$ DOLARES)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</si>
  <si>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</si>
  <si>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</si>
  <si>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</si>
  <si>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</si>
  <si>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</si>
  <si>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 xml:space="preserve">MINISTERIO DE OBRAS PUBLICAS Y DE TRANSPORTE </t>
  </si>
  <si>
    <t>51  Remuneraciones</t>
  </si>
  <si>
    <t>54  Adquisiciones de bienes y servicios</t>
  </si>
  <si>
    <t>55  Gastos financieros y otros</t>
  </si>
  <si>
    <t>56  Transferencias corrientes</t>
  </si>
  <si>
    <t>61  Inversiones en activos fijos</t>
  </si>
  <si>
    <t>62  Transferencias de capital</t>
  </si>
  <si>
    <t>81  Transf. de contribuciones especiales</t>
  </si>
  <si>
    <t>Egresos</t>
  </si>
  <si>
    <t>Fuentes de Financiamiento</t>
  </si>
  <si>
    <t xml:space="preserve">Presupuesto Votado </t>
  </si>
  <si>
    <t xml:space="preserve"> (3) Presupuesto Modificado </t>
  </si>
  <si>
    <t>Fondo general</t>
  </si>
  <si>
    <t>Préstamos Externos</t>
  </si>
  <si>
    <t>Donaciones</t>
  </si>
  <si>
    <t>Total</t>
  </si>
  <si>
    <t>ACUERDOS EJECUTIVOS O DECRETOS</t>
  </si>
  <si>
    <t xml:space="preserve"> Monto</t>
  </si>
  <si>
    <t>Decreto Legislativo No.628 del 16 de abril de 2020, Publicado en el Diario Oficial No.80, tomo No.427, del 21 de abril de 2020.</t>
  </si>
  <si>
    <t>Decreto Legislativo No.654 del  4 de junio  de 2020, Publicado en el Diario Oficial No.116, tomo No.427, del 8 de junio de 2020.</t>
  </si>
  <si>
    <t>MOPT:  EJECUCION PRESUPUESTARIA  AL 30  SEPTIEMBRE 2020</t>
  </si>
  <si>
    <t>Acuerdo Ejecutivo de Crédito , No.850 del 24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</si>
</sst>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color rgb="FF0070C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Wingdings"/>
      <charset val="2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indexed="64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/>
      <top style="medium">
        <color theme="3" tint="0.39997558519241921"/>
      </top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indexed="64"/>
      </right>
      <top/>
      <bottom style="thin">
        <color theme="2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 style="medium">
        <color rgb="FF93B1CD"/>
      </left>
      <right style="medium">
        <color indexed="64"/>
      </right>
      <top style="medium">
        <color theme="8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theme="3" tint="0.399975585192419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Fill="1"/>
    <xf numFmtId="3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43" fontId="7" fillId="0" borderId="6" xfId="1" applyFont="1" applyBorder="1" applyAlignment="1">
      <alignment horizontal="right" vertical="center"/>
    </xf>
    <xf numFmtId="43" fontId="7" fillId="0" borderId="7" xfId="1" applyFont="1" applyBorder="1" applyAlignment="1">
      <alignment horizontal="right" vertical="center"/>
    </xf>
    <xf numFmtId="0" fontId="4" fillId="0" borderId="9" xfId="0" applyFont="1" applyFill="1" applyBorder="1" applyAlignment="1">
      <alignment vertical="center"/>
    </xf>
    <xf numFmtId="43" fontId="7" fillId="0" borderId="10" xfId="1" applyFont="1" applyBorder="1" applyAlignment="1">
      <alignment horizontal="right" vertical="center"/>
    </xf>
    <xf numFmtId="43" fontId="0" fillId="0" borderId="0" xfId="1" applyFont="1"/>
    <xf numFmtId="0" fontId="4" fillId="0" borderId="11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165" fontId="6" fillId="4" borderId="14" xfId="2" applyNumberFormat="1" applyFont="1" applyFill="1" applyBorder="1" applyAlignment="1">
      <alignment horizontal="right" vertical="center"/>
    </xf>
    <xf numFmtId="44" fontId="6" fillId="4" borderId="14" xfId="2" applyFont="1" applyFill="1" applyBorder="1" applyAlignment="1">
      <alignment horizontal="right" vertical="center"/>
    </xf>
    <xf numFmtId="165" fontId="6" fillId="4" borderId="15" xfId="2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/>
    </xf>
    <xf numFmtId="0" fontId="7" fillId="0" borderId="0" xfId="0" applyFont="1" applyFill="1" applyBorder="1" applyAlignment="1">
      <alignment vertical="top"/>
    </xf>
    <xf numFmtId="4" fontId="0" fillId="0" borderId="0" xfId="0" applyNumberFormat="1"/>
    <xf numFmtId="44" fontId="7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43" fontId="10" fillId="0" borderId="16" xfId="1" applyFont="1" applyBorder="1" applyAlignment="1">
      <alignment horizontal="left"/>
    </xf>
    <xf numFmtId="43" fontId="7" fillId="0" borderId="10" xfId="1" applyFont="1" applyBorder="1" applyAlignment="1">
      <alignment horizontal="right"/>
    </xf>
    <xf numFmtId="43" fontId="7" fillId="0" borderId="17" xfId="1" applyFont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164" fontId="0" fillId="0" borderId="0" xfId="0" applyNumberFormat="1"/>
    <xf numFmtId="0" fontId="9" fillId="5" borderId="18" xfId="0" applyFont="1" applyFill="1" applyBorder="1" applyAlignment="1">
      <alignment horizontal="center" vertical="center" wrapText="1"/>
    </xf>
    <xf numFmtId="165" fontId="6" fillId="5" borderId="19" xfId="2" applyNumberFormat="1" applyFont="1" applyFill="1" applyBorder="1" applyAlignment="1">
      <alignment horizontal="center" vertical="center" wrapText="1"/>
    </xf>
    <xf numFmtId="43" fontId="6" fillId="5" borderId="19" xfId="1" applyFont="1" applyFill="1" applyBorder="1" applyAlignment="1">
      <alignment horizontal="center" vertical="center" wrapText="1"/>
    </xf>
    <xf numFmtId="43" fontId="6" fillId="5" borderId="20" xfId="1" applyFont="1" applyFill="1" applyBorder="1" applyAlignment="1">
      <alignment horizontal="center" vertical="center" wrapText="1"/>
    </xf>
    <xf numFmtId="165" fontId="0" fillId="0" borderId="0" xfId="0" applyNumberFormat="1"/>
    <xf numFmtId="0" fontId="11" fillId="3" borderId="0" xfId="0" applyFont="1" applyFill="1" applyBorder="1" applyAlignment="1">
      <alignment horizontal="right" vertical="top"/>
    </xf>
    <xf numFmtId="44" fontId="12" fillId="3" borderId="0" xfId="2" applyFont="1" applyFill="1" applyBorder="1"/>
    <xf numFmtId="0" fontId="0" fillId="3" borderId="0" xfId="0" applyFill="1"/>
    <xf numFmtId="0" fontId="9" fillId="6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43" fontId="13" fillId="0" borderId="0" xfId="1" applyFont="1"/>
    <xf numFmtId="44" fontId="9" fillId="2" borderId="22" xfId="2" applyFont="1" applyFill="1" applyBorder="1" applyAlignment="1">
      <alignment horizontal="center" vertical="center" wrapText="1"/>
    </xf>
    <xf numFmtId="44" fontId="9" fillId="2" borderId="23" xfId="2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wrapText="1"/>
    </xf>
    <xf numFmtId="44" fontId="2" fillId="5" borderId="25" xfId="2" applyFont="1" applyFill="1" applyBorder="1"/>
    <xf numFmtId="0" fontId="15" fillId="6" borderId="21" xfId="3" applyFill="1" applyBorder="1" applyAlignment="1">
      <alignment horizontal="left" vertical="center" wrapText="1"/>
    </xf>
    <xf numFmtId="44" fontId="9" fillId="2" borderId="26" xfId="2" applyFont="1" applyFill="1" applyBorder="1" applyAlignment="1">
      <alignment horizontal="center" vertical="center" wrapText="1"/>
    </xf>
    <xf numFmtId="0" fontId="15" fillId="0" borderId="8" xfId="3" applyBorder="1" applyAlignment="1">
      <alignment vertical="center" wrapText="1"/>
    </xf>
    <xf numFmtId="0" fontId="12" fillId="3" borderId="0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0</xdr:rowOff>
    </xdr:to>
    <xdr:pic>
      <xdr:nvPicPr>
        <xdr:cNvPr id="2" name="Picture 5" descr="http://mhsig.mh.gob.sv/bi/explore/images/black_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762375"/>
          <a:ext cx="9525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Downloads/AE_850%20por%20$784250%20AVIACION%20CIVIL.pdf" TargetMode="External"/><Relationship Id="rId2" Type="http://schemas.openxmlformats.org/officeDocument/2006/relationships/hyperlink" Target="../../../Downloads/D%20L%20%20654%20%20ANDA%20$16,000,000.00.pdf" TargetMode="External"/><Relationship Id="rId1" Type="http://schemas.openxmlformats.org/officeDocument/2006/relationships/hyperlink" Target="../../../Downloads/DECRETO%20628%20ANDA%20EMERGENCIA%20COVID-19%20POR%20$%208000000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zoomScaleNormal="100" workbookViewId="0">
      <selection activeCell="D31" sqref="D31"/>
    </sheetView>
  </sheetViews>
  <sheetFormatPr baseColWidth="10" defaultRowHeight="15" x14ac:dyDescent="0.25"/>
  <cols>
    <col min="1" max="1" width="2.5703125" customWidth="1"/>
    <col min="2" max="2" width="14.7109375" customWidth="1"/>
    <col min="3" max="3" width="36.85546875" customWidth="1"/>
    <col min="4" max="4" width="17.140625" customWidth="1"/>
    <col min="5" max="5" width="14.42578125" customWidth="1"/>
    <col min="6" max="6" width="19.28515625" customWidth="1"/>
    <col min="7" max="7" width="15.140625" bestFit="1" customWidth="1"/>
  </cols>
  <sheetData>
    <row r="2" spans="2:7" x14ac:dyDescent="0.25">
      <c r="B2" s="49" t="s">
        <v>0</v>
      </c>
      <c r="C2" s="49"/>
      <c r="D2" s="49"/>
      <c r="E2" s="49"/>
      <c r="F2" s="49"/>
    </row>
    <row r="3" spans="2:7" x14ac:dyDescent="0.25">
      <c r="B3" s="50"/>
      <c r="C3" s="50"/>
      <c r="D3" s="50"/>
      <c r="E3" s="50"/>
      <c r="F3" s="50"/>
    </row>
    <row r="4" spans="2:7" x14ac:dyDescent="0.25">
      <c r="B4" s="49" t="s">
        <v>1</v>
      </c>
      <c r="C4" s="49"/>
      <c r="D4" s="49"/>
      <c r="E4" s="49"/>
      <c r="F4" s="49"/>
    </row>
    <row r="5" spans="2:7" x14ac:dyDescent="0.25">
      <c r="B5" s="1"/>
      <c r="C5" s="1"/>
      <c r="D5" s="2"/>
      <c r="E5" s="2"/>
    </row>
    <row r="6" spans="2:7" ht="15" customHeight="1" x14ac:dyDescent="0.25">
      <c r="B6" s="51" t="s">
        <v>28</v>
      </c>
      <c r="C6" s="51"/>
      <c r="D6" s="51"/>
      <c r="E6" s="51"/>
      <c r="F6" s="51"/>
    </row>
    <row r="7" spans="2:7" ht="15" customHeight="1" x14ac:dyDescent="0.25">
      <c r="B7" s="51" t="s">
        <v>2</v>
      </c>
      <c r="C7" s="51"/>
      <c r="D7" s="51"/>
      <c r="E7" s="51"/>
      <c r="F7" s="51"/>
    </row>
    <row r="8" spans="2:7" ht="15.75" customHeight="1" thickBot="1" x14ac:dyDescent="0.3"/>
    <row r="9" spans="2:7" ht="32.25" customHeight="1" thickBot="1" x14ac:dyDescent="0.3">
      <c r="B9" s="3" t="s">
        <v>3</v>
      </c>
      <c r="C9" s="4" t="s">
        <v>4</v>
      </c>
      <c r="D9" s="4" t="s">
        <v>5</v>
      </c>
      <c r="E9" s="4" t="s">
        <v>6</v>
      </c>
      <c r="F9" s="5" t="s">
        <v>7</v>
      </c>
    </row>
    <row r="10" spans="2:7" ht="15" customHeight="1" x14ac:dyDescent="0.25">
      <c r="B10" s="46" t="s">
        <v>8</v>
      </c>
      <c r="C10" s="6" t="s">
        <v>9</v>
      </c>
      <c r="D10" s="7">
        <f>11399400+3086890</f>
        <v>14486290</v>
      </c>
      <c r="E10" s="10">
        <v>-468930</v>
      </c>
      <c r="F10" s="8">
        <f>SUM(D10:E10)</f>
        <v>14017360</v>
      </c>
    </row>
    <row r="11" spans="2:7" ht="15" customHeight="1" x14ac:dyDescent="0.25">
      <c r="B11" s="47"/>
      <c r="C11" s="9" t="s">
        <v>10</v>
      </c>
      <c r="D11" s="10">
        <f>4819511+1395870+1026360</f>
        <v>7241741</v>
      </c>
      <c r="E11" s="10">
        <v>2091919.35</v>
      </c>
      <c r="F11" s="8">
        <f t="shared" ref="F11:F16" si="0">SUM(D11:E11)</f>
        <v>9333660.3499999996</v>
      </c>
      <c r="G11" s="11"/>
    </row>
    <row r="12" spans="2:7" ht="15" customHeight="1" x14ac:dyDescent="0.25">
      <c r="B12" s="47"/>
      <c r="C12" s="12" t="s">
        <v>11</v>
      </c>
      <c r="D12" s="10">
        <f>2858936+54200</f>
        <v>2913136</v>
      </c>
      <c r="E12" s="10">
        <v>126094.97</v>
      </c>
      <c r="F12" s="8">
        <f t="shared" si="0"/>
        <v>3039230.97</v>
      </c>
      <c r="G12" s="11"/>
    </row>
    <row r="13" spans="2:7" ht="15" customHeight="1" x14ac:dyDescent="0.25">
      <c r="B13" s="47"/>
      <c r="C13" s="9" t="s">
        <v>12</v>
      </c>
      <c r="D13" s="10">
        <v>80923336</v>
      </c>
      <c r="E13" s="10">
        <v>23157938.48</v>
      </c>
      <c r="F13" s="8">
        <f t="shared" si="0"/>
        <v>104081274.48</v>
      </c>
      <c r="G13" s="11"/>
    </row>
    <row r="14" spans="2:7" ht="15" customHeight="1" x14ac:dyDescent="0.25">
      <c r="B14" s="47"/>
      <c r="C14" s="9" t="s">
        <v>13</v>
      </c>
      <c r="D14" s="10">
        <f>15745912+85869780+785375</f>
        <v>102401067</v>
      </c>
      <c r="E14" s="10">
        <v>-507772.8</v>
      </c>
      <c r="F14" s="8">
        <f t="shared" si="0"/>
        <v>101893294.2</v>
      </c>
      <c r="G14" s="11"/>
    </row>
    <row r="15" spans="2:7" ht="15" customHeight="1" x14ac:dyDescent="0.25">
      <c r="B15" s="47"/>
      <c r="C15" s="9" t="s">
        <v>14</v>
      </c>
      <c r="D15" s="10">
        <f>6377935+7500000</f>
        <v>13877935</v>
      </c>
      <c r="E15" s="10">
        <v>385000</v>
      </c>
      <c r="F15" s="8">
        <f t="shared" si="0"/>
        <v>14262935</v>
      </c>
      <c r="G15" s="11"/>
    </row>
    <row r="16" spans="2:7" ht="15.75" customHeight="1" thickBot="1" x14ac:dyDescent="0.3">
      <c r="B16" s="47"/>
      <c r="C16" s="9" t="s">
        <v>15</v>
      </c>
      <c r="D16" s="10">
        <v>142320299</v>
      </c>
      <c r="E16" s="10"/>
      <c r="F16" s="8">
        <f t="shared" si="0"/>
        <v>142320299</v>
      </c>
      <c r="G16" s="11"/>
    </row>
    <row r="17" spans="1:7" ht="21.75" customHeight="1" thickBot="1" x14ac:dyDescent="0.3">
      <c r="B17" s="48"/>
      <c r="C17" s="13" t="s">
        <v>16</v>
      </c>
      <c r="D17" s="14">
        <f>SUM(D10:D16)</f>
        <v>364163804</v>
      </c>
      <c r="E17" s="15">
        <f>SUM(E10:E16)</f>
        <v>24784250</v>
      </c>
      <c r="F17" s="16">
        <f>SUM(F10:F16)</f>
        <v>388948054</v>
      </c>
    </row>
    <row r="18" spans="1:7" ht="15.75" customHeight="1" thickBot="1" x14ac:dyDescent="0.3">
      <c r="B18" s="17"/>
      <c r="C18" s="18"/>
      <c r="D18" s="19"/>
      <c r="E18" s="19"/>
      <c r="F18" s="20"/>
    </row>
    <row r="19" spans="1:7" ht="51.75" customHeight="1" thickBot="1" x14ac:dyDescent="0.3">
      <c r="C19" s="21" t="s">
        <v>17</v>
      </c>
      <c r="D19" s="4" t="s">
        <v>18</v>
      </c>
      <c r="E19" s="4" t="s">
        <v>6</v>
      </c>
      <c r="F19" s="5" t="s">
        <v>19</v>
      </c>
    </row>
    <row r="20" spans="1:7" x14ac:dyDescent="0.25">
      <c r="C20" s="22" t="s">
        <v>20</v>
      </c>
      <c r="D20" s="23">
        <v>268982289</v>
      </c>
      <c r="E20" s="23">
        <f>24000000+784250</f>
        <v>24784250</v>
      </c>
      <c r="F20" s="24">
        <f>+D20+E20</f>
        <v>293766539</v>
      </c>
      <c r="G20" s="25"/>
    </row>
    <row r="21" spans="1:7" x14ac:dyDescent="0.25">
      <c r="C21" s="22" t="s">
        <v>21</v>
      </c>
      <c r="D21" s="23">
        <v>94396140</v>
      </c>
      <c r="E21" s="23">
        <v>0</v>
      </c>
      <c r="F21" s="24">
        <f t="shared" ref="F21:F22" si="1">+D21+E21</f>
        <v>94396140</v>
      </c>
      <c r="G21" s="26"/>
    </row>
    <row r="22" spans="1:7" ht="15.75" thickBot="1" x14ac:dyDescent="0.3">
      <c r="C22" s="22" t="s">
        <v>22</v>
      </c>
      <c r="D22" s="23">
        <v>785375</v>
      </c>
      <c r="E22" s="23">
        <v>0</v>
      </c>
      <c r="F22" s="24">
        <f t="shared" si="1"/>
        <v>785375</v>
      </c>
    </row>
    <row r="23" spans="1:7" ht="19.5" customHeight="1" thickBot="1" x14ac:dyDescent="0.3">
      <c r="C23" s="27" t="s">
        <v>23</v>
      </c>
      <c r="D23" s="28">
        <f>SUM(D20:D22)</f>
        <v>364163804</v>
      </c>
      <c r="E23" s="29">
        <f>SUM(E20:E22)</f>
        <v>24784250</v>
      </c>
      <c r="F23" s="30">
        <f t="shared" ref="F23" si="2">SUM(F20:F22)</f>
        <v>388948054</v>
      </c>
    </row>
    <row r="24" spans="1:7" x14ac:dyDescent="0.25">
      <c r="C24" s="1"/>
      <c r="D24" s="31"/>
    </row>
    <row r="25" spans="1:7" ht="15.75" thickBot="1" x14ac:dyDescent="0.3">
      <c r="A25" s="32"/>
      <c r="B25" s="45"/>
      <c r="C25" s="45"/>
      <c r="D25" s="45"/>
      <c r="E25" s="45"/>
      <c r="F25" s="33"/>
    </row>
    <row r="26" spans="1:7" ht="24.75" customHeight="1" thickBot="1" x14ac:dyDescent="0.3">
      <c r="A26" s="34"/>
      <c r="B26" s="34"/>
      <c r="C26" s="35" t="s">
        <v>24</v>
      </c>
      <c r="D26" s="36" t="s">
        <v>25</v>
      </c>
      <c r="E26" s="34"/>
      <c r="G26" s="37"/>
    </row>
    <row r="27" spans="1:7" ht="61.5" customHeight="1" thickBot="1" x14ac:dyDescent="0.3">
      <c r="A27" s="34"/>
      <c r="B27" s="34"/>
      <c r="C27" s="42" t="s">
        <v>26</v>
      </c>
      <c r="D27" s="38">
        <v>8000000</v>
      </c>
      <c r="E27" s="34"/>
      <c r="G27" s="37"/>
    </row>
    <row r="28" spans="1:7" ht="68.25" customHeight="1" thickBot="1" x14ac:dyDescent="0.3">
      <c r="A28" s="34"/>
      <c r="B28" s="34"/>
      <c r="C28" s="42" t="s">
        <v>27</v>
      </c>
      <c r="D28" s="39">
        <v>16000000</v>
      </c>
      <c r="E28" s="34"/>
      <c r="G28" s="11"/>
    </row>
    <row r="29" spans="1:7" ht="51.75" customHeight="1" thickTop="1" thickBot="1" x14ac:dyDescent="0.3">
      <c r="A29" s="34"/>
      <c r="B29" s="34"/>
      <c r="C29" s="44" t="s">
        <v>29</v>
      </c>
      <c r="D29" s="43">
        <v>784250</v>
      </c>
      <c r="E29" s="34"/>
      <c r="G29" s="11"/>
    </row>
    <row r="30" spans="1:7" ht="28.5" customHeight="1" thickTop="1" thickBot="1" x14ac:dyDescent="0.3">
      <c r="C30" s="40"/>
      <c r="D30" s="41">
        <f>SUM(D27:D29)</f>
        <v>24784250</v>
      </c>
      <c r="G30" s="11"/>
    </row>
    <row r="31" spans="1:7" x14ac:dyDescent="0.25">
      <c r="G31" s="37"/>
    </row>
    <row r="32" spans="1:7" x14ac:dyDescent="0.25">
      <c r="G32" s="11"/>
    </row>
    <row r="33" spans="7:7" x14ac:dyDescent="0.25">
      <c r="G33" s="11">
        <v>0</v>
      </c>
    </row>
  </sheetData>
  <mergeCells count="7">
    <mergeCell ref="B25:E25"/>
    <mergeCell ref="B10:B17"/>
    <mergeCell ref="B2:F2"/>
    <mergeCell ref="B3:F3"/>
    <mergeCell ref="B4:F4"/>
    <mergeCell ref="B6:F6"/>
    <mergeCell ref="B7:F7"/>
  </mergeCells>
  <hyperlinks>
    <hyperlink ref="C27" r:id="rId1"/>
    <hyperlink ref="C28" r:id="rId2"/>
    <hyperlink ref="C29" r:id="rId3"/>
  </hyperlinks>
  <pageMargins left="0.70866141732283472" right="0.70866141732283472" top="0.74803149606299213" bottom="0.74803149606299213" header="0.31496062992125984" footer="0.31496062992125984"/>
  <pageSetup scale="8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 AL 31 DE JULIO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Andres Maravilla</dc:creator>
  <cp:lastModifiedBy>Karen Vanesa Alvarenga Rivas</cp:lastModifiedBy>
  <dcterms:created xsi:type="dcterms:W3CDTF">2020-08-01T03:53:10Z</dcterms:created>
  <dcterms:modified xsi:type="dcterms:W3CDTF">2020-10-28T16:18:16Z</dcterms:modified>
</cp:coreProperties>
</file>