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aren.alvarenga\Desktop\"/>
    </mc:Choice>
  </mc:AlternateContent>
  <bookViews>
    <workbookView xWindow="0" yWindow="0" windowWidth="15360" windowHeight="7755"/>
  </bookViews>
  <sheets>
    <sheet name="Siniestralidad vial" sheetId="1" r:id="rId1"/>
    <sheet name="indicadores_PV" sheetId="2" r:id="rId2"/>
    <sheet name="Hoja1" sheetId="3" r:id="rId3"/>
  </sheets>
  <definedNames>
    <definedName name="_xlnm.Print_Area" localSheetId="0">'Siniestralidad vial'!$A$1:$H$63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  <c r="C16" i="2"/>
  <c r="D16" i="2"/>
  <c r="E16" i="2"/>
  <c r="F16" i="2"/>
  <c r="G16" i="2"/>
  <c r="B16" i="2"/>
  <c r="C15" i="2"/>
  <c r="D15" i="2"/>
  <c r="E15" i="2"/>
  <c r="F15" i="2"/>
  <c r="G15" i="2"/>
  <c r="B15" i="2"/>
  <c r="A4" i="1"/>
  <c r="H9" i="1"/>
  <c r="H10" i="1"/>
  <c r="H8" i="1"/>
  <c r="G16" i="1"/>
  <c r="G15" i="1"/>
  <c r="C16" i="1"/>
  <c r="D16" i="1"/>
  <c r="E16" i="1"/>
  <c r="F16" i="1"/>
  <c r="B16" i="1"/>
  <c r="C15" i="1"/>
  <c r="D15" i="1"/>
  <c r="E15" i="1"/>
  <c r="F15" i="1"/>
  <c r="B15" i="1"/>
</calcChain>
</file>

<file path=xl/sharedStrings.xml><?xml version="1.0" encoding="utf-8"?>
<sst xmlns="http://schemas.openxmlformats.org/spreadsheetml/2006/main" count="45" uniqueCount="26">
  <si>
    <t>Viceministerio de Transporte</t>
  </si>
  <si>
    <t>Dirección General de Política y Planificación</t>
  </si>
  <si>
    <t>Unidad de Estadistica</t>
  </si>
  <si>
    <t>Años</t>
  </si>
  <si>
    <t>Total</t>
  </si>
  <si>
    <t>TOTAL DE ACCIDENTES</t>
  </si>
  <si>
    <t xml:space="preserve">LESIONADOS </t>
  </si>
  <si>
    <t xml:space="preserve">FALLECIDOS </t>
  </si>
  <si>
    <t>2018*</t>
  </si>
  <si>
    <t>* Fuente: Policia Nacional Civil- División de Tránsito Terrestre, 9/08/2018</t>
  </si>
  <si>
    <t>Poblacion (Proyecciones) **</t>
  </si>
  <si>
    <t>** Fuente: Estimacion y proyecciones de población 2005-2050</t>
  </si>
  <si>
    <t>Tasa de mortalidad por 10,000 vehiculos</t>
  </si>
  <si>
    <t>Tasa de Lesionados por 10,000 vehiculos</t>
  </si>
  <si>
    <t>Siniestralidad Vial 
2013 -2018</t>
  </si>
  <si>
    <t>2013</t>
  </si>
  <si>
    <t>2014</t>
  </si>
  <si>
    <t>2015</t>
  </si>
  <si>
    <t>2016</t>
  </si>
  <si>
    <t>2017</t>
  </si>
  <si>
    <t>Junio
2018</t>
  </si>
  <si>
    <t>Año</t>
  </si>
  <si>
    <t>Parque vehicular</t>
  </si>
  <si>
    <t xml:space="preserve">MOTOCICLETA </t>
  </si>
  <si>
    <t>NÚMERO DE MOTOCICLETAS POR CADA 100 HAB</t>
  </si>
  <si>
    <t>NÚMERO DE AUTOMOVILES POR CADA 100 HAB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</si>
</sst>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_([$€]\ * #,##0.00_);_([$€]\ * \(#,##0.00\);_([$€]\ * &quot;-&quot;??_);_(@_)"/>
    <numFmt numFmtId="166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8"/>
      <name val="Franklin Gothic Book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1" applyFont="1" applyAlignment="1"/>
    <xf numFmtId="0" fontId="1" fillId="0" borderId="0" xfId="1"/>
    <xf numFmtId="0" fontId="3" fillId="0" borderId="0" xfId="1" applyFont="1" applyAlignment="1"/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3" fontId="6" fillId="0" borderId="5" xfId="1" applyNumberFormat="1" applyFont="1" applyBorder="1" applyAlignment="1">
      <alignment horizontal="center" vertical="center"/>
    </xf>
    <xf numFmtId="0" fontId="5" fillId="0" borderId="7" xfId="1" applyFont="1" applyFill="1" applyBorder="1" applyAlignment="1">
      <alignment vertical="center"/>
    </xf>
    <xf numFmtId="3" fontId="8" fillId="0" borderId="7" xfId="1" applyNumberFormat="1" applyFont="1" applyBorder="1" applyAlignment="1">
      <alignment horizontal="center" vertical="center"/>
    </xf>
    <xf numFmtId="3" fontId="8" fillId="3" borderId="9" xfId="3" applyNumberFormat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vertical="center"/>
    </xf>
    <xf numFmtId="3" fontId="8" fillId="0" borderId="10" xfId="1" applyNumberFormat="1" applyFont="1" applyBorder="1" applyAlignment="1">
      <alignment horizontal="center" vertical="center"/>
    </xf>
    <xf numFmtId="3" fontId="8" fillId="3" borderId="11" xfId="3" applyNumberFormat="1" applyFont="1" applyFill="1" applyBorder="1" applyAlignment="1">
      <alignment horizontal="center" vertical="center"/>
    </xf>
    <xf numFmtId="0" fontId="9" fillId="0" borderId="0" xfId="1" applyFont="1"/>
    <xf numFmtId="3" fontId="8" fillId="0" borderId="0" xfId="1" applyNumberFormat="1" applyFont="1" applyBorder="1" applyAlignment="1">
      <alignment horizontal="center" vertical="center"/>
    </xf>
    <xf numFmtId="3" fontId="8" fillId="3" borderId="0" xfId="3" applyNumberFormat="1" applyFont="1" applyFill="1" applyBorder="1" applyAlignment="1">
      <alignment horizontal="center" vertical="center"/>
    </xf>
    <xf numFmtId="3" fontId="7" fillId="0" borderId="0" xfId="1" applyNumberFormat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vertical="center"/>
    </xf>
    <xf numFmtId="3" fontId="1" fillId="0" borderId="6" xfId="1" applyNumberFormat="1" applyBorder="1"/>
    <xf numFmtId="3" fontId="1" fillId="0" borderId="13" xfId="1" applyNumberFormat="1" applyBorder="1"/>
    <xf numFmtId="0" fontId="5" fillId="4" borderId="14" xfId="1" applyFont="1" applyFill="1" applyBorder="1" applyAlignment="1">
      <alignment vertical="center"/>
    </xf>
    <xf numFmtId="164" fontId="2" fillId="4" borderId="8" xfId="1" applyNumberFormat="1" applyFont="1" applyFill="1" applyBorder="1"/>
    <xf numFmtId="9" fontId="0" fillId="0" borderId="0" xfId="4" applyFont="1"/>
    <xf numFmtId="0" fontId="1" fillId="0" borderId="0" xfId="1"/>
    <xf numFmtId="14" fontId="2" fillId="0" borderId="0" xfId="1" applyNumberFormat="1" applyFont="1" applyAlignment="1">
      <alignment horizontal="left"/>
    </xf>
    <xf numFmtId="0" fontId="11" fillId="5" borderId="15" xfId="0" applyFont="1" applyFill="1" applyBorder="1" applyAlignment="1">
      <alignment horizontal="center" vertical="center"/>
    </xf>
    <xf numFmtId="0" fontId="11" fillId="5" borderId="16" xfId="0" quotePrefix="1" applyFont="1" applyFill="1" applyBorder="1" applyAlignment="1">
      <alignment horizontal="center" vertical="center"/>
    </xf>
    <xf numFmtId="0" fontId="11" fillId="5" borderId="17" xfId="0" quotePrefix="1" applyFont="1" applyFill="1" applyBorder="1" applyAlignment="1">
      <alignment horizontal="center" vertical="center" wrapText="1"/>
    </xf>
    <xf numFmtId="14" fontId="11" fillId="5" borderId="18" xfId="0" quotePrefix="1" applyNumberFormat="1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/>
    </xf>
    <xf numFmtId="166" fontId="11" fillId="6" borderId="20" xfId="7" applyNumberFormat="1" applyFont="1" applyFill="1" applyBorder="1"/>
    <xf numFmtId="166" fontId="11" fillId="6" borderId="21" xfId="7" applyNumberFormat="1" applyFont="1" applyFill="1" applyBorder="1"/>
    <xf numFmtId="166" fontId="11" fillId="6" borderId="22" xfId="7" applyNumberFormat="1" applyFont="1" applyFill="1" applyBorder="1"/>
    <xf numFmtId="0" fontId="11" fillId="6" borderId="19" xfId="0" applyFont="1" applyFill="1" applyBorder="1" applyAlignment="1">
      <alignment horizontal="left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</cellXfs>
  <cellStyles count="8">
    <cellStyle name="Euro" xfId="5"/>
    <cellStyle name="Millares" xfId="7" builtinId="3"/>
    <cellStyle name="Normal" xfId="0" builtinId="0"/>
    <cellStyle name="Normal 2" xfId="2"/>
    <cellStyle name="Normal 2 2" xfId="6"/>
    <cellStyle name="Normal 3 2" xfId="3"/>
    <cellStyle name="Normal 4" xfId="1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SV" b="1"/>
              <a:t>Tasa de Lesionados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'Siniestralidad vial'!$A$8</c:f>
              <c:strCache>
                <c:ptCount val="1"/>
                <c:pt idx="0">
                  <c:v>TOTAL DE ACCIDENTES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'Siniestralidad vial'!$B$13:$G$13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'Siniestralidad vial'!$B$8:$G$8</c:f>
              <c:numCache>
                <c:formatCode>#,##0</c:formatCode>
                <c:ptCount val="6"/>
                <c:pt idx="0">
                  <c:v>23098</c:v>
                </c:pt>
                <c:pt idx="1">
                  <c:v>23599</c:v>
                </c:pt>
                <c:pt idx="2">
                  <c:v>22299</c:v>
                </c:pt>
                <c:pt idx="3">
                  <c:v>22958</c:v>
                </c:pt>
                <c:pt idx="4">
                  <c:v>21582</c:v>
                </c:pt>
                <c:pt idx="5">
                  <c:v>12048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82-457E-BEA8-97FC9C92B842}"/>
            </c:ext>
          </c:extLst>
        </c:ser>
        <c:ser>
          <c:idx val="3"/>
          <c:order val="1"/>
          <c:tx>
            <c:strRef>
              <c:f>'Siniestralidad vial'!$A$9</c:f>
              <c:strCache>
                <c:ptCount val="1"/>
                <c:pt idx="0">
                  <c:v>LESIONADOS 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'Siniestralidad vial'!$B$13:$G$13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'Siniestralidad vial'!$B$9:$G$9</c:f>
              <c:numCache>
                <c:formatCode>#,##0</c:formatCode>
                <c:ptCount val="6"/>
                <c:pt idx="0">
                  <c:v>9426</c:v>
                </c:pt>
                <c:pt idx="1">
                  <c:v>10236</c:v>
                </c:pt>
                <c:pt idx="2">
                  <c:v>9466</c:v>
                </c:pt>
                <c:pt idx="3">
                  <c:v>9996</c:v>
                </c:pt>
                <c:pt idx="4">
                  <c:v>9462</c:v>
                </c:pt>
                <c:pt idx="5">
                  <c:v>5569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A82-457E-BEA8-97FC9C92B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493248"/>
        <c:axId val="159493808"/>
      </c:barChart>
      <c:lineChart>
        <c:grouping val="standard"/>
        <c:varyColors val="0"/>
        <c:ser>
          <c:idx val="4"/>
          <c:order val="2"/>
          <c:tx>
            <c:strRef>
              <c:f>'Siniestralidad vial'!$A$16</c:f>
              <c:strCache>
                <c:ptCount val="1"/>
                <c:pt idx="0">
                  <c:v>Tasa de Lesionados por 10,000 vehiculos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'Siniestralidad vial'!$B$5:$F$5</c:f>
              <c:numCache>
                <c:formatCode>General</c:formatCode>
                <c:ptCount val="5"/>
              </c:numCache>
            </c:numRef>
          </c:cat>
          <c:val>
            <c:numRef>
              <c:f>'Siniestralidad vial'!$B$16:$G$16</c:f>
              <c:numCache>
                <c:formatCode>0.0</c:formatCode>
                <c:ptCount val="6"/>
                <c:pt idx="0">
                  <c:v>14.857972068084379</c:v>
                </c:pt>
                <c:pt idx="1">
                  <c:v>15.990651811211578</c:v>
                </c:pt>
                <c:pt idx="2">
                  <c:v>14.65263608910524</c:v>
                </c:pt>
                <c:pt idx="3">
                  <c:v>15.329701296261506</c:v>
                </c:pt>
                <c:pt idx="4">
                  <c:v>14.375700781228634</c:v>
                </c:pt>
                <c:pt idx="5">
                  <c:v>8.3828075526251098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A82-457E-BEA8-97FC9C92B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494368"/>
        <c:axId val="159494928"/>
      </c:lineChart>
      <c:catAx>
        <c:axId val="15949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59493808"/>
        <c:crosses val="autoZero"/>
        <c:auto val="1"/>
        <c:lblAlgn val="ctr"/>
        <c:lblOffset val="100"/>
        <c:noMultiLvlLbl val="0"/>
      </c:catAx>
      <c:valAx>
        <c:axId val="15949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59493248"/>
        <c:crosses val="autoZero"/>
        <c:crossBetween val="between"/>
      </c:valAx>
      <c:catAx>
        <c:axId val="159494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9494928"/>
        <c:crosses val="autoZero"/>
        <c:auto val="1"/>
        <c:lblAlgn val="ctr"/>
        <c:lblOffset val="100"/>
        <c:noMultiLvlLbl val="0"/>
      </c:catAx>
      <c:valAx>
        <c:axId val="159494928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59494368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SV" b="1"/>
              <a:t>Tasa de Fallecidos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'Siniestralidad vial'!$A$8</c:f>
              <c:strCache>
                <c:ptCount val="1"/>
                <c:pt idx="0">
                  <c:v>TOTAL DE ACCIDENTES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'Siniestralidad vial'!$B$13:$G$13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'Siniestralidad vial'!$B$8:$G$8</c:f>
              <c:numCache>
                <c:formatCode>#,##0</c:formatCode>
                <c:ptCount val="6"/>
                <c:pt idx="0">
                  <c:v>23098</c:v>
                </c:pt>
                <c:pt idx="1">
                  <c:v>23599</c:v>
                </c:pt>
                <c:pt idx="2">
                  <c:v>22299</c:v>
                </c:pt>
                <c:pt idx="3">
                  <c:v>22958</c:v>
                </c:pt>
                <c:pt idx="4">
                  <c:v>21582</c:v>
                </c:pt>
                <c:pt idx="5">
                  <c:v>12048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D1-458C-BECC-5BA1DF85C4EB}"/>
            </c:ext>
          </c:extLst>
        </c:ser>
        <c:ser>
          <c:idx val="2"/>
          <c:order val="1"/>
          <c:tx>
            <c:strRef>
              <c:f>'Siniestralidad vial'!$A$10</c:f>
              <c:strCache>
                <c:ptCount val="1"/>
                <c:pt idx="0">
                  <c:v>FALLECIDOS 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'Siniestralidad vial'!$B$13:$G$13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'Siniestralidad vial'!$B$10:$G$10</c:f>
              <c:numCache>
                <c:formatCode>#,##0</c:formatCode>
                <c:ptCount val="6"/>
                <c:pt idx="0">
                  <c:v>1029</c:v>
                </c:pt>
                <c:pt idx="1">
                  <c:v>1049</c:v>
                </c:pt>
                <c:pt idx="2">
                  <c:v>1149</c:v>
                </c:pt>
                <c:pt idx="3">
                  <c:v>1216</c:v>
                </c:pt>
                <c:pt idx="4">
                  <c:v>1245</c:v>
                </c:pt>
                <c:pt idx="5">
                  <c:v>732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D1-458C-BECC-5BA1DF85C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498848"/>
        <c:axId val="159499408"/>
      </c:barChart>
      <c:lineChart>
        <c:grouping val="standard"/>
        <c:varyColors val="0"/>
        <c:ser>
          <c:idx val="3"/>
          <c:order val="2"/>
          <c:tx>
            <c:strRef>
              <c:f>'Siniestralidad vial'!$A$15</c:f>
              <c:strCache>
                <c:ptCount val="1"/>
                <c:pt idx="0">
                  <c:v>Tasa de mortalidad por 10,000 vehiculos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444564824846409E-3"/>
                  <c:y val="3.46320346320345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SV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F50-46EF-ADA5-1E0616459DD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2.72108843537414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SV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F50-46EF-ADA5-1E0616459DD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'Siniestralidad vial'!$B$5:$F$5</c:f>
              <c:numCache>
                <c:formatCode>General</c:formatCode>
                <c:ptCount val="5"/>
              </c:numCache>
            </c:numRef>
          </c:cat>
          <c:val>
            <c:numRef>
              <c:f>'Siniestralidad vial'!$B$15:$G$15</c:f>
              <c:numCache>
                <c:formatCode>0.0</c:formatCode>
                <c:ptCount val="6"/>
                <c:pt idx="0">
                  <c:v>1.621987402722133</c:v>
                </c:pt>
                <c:pt idx="1">
                  <c:v>1.6387449931575757</c:v>
                </c:pt>
                <c:pt idx="2">
                  <c:v>1.7785631593473399</c:v>
                </c:pt>
                <c:pt idx="3">
                  <c:v>1.8648376126704675</c:v>
                </c:pt>
                <c:pt idx="4">
                  <c:v>1.8915395764774519</c:v>
                </c:pt>
                <c:pt idx="5">
                  <c:v>1.1018522407113631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64D1-458C-BECC-5BA1DF85C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499968"/>
        <c:axId val="159500528"/>
      </c:lineChart>
      <c:catAx>
        <c:axId val="15949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59499408"/>
        <c:crosses val="autoZero"/>
        <c:auto val="1"/>
        <c:lblAlgn val="ctr"/>
        <c:lblOffset val="100"/>
        <c:noMultiLvlLbl val="0"/>
      </c:catAx>
      <c:valAx>
        <c:axId val="15949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59498848"/>
        <c:crosses val="autoZero"/>
        <c:crossBetween val="between"/>
      </c:valAx>
      <c:catAx>
        <c:axId val="159499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9500528"/>
        <c:crosses val="autoZero"/>
        <c:auto val="1"/>
        <c:lblAlgn val="ctr"/>
        <c:lblOffset val="100"/>
        <c:noMultiLvlLbl val="0"/>
      </c:catAx>
      <c:valAx>
        <c:axId val="159500528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59499968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Siniestralidad Vial en El Salvador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'Siniestralidad vial'!$A$8</c:f>
              <c:strCache>
                <c:ptCount val="1"/>
                <c:pt idx="0">
                  <c:v>TOTAL DE ACCIDENTES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numRef>
              <c:f>'Siniestralidad vial'!$B$5:$F$5</c:f>
              <c:numCache>
                <c:formatCode>General</c:formatCode>
                <c:ptCount val="5"/>
              </c:numCache>
            </c:numRef>
          </c:cat>
          <c:val>
            <c:numRef>
              <c:f>'Siniestralidad vial'!$B$8:$F$8</c:f>
              <c:numCache>
                <c:formatCode>#,##0</c:formatCode>
                <c:ptCount val="5"/>
                <c:pt idx="0">
                  <c:v>23098</c:v>
                </c:pt>
                <c:pt idx="1">
                  <c:v>23599</c:v>
                </c:pt>
                <c:pt idx="2">
                  <c:v>22299</c:v>
                </c:pt>
                <c:pt idx="3">
                  <c:v>22958</c:v>
                </c:pt>
                <c:pt idx="4">
                  <c:v>21582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382-4C8A-ACDA-B33D71C1074B}"/>
            </c:ext>
          </c:extLst>
        </c:ser>
        <c:ser>
          <c:idx val="1"/>
          <c:order val="1"/>
          <c:tx>
            <c:strRef>
              <c:f>'Siniestralidad vial'!$A$9</c:f>
              <c:strCache>
                <c:ptCount val="1"/>
                <c:pt idx="0">
                  <c:v>LESIONADOS 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numRef>
              <c:f>'Siniestralidad vial'!$B$5:$F$5</c:f>
              <c:numCache>
                <c:formatCode>General</c:formatCode>
                <c:ptCount val="5"/>
              </c:numCache>
            </c:numRef>
          </c:cat>
          <c:val>
            <c:numRef>
              <c:f>'Siniestralidad vial'!$B$9:$F$9</c:f>
              <c:numCache>
                <c:formatCode>#,##0</c:formatCode>
                <c:ptCount val="5"/>
                <c:pt idx="0">
                  <c:v>9426</c:v>
                </c:pt>
                <c:pt idx="1">
                  <c:v>10236</c:v>
                </c:pt>
                <c:pt idx="2">
                  <c:v>9466</c:v>
                </c:pt>
                <c:pt idx="3">
                  <c:v>9996</c:v>
                </c:pt>
                <c:pt idx="4">
                  <c:v>9462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382-4C8A-ACDA-B33D71C1074B}"/>
            </c:ext>
          </c:extLst>
        </c:ser>
        <c:ser>
          <c:idx val="2"/>
          <c:order val="2"/>
          <c:tx>
            <c:strRef>
              <c:f>'Siniestralidad vial'!$A$10</c:f>
              <c:strCache>
                <c:ptCount val="1"/>
                <c:pt idx="0">
                  <c:v>FALLECIDOS 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numRef>
              <c:f>'Siniestralidad vial'!$B$5:$F$5</c:f>
              <c:numCache>
                <c:formatCode>General</c:formatCode>
                <c:ptCount val="5"/>
              </c:numCache>
            </c:numRef>
          </c:cat>
          <c:val>
            <c:numRef>
              <c:f>'Siniestralidad vial'!$B$10:$F$10</c:f>
              <c:numCache>
                <c:formatCode>#,##0</c:formatCode>
                <c:ptCount val="5"/>
                <c:pt idx="0">
                  <c:v>1029</c:v>
                </c:pt>
                <c:pt idx="1">
                  <c:v>1049</c:v>
                </c:pt>
                <c:pt idx="2">
                  <c:v>1149</c:v>
                </c:pt>
                <c:pt idx="3">
                  <c:v>1216</c:v>
                </c:pt>
                <c:pt idx="4">
                  <c:v>1245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382-4C8A-ACDA-B33D71C10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655632"/>
        <c:axId val="159761360"/>
      </c:barChart>
      <c:catAx>
        <c:axId val="15965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59761360"/>
        <c:crosses val="autoZero"/>
        <c:auto val="1"/>
        <c:lblAlgn val="ctr"/>
        <c:lblOffset val="100"/>
        <c:noMultiLvlLbl val="0"/>
      </c:catAx>
      <c:valAx>
        <c:axId val="159761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596556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153864</xdr:colOff>
      <xdr:row>18</xdr:row>
      <xdr:rowOff>58615</xdr:rowOff>
    </xdr:from>
    <xdr:to>
      <xdr:col>7</xdr:col>
      <xdr:colOff>432288</xdr:colOff>
      <xdr:row>38</xdr:row>
      <xdr:rowOff>36635</xdr:rowOff>
    </xdr:to>
    <xdr:graphicFrame macro="">
      <xdr:nvGraphicFramePr>
        <xdr:cNvPr id="2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172181</xdr:colOff>
      <xdr:row>39</xdr:row>
      <xdr:rowOff>1465</xdr:rowOff>
    </xdr:from>
    <xdr:to>
      <xdr:col>7</xdr:col>
      <xdr:colOff>498231</xdr:colOff>
      <xdr:row>58</xdr:row>
      <xdr:rowOff>161192</xdr:rowOff>
    </xdr:to>
    <xdr:graphicFrame macro="">
      <xdr:nvGraphicFramePr>
        <xdr:cNvPr id="3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238125</xdr:colOff>
      <xdr:row>27</xdr:row>
      <xdr:rowOff>133350</xdr:rowOff>
    </xdr:from>
    <xdr:to>
      <xdr:col>19</xdr:col>
      <xdr:colOff>381000</xdr:colOff>
      <xdr:row>45</xdr:row>
      <xdr:rowOff>0</xdr:rowOff>
    </xdr:to>
    <xdr:graphicFrame macro="">
      <xdr:nvGraphicFramePr>
        <xdr:cNvPr id="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showGridLines="0" tabSelected="1" view="pageBreakPreview" zoomScale="130" zoomScaleNormal="100" zoomScaleSheetLayoutView="130" workbookViewId="0">
      <selection activeCell="K6" sqref="K6"/>
    </sheetView>
  </sheetViews>
  <sheetFormatPr baseColWidth="10" defaultRowHeight="12.75" x14ac:dyDescent="0.2"/>
  <cols>
    <col min="1" max="1" width="33.140625" style="2" customWidth="1"/>
    <col min="2" max="6" width="11.42578125" style="2"/>
    <col min="7" max="7" width="12.5703125" style="2" bestFit="1" customWidth="1"/>
    <col min="8" max="16384" width="11.42578125" style="2"/>
  </cols>
  <sheetData>
    <row r="1" spans="1:19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">
      <c r="A4" s="26">
        <f ca="1">TODAY()</f>
        <v>43339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39" customHeight="1" x14ac:dyDescent="0.25">
      <c r="A5" s="36" t="s">
        <v>14</v>
      </c>
      <c r="B5" s="37"/>
      <c r="C5" s="37"/>
      <c r="D5" s="37"/>
      <c r="E5" s="37"/>
      <c r="F5" s="37"/>
      <c r="G5" s="37"/>
      <c r="H5" s="37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8.75" thickBo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8.75" thickBot="1" x14ac:dyDescent="0.3">
      <c r="A7" s="4" t="s">
        <v>3</v>
      </c>
      <c r="B7" s="5">
        <v>2013</v>
      </c>
      <c r="C7" s="5">
        <v>2014</v>
      </c>
      <c r="D7" s="5">
        <v>2015</v>
      </c>
      <c r="E7" s="5">
        <v>2016</v>
      </c>
      <c r="F7" s="5">
        <v>2017</v>
      </c>
      <c r="G7" s="5" t="s">
        <v>8</v>
      </c>
      <c r="H7" s="5" t="s">
        <v>4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16.5" thickBot="1" x14ac:dyDescent="0.25">
      <c r="A8" s="7" t="s">
        <v>5</v>
      </c>
      <c r="B8" s="8">
        <v>23098</v>
      </c>
      <c r="C8" s="8">
        <v>23599</v>
      </c>
      <c r="D8" s="8">
        <v>22299</v>
      </c>
      <c r="E8" s="8">
        <v>22958</v>
      </c>
      <c r="F8" s="8">
        <v>21582</v>
      </c>
      <c r="G8" s="8">
        <v>12048</v>
      </c>
      <c r="H8" s="8">
        <f>SUM(B8:G8)</f>
        <v>125584</v>
      </c>
    </row>
    <row r="9" spans="1:19" ht="15" x14ac:dyDescent="0.2">
      <c r="A9" s="9" t="s">
        <v>6</v>
      </c>
      <c r="B9" s="10">
        <v>9426</v>
      </c>
      <c r="C9" s="11">
        <v>10236</v>
      </c>
      <c r="D9" s="11">
        <v>9466</v>
      </c>
      <c r="E9" s="11">
        <v>9996</v>
      </c>
      <c r="F9" s="11">
        <v>9462</v>
      </c>
      <c r="G9" s="11">
        <v>5569</v>
      </c>
      <c r="H9" s="11">
        <f t="shared" ref="H9:H10" si="0">SUM(B9:G9)</f>
        <v>54155</v>
      </c>
    </row>
    <row r="10" spans="1:19" ht="15.75" thickBot="1" x14ac:dyDescent="0.25">
      <c r="A10" s="12" t="s">
        <v>7</v>
      </c>
      <c r="B10" s="13">
        <v>1029</v>
      </c>
      <c r="C10" s="14">
        <v>1049</v>
      </c>
      <c r="D10" s="14">
        <v>1149</v>
      </c>
      <c r="E10" s="14">
        <v>1216</v>
      </c>
      <c r="F10" s="14">
        <v>1245</v>
      </c>
      <c r="G10" s="14">
        <v>732</v>
      </c>
      <c r="H10" s="14">
        <f t="shared" si="0"/>
        <v>6420</v>
      </c>
    </row>
    <row r="11" spans="1:19" ht="15.75" x14ac:dyDescent="0.2">
      <c r="A11" s="15" t="s">
        <v>9</v>
      </c>
      <c r="B11" s="16"/>
      <c r="C11" s="17"/>
      <c r="D11" s="17"/>
      <c r="E11" s="17"/>
      <c r="F11" s="17"/>
      <c r="G11" s="18"/>
    </row>
    <row r="12" spans="1:19" ht="16.5" thickBot="1" x14ac:dyDescent="0.25">
      <c r="A12" s="15"/>
      <c r="B12" s="16"/>
      <c r="C12" s="17"/>
      <c r="D12" s="17"/>
      <c r="E12" s="17"/>
      <c r="F12" s="17"/>
      <c r="G12" s="18"/>
    </row>
    <row r="13" spans="1:19" ht="15.75" thickBot="1" x14ac:dyDescent="0.25">
      <c r="A13" s="4" t="s">
        <v>3</v>
      </c>
      <c r="B13" s="5">
        <v>2013</v>
      </c>
      <c r="C13" s="5">
        <v>2014</v>
      </c>
      <c r="D13" s="5">
        <v>2015</v>
      </c>
      <c r="E13" s="5">
        <v>2016</v>
      </c>
      <c r="F13" s="6">
        <v>2017</v>
      </c>
      <c r="G13" s="6">
        <v>2018</v>
      </c>
    </row>
    <row r="14" spans="1:19" x14ac:dyDescent="0.2">
      <c r="A14" s="19" t="s">
        <v>10</v>
      </c>
      <c r="B14" s="20">
        <v>6344069</v>
      </c>
      <c r="C14" s="20">
        <v>6401240</v>
      </c>
      <c r="D14" s="20">
        <v>6460271</v>
      </c>
      <c r="E14" s="20">
        <v>6520675</v>
      </c>
      <c r="F14" s="21">
        <v>6581940</v>
      </c>
      <c r="G14" s="21">
        <v>6643359</v>
      </c>
    </row>
    <row r="15" spans="1:19" x14ac:dyDescent="0.2">
      <c r="A15" s="22" t="s">
        <v>12</v>
      </c>
      <c r="B15" s="23">
        <f t="shared" ref="B15:G15" si="1">+(B10/B14)*10000</f>
        <v>1.621987402722133</v>
      </c>
      <c r="C15" s="23">
        <f t="shared" si="1"/>
        <v>1.6387449931575757</v>
      </c>
      <c r="D15" s="23">
        <f t="shared" si="1"/>
        <v>1.7785631593473399</v>
      </c>
      <c r="E15" s="23">
        <f t="shared" si="1"/>
        <v>1.8648376126704675</v>
      </c>
      <c r="F15" s="23">
        <f t="shared" si="1"/>
        <v>1.8915395764774519</v>
      </c>
      <c r="G15" s="23">
        <f t="shared" si="1"/>
        <v>1.1018522407113631</v>
      </c>
    </row>
    <row r="16" spans="1:19" x14ac:dyDescent="0.2">
      <c r="A16" s="22" t="s">
        <v>13</v>
      </c>
      <c r="B16" s="23">
        <f t="shared" ref="B16:G16" si="2">(B9/B14)*10000</f>
        <v>14.857972068084379</v>
      </c>
      <c r="C16" s="23">
        <f t="shared" si="2"/>
        <v>15.990651811211578</v>
      </c>
      <c r="D16" s="23">
        <f t="shared" si="2"/>
        <v>14.65263608910524</v>
      </c>
      <c r="E16" s="23">
        <f t="shared" si="2"/>
        <v>15.329701296261506</v>
      </c>
      <c r="F16" s="23">
        <f t="shared" si="2"/>
        <v>14.375700781228634</v>
      </c>
      <c r="G16" s="23">
        <f t="shared" si="2"/>
        <v>8.3828075526251098</v>
      </c>
    </row>
    <row r="17" spans="1:8" ht="15" x14ac:dyDescent="0.25">
      <c r="A17" s="15" t="s">
        <v>11</v>
      </c>
      <c r="B17" s="24"/>
      <c r="C17" s="24"/>
      <c r="D17" s="24"/>
      <c r="E17" s="24"/>
      <c r="F17" s="24"/>
    </row>
    <row r="18" spans="1:8" ht="15" x14ac:dyDescent="0.25">
      <c r="B18" s="24"/>
      <c r="C18" s="24"/>
      <c r="D18" s="24"/>
      <c r="E18" s="24"/>
      <c r="F18" s="25"/>
      <c r="G18" s="25"/>
    </row>
    <row r="19" spans="1:8" ht="15" x14ac:dyDescent="0.25">
      <c r="E19" s="24"/>
      <c r="F19" s="24"/>
      <c r="G19" s="24"/>
      <c r="H19" s="24"/>
    </row>
  </sheetData>
  <mergeCells count="1">
    <mergeCell ref="A5:H5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workbookViewId="0">
      <selection activeCell="G23" sqref="G23"/>
    </sheetView>
  </sheetViews>
  <sheetFormatPr baseColWidth="10" defaultRowHeight="15" x14ac:dyDescent="0.25"/>
  <cols>
    <col min="1" max="1" width="55.85546875" customWidth="1"/>
    <col min="2" max="4" width="12.28515625" bestFit="1" customWidth="1"/>
    <col min="5" max="7" width="13.7109375" bestFit="1" customWidth="1"/>
    <col min="8" max="9" width="12.28515625" bestFit="1" customWidth="1"/>
    <col min="10" max="12" width="13.7109375" bestFit="1" customWidth="1"/>
  </cols>
  <sheetData>
    <row r="1" spans="1:7" x14ac:dyDescent="0.25">
      <c r="A1" s="1" t="s">
        <v>0</v>
      </c>
    </row>
    <row r="2" spans="1:7" x14ac:dyDescent="0.25">
      <c r="A2" s="1" t="s">
        <v>1</v>
      </c>
    </row>
    <row r="3" spans="1:7" x14ac:dyDescent="0.25">
      <c r="A3" s="1" t="s">
        <v>2</v>
      </c>
    </row>
    <row r="4" spans="1:7" x14ac:dyDescent="0.25">
      <c r="A4" s="26">
        <f ca="1">TODAY()</f>
        <v>43339</v>
      </c>
    </row>
    <row r="5" spans="1:7" x14ac:dyDescent="0.25">
      <c r="A5" s="26"/>
    </row>
    <row r="6" spans="1:7" ht="15.75" thickBot="1" x14ac:dyDescent="0.3"/>
    <row r="7" spans="1:7" ht="33.75" thickBot="1" x14ac:dyDescent="0.3">
      <c r="A7" s="27" t="s">
        <v>21</v>
      </c>
      <c r="B7" s="28" t="s">
        <v>15</v>
      </c>
      <c r="C7" s="28" t="s">
        <v>16</v>
      </c>
      <c r="D7" s="28" t="s">
        <v>17</v>
      </c>
      <c r="E7" s="28" t="s">
        <v>18</v>
      </c>
      <c r="F7" s="29" t="s">
        <v>19</v>
      </c>
      <c r="G7" s="30" t="s">
        <v>20</v>
      </c>
    </row>
    <row r="8" spans="1:7" ht="18" thickTop="1" thickBot="1" x14ac:dyDescent="0.35">
      <c r="A8" s="35" t="s">
        <v>22</v>
      </c>
      <c r="B8" s="32">
        <v>816356</v>
      </c>
      <c r="C8" s="32">
        <v>865875</v>
      </c>
      <c r="D8" s="32">
        <v>926572</v>
      </c>
      <c r="E8" s="33">
        <v>1008080</v>
      </c>
      <c r="F8" s="33">
        <v>1093950</v>
      </c>
      <c r="G8" s="34">
        <v>1140303</v>
      </c>
    </row>
    <row r="9" spans="1:7" ht="18" thickTop="1" thickBot="1" x14ac:dyDescent="0.35">
      <c r="A9" s="35" t="s">
        <v>23</v>
      </c>
      <c r="B9" s="32">
        <v>112790</v>
      </c>
      <c r="C9" s="32">
        <v>138307</v>
      </c>
      <c r="D9" s="32">
        <v>167428</v>
      </c>
      <c r="E9" s="33">
        <v>205426</v>
      </c>
      <c r="F9" s="33">
        <v>245791</v>
      </c>
      <c r="G9" s="34">
        <v>270266</v>
      </c>
    </row>
    <row r="10" spans="1:7" ht="15.75" thickBot="1" x14ac:dyDescent="0.3"/>
    <row r="11" spans="1:7" ht="33.75" thickBot="1" x14ac:dyDescent="0.3">
      <c r="A11" s="27" t="s">
        <v>21</v>
      </c>
      <c r="B11" s="28" t="s">
        <v>15</v>
      </c>
      <c r="C11" s="28" t="s">
        <v>16</v>
      </c>
      <c r="D11" s="28" t="s">
        <v>17</v>
      </c>
      <c r="E11" s="28" t="s">
        <v>18</v>
      </c>
      <c r="F11" s="29" t="s">
        <v>19</v>
      </c>
      <c r="G11" s="30" t="s">
        <v>20</v>
      </c>
    </row>
    <row r="12" spans="1:7" x14ac:dyDescent="0.25">
      <c r="A12" s="19" t="s">
        <v>10</v>
      </c>
      <c r="B12" s="20">
        <v>6344069</v>
      </c>
      <c r="C12" s="20">
        <v>6401240</v>
      </c>
      <c r="D12" s="20">
        <v>6460271</v>
      </c>
      <c r="E12" s="20">
        <v>6520675</v>
      </c>
      <c r="F12" s="21">
        <v>6581940</v>
      </c>
      <c r="G12" s="21">
        <v>6643359</v>
      </c>
    </row>
    <row r="13" spans="1:7" ht="15.75" thickBot="1" x14ac:dyDescent="0.3"/>
    <row r="14" spans="1:7" ht="33.75" thickBot="1" x14ac:dyDescent="0.3">
      <c r="A14" s="27" t="s">
        <v>21</v>
      </c>
      <c r="B14" s="28" t="s">
        <v>15</v>
      </c>
      <c r="C14" s="28" t="s">
        <v>16</v>
      </c>
      <c r="D14" s="28" t="s">
        <v>17</v>
      </c>
      <c r="E14" s="28" t="s">
        <v>18</v>
      </c>
      <c r="F14" s="29" t="s">
        <v>19</v>
      </c>
      <c r="G14" s="30" t="s">
        <v>20</v>
      </c>
    </row>
    <row r="15" spans="1:7" ht="18" thickTop="1" thickBot="1" x14ac:dyDescent="0.35">
      <c r="A15" s="31" t="s">
        <v>25</v>
      </c>
      <c r="B15" s="32">
        <f t="shared" ref="B15:G15" si="0">+(B8/B12)*100</f>
        <v>12.868018932328763</v>
      </c>
      <c r="C15" s="32">
        <f t="shared" si="0"/>
        <v>13.526676081509207</v>
      </c>
      <c r="D15" s="32">
        <f t="shared" si="0"/>
        <v>14.342618134750074</v>
      </c>
      <c r="E15" s="33">
        <f t="shared" si="0"/>
        <v>15.459749182408263</v>
      </c>
      <c r="F15" s="33">
        <f t="shared" si="0"/>
        <v>16.620479676204887</v>
      </c>
      <c r="G15" s="34">
        <f t="shared" si="0"/>
        <v>17.164554858468435</v>
      </c>
    </row>
    <row r="16" spans="1:7" ht="18" thickTop="1" thickBot="1" x14ac:dyDescent="0.35">
      <c r="A16" s="31" t="s">
        <v>24</v>
      </c>
      <c r="B16" s="32">
        <f t="shared" ref="B16:G16" si="1">+(B9/B12)*100</f>
        <v>1.7778810413316752</v>
      </c>
      <c r="C16" s="32">
        <f t="shared" si="1"/>
        <v>2.1606282532759278</v>
      </c>
      <c r="D16" s="32">
        <f t="shared" si="1"/>
        <v>2.5916559847102389</v>
      </c>
      <c r="E16" s="33">
        <f t="shared" si="1"/>
        <v>3.1503793702339098</v>
      </c>
      <c r="F16" s="33">
        <f t="shared" si="1"/>
        <v>3.7343245304575854</v>
      </c>
      <c r="G16" s="34">
        <f t="shared" si="1"/>
        <v>4.0682130831707273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Siniestralidad vial</vt:lpstr>
      <vt:lpstr>indicadores_PV</vt:lpstr>
      <vt:lpstr>Hoja1</vt:lpstr>
      <vt:lpstr>'Siniestralidad vial'!Área_de_impresión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Emerita Sorto de Perez</dc:creator>
  <cp:lastModifiedBy>Karen Vanesa Alvarenga Rivas</cp:lastModifiedBy>
  <cp:lastPrinted>2018-08-20T14:21:44Z</cp:lastPrinted>
  <dcterms:created xsi:type="dcterms:W3CDTF">2018-08-17T21:29:00Z</dcterms:created>
  <dcterms:modified xsi:type="dcterms:W3CDTF">2018-08-27T19:09:13Z</dcterms:modified>
</cp:coreProperties>
</file>