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360" yWindow="300" windowWidth="14880" windowHeight="7815"/>
  </bookViews>
  <sheets>
    <sheet name="EJECUTADO" sheetId="24" r:id="rId1"/>
    <sheet name="0101" sheetId="2" state="hidden" r:id="rId2"/>
    <sheet name="0102" sheetId="19" state="hidden" r:id="rId3"/>
    <sheet name="0201" sheetId="21" state="hidden" r:id="rId4"/>
    <sheet name="0202" sheetId="22" state="hidden" r:id="rId5"/>
  </sheets>
  <definedNames>
    <definedName name="_xlnm.Print_Titles" localSheetId="0">EJECUTADO!$1:$6</definedName>
  </definedNames>
  <calcPr calcId="152511"/>
</workbook>
</file>

<file path=xl/calcChain.xml><?xml version="1.0" encoding="utf-8"?>
<calcChain xmlns="http://schemas.openxmlformats.org/spreadsheetml/2006/main">
  <c r="J108" i="24" l="1"/>
  <c r="E110" i="21" l="1"/>
  <c r="C110" i="21"/>
  <c r="H33" i="24" l="1"/>
  <c r="AM188" i="24" l="1"/>
  <c r="AM185" i="24"/>
  <c r="AM183" i="24"/>
  <c r="AM161" i="24"/>
  <c r="AM160" i="24"/>
  <c r="AM159" i="24"/>
  <c r="AM158" i="24"/>
  <c r="AM157" i="24"/>
  <c r="AM156" i="24"/>
  <c r="AM154" i="24"/>
  <c r="AM153" i="24"/>
  <c r="AM146" i="24"/>
  <c r="AM119" i="24"/>
  <c r="AM115" i="24"/>
  <c r="AM112" i="24"/>
  <c r="AM111" i="24"/>
  <c r="AM110" i="24"/>
  <c r="AM109" i="24"/>
  <c r="AM108" i="24"/>
  <c r="AM106" i="24"/>
  <c r="AM104" i="24"/>
  <c r="AM94" i="24"/>
  <c r="AM90" i="24"/>
  <c r="AM81" i="24"/>
  <c r="AM75" i="24"/>
  <c r="AM67" i="24"/>
  <c r="AM64" i="24"/>
  <c r="AM59" i="24"/>
  <c r="AM58" i="24"/>
  <c r="AM57" i="24"/>
  <c r="AM56" i="24"/>
  <c r="AM14" i="24"/>
  <c r="AM13" i="24"/>
  <c r="AM12" i="24"/>
  <c r="AM11" i="24"/>
  <c r="AM55" i="24" l="1"/>
  <c r="AM53" i="24"/>
  <c r="AM52" i="24"/>
  <c r="AM49" i="24"/>
  <c r="AM45" i="24"/>
  <c r="AM42" i="24"/>
  <c r="AM41" i="24"/>
  <c r="AM37" i="24"/>
  <c r="AM36" i="24"/>
  <c r="AM35" i="24"/>
  <c r="AM34" i="24"/>
  <c r="AM10" i="24"/>
  <c r="AM8" i="24"/>
  <c r="AM7" i="24"/>
  <c r="AU21" i="22" l="1"/>
  <c r="F281" i="19" l="1"/>
  <c r="AL188" i="24" l="1"/>
  <c r="AL186" i="24"/>
  <c r="AL185" i="24"/>
  <c r="AL183" i="24"/>
  <c r="AL161" i="24"/>
  <c r="AL160" i="24"/>
  <c r="AL159" i="24"/>
  <c r="AL158" i="24"/>
  <c r="AL157" i="24"/>
  <c r="AL156" i="24"/>
  <c r="AL154" i="24"/>
  <c r="AL153" i="24"/>
  <c r="AL115" i="24"/>
  <c r="AL112" i="24"/>
  <c r="AL111" i="24"/>
  <c r="AL110" i="24"/>
  <c r="AL109" i="24"/>
  <c r="AL108" i="24"/>
  <c r="AL106" i="24"/>
  <c r="AL105" i="24"/>
  <c r="AL104" i="24"/>
  <c r="AL94" i="24"/>
  <c r="AL90" i="24"/>
  <c r="AL78" i="24"/>
  <c r="AL64" i="24"/>
  <c r="AL59" i="24"/>
  <c r="AL58" i="24"/>
  <c r="AL57" i="24"/>
  <c r="AL56" i="24"/>
  <c r="AL55" i="24"/>
  <c r="AL53" i="24"/>
  <c r="AL52" i="24"/>
  <c r="BH286" i="2"/>
  <c r="AL50" i="24"/>
  <c r="AL49" i="24"/>
  <c r="AL47" i="24"/>
  <c r="AL45" i="24"/>
  <c r="AL42" i="24"/>
  <c r="AL36" i="24"/>
  <c r="AL35" i="24"/>
  <c r="AL34" i="24"/>
  <c r="AL15" i="24"/>
  <c r="AL14" i="24"/>
  <c r="AL13" i="24"/>
  <c r="AL12" i="24"/>
  <c r="AL11" i="24"/>
  <c r="AL10" i="24"/>
  <c r="AL8" i="24"/>
  <c r="AL7" i="24"/>
  <c r="C79" i="21" l="1"/>
  <c r="AM242" i="22" l="1"/>
  <c r="AK185" i="24" l="1"/>
  <c r="AK188" i="24"/>
  <c r="AK183" i="24" l="1"/>
  <c r="AK164" i="24"/>
  <c r="AK161" i="24"/>
  <c r="AK160" i="24"/>
  <c r="AK159" i="24"/>
  <c r="AK158" i="24"/>
  <c r="AK157" i="24"/>
  <c r="AE155" i="24"/>
  <c r="E242" i="22"/>
  <c r="AK156" i="24"/>
  <c r="AK154" i="24"/>
  <c r="AK153" i="24"/>
  <c r="AK116" i="24"/>
  <c r="AK115" i="24"/>
  <c r="AK112" i="24"/>
  <c r="AK111" i="24"/>
  <c r="AK110" i="24"/>
  <c r="AK109" i="24"/>
  <c r="AK108" i="24"/>
  <c r="AK106" i="24"/>
  <c r="AK105" i="24"/>
  <c r="AK104" i="24"/>
  <c r="AK94" i="24"/>
  <c r="AK90" i="24"/>
  <c r="AK81" i="24"/>
  <c r="AK78" i="24"/>
  <c r="AK74" i="24"/>
  <c r="AK69" i="24"/>
  <c r="AK67" i="24"/>
  <c r="AK64" i="24"/>
  <c r="AK63" i="24"/>
  <c r="AK59" i="24"/>
  <c r="AK58" i="24"/>
  <c r="AK57" i="24"/>
  <c r="AK56" i="24"/>
  <c r="AK55" i="24"/>
  <c r="AK53" i="24"/>
  <c r="AK52" i="24"/>
  <c r="AK50" i="24"/>
  <c r="AK49" i="24"/>
  <c r="AK47" i="24"/>
  <c r="AK45" i="24"/>
  <c r="AK42" i="24"/>
  <c r="AK36" i="24"/>
  <c r="AK35" i="24"/>
  <c r="AK34" i="24"/>
  <c r="AK19" i="24"/>
  <c r="AK15" i="24"/>
  <c r="AK13" i="24"/>
  <c r="AK12" i="24"/>
  <c r="AK11" i="24"/>
  <c r="AK10" i="24"/>
  <c r="AK8" i="24"/>
  <c r="AK7" i="24"/>
  <c r="AA222" i="19" l="1"/>
  <c r="X222" i="19"/>
  <c r="S222" i="19"/>
  <c r="H73" i="21" l="1"/>
  <c r="E68" i="21"/>
  <c r="C68" i="21"/>
  <c r="AE47" i="24" l="1"/>
  <c r="AR47" i="24" s="1"/>
  <c r="AD47" i="24"/>
  <c r="AA47" i="24"/>
  <c r="X47" i="24"/>
  <c r="U47" i="24"/>
  <c r="R47" i="24"/>
  <c r="O47" i="24"/>
  <c r="L47" i="24"/>
  <c r="I47" i="24"/>
  <c r="I48" i="24"/>
  <c r="L48" i="24" s="1"/>
  <c r="O48" i="24" s="1"/>
  <c r="R48" i="24" s="1"/>
  <c r="U48" i="24" s="1"/>
  <c r="X48" i="24" s="1"/>
  <c r="AA48" i="24" s="1"/>
  <c r="AD48" i="24" s="1"/>
  <c r="AH48" i="24"/>
  <c r="AJ48" i="24"/>
  <c r="AL48" i="24"/>
  <c r="AM48" i="24"/>
  <c r="AN48" i="24"/>
  <c r="AP48" i="24"/>
  <c r="AJ188" i="24" l="1"/>
  <c r="AJ185" i="24"/>
  <c r="AJ183" i="24"/>
  <c r="AJ178" i="24"/>
  <c r="AJ160" i="24"/>
  <c r="AJ159" i="24"/>
  <c r="AJ158" i="24"/>
  <c r="AJ157" i="24"/>
  <c r="AJ156" i="24"/>
  <c r="AJ154" i="24"/>
  <c r="AJ153" i="24"/>
  <c r="AJ131" i="24"/>
  <c r="AJ122" i="24"/>
  <c r="AJ115" i="24"/>
  <c r="AJ112" i="24"/>
  <c r="AJ111" i="24"/>
  <c r="AJ110" i="24"/>
  <c r="AJ109" i="24"/>
  <c r="AJ108" i="24"/>
  <c r="AJ105" i="24"/>
  <c r="AJ106" i="24"/>
  <c r="AJ104" i="24"/>
  <c r="AJ94" i="24"/>
  <c r="AJ90" i="24"/>
  <c r="AJ78" i="24"/>
  <c r="AJ75" i="24"/>
  <c r="AJ64" i="24"/>
  <c r="AJ59" i="24"/>
  <c r="AJ58" i="24"/>
  <c r="AJ57" i="24"/>
  <c r="AJ56" i="24"/>
  <c r="AJ55" i="24"/>
  <c r="AJ53" i="24"/>
  <c r="AJ52" i="24"/>
  <c r="AJ49" i="24" l="1"/>
  <c r="AJ42" i="24"/>
  <c r="AJ41" i="24"/>
  <c r="AJ40" i="24"/>
  <c r="AJ37" i="24"/>
  <c r="AJ36" i="24"/>
  <c r="AJ35" i="24"/>
  <c r="AJ34" i="24"/>
  <c r="AJ29" i="24"/>
  <c r="AJ15" i="24"/>
  <c r="AJ14" i="24"/>
  <c r="AJ13" i="24"/>
  <c r="AJ12" i="24"/>
  <c r="AJ11" i="24"/>
  <c r="AJ10" i="24"/>
  <c r="AJ8" i="24"/>
  <c r="AJ7" i="24"/>
  <c r="AR17" i="24" l="1"/>
  <c r="E60" i="21" l="1"/>
  <c r="C60" i="21"/>
  <c r="AI188" i="24" l="1"/>
  <c r="AI183" i="24"/>
  <c r="AI160" i="24"/>
  <c r="AI159" i="24"/>
  <c r="AI158" i="24"/>
  <c r="AI157" i="24"/>
  <c r="AI155" i="24"/>
  <c r="AI156" i="24"/>
  <c r="AI154" i="24"/>
  <c r="AI153" i="24"/>
  <c r="AI119" i="24"/>
  <c r="AI115" i="24"/>
  <c r="AI112" i="24"/>
  <c r="AI111" i="24"/>
  <c r="AI110" i="24"/>
  <c r="AI109" i="24"/>
  <c r="AI108" i="24"/>
  <c r="AI106" i="24"/>
  <c r="AI105" i="24"/>
  <c r="AI104" i="24"/>
  <c r="AI90" i="24"/>
  <c r="AI64" i="24"/>
  <c r="AI59" i="24"/>
  <c r="AI58" i="24"/>
  <c r="AI57" i="24"/>
  <c r="AI56" i="24"/>
  <c r="AI55" i="24"/>
  <c r="AI53" i="24"/>
  <c r="AI52" i="24"/>
  <c r="AI50" i="24"/>
  <c r="AI49" i="24"/>
  <c r="AI45" i="24"/>
  <c r="AI42" i="24"/>
  <c r="AI37" i="24"/>
  <c r="AI36" i="24"/>
  <c r="AI35" i="24"/>
  <c r="AI34" i="24"/>
  <c r="AI14" i="24"/>
  <c r="AI13" i="24"/>
  <c r="AI12" i="24"/>
  <c r="AI11" i="24"/>
  <c r="AI10" i="24"/>
  <c r="AI8" i="24"/>
  <c r="AI7" i="24"/>
  <c r="I190" i="24" l="1"/>
  <c r="I189" i="24"/>
  <c r="E70" i="22" l="1"/>
  <c r="C70" i="22"/>
  <c r="E47" i="21"/>
  <c r="C47" i="21"/>
  <c r="AH160" i="24" l="1"/>
  <c r="AH159" i="24"/>
  <c r="AH158" i="24"/>
  <c r="AH157" i="24"/>
  <c r="AH188" i="24"/>
  <c r="AH185" i="24"/>
  <c r="AH183" i="24"/>
  <c r="AH179" i="24"/>
  <c r="AH178" i="24"/>
  <c r="AH167" i="24"/>
  <c r="AH161" i="24"/>
  <c r="AH156" i="24"/>
  <c r="AH154" i="24"/>
  <c r="AH153" i="24"/>
  <c r="AH151" i="24"/>
  <c r="AH132" i="24"/>
  <c r="AH131" i="24"/>
  <c r="AH128" i="24"/>
  <c r="AH112" i="24"/>
  <c r="AH111" i="24"/>
  <c r="AH110" i="24"/>
  <c r="AH109" i="24"/>
  <c r="AH108" i="24"/>
  <c r="AH106" i="24"/>
  <c r="AH104" i="24"/>
  <c r="AH90" i="24" l="1"/>
  <c r="AH81" i="24"/>
  <c r="AH79" i="24"/>
  <c r="AH59" i="24"/>
  <c r="AH58" i="24"/>
  <c r="AH57" i="24"/>
  <c r="AH56" i="24"/>
  <c r="AH55" i="24"/>
  <c r="AH53" i="24"/>
  <c r="AH52" i="24"/>
  <c r="AH50" i="24"/>
  <c r="AH49" i="24"/>
  <c r="AH45" i="24"/>
  <c r="AH42" i="24"/>
  <c r="AH39" i="24"/>
  <c r="AH36" i="24"/>
  <c r="AH35" i="24"/>
  <c r="AH34" i="24"/>
  <c r="AH15" i="24"/>
  <c r="AH11" i="24"/>
  <c r="AH12" i="24"/>
  <c r="AH14" i="24"/>
  <c r="AH13" i="24"/>
  <c r="AH10" i="24"/>
  <c r="AH8" i="24"/>
  <c r="AH7" i="24"/>
  <c r="Y89" i="19" l="1"/>
  <c r="AH75" i="24" s="1"/>
  <c r="AA89" i="19"/>
  <c r="S52" i="19" l="1"/>
  <c r="AH69" i="24" s="1"/>
  <c r="N52" i="19"/>
  <c r="AH64" i="24" s="1"/>
  <c r="AA52" i="19"/>
  <c r="AH78" i="24" s="1"/>
  <c r="AG185" i="24" l="1"/>
  <c r="AG183" i="24"/>
  <c r="AG179" i="24"/>
  <c r="AG178" i="24"/>
  <c r="AG173" i="24"/>
  <c r="AG170" i="24"/>
  <c r="AG167" i="24"/>
  <c r="AG161" i="24"/>
  <c r="AG156" i="24"/>
  <c r="AG154" i="24"/>
  <c r="AG153" i="24"/>
  <c r="AG129" i="24"/>
  <c r="AG122" i="24"/>
  <c r="AG117" i="24"/>
  <c r="AG113" i="24"/>
  <c r="AG108" i="24"/>
  <c r="AG106" i="24"/>
  <c r="AG105" i="24"/>
  <c r="AG104" i="24"/>
  <c r="AG90" i="24"/>
  <c r="AG75" i="24"/>
  <c r="AG69" i="24"/>
  <c r="AG64" i="24"/>
  <c r="AG55" i="24"/>
  <c r="AG53" i="24"/>
  <c r="AG52" i="24"/>
  <c r="AG39" i="24"/>
  <c r="AG50" i="24"/>
  <c r="AG49" i="24"/>
  <c r="AG46" i="24"/>
  <c r="AG45" i="24"/>
  <c r="AG42" i="24"/>
  <c r="AG36" i="24"/>
  <c r="AG35" i="24"/>
  <c r="AG34" i="24"/>
  <c r="AG15" i="24"/>
  <c r="AG10" i="24"/>
  <c r="AG8" i="24"/>
  <c r="AG7" i="24"/>
  <c r="E14" i="21" l="1"/>
  <c r="C14" i="21"/>
  <c r="AC37" i="19" l="1"/>
  <c r="AG81" i="24" s="1"/>
  <c r="C7" i="21" l="1"/>
  <c r="AE192" i="24" l="1"/>
  <c r="AE191" i="24"/>
  <c r="AE190" i="24"/>
  <c r="AE189" i="24"/>
  <c r="F40" i="24"/>
  <c r="AQ185" i="24" l="1"/>
  <c r="AQ183" i="24"/>
  <c r="AQ179" i="24"/>
  <c r="AQ178" i="24"/>
  <c r="AQ173" i="24"/>
  <c r="AQ165" i="24"/>
  <c r="AQ163" i="24"/>
  <c r="AQ156" i="24"/>
  <c r="AQ154" i="24"/>
  <c r="AQ153" i="24"/>
  <c r="AQ151" i="24"/>
  <c r="AQ133" i="24"/>
  <c r="AQ131" i="24"/>
  <c r="AQ119" i="24"/>
  <c r="AQ115" i="24"/>
  <c r="AQ108" i="24"/>
  <c r="AQ105" i="24"/>
  <c r="AQ106" i="24"/>
  <c r="AQ104" i="24"/>
  <c r="AQ90" i="24"/>
  <c r="AQ89" i="24"/>
  <c r="AQ81" i="24"/>
  <c r="AQ79" i="24"/>
  <c r="AQ78" i="24"/>
  <c r="AQ75" i="24"/>
  <c r="AQ69" i="24"/>
  <c r="AQ55" i="24"/>
  <c r="AQ53" i="24"/>
  <c r="AQ52" i="24"/>
  <c r="BH606" i="2"/>
  <c r="BH564" i="2"/>
  <c r="BH666" i="2"/>
  <c r="BH667" i="2"/>
  <c r="BH668" i="2"/>
  <c r="BH669" i="2"/>
  <c r="BH670" i="2"/>
  <c r="BH671" i="2"/>
  <c r="BH672" i="2"/>
  <c r="BH673" i="2"/>
  <c r="BH674" i="2"/>
  <c r="BH675" i="2"/>
  <c r="BH676" i="2"/>
  <c r="BH657" i="2"/>
  <c r="BH658" i="2"/>
  <c r="BH659" i="2"/>
  <c r="BH660" i="2"/>
  <c r="BH661" i="2"/>
  <c r="BH662" i="2"/>
  <c r="BH663" i="2"/>
  <c r="BH664" i="2"/>
  <c r="BH665" i="2"/>
  <c r="BH648" i="2"/>
  <c r="BH649" i="2"/>
  <c r="BH650" i="2"/>
  <c r="BH651" i="2"/>
  <c r="BH652" i="2"/>
  <c r="BH653" i="2"/>
  <c r="BH654" i="2"/>
  <c r="BH655" i="2"/>
  <c r="BH656" i="2"/>
  <c r="BH639" i="2"/>
  <c r="BH640" i="2"/>
  <c r="BH641" i="2"/>
  <c r="BH642" i="2"/>
  <c r="BH643" i="2"/>
  <c r="BH644" i="2"/>
  <c r="BH645" i="2"/>
  <c r="BH646" i="2"/>
  <c r="BH647" i="2"/>
  <c r="AQ50" i="24"/>
  <c r="AQ49" i="24"/>
  <c r="AQ43" i="24"/>
  <c r="AQ42" i="24"/>
  <c r="AQ41" i="24"/>
  <c r="AQ40" i="24"/>
  <c r="AQ39" i="24"/>
  <c r="AQ36" i="24"/>
  <c r="AQ35" i="24"/>
  <c r="AQ34" i="24"/>
  <c r="AQ25" i="24"/>
  <c r="AQ20" i="24"/>
  <c r="AQ15" i="24"/>
  <c r="AQ10" i="24"/>
  <c r="AQ8" i="24"/>
  <c r="AQ7" i="24"/>
  <c r="AU226" i="22" l="1"/>
  <c r="AU227" i="22"/>
  <c r="AU228" i="22"/>
  <c r="AU229" i="22"/>
  <c r="AU230" i="22"/>
  <c r="AU231" i="22"/>
  <c r="AU232" i="22"/>
  <c r="AU233" i="22"/>
  <c r="AU234" i="22"/>
  <c r="AU235" i="22"/>
  <c r="AU236" i="22"/>
  <c r="AW360" i="19"/>
  <c r="AW361" i="19"/>
  <c r="AW362" i="19"/>
  <c r="AW363" i="19"/>
  <c r="BH638" i="2" l="1"/>
  <c r="BH637" i="2"/>
  <c r="BH636" i="2"/>
  <c r="BH635" i="2"/>
  <c r="BH634" i="2"/>
  <c r="BH633" i="2"/>
  <c r="AS170" i="21" l="1"/>
  <c r="AS171" i="21"/>
  <c r="AS172" i="21"/>
  <c r="AS173" i="21"/>
  <c r="AS174" i="21"/>
  <c r="AS175" i="21"/>
  <c r="AS176" i="21"/>
  <c r="AS177" i="21"/>
  <c r="AS178" i="21"/>
  <c r="AS179" i="21"/>
  <c r="AS180" i="21"/>
  <c r="AS181" i="21"/>
  <c r="AS182" i="21"/>
  <c r="AS183" i="21"/>
  <c r="AS184" i="21"/>
  <c r="AS185" i="21"/>
  <c r="AS186" i="21"/>
  <c r="AS187" i="21"/>
  <c r="BH603" i="2"/>
  <c r="BH604" i="2"/>
  <c r="BH605" i="2"/>
  <c r="BH607" i="2"/>
  <c r="BH608" i="2"/>
  <c r="BH609" i="2"/>
  <c r="BH610" i="2"/>
  <c r="BH611" i="2"/>
  <c r="BH612" i="2"/>
  <c r="BH613" i="2"/>
  <c r="BH614" i="2"/>
  <c r="BH615" i="2"/>
  <c r="BH616" i="2"/>
  <c r="BH617" i="2"/>
  <c r="BH618" i="2"/>
  <c r="BH619" i="2"/>
  <c r="BH620" i="2"/>
  <c r="BH621" i="2"/>
  <c r="BH622" i="2"/>
  <c r="BH623" i="2"/>
  <c r="BH624" i="2"/>
  <c r="BH625" i="2"/>
  <c r="BH626" i="2"/>
  <c r="BH627" i="2"/>
  <c r="BH628" i="2"/>
  <c r="BH629" i="2"/>
  <c r="BH630" i="2"/>
  <c r="BH631" i="2"/>
  <c r="BH632" i="2"/>
  <c r="BH677" i="2"/>
  <c r="AS162" i="21" l="1"/>
  <c r="AS163" i="21"/>
  <c r="AS164" i="21"/>
  <c r="AS165" i="21"/>
  <c r="AS166" i="21"/>
  <c r="AS167" i="21"/>
  <c r="AS168" i="21"/>
  <c r="BH574" i="2" l="1"/>
  <c r="BH575" i="2"/>
  <c r="BH576" i="2"/>
  <c r="BH577" i="2"/>
  <c r="BH578" i="2"/>
  <c r="BH579" i="2"/>
  <c r="BH580" i="2"/>
  <c r="BH581" i="2"/>
  <c r="BH582" i="2"/>
  <c r="BH583" i="2"/>
  <c r="BH584" i="2"/>
  <c r="BH585" i="2"/>
  <c r="BH586" i="2"/>
  <c r="BH587" i="2"/>
  <c r="BH588" i="2"/>
  <c r="BH589" i="2"/>
  <c r="BH590" i="2"/>
  <c r="BH591" i="2"/>
  <c r="BH592" i="2"/>
  <c r="BH593" i="2"/>
  <c r="BH594" i="2"/>
  <c r="BH595" i="2"/>
  <c r="BH596" i="2"/>
  <c r="BH597" i="2"/>
  <c r="BH569" i="2" l="1"/>
  <c r="BH570" i="2"/>
  <c r="BH571" i="2"/>
  <c r="BH572" i="2"/>
  <c r="BH573" i="2"/>
  <c r="BH598" i="2"/>
  <c r="BH599" i="2"/>
  <c r="BH600" i="2"/>
  <c r="AP188" i="24" l="1"/>
  <c r="AP185" i="24"/>
  <c r="AP183" i="24"/>
  <c r="AP179" i="24"/>
  <c r="AP163" i="24"/>
  <c r="AP156" i="24"/>
  <c r="AP151" i="24"/>
  <c r="AP133" i="24"/>
  <c r="AP131" i="24"/>
  <c r="AP122" i="24"/>
  <c r="AP117" i="24"/>
  <c r="AP115" i="24"/>
  <c r="AP113" i="24"/>
  <c r="AP108" i="24"/>
  <c r="AP106" i="24"/>
  <c r="AP90" i="24"/>
  <c r="AP75" i="24"/>
  <c r="AP74" i="24"/>
  <c r="AP55" i="24"/>
  <c r="AP49" i="24"/>
  <c r="AP42" i="24"/>
  <c r="AP41" i="24"/>
  <c r="AP37" i="24"/>
  <c r="AP36" i="24"/>
  <c r="AP35" i="24"/>
  <c r="AP34" i="24"/>
  <c r="AP26" i="24"/>
  <c r="AP23" i="24"/>
  <c r="AP16" i="24"/>
  <c r="AP10" i="24"/>
  <c r="BH559" i="2" l="1"/>
  <c r="BH560" i="2"/>
  <c r="BH561" i="2"/>
  <c r="BH562" i="2"/>
  <c r="BH563" i="2"/>
  <c r="BH565" i="2"/>
  <c r="AU199" i="22" l="1"/>
  <c r="AU200" i="22"/>
  <c r="AU201" i="22"/>
  <c r="AU202" i="22"/>
  <c r="AU203" i="22"/>
  <c r="AU204" i="22"/>
  <c r="AU205" i="22"/>
  <c r="AU206" i="22"/>
  <c r="AU207" i="22"/>
  <c r="AU208" i="22"/>
  <c r="AU209" i="22"/>
  <c r="AU210" i="22"/>
  <c r="AU211" i="22"/>
  <c r="AU212" i="22"/>
  <c r="AU213" i="22"/>
  <c r="AU214" i="22"/>
  <c r="AU215" i="22"/>
  <c r="AU216" i="22"/>
  <c r="AU217" i="22"/>
  <c r="AU218" i="22"/>
  <c r="AU219" i="22"/>
  <c r="AU220" i="22"/>
  <c r="AU221" i="22"/>
  <c r="AU222" i="22"/>
  <c r="AU223" i="22"/>
  <c r="AU224" i="22"/>
  <c r="AU225" i="22"/>
  <c r="AU237" i="22"/>
  <c r="BH526" i="2" l="1"/>
  <c r="BH527" i="2"/>
  <c r="BH528" i="2"/>
  <c r="BH529" i="2"/>
  <c r="BH530" i="2"/>
  <c r="BH531" i="2"/>
  <c r="BH532" i="2"/>
  <c r="BH533" i="2"/>
  <c r="BH534" i="2"/>
  <c r="BH535" i="2"/>
  <c r="BH536" i="2"/>
  <c r="BH537" i="2"/>
  <c r="BH538" i="2"/>
  <c r="BH539" i="2"/>
  <c r="BH540" i="2"/>
  <c r="BH541" i="2"/>
  <c r="BH542" i="2"/>
  <c r="BH543" i="2"/>
  <c r="BH544" i="2"/>
  <c r="BH545" i="2"/>
  <c r="BH546" i="2"/>
  <c r="BH547" i="2"/>
  <c r="BH548" i="2"/>
  <c r="BH549" i="2"/>
  <c r="BH550" i="2"/>
  <c r="BH551" i="2"/>
  <c r="BH552" i="2"/>
  <c r="BH553" i="2"/>
  <c r="BH554" i="2"/>
  <c r="BH555" i="2"/>
  <c r="BH556" i="2"/>
  <c r="BH557" i="2"/>
  <c r="BH558" i="2"/>
  <c r="BH566" i="2"/>
  <c r="BH567" i="2"/>
  <c r="BH568" i="2"/>
  <c r="AP69" i="24" l="1"/>
  <c r="AP79" i="24"/>
  <c r="AP81" i="24"/>
  <c r="AP78" i="24"/>
  <c r="AP20" i="24" l="1"/>
  <c r="AW329" i="19" l="1"/>
  <c r="AW330" i="19"/>
  <c r="AW331" i="19"/>
  <c r="AW332" i="19"/>
  <c r="AW333" i="19"/>
  <c r="AW334" i="19"/>
  <c r="AW335" i="19"/>
  <c r="AW336" i="19"/>
  <c r="AW337" i="19"/>
  <c r="AW338" i="19"/>
  <c r="AW339" i="19"/>
  <c r="AW340" i="19"/>
  <c r="AW341" i="19"/>
  <c r="AW342" i="19"/>
  <c r="AW343" i="19"/>
  <c r="AW344" i="19"/>
  <c r="AW345" i="19"/>
  <c r="AW346" i="19"/>
  <c r="AW347" i="19"/>
  <c r="AW348" i="19"/>
  <c r="AW349" i="19"/>
  <c r="AW350" i="19"/>
  <c r="AW351" i="19"/>
  <c r="AW352" i="19"/>
  <c r="AW353" i="19"/>
  <c r="AW354" i="19"/>
  <c r="AW355" i="19"/>
  <c r="AO188" i="24" l="1"/>
  <c r="AO185" i="24"/>
  <c r="AO183" i="24"/>
  <c r="AO178" i="24"/>
  <c r="AO170" i="24"/>
  <c r="AO165" i="24"/>
  <c r="AO163" i="24"/>
  <c r="AO156" i="24"/>
  <c r="AO154" i="24"/>
  <c r="AO153" i="24"/>
  <c r="AO133" i="24"/>
  <c r="AO131" i="24"/>
  <c r="AO115" i="24"/>
  <c r="AO113" i="24"/>
  <c r="AO108" i="24"/>
  <c r="AO106" i="24"/>
  <c r="AO104" i="24"/>
  <c r="AO60" i="24"/>
  <c r="AO8" i="24"/>
  <c r="BH418" i="2"/>
  <c r="AO90" i="24"/>
  <c r="AO89" i="24"/>
  <c r="AO74" i="24"/>
  <c r="AO67" i="24"/>
  <c r="AO65" i="24"/>
  <c r="AO55" i="24"/>
  <c r="AO53" i="24"/>
  <c r="AO52" i="24"/>
  <c r="AO50" i="24"/>
  <c r="AO49" i="24"/>
  <c r="AO45" i="24"/>
  <c r="AO43" i="24"/>
  <c r="AO41" i="24"/>
  <c r="AO40" i="24"/>
  <c r="AO37" i="24"/>
  <c r="AO36" i="24"/>
  <c r="AO35" i="24"/>
  <c r="AO34" i="24"/>
  <c r="AO20" i="24"/>
  <c r="AO15" i="24"/>
  <c r="AO10" i="24"/>
  <c r="AO7" i="24"/>
  <c r="AO75" i="24" l="1"/>
  <c r="AO78" i="24"/>
  <c r="AO81" i="24"/>
  <c r="BH487" i="2" l="1"/>
  <c r="BH488" i="2"/>
  <c r="BH489" i="2"/>
  <c r="BH490" i="2"/>
  <c r="BH491" i="2"/>
  <c r="BH492" i="2"/>
  <c r="BH493" i="2"/>
  <c r="BH494" i="2"/>
  <c r="BH495" i="2"/>
  <c r="BH496" i="2"/>
  <c r="BH497" i="2"/>
  <c r="BH498" i="2"/>
  <c r="BH499" i="2"/>
  <c r="BH500" i="2"/>
  <c r="BH501" i="2"/>
  <c r="BH502" i="2"/>
  <c r="BH503" i="2"/>
  <c r="BH504" i="2"/>
  <c r="BH505" i="2"/>
  <c r="BH506" i="2"/>
  <c r="BH507" i="2"/>
  <c r="BH508" i="2"/>
  <c r="BH509" i="2"/>
  <c r="BH510" i="2"/>
  <c r="BH511" i="2"/>
  <c r="BH512" i="2"/>
  <c r="BH513" i="2"/>
  <c r="BH514" i="2"/>
  <c r="BH515" i="2"/>
  <c r="BH516" i="2"/>
  <c r="BH517" i="2"/>
  <c r="BH518" i="2"/>
  <c r="BH519" i="2"/>
  <c r="BH520" i="2"/>
  <c r="BH521" i="2"/>
  <c r="BH522" i="2"/>
  <c r="BH523" i="2"/>
  <c r="BH524" i="2"/>
  <c r="BH525" i="2"/>
  <c r="BH601" i="2"/>
  <c r="BH602" i="2"/>
  <c r="BH678" i="2"/>
  <c r="BH679" i="2"/>
  <c r="BH475" i="2"/>
  <c r="BH476" i="2"/>
  <c r="BH477" i="2"/>
  <c r="BH478" i="2"/>
  <c r="BH479" i="2"/>
  <c r="BH480" i="2"/>
  <c r="BH481" i="2"/>
  <c r="BH482" i="2"/>
  <c r="BH483" i="2"/>
  <c r="BH484" i="2"/>
  <c r="BH485" i="2"/>
  <c r="BH486" i="2"/>
  <c r="AO69" i="24" l="1"/>
  <c r="AO79" i="24"/>
  <c r="BH440" i="2" l="1"/>
  <c r="BH441" i="2"/>
  <c r="BH442" i="2"/>
  <c r="BH443" i="2"/>
  <c r="BH444" i="2"/>
  <c r="BH445" i="2"/>
  <c r="BH446" i="2"/>
  <c r="BH447" i="2"/>
  <c r="BH448" i="2"/>
  <c r="BH449" i="2"/>
  <c r="BH450" i="2"/>
  <c r="BH451" i="2"/>
  <c r="BH452" i="2"/>
  <c r="BH453" i="2"/>
  <c r="BH454" i="2"/>
  <c r="BH455" i="2"/>
  <c r="BH456" i="2"/>
  <c r="BH457" i="2"/>
  <c r="BH458" i="2"/>
  <c r="BH459" i="2"/>
  <c r="BH460" i="2"/>
  <c r="BH461" i="2"/>
  <c r="BH462" i="2"/>
  <c r="BH463" i="2"/>
  <c r="BH464" i="2"/>
  <c r="BH465" i="2"/>
  <c r="BH466" i="2"/>
  <c r="BH467" i="2"/>
  <c r="BH468" i="2"/>
  <c r="BH469" i="2"/>
  <c r="BH470" i="2"/>
  <c r="AL242" i="22" l="1"/>
  <c r="AW313" i="19" l="1"/>
  <c r="AW314" i="19"/>
  <c r="AW315" i="19"/>
  <c r="AW316" i="19"/>
  <c r="AW317" i="19"/>
  <c r="AW318" i="19"/>
  <c r="AW319" i="19"/>
  <c r="AW320" i="19"/>
  <c r="AW321" i="19"/>
  <c r="AW322" i="19"/>
  <c r="AW323" i="19"/>
  <c r="AW324" i="19"/>
  <c r="AW325" i="19"/>
  <c r="AW326" i="19"/>
  <c r="AW327" i="19"/>
  <c r="AW328" i="19"/>
  <c r="AN188" i="24" l="1"/>
  <c r="AN185" i="24"/>
  <c r="AN183" i="24"/>
  <c r="AN178" i="24"/>
  <c r="AN165" i="24"/>
  <c r="AN163" i="24"/>
  <c r="AN160" i="24"/>
  <c r="AN159" i="24"/>
  <c r="AN158" i="24"/>
  <c r="AN157" i="24"/>
  <c r="AN154" i="24"/>
  <c r="AN153" i="24"/>
  <c r="AN112" i="24"/>
  <c r="AN111" i="24"/>
  <c r="AN113" i="24"/>
  <c r="AN133" i="24"/>
  <c r="AN131" i="24"/>
  <c r="AN115" i="24"/>
  <c r="AN110" i="24"/>
  <c r="AN109" i="24" l="1"/>
  <c r="AN106" i="24"/>
  <c r="AN105" i="24"/>
  <c r="AN104" i="24"/>
  <c r="AN90" i="24"/>
  <c r="AN64" i="24"/>
  <c r="AN60" i="24"/>
  <c r="AN59" i="24"/>
  <c r="AN58" i="24"/>
  <c r="AN57" i="24"/>
  <c r="AN56" i="24"/>
  <c r="AN53" i="24"/>
  <c r="AN52" i="24"/>
  <c r="AN49" i="24"/>
  <c r="AN46" i="24"/>
  <c r="AN42" i="24"/>
  <c r="AN37" i="24"/>
  <c r="AN36" i="24"/>
  <c r="AN35" i="24"/>
  <c r="AN34" i="24"/>
  <c r="AN18" i="24"/>
  <c r="AN15" i="24"/>
  <c r="AN14" i="24"/>
  <c r="AN13" i="24"/>
  <c r="AN12" i="24"/>
  <c r="AN11" i="24"/>
  <c r="AN8" i="24"/>
  <c r="AN7" i="24"/>
  <c r="AU162" i="22" l="1"/>
  <c r="AU163" i="22"/>
  <c r="AU164" i="22"/>
  <c r="AU165" i="22"/>
  <c r="AU166" i="22"/>
  <c r="AU167" i="22"/>
  <c r="AU168" i="22"/>
  <c r="AU169" i="22"/>
  <c r="AU170" i="22"/>
  <c r="AU171" i="22"/>
  <c r="AU172" i="22"/>
  <c r="AU173" i="22"/>
  <c r="AU174" i="22"/>
  <c r="AU175" i="22"/>
  <c r="AU176" i="22"/>
  <c r="AU177" i="22"/>
  <c r="AU178" i="22"/>
  <c r="AU179" i="22"/>
  <c r="AU180" i="22"/>
  <c r="AU181" i="22"/>
  <c r="AU182" i="22"/>
  <c r="AU183" i="22"/>
  <c r="AU184" i="22"/>
  <c r="AU185" i="22"/>
  <c r="AU186" i="22"/>
  <c r="AU187" i="22"/>
  <c r="AU188" i="22"/>
  <c r="AU189" i="22"/>
  <c r="AU190" i="22"/>
  <c r="AU191" i="22"/>
  <c r="AU192" i="22"/>
  <c r="AU193" i="22"/>
  <c r="AU194" i="22"/>
  <c r="AU195" i="22"/>
  <c r="AU196" i="22"/>
  <c r="AU197" i="22"/>
  <c r="BH406" i="2" l="1"/>
  <c r="BH407" i="2"/>
  <c r="BH408" i="2"/>
  <c r="BH409" i="2"/>
  <c r="BH410" i="2"/>
  <c r="BH411" i="2"/>
  <c r="BH412" i="2"/>
  <c r="BH413" i="2"/>
  <c r="BH414" i="2"/>
  <c r="BH415" i="2"/>
  <c r="BH416" i="2"/>
  <c r="BH417" i="2"/>
  <c r="BH419" i="2"/>
  <c r="BH420" i="2"/>
  <c r="BH421" i="2"/>
  <c r="BH422" i="2"/>
  <c r="BH423" i="2"/>
  <c r="BH424" i="2"/>
  <c r="BH425" i="2"/>
  <c r="BH426" i="2"/>
  <c r="BH427" i="2"/>
  <c r="BH428" i="2"/>
  <c r="BH429" i="2"/>
  <c r="BH430" i="2"/>
  <c r="BH431" i="2"/>
  <c r="BH432" i="2"/>
  <c r="BH433" i="2"/>
  <c r="BH434" i="2"/>
  <c r="BH435" i="2"/>
  <c r="BH436" i="2"/>
  <c r="BH437" i="2"/>
  <c r="BH438" i="2"/>
  <c r="AM187" i="24" l="1"/>
  <c r="AM179" i="24"/>
  <c r="AM178" i="24"/>
  <c r="AM173" i="24"/>
  <c r="AM163" i="24"/>
  <c r="AM151" i="24"/>
  <c r="AM141" i="24"/>
  <c r="AM133" i="24"/>
  <c r="AM131" i="24"/>
  <c r="AM128" i="24"/>
  <c r="AM113" i="24"/>
  <c r="AM89" i="24"/>
  <c r="AM69" i="24"/>
  <c r="AM60" i="24"/>
  <c r="AM50" i="24"/>
  <c r="AM46" i="24"/>
  <c r="AM40" i="24"/>
  <c r="AM18" i="24"/>
  <c r="AM15" i="24"/>
  <c r="AM78" i="24" l="1"/>
  <c r="AL179" i="24" l="1"/>
  <c r="AL178" i="24"/>
  <c r="AL163" i="24"/>
  <c r="AL133" i="24"/>
  <c r="AL129" i="24"/>
  <c r="AL120" i="24"/>
  <c r="AL117" i="24"/>
  <c r="AL113" i="24"/>
  <c r="AL67" i="24"/>
  <c r="AL60" i="24"/>
  <c r="AL46" i="24"/>
  <c r="AL41" i="24"/>
  <c r="AL40" i="24"/>
  <c r="AL39" i="24"/>
  <c r="AL18" i="24"/>
  <c r="AK187" i="24" l="1"/>
  <c r="AK177" i="24"/>
  <c r="AK170" i="24"/>
  <c r="AK163" i="24"/>
  <c r="AK133" i="24"/>
  <c r="AK132" i="24"/>
  <c r="AK128" i="24"/>
  <c r="AK127" i="24"/>
  <c r="AK75" i="24"/>
  <c r="AK43" i="24"/>
  <c r="AK41" i="24"/>
  <c r="AK39" i="24"/>
  <c r="AK37" i="24"/>
  <c r="AK18" i="24"/>
  <c r="AK122" i="24" l="1"/>
  <c r="AK131" i="24" l="1"/>
  <c r="AJ187" i="24" l="1"/>
  <c r="AJ179" i="24"/>
  <c r="AJ176" i="24"/>
  <c r="AJ173" i="24"/>
  <c r="AJ163" i="24"/>
  <c r="AJ151" i="24"/>
  <c r="AJ132" i="24"/>
  <c r="AJ129" i="24"/>
  <c r="AJ81" i="24"/>
  <c r="AJ76" i="24"/>
  <c r="AJ50" i="24"/>
  <c r="AJ45" i="24"/>
  <c r="AJ43" i="24"/>
  <c r="AJ39" i="24" l="1"/>
  <c r="AJ22" i="24"/>
  <c r="AJ20" i="24"/>
  <c r="AJ18" i="24"/>
  <c r="AJ79" i="24" l="1"/>
  <c r="AJ69" i="24"/>
  <c r="AJ133" i="24" l="1"/>
  <c r="AJ128" i="24"/>
  <c r="F25" i="24" l="1"/>
  <c r="AI187" i="24" l="1"/>
  <c r="AI185" i="24"/>
  <c r="AI179" i="24"/>
  <c r="AI178" i="24"/>
  <c r="AI175" i="24"/>
  <c r="AI163" i="24"/>
  <c r="AI151" i="24"/>
  <c r="AI75" i="24"/>
  <c r="AI15" i="24" l="1"/>
  <c r="BH117" i="2"/>
  <c r="AI43" i="24"/>
  <c r="AI39" i="24"/>
  <c r="AI18" i="24"/>
  <c r="AH43" i="24" l="1"/>
  <c r="AH187" i="24"/>
  <c r="AH180" i="24"/>
  <c r="AH175" i="24"/>
  <c r="AH173" i="24"/>
  <c r="AH170" i="24"/>
  <c r="AH163" i="24"/>
  <c r="AH133" i="24"/>
  <c r="AH122" i="24"/>
  <c r="AH115" i="24"/>
  <c r="AH89" i="24"/>
  <c r="AH73" i="24"/>
  <c r="AH44" i="24"/>
  <c r="AH33" i="24"/>
  <c r="AH32" i="24" l="1"/>
  <c r="AH20" i="24" l="1"/>
  <c r="AH31" i="24"/>
  <c r="W681" i="2" l="1"/>
  <c r="AH27" i="24"/>
  <c r="AQ242" i="22"/>
  <c r="AG188" i="24" l="1"/>
  <c r="AE188" i="24"/>
  <c r="AG187" i="24" l="1"/>
  <c r="AG180" i="24"/>
  <c r="AG163" i="24"/>
  <c r="AG160" i="24"/>
  <c r="AG159" i="24"/>
  <c r="AG158" i="24"/>
  <c r="AG157" i="24"/>
  <c r="AG141" i="24"/>
  <c r="AG133" i="24"/>
  <c r="AG115" i="24"/>
  <c r="AG112" i="24"/>
  <c r="AG111" i="24"/>
  <c r="AG110" i="24"/>
  <c r="AG109" i="24"/>
  <c r="AG76" i="24"/>
  <c r="AG70" i="24"/>
  <c r="AG59" i="24"/>
  <c r="AG58" i="24"/>
  <c r="AG57" i="24"/>
  <c r="AG56" i="24"/>
  <c r="AG43" i="24"/>
  <c r="AG33" i="24"/>
  <c r="AG29" i="24"/>
  <c r="AG25" i="24"/>
  <c r="AG20" i="24"/>
  <c r="AG18" i="24"/>
  <c r="AG14" i="24"/>
  <c r="AG13" i="24"/>
  <c r="AG12" i="24"/>
  <c r="AG11" i="24"/>
  <c r="AR681" i="2" l="1"/>
  <c r="AE43" i="24" s="1"/>
  <c r="AF154" i="24"/>
  <c r="AF153" i="24"/>
  <c r="AF129" i="24"/>
  <c r="AF116" i="24"/>
  <c r="AF115" i="24"/>
  <c r="AF105" i="24"/>
  <c r="AF106" i="24"/>
  <c r="AF63" i="24"/>
  <c r="AF53" i="24"/>
  <c r="AF52" i="24"/>
  <c r="AF50" i="24"/>
  <c r="AF43" i="24"/>
  <c r="AF35" i="24"/>
  <c r="AF34" i="24"/>
  <c r="AF19" i="24"/>
  <c r="AF18" i="24"/>
  <c r="AF16" i="24"/>
  <c r="AF15" i="24"/>
  <c r="AF8" i="24"/>
  <c r="AF7" i="24"/>
  <c r="AF164" i="24"/>
  <c r="AF104" i="24"/>
  <c r="AF103" i="24" l="1"/>
  <c r="I54" i="24"/>
  <c r="L54" i="24" s="1"/>
  <c r="O54" i="24" s="1"/>
  <c r="R54" i="24" s="1"/>
  <c r="U54" i="24" s="1"/>
  <c r="X54" i="24" s="1"/>
  <c r="AA54" i="24" s="1"/>
  <c r="AE96" i="24"/>
  <c r="I96" i="24"/>
  <c r="L96" i="24" s="1"/>
  <c r="O96" i="24" s="1"/>
  <c r="R96" i="24" s="1"/>
  <c r="U96" i="24" s="1"/>
  <c r="X96" i="24" s="1"/>
  <c r="AA96" i="24" s="1"/>
  <c r="AD96" i="24" s="1"/>
  <c r="I28" i="24"/>
  <c r="L28" i="24" s="1"/>
  <c r="O28" i="24" s="1"/>
  <c r="R28" i="24" s="1"/>
  <c r="U28" i="24" s="1"/>
  <c r="X28" i="24" s="1"/>
  <c r="AA28" i="24" s="1"/>
  <c r="AD28" i="24" s="1"/>
  <c r="AR28" i="24" s="1"/>
  <c r="I27" i="24"/>
  <c r="L27" i="24" s="1"/>
  <c r="O27" i="24" s="1"/>
  <c r="R27" i="24" s="1"/>
  <c r="U27" i="24" s="1"/>
  <c r="X27" i="24" s="1"/>
  <c r="AA27" i="24" s="1"/>
  <c r="AD27" i="24" s="1"/>
  <c r="AR27" i="24" s="1"/>
  <c r="AP178" i="24"/>
  <c r="AP175" i="24"/>
  <c r="AP160" i="24"/>
  <c r="AP159" i="24"/>
  <c r="AP158" i="24"/>
  <c r="AP157" i="24"/>
  <c r="AP154" i="24"/>
  <c r="AP153" i="24"/>
  <c r="AP129" i="24"/>
  <c r="AP112" i="24"/>
  <c r="AP111" i="24"/>
  <c r="AP110" i="24"/>
  <c r="AP109" i="24"/>
  <c r="AP105" i="24"/>
  <c r="AP104" i="24"/>
  <c r="AP94" i="24"/>
  <c r="AP59" i="24"/>
  <c r="AP58" i="24"/>
  <c r="AP57" i="24"/>
  <c r="AP56" i="24"/>
  <c r="AP53" i="24"/>
  <c r="AP52" i="24"/>
  <c r="AP50" i="24"/>
  <c r="AP43" i="24"/>
  <c r="AP15" i="24"/>
  <c r="AP14" i="24"/>
  <c r="AP13" i="24"/>
  <c r="AP12" i="24"/>
  <c r="AP11" i="24"/>
  <c r="AP8" i="24"/>
  <c r="AP7" i="24"/>
  <c r="AR96" i="24" l="1"/>
  <c r="AP103" i="24"/>
  <c r="AP152" i="24"/>
  <c r="AP51" i="24"/>
  <c r="AP193" i="24"/>
  <c r="AO179" i="24"/>
  <c r="AO175" i="24"/>
  <c r="AO173" i="24"/>
  <c r="AO160" i="24"/>
  <c r="AO159" i="24"/>
  <c r="AO158" i="24"/>
  <c r="AO157" i="24"/>
  <c r="AO151" i="24"/>
  <c r="AO144" i="24"/>
  <c r="AO132" i="24"/>
  <c r="AO128" i="24"/>
  <c r="AO125" i="24"/>
  <c r="AO122" i="24"/>
  <c r="AO117" i="24"/>
  <c r="AO112" i="24"/>
  <c r="AO111" i="24"/>
  <c r="AO110" i="24"/>
  <c r="AO109" i="24"/>
  <c r="AO72" i="24"/>
  <c r="AO70" i="24"/>
  <c r="AO59" i="24"/>
  <c r="AO58" i="24"/>
  <c r="AO57" i="24"/>
  <c r="AO56" i="24"/>
  <c r="AO18" i="24"/>
  <c r="AO33" i="24"/>
  <c r="AO32" i="24"/>
  <c r="AO31" i="24"/>
  <c r="AO16" i="24"/>
  <c r="AO12" i="24"/>
  <c r="AO11" i="24"/>
  <c r="AP204" i="24" l="1"/>
  <c r="AN175" i="24" l="1"/>
  <c r="AN170" i="24"/>
  <c r="AN156" i="24"/>
  <c r="AN144" i="24"/>
  <c r="AN139" i="24"/>
  <c r="AN136" i="24"/>
  <c r="AN132" i="24"/>
  <c r="AN128" i="24"/>
  <c r="AN125" i="24"/>
  <c r="AN117" i="24"/>
  <c r="AN108" i="24"/>
  <c r="AN89" i="24"/>
  <c r="AN81" i="24"/>
  <c r="AN78" i="24"/>
  <c r="AN72" i="24"/>
  <c r="AN55" i="24"/>
  <c r="AN50" i="24"/>
  <c r="AN40" i="24"/>
  <c r="AN20" i="24"/>
  <c r="AN16" i="24"/>
  <c r="AN173" i="24"/>
  <c r="AN186" i="24"/>
  <c r="AN180" i="24"/>
  <c r="AN179" i="24"/>
  <c r="AD152" i="24" l="1"/>
  <c r="AD103" i="24"/>
  <c r="AD54" i="24"/>
  <c r="AD51" i="24"/>
  <c r="AM129" i="24" l="1"/>
  <c r="AM122" i="24"/>
  <c r="AM92" i="24"/>
  <c r="AM16" i="24"/>
  <c r="AL176" i="24" l="1"/>
  <c r="AL139" i="24"/>
  <c r="AL136" i="24"/>
  <c r="AL131" i="24"/>
  <c r="AL130" i="24"/>
  <c r="I191" i="21"/>
  <c r="AE110" i="24" s="1"/>
  <c r="D191" i="21"/>
  <c r="AE106" i="24" s="1"/>
  <c r="AL97" i="24"/>
  <c r="AL89" i="24"/>
  <c r="AE366" i="19"/>
  <c r="AE83" i="24" s="1"/>
  <c r="AL83" i="24"/>
  <c r="AL81" i="24"/>
  <c r="AL72" i="24"/>
  <c r="AL33" i="24"/>
  <c r="AL31" i="24"/>
  <c r="AL29" i="24"/>
  <c r="AL26" i="24"/>
  <c r="AL20" i="24"/>
  <c r="AL16" i="24"/>
  <c r="AL173" i="24" l="1"/>
  <c r="AK186" i="24" l="1"/>
  <c r="AK129" i="24"/>
  <c r="AK113" i="24"/>
  <c r="AK79" i="24"/>
  <c r="AK70" i="24"/>
  <c r="AK33" i="24"/>
  <c r="AK16" i="24"/>
  <c r="AK51" i="24" l="1"/>
  <c r="AJ113" i="24" l="1"/>
  <c r="AI139" i="24" l="1"/>
  <c r="AI136" i="24"/>
  <c r="AI132" i="24"/>
  <c r="AI131" i="24"/>
  <c r="AI127" i="24"/>
  <c r="AI113" i="24"/>
  <c r="AI93" i="24"/>
  <c r="AI79" i="24"/>
  <c r="AI78" i="24"/>
  <c r="AI32" i="24"/>
  <c r="BH239" i="2"/>
  <c r="AI103" i="24" l="1"/>
  <c r="M191" i="21"/>
  <c r="AE116" i="24" s="1"/>
  <c r="G191" i="21"/>
  <c r="AE113" i="24" s="1"/>
  <c r="AO366" i="19"/>
  <c r="AE93" i="24" s="1"/>
  <c r="O681" i="2"/>
  <c r="AE19" i="24" s="1"/>
  <c r="E681" i="2"/>
  <c r="AE10" i="24" s="1"/>
  <c r="L681" i="2"/>
  <c r="AH129" i="24"/>
  <c r="AH113" i="24"/>
  <c r="AH18" i="24"/>
  <c r="I10" i="24"/>
  <c r="L10" i="24" s="1"/>
  <c r="O10" i="24" s="1"/>
  <c r="R10" i="24" s="1"/>
  <c r="U10" i="24" s="1"/>
  <c r="X10" i="24" s="1"/>
  <c r="AA10" i="24" s="1"/>
  <c r="AD10" i="24" s="1"/>
  <c r="I9" i="24"/>
  <c r="L9" i="24" s="1"/>
  <c r="O9" i="24" s="1"/>
  <c r="R9" i="24" s="1"/>
  <c r="U9" i="24" s="1"/>
  <c r="X9" i="24" s="1"/>
  <c r="I93" i="24"/>
  <c r="L93" i="24" s="1"/>
  <c r="O93" i="24" s="1"/>
  <c r="R93" i="24" s="1"/>
  <c r="U93" i="24" s="1"/>
  <c r="X93" i="24" s="1"/>
  <c r="AR10" i="24" l="1"/>
  <c r="AA9" i="24"/>
  <c r="AD9" i="24" s="1"/>
  <c r="AR9" i="24" s="1"/>
  <c r="AA93" i="24"/>
  <c r="AD93" i="24" s="1"/>
  <c r="AR93" i="24" s="1"/>
  <c r="AG131" i="24"/>
  <c r="AG130" i="24"/>
  <c r="AG89" i="24"/>
  <c r="AF163" i="24"/>
  <c r="AF161" i="24"/>
  <c r="AF152" i="24"/>
  <c r="AF193" i="24" l="1"/>
  <c r="I182" i="24"/>
  <c r="L182" i="24" s="1"/>
  <c r="O182" i="24" s="1"/>
  <c r="R182" i="24" s="1"/>
  <c r="U182" i="24" s="1"/>
  <c r="X182" i="24" s="1"/>
  <c r="I140" i="24"/>
  <c r="L140" i="24" s="1"/>
  <c r="O140" i="24" s="1"/>
  <c r="R140" i="24" s="1"/>
  <c r="U140" i="24" s="1"/>
  <c r="X140" i="24" s="1"/>
  <c r="I135" i="24"/>
  <c r="L135" i="24" s="1"/>
  <c r="O135" i="24" s="1"/>
  <c r="R135" i="24" s="1"/>
  <c r="U135" i="24" s="1"/>
  <c r="X135" i="24" s="1"/>
  <c r="I83" i="24"/>
  <c r="L83" i="24" s="1"/>
  <c r="O83" i="24" s="1"/>
  <c r="R83" i="24" s="1"/>
  <c r="U83" i="24" s="1"/>
  <c r="X83" i="24" s="1"/>
  <c r="AA182" i="24" l="1"/>
  <c r="AD182" i="24" s="1"/>
  <c r="AR182" i="24" s="1"/>
  <c r="AA140" i="24"/>
  <c r="AD140" i="24" s="1"/>
  <c r="AR140" i="24" s="1"/>
  <c r="AA135" i="24"/>
  <c r="AD135" i="24" s="1"/>
  <c r="AR135" i="24" s="1"/>
  <c r="AA83" i="24"/>
  <c r="AD83" i="24" s="1"/>
  <c r="AR83" i="24" s="1"/>
  <c r="AQ170" i="24"/>
  <c r="AQ161" i="24"/>
  <c r="AQ155" i="24"/>
  <c r="AQ137" i="24"/>
  <c r="AQ136" i="24"/>
  <c r="AQ132" i="24"/>
  <c r="AQ123" i="24"/>
  <c r="AQ122" i="24"/>
  <c r="AQ117" i="24"/>
  <c r="AQ60" i="24"/>
  <c r="AQ94" i="24"/>
  <c r="AQ76" i="24"/>
  <c r="AQ70" i="24"/>
  <c r="AQ54" i="24"/>
  <c r="AQ38" i="24"/>
  <c r="AQ33" i="24"/>
  <c r="AQ31" i="24"/>
  <c r="AQ29" i="24"/>
  <c r="AQ18" i="24"/>
  <c r="AO174" i="24"/>
  <c r="AO164" i="24"/>
  <c r="AO39" i="24"/>
  <c r="AO152" i="24" l="1"/>
  <c r="AN164" i="24" l="1"/>
  <c r="AN161" i="24"/>
  <c r="AN39" i="24"/>
  <c r="AM177" i="24" l="1"/>
  <c r="AM76" i="24"/>
  <c r="AM39" i="24"/>
  <c r="AL164" i="24" l="1"/>
  <c r="AW131" i="19"/>
  <c r="AL63" i="24"/>
  <c r="AK180" i="24" l="1"/>
  <c r="AK60" i="24"/>
  <c r="AJ193" i="24"/>
  <c r="AI193" i="24"/>
  <c r="AI152" i="24"/>
  <c r="AJ152" i="24"/>
  <c r="AJ103" i="24"/>
  <c r="AJ51" i="24" l="1"/>
  <c r="AJ204" i="24" s="1"/>
  <c r="AI51" i="24" l="1"/>
  <c r="AH164" i="24"/>
  <c r="AH116" i="24"/>
  <c r="AH63" i="24"/>
  <c r="AH19" i="24"/>
  <c r="AW42" i="19"/>
  <c r="AG60" i="24"/>
  <c r="AG26" i="24"/>
  <c r="AG51" i="24" s="1"/>
  <c r="AG103" i="24" l="1"/>
  <c r="BH17" i="2"/>
  <c r="AF51" i="24" l="1"/>
  <c r="AF204" i="24" s="1"/>
  <c r="AU240" i="22" l="1"/>
  <c r="AT242" i="22"/>
  <c r="AS242" i="22"/>
  <c r="AR242" i="22"/>
  <c r="AP242" i="22"/>
  <c r="AO242" i="22"/>
  <c r="AN242" i="22"/>
  <c r="AE187" i="24" s="1"/>
  <c r="AK242" i="22"/>
  <c r="AE186" i="24" s="1"/>
  <c r="AJ242" i="22"/>
  <c r="AE185" i="24" s="1"/>
  <c r="AI242" i="22"/>
  <c r="AH242" i="22"/>
  <c r="AE184" i="24" s="1"/>
  <c r="AG242" i="22"/>
  <c r="AE183" i="24" s="1"/>
  <c r="AF242" i="22"/>
  <c r="AE181" i="24" s="1"/>
  <c r="AE242" i="22"/>
  <c r="AE180" i="24" s="1"/>
  <c r="AD242" i="22"/>
  <c r="AE179" i="24" s="1"/>
  <c r="AC242" i="22"/>
  <c r="AE178" i="24" s="1"/>
  <c r="AB242" i="22"/>
  <c r="AE177" i="24" s="1"/>
  <c r="AA242" i="22"/>
  <c r="AE176" i="24" s="1"/>
  <c r="Z242" i="22"/>
  <c r="AE175" i="24" s="1"/>
  <c r="Y242" i="22"/>
  <c r="AE174" i="24" s="1"/>
  <c r="X242" i="22"/>
  <c r="AE173" i="24" s="1"/>
  <c r="W242" i="22"/>
  <c r="AE172" i="24" s="1"/>
  <c r="V242" i="22"/>
  <c r="AE171" i="24" s="1"/>
  <c r="U242" i="22"/>
  <c r="AE170" i="24" s="1"/>
  <c r="T242" i="22"/>
  <c r="AE169" i="24" s="1"/>
  <c r="S242" i="22"/>
  <c r="AE168" i="24" s="1"/>
  <c r="R242" i="22"/>
  <c r="AE167" i="24" s="1"/>
  <c r="Q242" i="22"/>
  <c r="AE166" i="24" s="1"/>
  <c r="P242" i="22"/>
  <c r="AE165" i="24" s="1"/>
  <c r="O242" i="22"/>
  <c r="AE164" i="24" s="1"/>
  <c r="N242" i="22"/>
  <c r="AE163" i="24" s="1"/>
  <c r="M242" i="22"/>
  <c r="AE162" i="24" s="1"/>
  <c r="L242" i="22"/>
  <c r="AE161" i="24" s="1"/>
  <c r="K242" i="22"/>
  <c r="AE160" i="24" s="1"/>
  <c r="J242" i="22"/>
  <c r="AE159" i="24" s="1"/>
  <c r="I242" i="22"/>
  <c r="AE158" i="24" s="1"/>
  <c r="H242" i="22"/>
  <c r="AE157" i="24" s="1"/>
  <c r="G242" i="22"/>
  <c r="AE156" i="24" s="1"/>
  <c r="F242" i="22"/>
  <c r="D242" i="22"/>
  <c r="AK366" i="19"/>
  <c r="AE89" i="24" s="1"/>
  <c r="AV366" i="19"/>
  <c r="AE101" i="24" s="1"/>
  <c r="AU366" i="19"/>
  <c r="AE100" i="24" s="1"/>
  <c r="AT366" i="19"/>
  <c r="AE99" i="24" s="1"/>
  <c r="AS366" i="19"/>
  <c r="AE98" i="24" s="1"/>
  <c r="E366" i="19"/>
  <c r="AE54" i="24" s="1"/>
  <c r="AR54" i="24" s="1"/>
  <c r="G681" i="2" l="1"/>
  <c r="AE12" i="24" s="1"/>
  <c r="I88" i="24"/>
  <c r="L88" i="24" s="1"/>
  <c r="O88" i="24" s="1"/>
  <c r="R88" i="24" s="1"/>
  <c r="U88" i="24" s="1"/>
  <c r="X88" i="24" s="1"/>
  <c r="I85" i="24"/>
  <c r="L85" i="24" s="1"/>
  <c r="O85" i="24" s="1"/>
  <c r="R85" i="24" s="1"/>
  <c r="U85" i="24" s="1"/>
  <c r="X85" i="24" s="1"/>
  <c r="I82" i="24"/>
  <c r="L82" i="24" s="1"/>
  <c r="O82" i="24" s="1"/>
  <c r="R82" i="24" s="1"/>
  <c r="U82" i="24" s="1"/>
  <c r="X82" i="24" s="1"/>
  <c r="I73" i="24"/>
  <c r="L73" i="24" s="1"/>
  <c r="O73" i="24" s="1"/>
  <c r="R73" i="24" s="1"/>
  <c r="U73" i="24" s="1"/>
  <c r="X73" i="24" s="1"/>
  <c r="I71" i="24"/>
  <c r="L71" i="24" s="1"/>
  <c r="O71" i="24" s="1"/>
  <c r="R71" i="24" s="1"/>
  <c r="U71" i="24" s="1"/>
  <c r="X71" i="24" s="1"/>
  <c r="I29" i="24"/>
  <c r="L29" i="24" s="1"/>
  <c r="O29" i="24" s="1"/>
  <c r="R29" i="24" s="1"/>
  <c r="U29" i="24" s="1"/>
  <c r="X29" i="24" s="1"/>
  <c r="I23" i="24"/>
  <c r="L23" i="24" s="1"/>
  <c r="O23" i="24" s="1"/>
  <c r="R23" i="24" s="1"/>
  <c r="U23" i="24" s="1"/>
  <c r="X23" i="24" s="1"/>
  <c r="AQ125" i="24"/>
  <c r="AQ103" i="24"/>
  <c r="AQ193" i="24" l="1"/>
  <c r="AQ51" i="24"/>
  <c r="AQ152" i="24"/>
  <c r="AA88" i="24"/>
  <c r="AD88" i="24" s="1"/>
  <c r="AA85" i="24"/>
  <c r="AD85" i="24" s="1"/>
  <c r="AA82" i="24"/>
  <c r="AD82" i="24" s="1"/>
  <c r="AA73" i="24"/>
  <c r="AD73" i="24" s="1"/>
  <c r="AA71" i="24"/>
  <c r="AD71" i="24" s="1"/>
  <c r="AA29" i="24"/>
  <c r="AD29" i="24" s="1"/>
  <c r="AA23" i="24"/>
  <c r="AD23" i="24" s="1"/>
  <c r="AQ204" i="24" l="1"/>
  <c r="AW309" i="19"/>
  <c r="AW310" i="19"/>
  <c r="AW311" i="19"/>
  <c r="AW312" i="19"/>
  <c r="AW356" i="19"/>
  <c r="AW357" i="19"/>
  <c r="AW358" i="19"/>
  <c r="AW359" i="19"/>
  <c r="AW302" i="19" l="1"/>
  <c r="AW303" i="19"/>
  <c r="AW304" i="19"/>
  <c r="AW305" i="19"/>
  <c r="AW306" i="19"/>
  <c r="AW307" i="19"/>
  <c r="AW308" i="19"/>
  <c r="AW294" i="19" l="1"/>
  <c r="AW295" i="19"/>
  <c r="AW296" i="19"/>
  <c r="AW297" i="19"/>
  <c r="AW298" i="19"/>
  <c r="AW299" i="19"/>
  <c r="AW300" i="19"/>
  <c r="AO193" i="24" l="1"/>
  <c r="AO103" i="24"/>
  <c r="AO51" i="24"/>
  <c r="AO204" i="24" l="1"/>
  <c r="AW271" i="19"/>
  <c r="AW272" i="19"/>
  <c r="AW273" i="19"/>
  <c r="AW274" i="19"/>
  <c r="AW275" i="19"/>
  <c r="AW276" i="19"/>
  <c r="AW277" i="19"/>
  <c r="AW278" i="19"/>
  <c r="AW279" i="19"/>
  <c r="AW280" i="19"/>
  <c r="AW281" i="19"/>
  <c r="AW282" i="19"/>
  <c r="AW283" i="19"/>
  <c r="AW284" i="19"/>
  <c r="AW285" i="19"/>
  <c r="AW286" i="19"/>
  <c r="AW287" i="19"/>
  <c r="AW288" i="19"/>
  <c r="AW289" i="19"/>
  <c r="AW290" i="19"/>
  <c r="AW291" i="19"/>
  <c r="AW292" i="19"/>
  <c r="AW265" i="19"/>
  <c r="AW266" i="19"/>
  <c r="AW267" i="19"/>
  <c r="AW268" i="19"/>
  <c r="AW269" i="19"/>
  <c r="AW270" i="19"/>
  <c r="AW293" i="19"/>
  <c r="AW301" i="19"/>
  <c r="AN129" i="24" l="1"/>
  <c r="AN76" i="24"/>
  <c r="AN75" i="24"/>
  <c r="AN152" i="24" l="1"/>
  <c r="AN51" i="24"/>
  <c r="AN193" i="24"/>
  <c r="AN103" i="24"/>
  <c r="AN204" i="24" l="1"/>
  <c r="AM193" i="24" l="1"/>
  <c r="AM152" i="24"/>
  <c r="AM51" i="24"/>
  <c r="AM103" i="24"/>
  <c r="AM204" i="24" l="1"/>
  <c r="AL125" i="24"/>
  <c r="AU73" i="22"/>
  <c r="AU72" i="22"/>
  <c r="AU71" i="22"/>
  <c r="AK184" i="24"/>
  <c r="AK193" i="24" s="1"/>
  <c r="AK125" i="24"/>
  <c r="AK152" i="24" s="1"/>
  <c r="AK84" i="24"/>
  <c r="AK103" i="24" s="1"/>
  <c r="AK204" i="24" l="1"/>
  <c r="AL152" i="24"/>
  <c r="AL51" i="24"/>
  <c r="AL103" i="24"/>
  <c r="AL193" i="24"/>
  <c r="AS66" i="21"/>
  <c r="AL204" i="24" l="1"/>
  <c r="AM681" i="2"/>
  <c r="AG366" i="19" l="1"/>
  <c r="AE85" i="24" s="1"/>
  <c r="AR85" i="24" s="1"/>
  <c r="AI204" i="24" l="1"/>
  <c r="AH125" i="24"/>
  <c r="AH152" i="24" l="1"/>
  <c r="AH193" i="24"/>
  <c r="AH51" i="24"/>
  <c r="AH103" i="24"/>
  <c r="AH204" i="24" l="1"/>
  <c r="AG193" i="24"/>
  <c r="AG152" i="24"/>
  <c r="AG204" i="24" l="1"/>
  <c r="I188" i="24"/>
  <c r="L188" i="24" s="1"/>
  <c r="O188" i="24" s="1"/>
  <c r="R188" i="24" s="1"/>
  <c r="U188" i="24" s="1"/>
  <c r="X188" i="24" s="1"/>
  <c r="I177" i="24"/>
  <c r="L177" i="24" s="1"/>
  <c r="O177" i="24" s="1"/>
  <c r="R177" i="24" s="1"/>
  <c r="U177" i="24" s="1"/>
  <c r="X177" i="24" s="1"/>
  <c r="I176" i="24"/>
  <c r="L176" i="24" s="1"/>
  <c r="O176" i="24" s="1"/>
  <c r="R176" i="24" s="1"/>
  <c r="U176" i="24" s="1"/>
  <c r="X176" i="24" s="1"/>
  <c r="I172" i="24"/>
  <c r="L172" i="24" s="1"/>
  <c r="O172" i="24" s="1"/>
  <c r="R172" i="24" s="1"/>
  <c r="U172" i="24" s="1"/>
  <c r="X172" i="24" s="1"/>
  <c r="I147" i="24"/>
  <c r="L147" i="24" s="1"/>
  <c r="O147" i="24" s="1"/>
  <c r="R147" i="24" s="1"/>
  <c r="U147" i="24" s="1"/>
  <c r="X147" i="24" s="1"/>
  <c r="I139" i="24"/>
  <c r="L139" i="24" s="1"/>
  <c r="O139" i="24" s="1"/>
  <c r="R139" i="24" s="1"/>
  <c r="U139" i="24" s="1"/>
  <c r="X139" i="24" s="1"/>
  <c r="I134" i="24"/>
  <c r="L134" i="24" s="1"/>
  <c r="O134" i="24" s="1"/>
  <c r="R134" i="24" s="1"/>
  <c r="U134" i="24" s="1"/>
  <c r="X134" i="24" s="1"/>
  <c r="I124" i="24"/>
  <c r="L124" i="24" s="1"/>
  <c r="O124" i="24" s="1"/>
  <c r="R124" i="24" s="1"/>
  <c r="U124" i="24" s="1"/>
  <c r="X124" i="24" s="1"/>
  <c r="I99" i="24"/>
  <c r="L99" i="24" s="1"/>
  <c r="O99" i="24" s="1"/>
  <c r="R99" i="24" s="1"/>
  <c r="U99" i="24" s="1"/>
  <c r="X99" i="24" s="1"/>
  <c r="I97" i="24"/>
  <c r="L97" i="24" s="1"/>
  <c r="O97" i="24" s="1"/>
  <c r="R97" i="24" s="1"/>
  <c r="U97" i="24" s="1"/>
  <c r="X97" i="24" s="1"/>
  <c r="I87" i="24"/>
  <c r="L87" i="24" s="1"/>
  <c r="O87" i="24" s="1"/>
  <c r="R87" i="24" s="1"/>
  <c r="U87" i="24" s="1"/>
  <c r="X87" i="24" s="1"/>
  <c r="AA188" i="24" l="1"/>
  <c r="AD188" i="24" s="1"/>
  <c r="AR188" i="24" s="1"/>
  <c r="AA177" i="24"/>
  <c r="AD177" i="24" s="1"/>
  <c r="AR177" i="24" s="1"/>
  <c r="AA176" i="24"/>
  <c r="AD176" i="24" s="1"/>
  <c r="AR176" i="24" s="1"/>
  <c r="AA172" i="24"/>
  <c r="AD172" i="24" s="1"/>
  <c r="AR172" i="24" s="1"/>
  <c r="AA147" i="24"/>
  <c r="AD147" i="24" s="1"/>
  <c r="AA139" i="24"/>
  <c r="AD139" i="24" s="1"/>
  <c r="AA134" i="24"/>
  <c r="AD134" i="24" s="1"/>
  <c r="AA124" i="24"/>
  <c r="AD124" i="24" s="1"/>
  <c r="AA99" i="24"/>
  <c r="AD99" i="24" s="1"/>
  <c r="AR99" i="24" s="1"/>
  <c r="AA97" i="24"/>
  <c r="AD97" i="24" s="1"/>
  <c r="AA87" i="24"/>
  <c r="AD87" i="24" s="1"/>
  <c r="BB681" i="2" l="1"/>
  <c r="AE50" i="24" s="1"/>
  <c r="AW364" i="19" l="1"/>
  <c r="AW264" i="19"/>
  <c r="AW263" i="19"/>
  <c r="AW262" i="19"/>
  <c r="AW261" i="19"/>
  <c r="AW260" i="19"/>
  <c r="AW259" i="19"/>
  <c r="AW258" i="19"/>
  <c r="AW257" i="19"/>
  <c r="AW256" i="19"/>
  <c r="AW255" i="19"/>
  <c r="AW254" i="19"/>
  <c r="AW253" i="19"/>
  <c r="AW252" i="19"/>
  <c r="AW251" i="19"/>
  <c r="AW250" i="19"/>
  <c r="AW249" i="19"/>
  <c r="AW248" i="19"/>
  <c r="AW247" i="19"/>
  <c r="AW246" i="19"/>
  <c r="AW245" i="19"/>
  <c r="AW244" i="19"/>
  <c r="AW243" i="19"/>
  <c r="AW242" i="19"/>
  <c r="AW241" i="19"/>
  <c r="AW240" i="19"/>
  <c r="AW239" i="19"/>
  <c r="AW238" i="19"/>
  <c r="AW237" i="19"/>
  <c r="AW236" i="19"/>
  <c r="AW235" i="19"/>
  <c r="AW234" i="19"/>
  <c r="AW233" i="19"/>
  <c r="AW232" i="19"/>
  <c r="AW231" i="19"/>
  <c r="AW230" i="19"/>
  <c r="AW229" i="19"/>
  <c r="AW228" i="19"/>
  <c r="AW227" i="19"/>
  <c r="AW226" i="19" l="1"/>
  <c r="AW225" i="19"/>
  <c r="AW224" i="19"/>
  <c r="AW223" i="19"/>
  <c r="AW222" i="19"/>
  <c r="AW221" i="19"/>
  <c r="AW178" i="19" l="1"/>
  <c r="AW177" i="19"/>
  <c r="AJ366" i="19" l="1"/>
  <c r="AE88" i="24" s="1"/>
  <c r="AR88" i="24" s="1"/>
  <c r="AP191" i="21" l="1"/>
  <c r="AE149" i="24" s="1"/>
  <c r="BH76" i="2" l="1"/>
  <c r="BH75" i="2"/>
  <c r="BH74" i="2"/>
  <c r="I80" i="24" l="1"/>
  <c r="L80" i="24" s="1"/>
  <c r="O80" i="24" s="1"/>
  <c r="R80" i="24" s="1"/>
  <c r="U80" i="24" s="1"/>
  <c r="X80" i="24" s="1"/>
  <c r="AA80" i="24" l="1"/>
  <c r="AD80" i="24" s="1"/>
  <c r="AR80" i="24" s="1"/>
  <c r="I145" i="24" l="1"/>
  <c r="L145" i="24" s="1"/>
  <c r="O145" i="24" s="1"/>
  <c r="R145" i="24" s="1"/>
  <c r="U145" i="24" s="1"/>
  <c r="X145" i="24" s="1"/>
  <c r="I91" i="24"/>
  <c r="L91" i="24" s="1"/>
  <c r="O91" i="24" s="1"/>
  <c r="R91" i="24" s="1"/>
  <c r="U91" i="24" s="1"/>
  <c r="X91" i="24" s="1"/>
  <c r="I102" i="24"/>
  <c r="L102" i="24" s="1"/>
  <c r="O102" i="24" s="1"/>
  <c r="R102" i="24" s="1"/>
  <c r="U102" i="24" s="1"/>
  <c r="X102" i="24" s="1"/>
  <c r="AA145" i="24" l="1"/>
  <c r="AD145" i="24" s="1"/>
  <c r="AA91" i="24"/>
  <c r="AD91" i="24" s="1"/>
  <c r="AA102" i="24"/>
  <c r="AD102" i="24" s="1"/>
  <c r="AR102" i="24" s="1"/>
  <c r="AW220" i="19" l="1"/>
  <c r="AW219" i="19"/>
  <c r="AS188" i="21"/>
  <c r="AS169" i="21"/>
  <c r="AS161" i="21"/>
  <c r="AS160" i="21"/>
  <c r="AS159" i="21"/>
  <c r="AS158" i="21"/>
  <c r="AS157" i="21"/>
  <c r="AU106" i="22"/>
  <c r="AU105" i="22"/>
  <c r="AU104" i="22"/>
  <c r="AW194" i="19"/>
  <c r="AW193" i="19"/>
  <c r="AW192" i="19"/>
  <c r="AS146" i="21"/>
  <c r="AS145" i="21"/>
  <c r="AS144" i="21"/>
  <c r="BH195" i="2"/>
  <c r="BH194" i="2"/>
  <c r="BH193" i="2"/>
  <c r="AS133" i="21" l="1"/>
  <c r="AD366" i="19" l="1"/>
  <c r="AE82" i="24" s="1"/>
  <c r="AR82" i="24" s="1"/>
  <c r="F204" i="24" l="1"/>
  <c r="AW34" i="19" l="1"/>
  <c r="AU17" i="22"/>
  <c r="AR191" i="21" l="1"/>
  <c r="AE151" i="24" s="1"/>
  <c r="AQ191" i="21"/>
  <c r="AE150" i="24" s="1"/>
  <c r="AO191" i="21"/>
  <c r="AE148" i="24" s="1"/>
  <c r="AN191" i="21"/>
  <c r="AM191" i="21"/>
  <c r="AL191" i="21"/>
  <c r="AE145" i="24" s="1"/>
  <c r="AR145" i="24" s="1"/>
  <c r="AK191" i="21"/>
  <c r="AE144" i="24" s="1"/>
  <c r="AJ191" i="21"/>
  <c r="AE141" i="24" s="1"/>
  <c r="AI191" i="21"/>
  <c r="AE139" i="24" s="1"/>
  <c r="AR139" i="24" s="1"/>
  <c r="AH191" i="21"/>
  <c r="AE138" i="24" s="1"/>
  <c r="AG191" i="21"/>
  <c r="AE137" i="24" s="1"/>
  <c r="AF191" i="21"/>
  <c r="AE136" i="24" s="1"/>
  <c r="AE191" i="21"/>
  <c r="AE134" i="24" s="1"/>
  <c r="AR134" i="24" s="1"/>
  <c r="AD191" i="21"/>
  <c r="AE133" i="24" s="1"/>
  <c r="AC191" i="21"/>
  <c r="AE132" i="24" s="1"/>
  <c r="AB191" i="21"/>
  <c r="AE131" i="24" s="1"/>
  <c r="AA191" i="21"/>
  <c r="AE130" i="24" s="1"/>
  <c r="Z191" i="21"/>
  <c r="AE129" i="24" s="1"/>
  <c r="Y191" i="21"/>
  <c r="AE128" i="24" s="1"/>
  <c r="X191" i="21"/>
  <c r="AE127" i="24" s="1"/>
  <c r="W191" i="21"/>
  <c r="AE126" i="24" s="1"/>
  <c r="V191" i="21"/>
  <c r="AE125" i="24" s="1"/>
  <c r="U191" i="21"/>
  <c r="AE124" i="24" s="1"/>
  <c r="AR124" i="24" s="1"/>
  <c r="T191" i="21"/>
  <c r="AE123" i="24" s="1"/>
  <c r="S191" i="21"/>
  <c r="AE122" i="24" s="1"/>
  <c r="R191" i="21"/>
  <c r="AE121" i="24" s="1"/>
  <c r="Q191" i="21"/>
  <c r="AE120" i="24" s="1"/>
  <c r="P191" i="21"/>
  <c r="AE119" i="24" s="1"/>
  <c r="O191" i="21"/>
  <c r="AE118" i="24" s="1"/>
  <c r="N191" i="21"/>
  <c r="AE117" i="24" s="1"/>
  <c r="L191" i="21"/>
  <c r="AE115" i="24" s="1"/>
  <c r="K191" i="21"/>
  <c r="AE112" i="24" s="1"/>
  <c r="J191" i="21"/>
  <c r="AE111" i="24" s="1"/>
  <c r="H191" i="21"/>
  <c r="AE109" i="24" s="1"/>
  <c r="F191" i="21"/>
  <c r="AE108" i="24" s="1"/>
  <c r="E191" i="21"/>
  <c r="AE105" i="24" s="1"/>
  <c r="AR366" i="19"/>
  <c r="AE97" i="24" s="1"/>
  <c r="AR97" i="24" s="1"/>
  <c r="AQ366" i="19"/>
  <c r="AE95" i="24" s="1"/>
  <c r="AP366" i="19"/>
  <c r="AE94" i="24" s="1"/>
  <c r="AN366" i="19"/>
  <c r="AE92" i="24" s="1"/>
  <c r="AM366" i="19"/>
  <c r="AE91" i="24" s="1"/>
  <c r="AR91" i="24" s="1"/>
  <c r="AL366" i="19"/>
  <c r="AE90" i="24" s="1"/>
  <c r="AI366" i="19"/>
  <c r="AE87" i="24" s="1"/>
  <c r="AR87" i="24" s="1"/>
  <c r="AH366" i="19"/>
  <c r="AE86" i="24" s="1"/>
  <c r="AF366" i="19"/>
  <c r="AE84" i="24" s="1"/>
  <c r="AC366" i="19"/>
  <c r="AE81" i="24" s="1"/>
  <c r="AB366" i="19"/>
  <c r="AE79" i="24" s="1"/>
  <c r="BG681" i="2"/>
  <c r="BF681" i="2"/>
  <c r="BE681" i="2"/>
  <c r="AE154" i="24"/>
  <c r="AR147" i="24" l="1"/>
  <c r="AE146" i="24"/>
  <c r="BD681" i="2"/>
  <c r="BC681" i="2"/>
  <c r="BA681" i="2"/>
  <c r="AZ681" i="2"/>
  <c r="AE49" i="24" s="1"/>
  <c r="AY681" i="2"/>
  <c r="AX681" i="2"/>
  <c r="AE48" i="24" s="1"/>
  <c r="AR48" i="24" s="1"/>
  <c r="AW681" i="2"/>
  <c r="AV681" i="2"/>
  <c r="AE46" i="24" s="1"/>
  <c r="AU681" i="2"/>
  <c r="AE45" i="24" s="1"/>
  <c r="AT681" i="2"/>
  <c r="AE44" i="24" s="1"/>
  <c r="AS681" i="2"/>
  <c r="AQ681" i="2"/>
  <c r="AP681" i="2"/>
  <c r="AO681" i="2"/>
  <c r="AN681" i="2"/>
  <c r="AL681" i="2"/>
  <c r="AE42" i="24" s="1"/>
  <c r="AK681" i="2"/>
  <c r="AE41" i="24" s="1"/>
  <c r="AJ681" i="2"/>
  <c r="AE40" i="24" s="1"/>
  <c r="AI681" i="2"/>
  <c r="AE39" i="24" s="1"/>
  <c r="AH681" i="2"/>
  <c r="AE38" i="24" s="1"/>
  <c r="AG681" i="2"/>
  <c r="AF681" i="2"/>
  <c r="AE37" i="24" s="1"/>
  <c r="AE681" i="2"/>
  <c r="AE36" i="24" s="1"/>
  <c r="AD681" i="2"/>
  <c r="AE35" i="24" s="1"/>
  <c r="AC681" i="2"/>
  <c r="AE34" i="24" s="1"/>
  <c r="AB681" i="2"/>
  <c r="AE33" i="24" s="1"/>
  <c r="AA681" i="2"/>
  <c r="AE32" i="24" s="1"/>
  <c r="Z681" i="2"/>
  <c r="AE31" i="24" s="1"/>
  <c r="Y681" i="2"/>
  <c r="AE30" i="24" s="1"/>
  <c r="X681" i="2"/>
  <c r="AE29" i="24" s="1"/>
  <c r="AR29" i="24" s="1"/>
  <c r="V681" i="2"/>
  <c r="AE26" i="24" s="1"/>
  <c r="U681" i="2"/>
  <c r="AE25" i="24" s="1"/>
  <c r="T681" i="2"/>
  <c r="AE24" i="24" s="1"/>
  <c r="S681" i="2"/>
  <c r="AE23" i="24" s="1"/>
  <c r="AR23" i="24" s="1"/>
  <c r="R681" i="2"/>
  <c r="AE22" i="24" s="1"/>
  <c r="Q681" i="2"/>
  <c r="AE21" i="24" s="1"/>
  <c r="P681" i="2"/>
  <c r="AE20" i="24" s="1"/>
  <c r="N681" i="2"/>
  <c r="AE18" i="24" s="1"/>
  <c r="M681" i="2"/>
  <c r="K681" i="2"/>
  <c r="AE16" i="24" s="1"/>
  <c r="J681" i="2"/>
  <c r="AE15" i="24" s="1"/>
  <c r="I681" i="2"/>
  <c r="AE14" i="24" s="1"/>
  <c r="H681" i="2"/>
  <c r="AE13" i="24" s="1"/>
  <c r="F681" i="2"/>
  <c r="AE11" i="24" s="1"/>
  <c r="D681" i="2"/>
  <c r="AE8" i="24" s="1"/>
  <c r="AA366" i="19"/>
  <c r="AE78" i="24" s="1"/>
  <c r="Z366" i="19"/>
  <c r="AE76" i="24" s="1"/>
  <c r="Y366" i="19"/>
  <c r="AE75" i="24" s="1"/>
  <c r="X366" i="19"/>
  <c r="AE74" i="24" s="1"/>
  <c r="W366" i="19"/>
  <c r="AE73" i="24" s="1"/>
  <c r="AR73" i="24" s="1"/>
  <c r="V366" i="19"/>
  <c r="AE72" i="24" s="1"/>
  <c r="U366" i="19"/>
  <c r="AE71" i="24" s="1"/>
  <c r="AR71" i="24" s="1"/>
  <c r="T366" i="19"/>
  <c r="AE70" i="24" s="1"/>
  <c r="S366" i="19"/>
  <c r="AE69" i="24" s="1"/>
  <c r="R366" i="19"/>
  <c r="AE68" i="24" s="1"/>
  <c r="Q366" i="19"/>
  <c r="AE67" i="24" s="1"/>
  <c r="P366" i="19"/>
  <c r="AE66" i="24" s="1"/>
  <c r="O366" i="19"/>
  <c r="AE65" i="24" s="1"/>
  <c r="N366" i="19"/>
  <c r="AE64" i="24" s="1"/>
  <c r="M366" i="19"/>
  <c r="AE63" i="24" s="1"/>
  <c r="K366" i="19"/>
  <c r="AE60" i="24" s="1"/>
  <c r="J366" i="19"/>
  <c r="AE59" i="24" s="1"/>
  <c r="I366" i="19"/>
  <c r="AE58" i="24" s="1"/>
  <c r="H366" i="19"/>
  <c r="AE57" i="24" s="1"/>
  <c r="G366" i="19"/>
  <c r="AE56" i="24" s="1"/>
  <c r="F366" i="19"/>
  <c r="AE55" i="24" s="1"/>
  <c r="D366" i="19"/>
  <c r="AE53" i="24" s="1"/>
  <c r="I191" i="24"/>
  <c r="L191" i="24" s="1"/>
  <c r="O191" i="24" s="1"/>
  <c r="R191" i="24" s="1"/>
  <c r="U191" i="24" s="1"/>
  <c r="X191" i="24" s="1"/>
  <c r="I126" i="24"/>
  <c r="L126" i="24" s="1"/>
  <c r="O126" i="24" s="1"/>
  <c r="R126" i="24" s="1"/>
  <c r="U126" i="24" s="1"/>
  <c r="X126" i="24" s="1"/>
  <c r="I84" i="24"/>
  <c r="L84" i="24" s="1"/>
  <c r="O84" i="24" s="1"/>
  <c r="R84" i="24" s="1"/>
  <c r="U84" i="24" s="1"/>
  <c r="X84" i="24" s="1"/>
  <c r="I77" i="24"/>
  <c r="L77" i="24" s="1"/>
  <c r="O77" i="24" s="1"/>
  <c r="R77" i="24" s="1"/>
  <c r="U77" i="24" s="1"/>
  <c r="X77" i="24" s="1"/>
  <c r="BF133" i="21"/>
  <c r="AA191" i="24" l="1"/>
  <c r="AD191" i="24" s="1"/>
  <c r="AR191" i="24" s="1"/>
  <c r="AA126" i="24"/>
  <c r="AD126" i="24" s="1"/>
  <c r="AR126" i="24" s="1"/>
  <c r="AA84" i="24"/>
  <c r="AD84" i="24" s="1"/>
  <c r="AR84" i="24" s="1"/>
  <c r="AA77" i="24"/>
  <c r="AD77" i="24" s="1"/>
  <c r="AR77" i="24" s="1"/>
  <c r="AS148" i="21"/>
  <c r="AS149" i="21"/>
  <c r="AS150" i="21"/>
  <c r="AS151" i="21"/>
  <c r="AS152" i="21"/>
  <c r="AS153" i="21"/>
  <c r="AW207" i="19" l="1"/>
  <c r="AS155" i="21"/>
  <c r="AS154" i="21"/>
  <c r="AS147" i="21"/>
  <c r="AS143" i="21"/>
  <c r="AS142" i="21"/>
  <c r="AS141" i="21"/>
  <c r="AS139" i="21"/>
  <c r="AS138" i="21"/>
  <c r="AS137" i="21"/>
  <c r="AS136" i="21"/>
  <c r="AS135" i="21"/>
  <c r="AS134" i="21"/>
  <c r="AS132" i="21"/>
  <c r="AW169" i="19"/>
  <c r="AW170" i="19"/>
  <c r="AW171" i="19"/>
  <c r="AW172" i="19"/>
  <c r="AW173" i="19"/>
  <c r="AW174" i="19"/>
  <c r="AW175" i="19"/>
  <c r="AW176" i="19"/>
  <c r="AW179" i="19"/>
  <c r="AW180" i="19"/>
  <c r="AW181" i="19"/>
  <c r="AW182" i="19"/>
  <c r="AW183" i="19"/>
  <c r="AW184" i="19"/>
  <c r="AW185" i="19"/>
  <c r="AW186" i="19"/>
  <c r="AW187" i="19"/>
  <c r="AW188" i="19"/>
  <c r="AW189" i="19"/>
  <c r="AW190" i="19"/>
  <c r="AW191" i="19"/>
  <c r="AW195" i="19"/>
  <c r="AW196" i="19"/>
  <c r="AW197" i="19"/>
  <c r="AW198" i="19"/>
  <c r="AW199" i="19"/>
  <c r="AW200" i="19"/>
  <c r="AW201" i="19"/>
  <c r="AW202" i="19"/>
  <c r="AW203" i="19"/>
  <c r="AW204" i="19"/>
  <c r="AW205" i="19"/>
  <c r="AW206" i="19"/>
  <c r="AW208" i="19"/>
  <c r="AW209" i="19"/>
  <c r="AS140" i="21" l="1"/>
  <c r="AW213" i="19" l="1"/>
  <c r="AW212" i="19"/>
  <c r="AW211" i="19"/>
  <c r="AW210" i="19"/>
  <c r="AW168" i="19"/>
  <c r="AW167" i="19"/>
  <c r="AW166" i="19"/>
  <c r="AW165" i="19"/>
  <c r="AW164" i="19"/>
  <c r="AW163" i="19"/>
  <c r="AW162" i="19"/>
  <c r="AW161" i="19"/>
  <c r="AW160" i="19"/>
  <c r="AW159" i="19"/>
  <c r="AW158" i="19"/>
  <c r="AW157" i="19"/>
  <c r="AW156" i="19"/>
  <c r="AW155" i="19"/>
  <c r="AW154" i="19"/>
  <c r="AW153" i="19"/>
  <c r="AW152" i="19"/>
  <c r="AW151" i="19"/>
  <c r="AW150" i="19"/>
  <c r="AW149" i="19"/>
  <c r="AW148" i="19"/>
  <c r="AW147" i="19"/>
  <c r="AW146" i="19"/>
  <c r="AW145" i="19"/>
  <c r="AW144" i="19"/>
  <c r="AW143" i="19"/>
  <c r="AW142" i="19"/>
  <c r="AW124" i="19" l="1"/>
  <c r="AW123" i="19"/>
  <c r="AW122" i="19"/>
  <c r="AW121" i="19"/>
  <c r="AW120" i="19"/>
  <c r="AW119" i="19"/>
  <c r="AR203" i="24" l="1"/>
  <c r="AR202" i="24"/>
  <c r="AR201" i="24"/>
  <c r="AR200" i="24"/>
  <c r="AR199" i="24"/>
  <c r="AR198" i="24"/>
  <c r="AR197" i="24"/>
  <c r="AR196" i="24"/>
  <c r="AR195" i="24"/>
  <c r="AR194" i="24"/>
  <c r="I202" i="24"/>
  <c r="L202" i="24" s="1"/>
  <c r="O202" i="24" s="1"/>
  <c r="R202" i="24" s="1"/>
  <c r="U202" i="24" s="1"/>
  <c r="I201" i="24"/>
  <c r="L201" i="24" s="1"/>
  <c r="O201" i="24" s="1"/>
  <c r="R201" i="24" s="1"/>
  <c r="U201" i="24" s="1"/>
  <c r="I200" i="24"/>
  <c r="L200" i="24" s="1"/>
  <c r="O200" i="24" s="1"/>
  <c r="R200" i="24" s="1"/>
  <c r="U200" i="24" s="1"/>
  <c r="I199" i="24"/>
  <c r="L199" i="24" s="1"/>
  <c r="O199" i="24" s="1"/>
  <c r="R199" i="24" s="1"/>
  <c r="U199" i="24" s="1"/>
  <c r="I198" i="24"/>
  <c r="L198" i="24" s="1"/>
  <c r="O198" i="24" s="1"/>
  <c r="R198" i="24" s="1"/>
  <c r="U198" i="24" s="1"/>
  <c r="I197" i="24"/>
  <c r="L197" i="24" s="1"/>
  <c r="O197" i="24" s="1"/>
  <c r="R197" i="24" s="1"/>
  <c r="U197" i="24" s="1"/>
  <c r="I196" i="24"/>
  <c r="L196" i="24" s="1"/>
  <c r="O196" i="24" s="1"/>
  <c r="R196" i="24" s="1"/>
  <c r="U196" i="24" s="1"/>
  <c r="I195" i="24"/>
  <c r="L195" i="24" s="1"/>
  <c r="O195" i="24" s="1"/>
  <c r="R195" i="24" s="1"/>
  <c r="U195" i="24" s="1"/>
  <c r="I194" i="24"/>
  <c r="L194" i="24" s="1"/>
  <c r="O194" i="24" s="1"/>
  <c r="R194" i="24" s="1"/>
  <c r="U194" i="24" s="1"/>
  <c r="AU14" i="22" l="1"/>
  <c r="I184" i="24"/>
  <c r="L184" i="24" s="1"/>
  <c r="O184" i="24" s="1"/>
  <c r="R184" i="24" s="1"/>
  <c r="U184" i="24" s="1"/>
  <c r="X184" i="24" s="1"/>
  <c r="I171" i="24"/>
  <c r="L171" i="24" s="1"/>
  <c r="O171" i="24" s="1"/>
  <c r="R171" i="24" s="1"/>
  <c r="U171" i="24" s="1"/>
  <c r="X171" i="24" s="1"/>
  <c r="I165" i="24"/>
  <c r="L165" i="24" s="1"/>
  <c r="O165" i="24" s="1"/>
  <c r="R165" i="24" s="1"/>
  <c r="U165" i="24" s="1"/>
  <c r="X165" i="24" s="1"/>
  <c r="I163" i="24"/>
  <c r="L163" i="24" s="1"/>
  <c r="O163" i="24" s="1"/>
  <c r="R163" i="24" s="1"/>
  <c r="U163" i="24" s="1"/>
  <c r="X163" i="24" s="1"/>
  <c r="I150" i="24"/>
  <c r="L150" i="24" s="1"/>
  <c r="O150" i="24" s="1"/>
  <c r="R150" i="24" s="1"/>
  <c r="U150" i="24" s="1"/>
  <c r="X150" i="24" s="1"/>
  <c r="I142" i="24"/>
  <c r="L142" i="24" s="1"/>
  <c r="O142" i="24" s="1"/>
  <c r="R142" i="24" s="1"/>
  <c r="U142" i="24" s="1"/>
  <c r="X142" i="24" s="1"/>
  <c r="I123" i="24"/>
  <c r="L123" i="24" s="1"/>
  <c r="O123" i="24" s="1"/>
  <c r="R123" i="24" s="1"/>
  <c r="U123" i="24" s="1"/>
  <c r="X123" i="24" s="1"/>
  <c r="I101" i="24"/>
  <c r="L101" i="24" s="1"/>
  <c r="O101" i="24" s="1"/>
  <c r="R101" i="24" s="1"/>
  <c r="U101" i="24" s="1"/>
  <c r="X101" i="24" s="1"/>
  <c r="I92" i="24"/>
  <c r="L92" i="24" s="1"/>
  <c r="O92" i="24" s="1"/>
  <c r="R92" i="24" s="1"/>
  <c r="U92" i="24" s="1"/>
  <c r="X92" i="24" s="1"/>
  <c r="I70" i="24"/>
  <c r="L70" i="24" s="1"/>
  <c r="O70" i="24" s="1"/>
  <c r="R70" i="24" s="1"/>
  <c r="U70" i="24" s="1"/>
  <c r="X70" i="24" s="1"/>
  <c r="I44" i="24"/>
  <c r="L44" i="24" s="1"/>
  <c r="O44" i="24" s="1"/>
  <c r="R44" i="24" s="1"/>
  <c r="U44" i="24" s="1"/>
  <c r="X44" i="24" s="1"/>
  <c r="I21" i="24"/>
  <c r="L21" i="24" s="1"/>
  <c r="O21" i="24" s="1"/>
  <c r="R21" i="24" s="1"/>
  <c r="U21" i="24" s="1"/>
  <c r="X21" i="24" s="1"/>
  <c r="AA184" i="24" l="1"/>
  <c r="AD184" i="24" s="1"/>
  <c r="AR184" i="24" s="1"/>
  <c r="AA171" i="24"/>
  <c r="AD171" i="24" s="1"/>
  <c r="AR171" i="24" s="1"/>
  <c r="AA165" i="24"/>
  <c r="AD165" i="24" s="1"/>
  <c r="AR165" i="24" s="1"/>
  <c r="AA163" i="24"/>
  <c r="AD163" i="24" s="1"/>
  <c r="AR163" i="24" s="1"/>
  <c r="AA150" i="24"/>
  <c r="AD150" i="24" s="1"/>
  <c r="AR150" i="24" s="1"/>
  <c r="AA142" i="24"/>
  <c r="AD142" i="24" s="1"/>
  <c r="AR142" i="24" s="1"/>
  <c r="AA123" i="24"/>
  <c r="AD123" i="24" s="1"/>
  <c r="AR123" i="24" s="1"/>
  <c r="AA101" i="24"/>
  <c r="AD101" i="24" s="1"/>
  <c r="AR101" i="24" s="1"/>
  <c r="AA92" i="24"/>
  <c r="AD92" i="24" s="1"/>
  <c r="AR92" i="24" s="1"/>
  <c r="AA70" i="24"/>
  <c r="AD70" i="24" s="1"/>
  <c r="AR70" i="24" s="1"/>
  <c r="AA44" i="24"/>
  <c r="AD44" i="24" s="1"/>
  <c r="AR44" i="24" s="1"/>
  <c r="AA21" i="24"/>
  <c r="AD21" i="24" s="1"/>
  <c r="AW138" i="19" l="1"/>
  <c r="AW139" i="19"/>
  <c r="AW137" i="19" l="1"/>
  <c r="AW136" i="19"/>
  <c r="AW135" i="19"/>
  <c r="AW134" i="19"/>
  <c r="AW132" i="19" l="1"/>
  <c r="AW133" i="19"/>
  <c r="AW140" i="19"/>
  <c r="AW141" i="19"/>
  <c r="AW214" i="19"/>
  <c r="AW215" i="19"/>
  <c r="AW216" i="19"/>
  <c r="AW217" i="19"/>
  <c r="AW218" i="19"/>
  <c r="AW365" i="19"/>
  <c r="AU145" i="22" l="1"/>
  <c r="AS101" i="21"/>
  <c r="BH341" i="2"/>
  <c r="AW114" i="19" l="1"/>
  <c r="AW115" i="19"/>
  <c r="AW116" i="19"/>
  <c r="AW117" i="19"/>
  <c r="AW118" i="19"/>
  <c r="AW125" i="19"/>
  <c r="AW126" i="19"/>
  <c r="AW127" i="19"/>
  <c r="AW128" i="19"/>
  <c r="AW129" i="19"/>
  <c r="AW113" i="19" l="1"/>
  <c r="AW130" i="19"/>
  <c r="AW112" i="19"/>
  <c r="AW111" i="19"/>
  <c r="AW110" i="19"/>
  <c r="AS92" i="21" l="1"/>
  <c r="AS91" i="21"/>
  <c r="AW90" i="19"/>
  <c r="AW106" i="19" l="1"/>
  <c r="AW105" i="19"/>
  <c r="AW104" i="19"/>
  <c r="AW103" i="19"/>
  <c r="AU131" i="22"/>
  <c r="AU126" i="22"/>
  <c r="AS96" i="21"/>
  <c r="AW102" i="19" l="1"/>
  <c r="AW101" i="19"/>
  <c r="AW100" i="19"/>
  <c r="AW99" i="19"/>
  <c r="AW98" i="19"/>
  <c r="AW97" i="19"/>
  <c r="BF92" i="21" l="1"/>
  <c r="BH288" i="2" l="1"/>
  <c r="BH287" i="2"/>
  <c r="AW86" i="19" l="1"/>
  <c r="AW62" i="19" l="1"/>
  <c r="AU69" i="22" l="1"/>
  <c r="I155" i="24" l="1"/>
  <c r="L155" i="24" s="1"/>
  <c r="O155" i="24" s="1"/>
  <c r="R155" i="24" s="1"/>
  <c r="U155" i="24" s="1"/>
  <c r="X155" i="24" s="1"/>
  <c r="I114" i="24"/>
  <c r="L114" i="24" s="1"/>
  <c r="O114" i="24" s="1"/>
  <c r="R114" i="24" s="1"/>
  <c r="U114" i="24" s="1"/>
  <c r="X114" i="24" s="1"/>
  <c r="I113" i="24"/>
  <c r="L113" i="24" s="1"/>
  <c r="O113" i="24" s="1"/>
  <c r="R113" i="24" s="1"/>
  <c r="U113" i="24" s="1"/>
  <c r="X113" i="24" s="1"/>
  <c r="AA155" i="24" l="1"/>
  <c r="AD155" i="24" s="1"/>
  <c r="AR155" i="24" s="1"/>
  <c r="AA114" i="24"/>
  <c r="AD114" i="24" s="1"/>
  <c r="AR114" i="24" s="1"/>
  <c r="AA113" i="24"/>
  <c r="AD113" i="24" s="1"/>
  <c r="AR113" i="24" s="1"/>
  <c r="I61" i="24" l="1"/>
  <c r="L61" i="24" s="1"/>
  <c r="O61" i="24" s="1"/>
  <c r="R61" i="24" s="1"/>
  <c r="U61" i="24" s="1"/>
  <c r="X61" i="24" s="1"/>
  <c r="I60" i="24"/>
  <c r="L60" i="24" s="1"/>
  <c r="O60" i="24" s="1"/>
  <c r="R60" i="24" s="1"/>
  <c r="U60" i="24" s="1"/>
  <c r="X60" i="24" s="1"/>
  <c r="I41" i="24"/>
  <c r="L41" i="24" s="1"/>
  <c r="O41" i="24" s="1"/>
  <c r="R41" i="24" s="1"/>
  <c r="U41" i="24" s="1"/>
  <c r="X41" i="24" s="1"/>
  <c r="I16" i="24"/>
  <c r="L16" i="24" s="1"/>
  <c r="O16" i="24" s="1"/>
  <c r="R16" i="24" s="1"/>
  <c r="U16" i="24" s="1"/>
  <c r="X16" i="24" s="1"/>
  <c r="BH474" i="2"/>
  <c r="BH473" i="2"/>
  <c r="BH472" i="2"/>
  <c r="BH471" i="2"/>
  <c r="BH439" i="2"/>
  <c r="BH405" i="2"/>
  <c r="BH404" i="2"/>
  <c r="BH403" i="2"/>
  <c r="BH402" i="2"/>
  <c r="AA61" i="24" l="1"/>
  <c r="AD61" i="24" s="1"/>
  <c r="AR61" i="24" s="1"/>
  <c r="AA60" i="24"/>
  <c r="AD60" i="24" s="1"/>
  <c r="AA41" i="24"/>
  <c r="AD41" i="24" s="1"/>
  <c r="AR41" i="24" s="1"/>
  <c r="AA16" i="24"/>
  <c r="AD16" i="24" s="1"/>
  <c r="AR16" i="24" s="1"/>
  <c r="Z204" i="24"/>
  <c r="Y204" i="24"/>
  <c r="AC204" i="24"/>
  <c r="AB204" i="24"/>
  <c r="W204" i="24"/>
  <c r="V204" i="24"/>
  <c r="AU239" i="22"/>
  <c r="AU238" i="22"/>
  <c r="AU198" i="22"/>
  <c r="AU161" i="22"/>
  <c r="BH399" i="2"/>
  <c r="BH398" i="2"/>
  <c r="BH397" i="2"/>
  <c r="BH396" i="2"/>
  <c r="BH395" i="2"/>
  <c r="BH394" i="2"/>
  <c r="BH393" i="2"/>
  <c r="BH392" i="2"/>
  <c r="BH391" i="2"/>
  <c r="BH390" i="2"/>
  <c r="BH389" i="2"/>
  <c r="BH388" i="2"/>
  <c r="BH387" i="2"/>
  <c r="BH386" i="2"/>
  <c r="BH385" i="2"/>
  <c r="BH384" i="2"/>
  <c r="BH383" i="2"/>
  <c r="BH382" i="2"/>
  <c r="BH381" i="2"/>
  <c r="BH380" i="2"/>
  <c r="BH379" i="2"/>
  <c r="BH378" i="2"/>
  <c r="BH377" i="2"/>
  <c r="BH376" i="2"/>
  <c r="BH375" i="2"/>
  <c r="AU155" i="22" l="1"/>
  <c r="AU154" i="22"/>
  <c r="AU153" i="22"/>
  <c r="AW95" i="19"/>
  <c r="AW94" i="19"/>
  <c r="AW93" i="19"/>
  <c r="AW92" i="19"/>
  <c r="AW91" i="19"/>
  <c r="BH372" i="2"/>
  <c r="BH371" i="2"/>
  <c r="BH370" i="2"/>
  <c r="BH369" i="2"/>
  <c r="BH368" i="2"/>
  <c r="BH373" i="2"/>
  <c r="BH367" i="2"/>
  <c r="BH366" i="2"/>
  <c r="BH365" i="2"/>
  <c r="BH364" i="2"/>
  <c r="AU159" i="22"/>
  <c r="AU152" i="22"/>
  <c r="AU151" i="22"/>
  <c r="AU150" i="22"/>
  <c r="AU149" i="22"/>
  <c r="AU148" i="22"/>
  <c r="AU147" i="22"/>
  <c r="BH358" i="2"/>
  <c r="BH357" i="2"/>
  <c r="BH356" i="2"/>
  <c r="BH355" i="2"/>
  <c r="BH354" i="2"/>
  <c r="BH353" i="2"/>
  <c r="BH352" i="2"/>
  <c r="BH351" i="2"/>
  <c r="BH350" i="2"/>
  <c r="BH359" i="2"/>
  <c r="BH360" i="2"/>
  <c r="BH361" i="2"/>
  <c r="BH362" i="2"/>
  <c r="BH363" i="2"/>
  <c r="BH374" i="2"/>
  <c r="BH349" i="2" l="1"/>
  <c r="BH348" i="2"/>
  <c r="BH347" i="2"/>
  <c r="BH346" i="2"/>
  <c r="BH345" i="2"/>
  <c r="BH344" i="2"/>
  <c r="BH343" i="2"/>
  <c r="BH342" i="2"/>
  <c r="BH340" i="2"/>
  <c r="BH338" i="2"/>
  <c r="BH337" i="2"/>
  <c r="BH336" i="2"/>
  <c r="BH335" i="2"/>
  <c r="BH334" i="2"/>
  <c r="AU144" i="22"/>
  <c r="AU143" i="22"/>
  <c r="AU142" i="22"/>
  <c r="AU141" i="22"/>
  <c r="AU140" i="22"/>
  <c r="AU139" i="22"/>
  <c r="AU138" i="22"/>
  <c r="AU137" i="22"/>
  <c r="AW108" i="19" l="1"/>
  <c r="AW107" i="19"/>
  <c r="AW96" i="19"/>
  <c r="AW89" i="19"/>
  <c r="AW88" i="19"/>
  <c r="AW87" i="19"/>
  <c r="AW85" i="19"/>
  <c r="BM85" i="19" s="1"/>
  <c r="AW84" i="19"/>
  <c r="BM84" i="19" s="1"/>
  <c r="AW83" i="19"/>
  <c r="BM83" i="19" s="1"/>
  <c r="BH339" i="2"/>
  <c r="BH333" i="2"/>
  <c r="BH332" i="2"/>
  <c r="BH331" i="2"/>
  <c r="BH330" i="2"/>
  <c r="BH329" i="2"/>
  <c r="BH328" i="2"/>
  <c r="BH327" i="2"/>
  <c r="BH326" i="2"/>
  <c r="BH325" i="2"/>
  <c r="AU136" i="22"/>
  <c r="AU135" i="22"/>
  <c r="AU134" i="22"/>
  <c r="AU133" i="22"/>
  <c r="AU132" i="22"/>
  <c r="AU130" i="22"/>
  <c r="AU129" i="22"/>
  <c r="AU128" i="22"/>
  <c r="AU146" i="22"/>
  <c r="AU127" i="22"/>
  <c r="AU125" i="22"/>
  <c r="AU124" i="22"/>
  <c r="BH323" i="2"/>
  <c r="BH322" i="2"/>
  <c r="BH321" i="2"/>
  <c r="BH320" i="2"/>
  <c r="BH319" i="2"/>
  <c r="BH318" i="2"/>
  <c r="BH317" i="2"/>
  <c r="AW82" i="19"/>
  <c r="AW81" i="19"/>
  <c r="BH324" i="2"/>
  <c r="BH316" i="2"/>
  <c r="BH315" i="2"/>
  <c r="BH314" i="2"/>
  <c r="BH313" i="2"/>
  <c r="BH312" i="2"/>
  <c r="BH311" i="2"/>
  <c r="BH310" i="2"/>
  <c r="BH309" i="2"/>
  <c r="BH308" i="2"/>
  <c r="BH307" i="2"/>
  <c r="BH306" i="2"/>
  <c r="BH305" i="2"/>
  <c r="BH304" i="2"/>
  <c r="BH303" i="2"/>
  <c r="BH302" i="2"/>
  <c r="BH301" i="2"/>
  <c r="BH300" i="2"/>
  <c r="BH299" i="2"/>
  <c r="BH401" i="2" l="1"/>
  <c r="BH400" i="2"/>
  <c r="BH298" i="2"/>
  <c r="BH297" i="2"/>
  <c r="BH296" i="2"/>
  <c r="BH295" i="2"/>
  <c r="BH294" i="2"/>
  <c r="BH293" i="2"/>
  <c r="I161" i="24" l="1"/>
  <c r="L161" i="24" s="1"/>
  <c r="I185" i="24"/>
  <c r="L185" i="24" s="1"/>
  <c r="O185" i="24" s="1"/>
  <c r="R185" i="24" s="1"/>
  <c r="U185" i="24" s="1"/>
  <c r="X185" i="24" s="1"/>
  <c r="AA185" i="24" l="1"/>
  <c r="AD185" i="24" s="1"/>
  <c r="AR185" i="24" s="1"/>
  <c r="T204" i="24"/>
  <c r="S204" i="24"/>
  <c r="Q204" i="24"/>
  <c r="P204" i="24"/>
  <c r="BH291" i="2" l="1"/>
  <c r="BH290" i="2"/>
  <c r="BH289" i="2"/>
  <c r="AU123" i="22" l="1"/>
  <c r="AU122" i="22"/>
  <c r="AU121" i="22"/>
  <c r="AU120" i="22"/>
  <c r="AU119" i="22"/>
  <c r="AU118" i="22"/>
  <c r="AU117" i="22"/>
  <c r="BH283" i="2" l="1"/>
  <c r="BH282" i="2"/>
  <c r="BH281" i="2"/>
  <c r="BH280" i="2"/>
  <c r="BH279" i="2"/>
  <c r="BH278" i="2"/>
  <c r="BH277" i="2"/>
  <c r="BH276" i="2"/>
  <c r="BH275" i="2"/>
  <c r="BH274" i="2"/>
  <c r="BH273" i="2"/>
  <c r="BH272" i="2"/>
  <c r="BH271" i="2"/>
  <c r="BH270" i="2"/>
  <c r="BH269" i="2"/>
  <c r="BH268" i="2"/>
  <c r="AW79" i="19" l="1"/>
  <c r="AW78" i="19"/>
  <c r="AW77" i="19"/>
  <c r="AW76" i="19"/>
  <c r="AW75" i="19"/>
  <c r="AW74" i="19"/>
  <c r="AW73" i="19"/>
  <c r="AW72" i="19"/>
  <c r="AW71" i="19"/>
  <c r="AU116" i="22" l="1"/>
  <c r="AU115" i="22"/>
  <c r="AU114" i="22"/>
  <c r="AU113" i="22"/>
  <c r="AU112" i="22"/>
  <c r="AU111" i="22"/>
  <c r="AU110" i="22"/>
  <c r="AU109" i="22"/>
  <c r="AU108" i="22"/>
  <c r="AU107" i="22"/>
  <c r="AU103" i="22"/>
  <c r="AU102" i="22"/>
  <c r="AU101" i="22"/>
  <c r="AU100" i="22"/>
  <c r="BH284" i="2"/>
  <c r="BH267" i="2"/>
  <c r="BH266" i="2"/>
  <c r="BH265" i="2"/>
  <c r="BH264" i="2"/>
  <c r="BH263" i="2"/>
  <c r="BH262" i="2"/>
  <c r="BH261" i="2"/>
  <c r="BH260" i="2"/>
  <c r="BH259" i="2"/>
  <c r="AU99" i="22" l="1"/>
  <c r="AU98" i="22"/>
  <c r="AU97" i="22"/>
  <c r="AU96" i="22"/>
  <c r="AU95" i="22"/>
  <c r="AU94" i="22"/>
  <c r="AU93" i="22"/>
  <c r="AU92" i="22"/>
  <c r="BH285" i="2" l="1"/>
  <c r="BH258" i="2"/>
  <c r="BH257" i="2"/>
  <c r="BH256" i="2"/>
  <c r="BH255" i="2"/>
  <c r="O161" i="24" l="1"/>
  <c r="R161" i="24" s="1"/>
  <c r="U161" i="24" s="1"/>
  <c r="X161" i="24" s="1"/>
  <c r="AA161" i="24" l="1"/>
  <c r="AD161" i="24" s="1"/>
  <c r="AR161" i="24" s="1"/>
  <c r="BH254" i="2"/>
  <c r="BH253" i="2"/>
  <c r="BH252" i="2"/>
  <c r="BH251" i="2"/>
  <c r="BH250" i="2"/>
  <c r="BH249" i="2"/>
  <c r="BH248" i="2"/>
  <c r="BH247" i="2"/>
  <c r="BH246" i="2"/>
  <c r="BH245" i="2"/>
  <c r="BH244" i="2"/>
  <c r="BH243" i="2"/>
  <c r="BH242" i="2"/>
  <c r="BH241" i="2"/>
  <c r="BH240" i="2"/>
  <c r="AU160" i="22" l="1"/>
  <c r="AU91" i="22"/>
  <c r="AU90" i="22"/>
  <c r="AU89" i="22"/>
  <c r="AU88" i="22"/>
  <c r="BH232" i="2" l="1"/>
  <c r="AU86" i="22"/>
  <c r="AU85" i="22"/>
  <c r="AU84" i="22"/>
  <c r="AU83" i="22"/>
  <c r="BH236" i="2" l="1"/>
  <c r="BH235" i="2"/>
  <c r="BH234" i="2"/>
  <c r="BH233" i="2"/>
  <c r="BH231" i="2"/>
  <c r="BH230" i="2"/>
  <c r="BH229" i="2"/>
  <c r="BH228" i="2"/>
  <c r="BH227" i="2"/>
  <c r="BH226" i="2"/>
  <c r="BH225" i="2"/>
  <c r="BH224" i="2"/>
  <c r="BH223" i="2"/>
  <c r="BH222" i="2"/>
  <c r="BH220" i="2" l="1"/>
  <c r="BH219" i="2"/>
  <c r="BH218" i="2"/>
  <c r="BH217" i="2"/>
  <c r="BH216" i="2"/>
  <c r="BH215" i="2"/>
  <c r="BH214" i="2"/>
  <c r="BH213" i="2"/>
  <c r="BH212" i="2"/>
  <c r="BH211" i="2"/>
  <c r="BH210" i="2"/>
  <c r="BH209" i="2"/>
  <c r="BH221" i="2" l="1"/>
  <c r="BH208" i="2"/>
  <c r="BH207" i="2"/>
  <c r="C242" i="22"/>
  <c r="AE153" i="24" s="1"/>
  <c r="AE193" i="24" s="1"/>
  <c r="BH238" i="2"/>
  <c r="BH237" i="2"/>
  <c r="BH206" i="2"/>
  <c r="BH205" i="2"/>
  <c r="BH204" i="2"/>
  <c r="BH203" i="2"/>
  <c r="BH202" i="2"/>
  <c r="BH201" i="2"/>
  <c r="BH199" i="2"/>
  <c r="BH198" i="2"/>
  <c r="BH197" i="2"/>
  <c r="BH196" i="2"/>
  <c r="BH192" i="2"/>
  <c r="BH191" i="2"/>
  <c r="BH190" i="2"/>
  <c r="BH189" i="2"/>
  <c r="BH188" i="2"/>
  <c r="BH187" i="2"/>
  <c r="BH186" i="2"/>
  <c r="BH185" i="2"/>
  <c r="BH184" i="2"/>
  <c r="BH183" i="2"/>
  <c r="BH182" i="2"/>
  <c r="BH200" i="2" l="1"/>
  <c r="BH181" i="2"/>
  <c r="BH180" i="2"/>
  <c r="BH179" i="2"/>
  <c r="BH178" i="2"/>
  <c r="BH177" i="2"/>
  <c r="BH176" i="2"/>
  <c r="BH175" i="2"/>
  <c r="I62" i="24"/>
  <c r="L62" i="24" s="1"/>
  <c r="O62" i="24" s="1"/>
  <c r="AU241" i="22"/>
  <c r="AU87" i="22"/>
  <c r="AU82" i="22"/>
  <c r="AU81" i="22"/>
  <c r="AU80" i="22"/>
  <c r="AU79" i="22"/>
  <c r="AU78" i="22"/>
  <c r="AU77" i="22"/>
  <c r="AU76" i="22"/>
  <c r="AU75" i="22"/>
  <c r="AU74" i="22"/>
  <c r="AU70" i="22"/>
  <c r="AU68" i="22"/>
  <c r="AU67" i="22"/>
  <c r="BH292" i="2"/>
  <c r="BH174" i="2"/>
  <c r="BH173" i="2"/>
  <c r="BH172" i="2"/>
  <c r="BH171" i="2"/>
  <c r="BH170" i="2"/>
  <c r="BH169" i="2"/>
  <c r="BH168" i="2"/>
  <c r="AR21" i="24"/>
  <c r="C681" i="2"/>
  <c r="AE7" i="24" s="1"/>
  <c r="AE51" i="24" s="1"/>
  <c r="BH167" i="2"/>
  <c r="BH166" i="2"/>
  <c r="BH165" i="2"/>
  <c r="BH164" i="2"/>
  <c r="BH163" i="2"/>
  <c r="BH162" i="2"/>
  <c r="BH161" i="2"/>
  <c r="BH160" i="2"/>
  <c r="R62" i="24" l="1"/>
  <c r="U62" i="24" s="1"/>
  <c r="X62" i="24" s="1"/>
  <c r="BH158" i="2"/>
  <c r="BH157" i="2"/>
  <c r="BH156" i="2"/>
  <c r="BH155" i="2"/>
  <c r="BH153" i="2"/>
  <c r="BH152" i="2"/>
  <c r="BH151" i="2"/>
  <c r="BH150" i="2"/>
  <c r="BH149" i="2"/>
  <c r="BH148" i="2"/>
  <c r="AU61" i="22"/>
  <c r="AU60" i="22"/>
  <c r="AU59" i="22"/>
  <c r="AU58" i="22"/>
  <c r="AU57" i="22"/>
  <c r="AU56" i="22"/>
  <c r="AU55" i="22"/>
  <c r="BH680" i="2"/>
  <c r="BH159" i="2"/>
  <c r="BH154" i="2"/>
  <c r="BH147" i="2"/>
  <c r="BH146" i="2"/>
  <c r="BH145" i="2"/>
  <c r="BH144" i="2"/>
  <c r="BH143" i="2"/>
  <c r="BH142" i="2"/>
  <c r="BH140" i="2"/>
  <c r="BH139" i="2"/>
  <c r="BH138" i="2"/>
  <c r="BH137" i="2"/>
  <c r="BH141" i="2"/>
  <c r="BH136" i="2"/>
  <c r="BH135" i="2"/>
  <c r="BH134" i="2"/>
  <c r="BH133" i="2"/>
  <c r="BH132" i="2"/>
  <c r="BH131" i="2"/>
  <c r="BH130" i="2"/>
  <c r="BH129" i="2"/>
  <c r="BH128" i="2"/>
  <c r="BH127" i="2"/>
  <c r="BH126" i="2"/>
  <c r="BH125" i="2"/>
  <c r="BH124" i="2"/>
  <c r="BH123" i="2"/>
  <c r="BH122" i="2"/>
  <c r="BH121" i="2"/>
  <c r="BH120" i="2"/>
  <c r="BH119" i="2"/>
  <c r="BH118" i="2"/>
  <c r="BH116" i="2"/>
  <c r="BH115" i="2"/>
  <c r="BH114" i="2"/>
  <c r="BH113" i="2"/>
  <c r="BH112" i="2"/>
  <c r="BH111" i="2"/>
  <c r="BH110" i="2"/>
  <c r="BH109" i="2"/>
  <c r="BH108" i="2"/>
  <c r="BH107" i="2"/>
  <c r="BH106" i="2"/>
  <c r="BH105" i="2"/>
  <c r="BH104" i="2"/>
  <c r="BH103" i="2"/>
  <c r="BH102" i="2"/>
  <c r="BH101" i="2"/>
  <c r="BH100" i="2"/>
  <c r="BH99" i="2"/>
  <c r="BH98" i="2"/>
  <c r="BH97" i="2"/>
  <c r="BH96" i="2"/>
  <c r="BH95" i="2"/>
  <c r="BH94" i="2"/>
  <c r="BH93" i="2"/>
  <c r="BH92" i="2"/>
  <c r="BH91" i="2"/>
  <c r="BH90" i="2"/>
  <c r="BH89" i="2"/>
  <c r="BH88" i="2"/>
  <c r="BH87" i="2"/>
  <c r="BH86" i="2"/>
  <c r="BH85" i="2"/>
  <c r="BH84" i="2"/>
  <c r="BH83" i="2"/>
  <c r="BH82" i="2"/>
  <c r="BH81" i="2"/>
  <c r="BH80" i="2"/>
  <c r="BH79" i="2"/>
  <c r="BH78" i="2"/>
  <c r="BH77" i="2"/>
  <c r="BH73" i="2"/>
  <c r="BH72" i="2"/>
  <c r="BH71" i="2"/>
  <c r="BH70" i="2"/>
  <c r="BH69" i="2"/>
  <c r="BH68" i="2"/>
  <c r="BH67" i="2"/>
  <c r="BH66" i="2"/>
  <c r="BH65" i="2"/>
  <c r="BH64" i="2"/>
  <c r="BH63" i="2"/>
  <c r="BH62" i="2"/>
  <c r="BH61" i="2"/>
  <c r="BH60" i="2"/>
  <c r="BH59" i="2"/>
  <c r="BH58" i="2"/>
  <c r="BH57" i="2"/>
  <c r="BH56" i="2"/>
  <c r="BH55" i="2"/>
  <c r="BH54" i="2"/>
  <c r="BH53" i="2"/>
  <c r="BH52" i="2"/>
  <c r="BH51" i="2"/>
  <c r="BH50" i="2"/>
  <c r="BH49" i="2"/>
  <c r="BH48" i="2"/>
  <c r="BH47" i="2"/>
  <c r="BH46" i="2"/>
  <c r="BH45" i="2"/>
  <c r="BH44" i="2"/>
  <c r="BH43" i="2"/>
  <c r="BH42" i="2"/>
  <c r="BH41" i="2"/>
  <c r="BH40" i="2"/>
  <c r="BH39" i="2"/>
  <c r="BH38" i="2"/>
  <c r="BH37" i="2"/>
  <c r="BH36" i="2"/>
  <c r="BH35" i="2"/>
  <c r="BH34" i="2"/>
  <c r="BH33" i="2"/>
  <c r="BH32" i="2"/>
  <c r="BH31" i="2"/>
  <c r="BH30" i="2"/>
  <c r="BH29" i="2"/>
  <c r="BH28" i="2"/>
  <c r="BH27" i="2"/>
  <c r="BH26" i="2"/>
  <c r="BH25" i="2"/>
  <c r="BH24" i="2"/>
  <c r="BH23" i="2"/>
  <c r="BH22" i="2"/>
  <c r="BH21" i="2"/>
  <c r="BH20" i="2"/>
  <c r="BH19" i="2"/>
  <c r="BH18" i="2"/>
  <c r="BH16" i="2"/>
  <c r="BH15" i="2"/>
  <c r="BH14" i="2"/>
  <c r="BH13" i="2"/>
  <c r="BH12" i="2"/>
  <c r="BH11" i="2"/>
  <c r="BH10" i="2"/>
  <c r="BH9" i="2"/>
  <c r="BH8" i="2"/>
  <c r="BH7" i="2"/>
  <c r="BH6" i="2"/>
  <c r="BH5" i="2"/>
  <c r="BH4" i="2"/>
  <c r="BH681" i="2" l="1"/>
  <c r="AA62" i="24"/>
  <c r="AD62" i="24" s="1"/>
  <c r="AR62" i="24" s="1"/>
  <c r="I168" i="24" l="1"/>
  <c r="L168" i="24" s="1"/>
  <c r="O168" i="24" s="1"/>
  <c r="R168" i="24" s="1"/>
  <c r="U168" i="24" s="1"/>
  <c r="X168" i="24" s="1"/>
  <c r="AA168" i="24" l="1"/>
  <c r="AD168" i="24" s="1"/>
  <c r="I120" i="24"/>
  <c r="L120" i="24" s="1"/>
  <c r="O120" i="24" s="1"/>
  <c r="I95" i="24"/>
  <c r="L95" i="24" s="1"/>
  <c r="O95" i="24" s="1"/>
  <c r="R95" i="24" s="1"/>
  <c r="U95" i="24" s="1"/>
  <c r="X95" i="24" s="1"/>
  <c r="AA95" i="24" l="1"/>
  <c r="AD95" i="24" s="1"/>
  <c r="R120" i="24"/>
  <c r="U120" i="24" s="1"/>
  <c r="X120" i="24" s="1"/>
  <c r="AS189" i="21"/>
  <c r="AS156" i="21"/>
  <c r="AS131" i="21"/>
  <c r="AS130" i="21"/>
  <c r="AS129" i="21"/>
  <c r="AS128" i="21"/>
  <c r="AS127" i="21"/>
  <c r="AS126" i="21"/>
  <c r="AS125" i="21"/>
  <c r="AS124" i="21"/>
  <c r="AS123" i="21"/>
  <c r="AS122" i="21"/>
  <c r="AS121" i="21"/>
  <c r="AS120" i="21"/>
  <c r="AS119" i="21"/>
  <c r="AS118" i="21"/>
  <c r="AS117" i="21"/>
  <c r="AS116" i="21"/>
  <c r="AS115" i="21"/>
  <c r="AS114" i="21"/>
  <c r="AS113" i="21"/>
  <c r="AS112" i="21"/>
  <c r="AS111" i="21"/>
  <c r="AS110" i="21"/>
  <c r="AS109" i="21"/>
  <c r="AS108" i="21"/>
  <c r="AS107" i="21"/>
  <c r="AS106" i="21"/>
  <c r="AS105" i="21"/>
  <c r="AS104" i="21"/>
  <c r="AS103" i="21"/>
  <c r="AS102" i="21"/>
  <c r="AS100" i="21"/>
  <c r="AS99" i="21"/>
  <c r="AS98" i="21"/>
  <c r="AS97" i="21"/>
  <c r="AS95" i="21"/>
  <c r="AS94" i="21"/>
  <c r="AS93" i="21"/>
  <c r="AS90" i="21"/>
  <c r="AS89" i="21"/>
  <c r="AS88" i="21"/>
  <c r="AS87" i="21"/>
  <c r="AS86" i="21"/>
  <c r="AS85" i="21"/>
  <c r="AS84" i="21"/>
  <c r="AS83" i="21"/>
  <c r="AS82" i="21"/>
  <c r="AS81" i="21"/>
  <c r="AS80" i="21"/>
  <c r="AS79" i="21"/>
  <c r="AS78" i="21"/>
  <c r="AS77" i="21"/>
  <c r="AS76" i="21"/>
  <c r="AS75" i="21"/>
  <c r="AS74" i="21"/>
  <c r="AS73" i="21"/>
  <c r="AS72" i="21"/>
  <c r="AS71" i="21"/>
  <c r="AS70" i="21"/>
  <c r="AS69" i="21"/>
  <c r="AS68" i="21"/>
  <c r="AS67" i="21"/>
  <c r="AS65" i="21"/>
  <c r="AS64" i="21"/>
  <c r="AS63" i="21"/>
  <c r="AS62" i="21"/>
  <c r="AS61" i="21"/>
  <c r="AS60" i="21"/>
  <c r="AS59" i="21"/>
  <c r="AS58" i="21"/>
  <c r="AS57" i="21"/>
  <c r="AS56" i="21"/>
  <c r="AS55" i="21"/>
  <c r="AS54" i="21"/>
  <c r="AS53" i="21"/>
  <c r="AS52" i="21"/>
  <c r="AS51" i="21"/>
  <c r="AS50" i="21"/>
  <c r="AS49" i="21"/>
  <c r="AS48" i="21"/>
  <c r="AS47" i="21"/>
  <c r="AS46" i="21"/>
  <c r="AS45" i="21"/>
  <c r="AS44" i="21"/>
  <c r="AS43" i="21"/>
  <c r="AS42" i="21"/>
  <c r="AS41" i="21"/>
  <c r="AS40" i="21"/>
  <c r="AS39" i="21"/>
  <c r="AS38" i="21"/>
  <c r="AS37" i="21"/>
  <c r="AS36" i="21"/>
  <c r="AS35" i="21"/>
  <c r="AS33" i="21"/>
  <c r="AS32" i="21"/>
  <c r="AS31" i="21"/>
  <c r="AS30" i="21"/>
  <c r="AS29" i="21"/>
  <c r="AS28" i="21"/>
  <c r="AS27" i="21"/>
  <c r="AS26" i="21"/>
  <c r="AS25" i="21"/>
  <c r="AS24" i="21"/>
  <c r="AS22" i="21"/>
  <c r="AS20" i="21"/>
  <c r="AS19" i="21"/>
  <c r="AS18" i="21"/>
  <c r="AS17" i="21"/>
  <c r="AS16" i="21"/>
  <c r="AS15" i="21"/>
  <c r="AS14" i="21"/>
  <c r="AS13" i="21"/>
  <c r="AS12" i="21"/>
  <c r="AS11" i="21"/>
  <c r="AS9" i="21"/>
  <c r="AS5" i="21"/>
  <c r="AW109" i="19"/>
  <c r="AW80" i="19"/>
  <c r="AW70" i="19"/>
  <c r="AW69" i="19"/>
  <c r="AW68" i="19"/>
  <c r="AW67" i="19"/>
  <c r="AW66" i="19"/>
  <c r="AW65" i="19"/>
  <c r="AW64" i="19"/>
  <c r="AW63" i="19"/>
  <c r="AW61" i="19"/>
  <c r="AW60" i="19"/>
  <c r="AW59" i="19"/>
  <c r="AW58" i="19"/>
  <c r="AW57" i="19"/>
  <c r="AW56" i="19"/>
  <c r="AW55" i="19"/>
  <c r="AW54" i="19"/>
  <c r="AW53" i="19"/>
  <c r="AW52" i="19"/>
  <c r="AW51" i="19"/>
  <c r="AW50" i="19"/>
  <c r="AW49" i="19"/>
  <c r="AW48" i="19"/>
  <c r="AW47" i="19"/>
  <c r="AW46" i="19"/>
  <c r="AW45" i="19"/>
  <c r="AW44" i="19"/>
  <c r="AW43" i="19"/>
  <c r="AW41" i="19"/>
  <c r="AW40" i="19"/>
  <c r="AW39" i="19"/>
  <c r="AW38" i="19"/>
  <c r="AW37" i="19"/>
  <c r="AW36" i="19"/>
  <c r="AW35" i="19"/>
  <c r="AW33" i="19"/>
  <c r="AW32" i="19"/>
  <c r="AW31" i="19"/>
  <c r="AW30" i="19"/>
  <c r="AW29" i="19"/>
  <c r="AW28" i="19"/>
  <c r="AW27" i="19"/>
  <c r="AW26" i="19"/>
  <c r="AW25" i="19"/>
  <c r="AW24" i="19"/>
  <c r="AW23" i="19"/>
  <c r="AW22" i="19"/>
  <c r="AW20" i="19"/>
  <c r="AW19" i="19"/>
  <c r="AW15" i="19"/>
  <c r="AW14" i="19"/>
  <c r="AW13" i="19"/>
  <c r="AW12" i="19"/>
  <c r="AW11" i="19"/>
  <c r="AW10" i="19"/>
  <c r="AU66" i="22"/>
  <c r="AU65" i="22"/>
  <c r="AU64" i="22"/>
  <c r="AU63" i="22"/>
  <c r="AU62" i="22"/>
  <c r="AU54" i="22"/>
  <c r="AU53" i="22"/>
  <c r="AU52" i="22"/>
  <c r="AU51" i="22"/>
  <c r="AU50" i="22"/>
  <c r="AU49" i="22"/>
  <c r="AR168" i="24"/>
  <c r="AU48" i="22"/>
  <c r="AU47" i="22"/>
  <c r="AU46" i="22"/>
  <c r="AU45" i="22"/>
  <c r="AU44" i="22"/>
  <c r="AU43" i="22"/>
  <c r="AU42" i="22"/>
  <c r="AU41" i="22"/>
  <c r="AU40" i="22"/>
  <c r="AU39" i="22"/>
  <c r="AU38" i="22"/>
  <c r="AU37" i="22"/>
  <c r="AU36" i="22"/>
  <c r="AU35" i="22"/>
  <c r="AU34" i="22"/>
  <c r="AU33" i="22"/>
  <c r="AU32" i="22"/>
  <c r="AU31" i="22"/>
  <c r="AU30" i="22"/>
  <c r="AU29" i="22"/>
  <c r="AU28" i="22"/>
  <c r="AU27" i="22"/>
  <c r="AU26" i="22"/>
  <c r="AU24" i="22"/>
  <c r="AU23" i="22"/>
  <c r="AU22" i="22"/>
  <c r="AU20" i="22"/>
  <c r="AU19" i="22"/>
  <c r="AU18" i="22"/>
  <c r="AU16" i="22"/>
  <c r="AU13" i="22"/>
  <c r="AU12" i="22"/>
  <c r="AU11" i="22"/>
  <c r="AU10" i="22"/>
  <c r="AU9" i="22"/>
  <c r="AU8" i="22"/>
  <c r="AU7" i="22"/>
  <c r="AA120" i="24" l="1"/>
  <c r="AD120" i="24" s="1"/>
  <c r="AR120" i="24" s="1"/>
  <c r="AS34" i="21" l="1"/>
  <c r="AU15" i="22"/>
  <c r="AW18" i="19"/>
  <c r="AS23" i="21"/>
  <c r="AS21" i="21"/>
  <c r="AW17" i="19"/>
  <c r="AW21" i="19" l="1"/>
  <c r="AU25" i="22"/>
  <c r="AW16" i="19"/>
  <c r="AW9" i="19"/>
  <c r="AW8" i="19"/>
  <c r="AS8" i="21"/>
  <c r="AW6" i="19"/>
  <c r="AS6" i="21"/>
  <c r="AW5" i="19"/>
  <c r="AR60" i="24"/>
  <c r="AR95" i="24"/>
  <c r="AS190" i="21" l="1"/>
  <c r="AS7" i="21"/>
  <c r="C191" i="21"/>
  <c r="AE104" i="24" s="1"/>
  <c r="AE152" i="24" s="1"/>
  <c r="AS10" i="21"/>
  <c r="AW7" i="19"/>
  <c r="AW366" i="19" s="1"/>
  <c r="AU5" i="22"/>
  <c r="AU6" i="22"/>
  <c r="N204" i="24"/>
  <c r="M204" i="24"/>
  <c r="K204" i="24"/>
  <c r="J204" i="24"/>
  <c r="G204" i="24"/>
  <c r="I203" i="24"/>
  <c r="L203" i="24" s="1"/>
  <c r="O203" i="24" s="1"/>
  <c r="R203" i="24" s="1"/>
  <c r="U203" i="24" s="1"/>
  <c r="I192" i="24"/>
  <c r="L192" i="24" s="1"/>
  <c r="O192" i="24" s="1"/>
  <c r="I187" i="24"/>
  <c r="L187" i="24" s="1"/>
  <c r="O187" i="24" s="1"/>
  <c r="R187" i="24" s="1"/>
  <c r="U187" i="24" s="1"/>
  <c r="X187" i="24" s="1"/>
  <c r="I186" i="24"/>
  <c r="L186" i="24" s="1"/>
  <c r="O186" i="24" s="1"/>
  <c r="I183" i="24"/>
  <c r="L183" i="24" s="1"/>
  <c r="O183" i="24" s="1"/>
  <c r="I181" i="24"/>
  <c r="L181" i="24" s="1"/>
  <c r="O181" i="24" s="1"/>
  <c r="I180" i="24"/>
  <c r="L180" i="24" s="1"/>
  <c r="O180" i="24" s="1"/>
  <c r="R180" i="24" s="1"/>
  <c r="U180" i="24" s="1"/>
  <c r="I179" i="24"/>
  <c r="L179" i="24" s="1"/>
  <c r="O179" i="24" s="1"/>
  <c r="R179" i="24" s="1"/>
  <c r="U179" i="24" s="1"/>
  <c r="X179" i="24" s="1"/>
  <c r="I178" i="24"/>
  <c r="L178" i="24" s="1"/>
  <c r="O178" i="24" s="1"/>
  <c r="R178" i="24" s="1"/>
  <c r="U178" i="24" s="1"/>
  <c r="X178" i="24" s="1"/>
  <c r="I175" i="24"/>
  <c r="L175" i="24" s="1"/>
  <c r="O175" i="24" s="1"/>
  <c r="R175" i="24" s="1"/>
  <c r="U175" i="24" s="1"/>
  <c r="X175" i="24" s="1"/>
  <c r="I174" i="24"/>
  <c r="L174" i="24" s="1"/>
  <c r="O174" i="24" s="1"/>
  <c r="R174" i="24" s="1"/>
  <c r="U174" i="24" s="1"/>
  <c r="X174" i="24" s="1"/>
  <c r="I173" i="24"/>
  <c r="L173" i="24" s="1"/>
  <c r="O173" i="24" s="1"/>
  <c r="R173" i="24" s="1"/>
  <c r="U173" i="24" s="1"/>
  <c r="X173" i="24" s="1"/>
  <c r="I170" i="24"/>
  <c r="L170" i="24" s="1"/>
  <c r="O170" i="24" s="1"/>
  <c r="R170" i="24" s="1"/>
  <c r="U170" i="24" s="1"/>
  <c r="X170" i="24" s="1"/>
  <c r="I169" i="24"/>
  <c r="L169" i="24" s="1"/>
  <c r="O169" i="24" s="1"/>
  <c r="R169" i="24" s="1"/>
  <c r="U169" i="24" s="1"/>
  <c r="X169" i="24" s="1"/>
  <c r="I167" i="24"/>
  <c r="L167" i="24" s="1"/>
  <c r="O167" i="24" s="1"/>
  <c r="I166" i="24"/>
  <c r="L166" i="24" s="1"/>
  <c r="O166" i="24" s="1"/>
  <c r="R166" i="24" s="1"/>
  <c r="U166" i="24" s="1"/>
  <c r="X166" i="24" s="1"/>
  <c r="I164" i="24"/>
  <c r="L164" i="24" s="1"/>
  <c r="O164" i="24" s="1"/>
  <c r="R164" i="24" s="1"/>
  <c r="U164" i="24" s="1"/>
  <c r="X164" i="24" s="1"/>
  <c r="I162" i="24"/>
  <c r="L162" i="24" s="1"/>
  <c r="O162" i="24" s="1"/>
  <c r="I160" i="24"/>
  <c r="L160" i="24" s="1"/>
  <c r="O160" i="24" s="1"/>
  <c r="I159" i="24"/>
  <c r="L159" i="24" s="1"/>
  <c r="O159" i="24" s="1"/>
  <c r="I158" i="24"/>
  <c r="L158" i="24" s="1"/>
  <c r="O158" i="24" s="1"/>
  <c r="I157" i="24"/>
  <c r="L157" i="24" s="1"/>
  <c r="O157" i="24" s="1"/>
  <c r="I156" i="24"/>
  <c r="L156" i="24" s="1"/>
  <c r="O156" i="24" s="1"/>
  <c r="I154" i="24"/>
  <c r="L154" i="24" s="1"/>
  <c r="O154" i="24" s="1"/>
  <c r="R154" i="24" s="1"/>
  <c r="U154" i="24" s="1"/>
  <c r="X154" i="24" s="1"/>
  <c r="I153" i="24"/>
  <c r="L153" i="24" s="1"/>
  <c r="O153" i="24" s="1"/>
  <c r="R153" i="24" s="1"/>
  <c r="U153" i="24" s="1"/>
  <c r="X153" i="24" s="1"/>
  <c r="I152" i="24"/>
  <c r="L152" i="24" s="1"/>
  <c r="I151" i="24"/>
  <c r="L151" i="24" s="1"/>
  <c r="O151" i="24" s="1"/>
  <c r="I149" i="24"/>
  <c r="L149" i="24" s="1"/>
  <c r="O149" i="24" s="1"/>
  <c r="R149" i="24" s="1"/>
  <c r="U149" i="24" s="1"/>
  <c r="X149" i="24" s="1"/>
  <c r="I148" i="24"/>
  <c r="L148" i="24" s="1"/>
  <c r="O148" i="24" s="1"/>
  <c r="I146" i="24"/>
  <c r="L146" i="24" s="1"/>
  <c r="O146" i="24" s="1"/>
  <c r="R146" i="24" s="1"/>
  <c r="U146" i="24" s="1"/>
  <c r="X146" i="24" s="1"/>
  <c r="I144" i="24"/>
  <c r="L144" i="24" s="1"/>
  <c r="O144" i="24" s="1"/>
  <c r="R144" i="24" s="1"/>
  <c r="U144" i="24" s="1"/>
  <c r="X144" i="24" s="1"/>
  <c r="I143" i="24"/>
  <c r="L143" i="24" s="1"/>
  <c r="O143" i="24" s="1"/>
  <c r="I141" i="24"/>
  <c r="L141" i="24" s="1"/>
  <c r="O141" i="24" s="1"/>
  <c r="I138" i="24"/>
  <c r="L138" i="24" s="1"/>
  <c r="O138" i="24" s="1"/>
  <c r="I137" i="24"/>
  <c r="L137" i="24" s="1"/>
  <c r="O137" i="24" s="1"/>
  <c r="I136" i="24"/>
  <c r="L136" i="24" s="1"/>
  <c r="O136" i="24" s="1"/>
  <c r="R136" i="24" s="1"/>
  <c r="U136" i="24" s="1"/>
  <c r="X136" i="24" s="1"/>
  <c r="I133" i="24"/>
  <c r="L133" i="24" s="1"/>
  <c r="O133" i="24" s="1"/>
  <c r="I132" i="24"/>
  <c r="L132" i="24" s="1"/>
  <c r="O132" i="24" s="1"/>
  <c r="R132" i="24" s="1"/>
  <c r="U132" i="24" s="1"/>
  <c r="X132" i="24" s="1"/>
  <c r="I131" i="24"/>
  <c r="L131" i="24" s="1"/>
  <c r="O131" i="24" s="1"/>
  <c r="R131" i="24" s="1"/>
  <c r="U131" i="24" s="1"/>
  <c r="X131" i="24" s="1"/>
  <c r="I130" i="24"/>
  <c r="L130" i="24" s="1"/>
  <c r="O130" i="24" s="1"/>
  <c r="I129" i="24"/>
  <c r="L129" i="24" s="1"/>
  <c r="O129" i="24" s="1"/>
  <c r="R129" i="24" s="1"/>
  <c r="U129" i="24" s="1"/>
  <c r="X129" i="24" s="1"/>
  <c r="I128" i="24"/>
  <c r="L128" i="24" s="1"/>
  <c r="O128" i="24" s="1"/>
  <c r="R128" i="24" s="1"/>
  <c r="U128" i="24" s="1"/>
  <c r="X128" i="24" s="1"/>
  <c r="I127" i="24"/>
  <c r="L127" i="24" s="1"/>
  <c r="O127" i="24" s="1"/>
  <c r="R127" i="24" s="1"/>
  <c r="U127" i="24" s="1"/>
  <c r="X127" i="24" s="1"/>
  <c r="I125" i="24"/>
  <c r="L125" i="24" s="1"/>
  <c r="O125" i="24" s="1"/>
  <c r="I122" i="24"/>
  <c r="L122" i="24" s="1"/>
  <c r="O122" i="24" s="1"/>
  <c r="R122" i="24" s="1"/>
  <c r="U122" i="24" s="1"/>
  <c r="X122" i="24" s="1"/>
  <c r="I121" i="24"/>
  <c r="L121" i="24" s="1"/>
  <c r="O121" i="24" s="1"/>
  <c r="R121" i="24" s="1"/>
  <c r="U121" i="24" s="1"/>
  <c r="X121" i="24" s="1"/>
  <c r="I119" i="24"/>
  <c r="L119" i="24" s="1"/>
  <c r="O119" i="24" s="1"/>
  <c r="R119" i="24" s="1"/>
  <c r="U119" i="24" s="1"/>
  <c r="X119" i="24" s="1"/>
  <c r="I118" i="24"/>
  <c r="L118" i="24" s="1"/>
  <c r="O118" i="24" s="1"/>
  <c r="I117" i="24"/>
  <c r="L117" i="24" s="1"/>
  <c r="O117" i="24" s="1"/>
  <c r="R117" i="24" s="1"/>
  <c r="U117" i="24" s="1"/>
  <c r="X117" i="24" s="1"/>
  <c r="I116" i="24"/>
  <c r="L116" i="24" s="1"/>
  <c r="O116" i="24" s="1"/>
  <c r="R116" i="24" s="1"/>
  <c r="U116" i="24" s="1"/>
  <c r="X116" i="24" s="1"/>
  <c r="I115" i="24"/>
  <c r="L115" i="24" s="1"/>
  <c r="O115" i="24" s="1"/>
  <c r="R115" i="24" s="1"/>
  <c r="U115" i="24" s="1"/>
  <c r="X115" i="24" s="1"/>
  <c r="I112" i="24"/>
  <c r="L112" i="24" s="1"/>
  <c r="O112" i="24" s="1"/>
  <c r="I111" i="24"/>
  <c r="L111" i="24" s="1"/>
  <c r="O111" i="24" s="1"/>
  <c r="I110" i="24"/>
  <c r="L110" i="24" s="1"/>
  <c r="O110" i="24" s="1"/>
  <c r="I109" i="24"/>
  <c r="L109" i="24" s="1"/>
  <c r="O109" i="24" s="1"/>
  <c r="I108" i="24"/>
  <c r="L108" i="24" s="1"/>
  <c r="O108" i="24" s="1"/>
  <c r="R108" i="24" s="1"/>
  <c r="U108" i="24" s="1"/>
  <c r="X108" i="24" s="1"/>
  <c r="I107" i="24"/>
  <c r="L107" i="24" s="1"/>
  <c r="O107" i="24" s="1"/>
  <c r="I106" i="24"/>
  <c r="L106" i="24" s="1"/>
  <c r="O106" i="24" s="1"/>
  <c r="R106" i="24" s="1"/>
  <c r="U106" i="24" s="1"/>
  <c r="X106" i="24" s="1"/>
  <c r="I105" i="24"/>
  <c r="L105" i="24" s="1"/>
  <c r="O105" i="24" s="1"/>
  <c r="R105" i="24" s="1"/>
  <c r="U105" i="24" s="1"/>
  <c r="X105" i="24" s="1"/>
  <c r="I104" i="24"/>
  <c r="L104" i="24" s="1"/>
  <c r="O104" i="24" s="1"/>
  <c r="R104" i="24" s="1"/>
  <c r="U104" i="24" s="1"/>
  <c r="X104" i="24" s="1"/>
  <c r="I103" i="24"/>
  <c r="L103" i="24" s="1"/>
  <c r="O103" i="24" s="1"/>
  <c r="R103" i="24" s="1"/>
  <c r="I100" i="24"/>
  <c r="L100" i="24" s="1"/>
  <c r="O100" i="24" s="1"/>
  <c r="I98" i="24"/>
  <c r="L98" i="24" s="1"/>
  <c r="O98" i="24" s="1"/>
  <c r="I94" i="24"/>
  <c r="L94" i="24" s="1"/>
  <c r="O94" i="24" s="1"/>
  <c r="I90" i="24"/>
  <c r="L90" i="24" s="1"/>
  <c r="O90" i="24" s="1"/>
  <c r="R90" i="24" s="1"/>
  <c r="U90" i="24" s="1"/>
  <c r="X90" i="24" s="1"/>
  <c r="I89" i="24"/>
  <c r="L89" i="24" s="1"/>
  <c r="O89" i="24" s="1"/>
  <c r="R89" i="24" s="1"/>
  <c r="U89" i="24" s="1"/>
  <c r="X89" i="24" s="1"/>
  <c r="I86" i="24"/>
  <c r="L86" i="24" s="1"/>
  <c r="O86" i="24" s="1"/>
  <c r="R86" i="24" s="1"/>
  <c r="U86" i="24" s="1"/>
  <c r="X86" i="24" s="1"/>
  <c r="I81" i="24"/>
  <c r="L81" i="24" s="1"/>
  <c r="O81" i="24" s="1"/>
  <c r="R81" i="24" s="1"/>
  <c r="U81" i="24" s="1"/>
  <c r="X81" i="24" s="1"/>
  <c r="I79" i="24"/>
  <c r="L79" i="24" s="1"/>
  <c r="O79" i="24" s="1"/>
  <c r="I78" i="24"/>
  <c r="L78" i="24" s="1"/>
  <c r="O78" i="24" s="1"/>
  <c r="R78" i="24" s="1"/>
  <c r="U78" i="24" s="1"/>
  <c r="X78" i="24" s="1"/>
  <c r="I76" i="24"/>
  <c r="L76" i="24" s="1"/>
  <c r="O76" i="24" s="1"/>
  <c r="R76" i="24" s="1"/>
  <c r="U76" i="24" s="1"/>
  <c r="X76" i="24" s="1"/>
  <c r="I75" i="24"/>
  <c r="L75" i="24" s="1"/>
  <c r="O75" i="24" s="1"/>
  <c r="R75" i="24" s="1"/>
  <c r="U75" i="24" s="1"/>
  <c r="X75" i="24" s="1"/>
  <c r="I74" i="24"/>
  <c r="L74" i="24" s="1"/>
  <c r="O74" i="24" s="1"/>
  <c r="R74" i="24" s="1"/>
  <c r="U74" i="24" s="1"/>
  <c r="X74" i="24" s="1"/>
  <c r="I72" i="24"/>
  <c r="L72" i="24" s="1"/>
  <c r="O72" i="24" s="1"/>
  <c r="R72" i="24" s="1"/>
  <c r="U72" i="24" s="1"/>
  <c r="X72" i="24" s="1"/>
  <c r="I69" i="24"/>
  <c r="L69" i="24" s="1"/>
  <c r="O69" i="24" s="1"/>
  <c r="R69" i="24" s="1"/>
  <c r="U69" i="24" s="1"/>
  <c r="X69" i="24" s="1"/>
  <c r="I68" i="24"/>
  <c r="L68" i="24" s="1"/>
  <c r="O68" i="24" s="1"/>
  <c r="I67" i="24"/>
  <c r="L67" i="24" s="1"/>
  <c r="O67" i="24" s="1"/>
  <c r="I66" i="24"/>
  <c r="L66" i="24" s="1"/>
  <c r="O66" i="24" s="1"/>
  <c r="I65" i="24"/>
  <c r="L65" i="24" s="1"/>
  <c r="O65" i="24" s="1"/>
  <c r="I64" i="24"/>
  <c r="L64" i="24" s="1"/>
  <c r="O64" i="24" s="1"/>
  <c r="R64" i="24" s="1"/>
  <c r="U64" i="24" s="1"/>
  <c r="X64" i="24" s="1"/>
  <c r="I63" i="24"/>
  <c r="L63" i="24" s="1"/>
  <c r="O63" i="24" s="1"/>
  <c r="R63" i="24" s="1"/>
  <c r="U63" i="24" s="1"/>
  <c r="X63" i="24" s="1"/>
  <c r="I59" i="24"/>
  <c r="L59" i="24" s="1"/>
  <c r="O59" i="24" s="1"/>
  <c r="I58" i="24"/>
  <c r="L58" i="24" s="1"/>
  <c r="O58" i="24" s="1"/>
  <c r="I57" i="24"/>
  <c r="L57" i="24" s="1"/>
  <c r="O57" i="24" s="1"/>
  <c r="I56" i="24"/>
  <c r="L56" i="24" s="1"/>
  <c r="O56" i="24" s="1"/>
  <c r="I55" i="24"/>
  <c r="L55" i="24" s="1"/>
  <c r="O55" i="24" s="1"/>
  <c r="R55" i="24" s="1"/>
  <c r="U55" i="24" s="1"/>
  <c r="X55" i="24" s="1"/>
  <c r="I53" i="24"/>
  <c r="L53" i="24" s="1"/>
  <c r="O53" i="24" s="1"/>
  <c r="R53" i="24" s="1"/>
  <c r="U53" i="24" s="1"/>
  <c r="X53" i="24" s="1"/>
  <c r="I52" i="24"/>
  <c r="L52" i="24" s="1"/>
  <c r="O52" i="24" s="1"/>
  <c r="R52" i="24" s="1"/>
  <c r="U52" i="24" s="1"/>
  <c r="X52" i="24" s="1"/>
  <c r="L51" i="24"/>
  <c r="O51" i="24" s="1"/>
  <c r="R51" i="24" s="1"/>
  <c r="I50" i="24"/>
  <c r="L50" i="24" s="1"/>
  <c r="O50" i="24" s="1"/>
  <c r="R50" i="24" s="1"/>
  <c r="U50" i="24" s="1"/>
  <c r="X50" i="24" s="1"/>
  <c r="I49" i="24"/>
  <c r="L49" i="24" s="1"/>
  <c r="O49" i="24" s="1"/>
  <c r="R49" i="24" s="1"/>
  <c r="U49" i="24" s="1"/>
  <c r="X49" i="24" s="1"/>
  <c r="I46" i="24"/>
  <c r="L46" i="24" s="1"/>
  <c r="O46" i="24" s="1"/>
  <c r="R46" i="24" s="1"/>
  <c r="U46" i="24" s="1"/>
  <c r="X46" i="24" s="1"/>
  <c r="I45" i="24"/>
  <c r="L45" i="24" s="1"/>
  <c r="O45" i="24" s="1"/>
  <c r="I43" i="24"/>
  <c r="L43" i="24" s="1"/>
  <c r="O43" i="24" s="1"/>
  <c r="I42" i="24"/>
  <c r="L42" i="24" s="1"/>
  <c r="O42" i="24" s="1"/>
  <c r="R42" i="24" s="1"/>
  <c r="U42" i="24" s="1"/>
  <c r="X42" i="24" s="1"/>
  <c r="I40" i="24"/>
  <c r="L40" i="24" s="1"/>
  <c r="O40" i="24" s="1"/>
  <c r="R40" i="24" s="1"/>
  <c r="U40" i="24" s="1"/>
  <c r="X40" i="24" s="1"/>
  <c r="I39" i="24"/>
  <c r="L39" i="24" s="1"/>
  <c r="O39" i="24" s="1"/>
  <c r="I38" i="24"/>
  <c r="L38" i="24" s="1"/>
  <c r="O38" i="24" s="1"/>
  <c r="R38" i="24" s="1"/>
  <c r="U38" i="24" s="1"/>
  <c r="X38" i="24" s="1"/>
  <c r="I37" i="24"/>
  <c r="L37" i="24" s="1"/>
  <c r="O37" i="24" s="1"/>
  <c r="R37" i="24" s="1"/>
  <c r="U37" i="24" s="1"/>
  <c r="X37" i="24" s="1"/>
  <c r="I36" i="24"/>
  <c r="L36" i="24" s="1"/>
  <c r="O36" i="24" s="1"/>
  <c r="R36" i="24" s="1"/>
  <c r="U36" i="24" s="1"/>
  <c r="X36" i="24" s="1"/>
  <c r="I35" i="24"/>
  <c r="L35" i="24" s="1"/>
  <c r="O35" i="24" s="1"/>
  <c r="R35" i="24" s="1"/>
  <c r="U35" i="24" s="1"/>
  <c r="X35" i="24" s="1"/>
  <c r="I34" i="24"/>
  <c r="L34" i="24" s="1"/>
  <c r="O34" i="24" s="1"/>
  <c r="R34" i="24" s="1"/>
  <c r="U34" i="24" s="1"/>
  <c r="X34" i="24" s="1"/>
  <c r="I33" i="24"/>
  <c r="L33" i="24" s="1"/>
  <c r="O33" i="24" s="1"/>
  <c r="H204" i="24"/>
  <c r="I32" i="24"/>
  <c r="L32" i="24" s="1"/>
  <c r="O32" i="24" s="1"/>
  <c r="I31" i="24"/>
  <c r="L31" i="24" s="1"/>
  <c r="O31" i="24" s="1"/>
  <c r="R31" i="24" s="1"/>
  <c r="U31" i="24" s="1"/>
  <c r="X31" i="24" s="1"/>
  <c r="I30" i="24"/>
  <c r="L30" i="24" s="1"/>
  <c r="O30" i="24" s="1"/>
  <c r="I26" i="24"/>
  <c r="L26" i="24" s="1"/>
  <c r="O26" i="24" s="1"/>
  <c r="R26" i="24" s="1"/>
  <c r="U26" i="24" s="1"/>
  <c r="X26" i="24" s="1"/>
  <c r="I25" i="24"/>
  <c r="L25" i="24" s="1"/>
  <c r="O25" i="24" s="1"/>
  <c r="R25" i="24" s="1"/>
  <c r="U25" i="24" s="1"/>
  <c r="X25" i="24" s="1"/>
  <c r="I24" i="24"/>
  <c r="L24" i="24" s="1"/>
  <c r="O24" i="24" s="1"/>
  <c r="I22" i="24"/>
  <c r="L22" i="24" s="1"/>
  <c r="O22" i="24" s="1"/>
  <c r="R22" i="24" s="1"/>
  <c r="U22" i="24" s="1"/>
  <c r="X22" i="24" s="1"/>
  <c r="I20" i="24"/>
  <c r="L20" i="24" s="1"/>
  <c r="O20" i="24" s="1"/>
  <c r="R20" i="24" s="1"/>
  <c r="U20" i="24" s="1"/>
  <c r="X20" i="24" s="1"/>
  <c r="I19" i="24"/>
  <c r="L19" i="24" s="1"/>
  <c r="O19" i="24" s="1"/>
  <c r="R19" i="24" s="1"/>
  <c r="U19" i="24" s="1"/>
  <c r="X19" i="24" s="1"/>
  <c r="I18" i="24"/>
  <c r="L18" i="24" s="1"/>
  <c r="O18" i="24" s="1"/>
  <c r="I15" i="24"/>
  <c r="L15" i="24" s="1"/>
  <c r="O15" i="24" s="1"/>
  <c r="R15" i="24" s="1"/>
  <c r="U15" i="24" s="1"/>
  <c r="X15" i="24" s="1"/>
  <c r="I14" i="24"/>
  <c r="L14" i="24" s="1"/>
  <c r="O14" i="24" s="1"/>
  <c r="I13" i="24"/>
  <c r="L13" i="24" s="1"/>
  <c r="O13" i="24" s="1"/>
  <c r="I12" i="24"/>
  <c r="L12" i="24" s="1"/>
  <c r="O12" i="24" s="1"/>
  <c r="I11" i="24"/>
  <c r="L11" i="24" s="1"/>
  <c r="O11" i="24" s="1"/>
  <c r="I8" i="24"/>
  <c r="L8" i="24" s="1"/>
  <c r="O8" i="24" s="1"/>
  <c r="R8" i="24" s="1"/>
  <c r="U8" i="24" s="1"/>
  <c r="X8" i="24" s="1"/>
  <c r="I7" i="24"/>
  <c r="L7" i="24" s="1"/>
  <c r="O7" i="24" s="1"/>
  <c r="R7" i="24" s="1"/>
  <c r="U7" i="24" s="1"/>
  <c r="X7" i="24" s="1"/>
  <c r="AU242" i="22" l="1"/>
  <c r="AS191" i="21"/>
  <c r="AA7" i="24"/>
  <c r="AD7" i="24" s="1"/>
  <c r="AR7" i="24" s="1"/>
  <c r="AA19" i="24"/>
  <c r="AD19" i="24" s="1"/>
  <c r="AR19" i="24" s="1"/>
  <c r="AA36" i="24"/>
  <c r="AD36" i="24" s="1"/>
  <c r="AR36" i="24" s="1"/>
  <c r="AA50" i="24"/>
  <c r="AD50" i="24" s="1"/>
  <c r="AR50" i="24" s="1"/>
  <c r="AA53" i="24"/>
  <c r="AD53" i="24" s="1"/>
  <c r="AR53" i="24" s="1"/>
  <c r="AA76" i="24"/>
  <c r="AD76" i="24" s="1"/>
  <c r="AR76" i="24" s="1"/>
  <c r="AA108" i="24"/>
  <c r="AD108" i="24" s="1"/>
  <c r="AR108" i="24" s="1"/>
  <c r="AA129" i="24"/>
  <c r="AD129" i="24" s="1"/>
  <c r="AR129" i="24" s="1"/>
  <c r="AA169" i="24"/>
  <c r="AD169" i="24" s="1"/>
  <c r="AR169" i="24" s="1"/>
  <c r="AA35" i="24"/>
  <c r="AD35" i="24" s="1"/>
  <c r="AR35" i="24" s="1"/>
  <c r="AA75" i="24"/>
  <c r="AD75" i="24" s="1"/>
  <c r="AR75" i="24" s="1"/>
  <c r="AA117" i="24"/>
  <c r="AD117" i="24" s="1"/>
  <c r="AR117" i="24" s="1"/>
  <c r="AA128" i="24"/>
  <c r="AD128" i="24" s="1"/>
  <c r="AR128" i="24" s="1"/>
  <c r="AA174" i="24"/>
  <c r="AD174" i="24" s="1"/>
  <c r="AR174" i="24" s="1"/>
  <c r="AA31" i="24"/>
  <c r="AD31" i="24" s="1"/>
  <c r="AR31" i="24" s="1"/>
  <c r="AA42" i="24"/>
  <c r="AD42" i="24" s="1"/>
  <c r="AR42" i="24" s="1"/>
  <c r="AA63" i="24"/>
  <c r="AD63" i="24" s="1"/>
  <c r="AR63" i="24" s="1"/>
  <c r="AA74" i="24"/>
  <c r="AD74" i="24" s="1"/>
  <c r="AR74" i="24" s="1"/>
  <c r="AA90" i="24"/>
  <c r="AD90" i="24" s="1"/>
  <c r="AR90" i="24" s="1"/>
  <c r="AA106" i="24"/>
  <c r="AD106" i="24" s="1"/>
  <c r="AR106" i="24" s="1"/>
  <c r="AA116" i="24"/>
  <c r="AD116" i="24" s="1"/>
  <c r="AR116" i="24" s="1"/>
  <c r="AA121" i="24"/>
  <c r="AD121" i="24" s="1"/>
  <c r="AR121" i="24" s="1"/>
  <c r="AA127" i="24"/>
  <c r="AD127" i="24" s="1"/>
  <c r="AR127" i="24" s="1"/>
  <c r="AA131" i="24"/>
  <c r="AD131" i="24" s="1"/>
  <c r="AR131" i="24" s="1"/>
  <c r="AA144" i="24"/>
  <c r="AD144" i="24" s="1"/>
  <c r="AR144" i="24" s="1"/>
  <c r="AA149" i="24"/>
  <c r="AD149" i="24" s="1"/>
  <c r="AR149" i="24" s="1"/>
  <c r="AA154" i="24"/>
  <c r="AD154" i="24" s="1"/>
  <c r="AR154" i="24" s="1"/>
  <c r="AA166" i="24"/>
  <c r="AD166" i="24" s="1"/>
  <c r="AR166" i="24" s="1"/>
  <c r="AA173" i="24"/>
  <c r="AD173" i="24" s="1"/>
  <c r="AR173" i="24" s="1"/>
  <c r="AA179" i="24"/>
  <c r="AD179" i="24" s="1"/>
  <c r="AR179" i="24" s="1"/>
  <c r="AA22" i="24"/>
  <c r="AD22" i="24" s="1"/>
  <c r="AR22" i="24" s="1"/>
  <c r="AA46" i="24"/>
  <c r="AD46" i="24" s="1"/>
  <c r="AR46" i="24" s="1"/>
  <c r="AA69" i="24"/>
  <c r="AD69" i="24" s="1"/>
  <c r="AR69" i="24" s="1"/>
  <c r="AA86" i="24"/>
  <c r="AD86" i="24" s="1"/>
  <c r="AR86" i="24" s="1"/>
  <c r="AA104" i="24"/>
  <c r="AD104" i="24" s="1"/>
  <c r="AR104" i="24" s="1"/>
  <c r="AA175" i="24"/>
  <c r="AD175" i="24" s="1"/>
  <c r="AR175" i="24" s="1"/>
  <c r="AA26" i="24"/>
  <c r="AD26" i="24" s="1"/>
  <c r="AR26" i="24" s="1"/>
  <c r="AA38" i="24"/>
  <c r="AD38" i="24" s="1"/>
  <c r="AR38" i="24" s="1"/>
  <c r="AA49" i="24"/>
  <c r="AD49" i="24" s="1"/>
  <c r="AR49" i="24" s="1"/>
  <c r="AA52" i="24"/>
  <c r="AD52" i="24" s="1"/>
  <c r="AA64" i="24"/>
  <c r="AD64" i="24" s="1"/>
  <c r="AR64" i="24" s="1"/>
  <c r="AA81" i="24"/>
  <c r="AD81" i="24" s="1"/>
  <c r="AR81" i="24" s="1"/>
  <c r="AA122" i="24"/>
  <c r="AD122" i="24" s="1"/>
  <c r="AR122" i="24" s="1"/>
  <c r="AA132" i="24"/>
  <c r="AD132" i="24" s="1"/>
  <c r="AR132" i="24" s="1"/>
  <c r="AA146" i="24"/>
  <c r="AD146" i="24" s="1"/>
  <c r="AR146" i="24" s="1"/>
  <c r="AA187" i="24"/>
  <c r="AD187" i="24" s="1"/>
  <c r="AR187" i="24" s="1"/>
  <c r="AA15" i="24"/>
  <c r="AD15" i="24" s="1"/>
  <c r="AR15" i="24" s="1"/>
  <c r="AA25" i="24"/>
  <c r="AD25" i="24" s="1"/>
  <c r="AR25" i="24" s="1"/>
  <c r="AA34" i="24"/>
  <c r="AD34" i="24" s="1"/>
  <c r="AR34" i="24" s="1"/>
  <c r="AA8" i="24"/>
  <c r="AD8" i="24" s="1"/>
  <c r="AA20" i="24"/>
  <c r="AD20" i="24" s="1"/>
  <c r="AR20" i="24" s="1"/>
  <c r="AA37" i="24"/>
  <c r="AD37" i="24" s="1"/>
  <c r="AR37" i="24" s="1"/>
  <c r="AA40" i="24"/>
  <c r="AD40" i="24" s="1"/>
  <c r="AR40" i="24" s="1"/>
  <c r="AA55" i="24"/>
  <c r="AD55" i="24" s="1"/>
  <c r="AR55" i="24" s="1"/>
  <c r="AA72" i="24"/>
  <c r="AD72" i="24" s="1"/>
  <c r="AR72" i="24" s="1"/>
  <c r="AA78" i="24"/>
  <c r="AD78" i="24" s="1"/>
  <c r="AR78" i="24" s="1"/>
  <c r="AA89" i="24"/>
  <c r="AD89" i="24" s="1"/>
  <c r="AR89" i="24" s="1"/>
  <c r="AA105" i="24"/>
  <c r="AD105" i="24" s="1"/>
  <c r="AR105" i="24" s="1"/>
  <c r="AA115" i="24"/>
  <c r="AD115" i="24" s="1"/>
  <c r="AR115" i="24" s="1"/>
  <c r="AA119" i="24"/>
  <c r="AD119" i="24" s="1"/>
  <c r="AR119" i="24" s="1"/>
  <c r="AA136" i="24"/>
  <c r="AD136" i="24" s="1"/>
  <c r="AR136" i="24" s="1"/>
  <c r="AA153" i="24"/>
  <c r="AD153" i="24" s="1"/>
  <c r="AR153" i="24" s="1"/>
  <c r="AA164" i="24"/>
  <c r="AD164" i="24" s="1"/>
  <c r="AR164" i="24" s="1"/>
  <c r="AA170" i="24"/>
  <c r="AD170" i="24" s="1"/>
  <c r="AR170" i="24" s="1"/>
  <c r="AA178" i="24"/>
  <c r="AD178" i="24" s="1"/>
  <c r="AR178" i="24" s="1"/>
  <c r="X180" i="24"/>
  <c r="R14" i="24"/>
  <c r="U14" i="24" s="1"/>
  <c r="X14" i="24" s="1"/>
  <c r="R24" i="24"/>
  <c r="U24" i="24" s="1"/>
  <c r="X24" i="24" s="1"/>
  <c r="R30" i="24"/>
  <c r="U30" i="24" s="1"/>
  <c r="X30" i="24" s="1"/>
  <c r="R33" i="24"/>
  <c r="U33" i="24" s="1"/>
  <c r="X33" i="24" s="1"/>
  <c r="R43" i="24"/>
  <c r="U43" i="24" s="1"/>
  <c r="X43" i="24" s="1"/>
  <c r="R59" i="24"/>
  <c r="U59" i="24" s="1"/>
  <c r="X59" i="24" s="1"/>
  <c r="R66" i="24"/>
  <c r="U66" i="24" s="1"/>
  <c r="X66" i="24" s="1"/>
  <c r="R98" i="24"/>
  <c r="U98" i="24" s="1"/>
  <c r="X98" i="24" s="1"/>
  <c r="R109" i="24"/>
  <c r="U109" i="24" s="1"/>
  <c r="X109" i="24" s="1"/>
  <c r="R130" i="24"/>
  <c r="U130" i="24" s="1"/>
  <c r="X130" i="24" s="1"/>
  <c r="R143" i="24"/>
  <c r="U143" i="24" s="1"/>
  <c r="X143" i="24" s="1"/>
  <c r="R148" i="24"/>
  <c r="U148" i="24" s="1"/>
  <c r="X148" i="24" s="1"/>
  <c r="R158" i="24"/>
  <c r="U158" i="24" s="1"/>
  <c r="X158" i="24" s="1"/>
  <c r="R183" i="24"/>
  <c r="U183" i="24" s="1"/>
  <c r="X183" i="24" s="1"/>
  <c r="R192" i="24"/>
  <c r="U192" i="24" s="1"/>
  <c r="X192" i="24" s="1"/>
  <c r="R13" i="24"/>
  <c r="U13" i="24" s="1"/>
  <c r="X13" i="24" s="1"/>
  <c r="R39" i="24"/>
  <c r="U39" i="24" s="1"/>
  <c r="X39" i="24" s="1"/>
  <c r="R58" i="24"/>
  <c r="U58" i="24" s="1"/>
  <c r="X58" i="24" s="1"/>
  <c r="R65" i="24"/>
  <c r="U65" i="24" s="1"/>
  <c r="X65" i="24" s="1"/>
  <c r="R112" i="24"/>
  <c r="U112" i="24" s="1"/>
  <c r="X112" i="24" s="1"/>
  <c r="R118" i="24"/>
  <c r="U118" i="24" s="1"/>
  <c r="X118" i="24" s="1"/>
  <c r="R125" i="24"/>
  <c r="U125" i="24" s="1"/>
  <c r="X125" i="24" s="1"/>
  <c r="R133" i="24"/>
  <c r="U133" i="24" s="1"/>
  <c r="X133" i="24" s="1"/>
  <c r="R141" i="24"/>
  <c r="U141" i="24" s="1"/>
  <c r="X141" i="24" s="1"/>
  <c r="R157" i="24"/>
  <c r="U157" i="24" s="1"/>
  <c r="X157" i="24" s="1"/>
  <c r="R162" i="24"/>
  <c r="U162" i="24" s="1"/>
  <c r="X162" i="24" s="1"/>
  <c r="R181" i="24"/>
  <c r="U181" i="24" s="1"/>
  <c r="X181" i="24" s="1"/>
  <c r="R12" i="24"/>
  <c r="U12" i="24" s="1"/>
  <c r="X12" i="24" s="1"/>
  <c r="R18" i="24"/>
  <c r="U18" i="24" s="1"/>
  <c r="X18" i="24" s="1"/>
  <c r="R32" i="24"/>
  <c r="U32" i="24" s="1"/>
  <c r="X32" i="24" s="1"/>
  <c r="R45" i="24"/>
  <c r="U45" i="24" s="1"/>
  <c r="X45" i="24" s="1"/>
  <c r="R57" i="24"/>
  <c r="U57" i="24" s="1"/>
  <c r="X57" i="24" s="1"/>
  <c r="R68" i="24"/>
  <c r="U68" i="24" s="1"/>
  <c r="X68" i="24" s="1"/>
  <c r="R94" i="24"/>
  <c r="U94" i="24" s="1"/>
  <c r="X94" i="24" s="1"/>
  <c r="R107" i="24"/>
  <c r="U107" i="24" s="1"/>
  <c r="X107" i="24" s="1"/>
  <c r="R111" i="24"/>
  <c r="U111" i="24" s="1"/>
  <c r="X111" i="24" s="1"/>
  <c r="R138" i="24"/>
  <c r="U138" i="24" s="1"/>
  <c r="X138" i="24" s="1"/>
  <c r="R151" i="24"/>
  <c r="U151" i="24" s="1"/>
  <c r="X151" i="24" s="1"/>
  <c r="R156" i="24"/>
  <c r="U156" i="24" s="1"/>
  <c r="X156" i="24" s="1"/>
  <c r="R160" i="24"/>
  <c r="U160" i="24" s="1"/>
  <c r="X160" i="24" s="1"/>
  <c r="R167" i="24"/>
  <c r="U167" i="24" s="1"/>
  <c r="X167" i="24" s="1"/>
  <c r="R11" i="24"/>
  <c r="U11" i="24" s="1"/>
  <c r="X11" i="24" s="1"/>
  <c r="R56" i="24"/>
  <c r="U56" i="24" s="1"/>
  <c r="X56" i="24" s="1"/>
  <c r="R67" i="24"/>
  <c r="U67" i="24" s="1"/>
  <c r="X67" i="24" s="1"/>
  <c r="R79" i="24"/>
  <c r="U79" i="24" s="1"/>
  <c r="X79" i="24" s="1"/>
  <c r="R100" i="24"/>
  <c r="U100" i="24" s="1"/>
  <c r="X100" i="24" s="1"/>
  <c r="R110" i="24"/>
  <c r="U110" i="24" s="1"/>
  <c r="X110" i="24" s="1"/>
  <c r="R137" i="24"/>
  <c r="U137" i="24" s="1"/>
  <c r="X137" i="24" s="1"/>
  <c r="R159" i="24"/>
  <c r="U159" i="24" s="1"/>
  <c r="X159" i="24" s="1"/>
  <c r="R186" i="24"/>
  <c r="U186" i="24" s="1"/>
  <c r="X186" i="24" s="1"/>
  <c r="I204" i="24"/>
  <c r="L204" i="24" s="1"/>
  <c r="O204" i="24" s="1"/>
  <c r="AA100" i="24" l="1"/>
  <c r="AD100" i="24" s="1"/>
  <c r="AR100" i="24" s="1"/>
  <c r="AA167" i="24"/>
  <c r="AD167" i="24" s="1"/>
  <c r="AR167" i="24" s="1"/>
  <c r="AA68" i="24"/>
  <c r="AD68" i="24" s="1"/>
  <c r="AR68" i="24" s="1"/>
  <c r="AA18" i="24"/>
  <c r="AD18" i="24" s="1"/>
  <c r="AR18" i="24" s="1"/>
  <c r="AA157" i="24"/>
  <c r="AD157" i="24" s="1"/>
  <c r="AR157" i="24" s="1"/>
  <c r="AA125" i="24"/>
  <c r="AD125" i="24" s="1"/>
  <c r="AR125" i="24" s="1"/>
  <c r="AA58" i="24"/>
  <c r="AD58" i="24" s="1"/>
  <c r="AR58" i="24" s="1"/>
  <c r="AA192" i="24"/>
  <c r="AD192" i="24" s="1"/>
  <c r="AR192" i="24" s="1"/>
  <c r="AA143" i="24"/>
  <c r="AD143" i="24" s="1"/>
  <c r="AR143" i="24" s="1"/>
  <c r="AA66" i="24"/>
  <c r="AD66" i="24" s="1"/>
  <c r="AR66" i="24" s="1"/>
  <c r="AA33" i="24"/>
  <c r="AD33" i="24" s="1"/>
  <c r="AR33" i="24" s="1"/>
  <c r="AA110" i="24"/>
  <c r="AD110" i="24" s="1"/>
  <c r="AR110" i="24" s="1"/>
  <c r="AA56" i="24"/>
  <c r="AD56" i="24" s="1"/>
  <c r="AR56" i="24" s="1"/>
  <c r="AA11" i="24"/>
  <c r="AD11" i="24" s="1"/>
  <c r="AR11" i="24" s="1"/>
  <c r="AA151" i="24"/>
  <c r="AD151" i="24" s="1"/>
  <c r="AR151" i="24" s="1"/>
  <c r="AA94" i="24"/>
  <c r="AD94" i="24" s="1"/>
  <c r="AR94" i="24" s="1"/>
  <c r="AA32" i="24"/>
  <c r="AD32" i="24" s="1"/>
  <c r="AR32" i="24" s="1"/>
  <c r="AA162" i="24"/>
  <c r="AD162" i="24" s="1"/>
  <c r="AR162" i="24" s="1"/>
  <c r="AA133" i="24"/>
  <c r="AD133" i="24" s="1"/>
  <c r="AR133" i="24" s="1"/>
  <c r="AA65" i="24"/>
  <c r="AD65" i="24" s="1"/>
  <c r="AR65" i="24" s="1"/>
  <c r="AA13" i="24"/>
  <c r="AD13" i="24" s="1"/>
  <c r="AR13" i="24" s="1"/>
  <c r="AA148" i="24"/>
  <c r="AD148" i="24" s="1"/>
  <c r="AR148" i="24" s="1"/>
  <c r="AA98" i="24"/>
  <c r="AD98" i="24" s="1"/>
  <c r="AR98" i="24" s="1"/>
  <c r="AA43" i="24"/>
  <c r="AD43" i="24" s="1"/>
  <c r="AR43" i="24" s="1"/>
  <c r="AA14" i="24"/>
  <c r="AD14" i="24" s="1"/>
  <c r="AR14" i="24" s="1"/>
  <c r="AA186" i="24"/>
  <c r="AD186" i="24" s="1"/>
  <c r="AR186" i="24" s="1"/>
  <c r="AA138" i="24"/>
  <c r="AD138" i="24" s="1"/>
  <c r="AR138" i="24" s="1"/>
  <c r="AA137" i="24"/>
  <c r="AD137" i="24" s="1"/>
  <c r="AR137" i="24" s="1"/>
  <c r="AA67" i="24"/>
  <c r="AD67" i="24" s="1"/>
  <c r="AR67" i="24" s="1"/>
  <c r="AA156" i="24"/>
  <c r="AD156" i="24" s="1"/>
  <c r="AR156" i="24" s="1"/>
  <c r="AA107" i="24"/>
  <c r="AD107" i="24" s="1"/>
  <c r="AR107" i="24" s="1"/>
  <c r="AA45" i="24"/>
  <c r="AD45" i="24" s="1"/>
  <c r="AR45" i="24" s="1"/>
  <c r="AA181" i="24"/>
  <c r="AD181" i="24" s="1"/>
  <c r="AR181" i="24" s="1"/>
  <c r="AA141" i="24"/>
  <c r="AD141" i="24" s="1"/>
  <c r="AR141" i="24" s="1"/>
  <c r="AA112" i="24"/>
  <c r="AD112" i="24" s="1"/>
  <c r="AR112" i="24" s="1"/>
  <c r="AA39" i="24"/>
  <c r="AD39" i="24" s="1"/>
  <c r="AR39" i="24" s="1"/>
  <c r="AA158" i="24"/>
  <c r="AD158" i="24" s="1"/>
  <c r="AR158" i="24" s="1"/>
  <c r="AA109" i="24"/>
  <c r="AD109" i="24" s="1"/>
  <c r="AR109" i="24" s="1"/>
  <c r="AA24" i="24"/>
  <c r="AD24" i="24" s="1"/>
  <c r="AR24" i="24" s="1"/>
  <c r="AA159" i="24"/>
  <c r="AD159" i="24" s="1"/>
  <c r="AR159" i="24" s="1"/>
  <c r="AA79" i="24"/>
  <c r="AD79" i="24" s="1"/>
  <c r="AR79" i="24" s="1"/>
  <c r="AA160" i="24"/>
  <c r="AD160" i="24" s="1"/>
  <c r="AR160" i="24" s="1"/>
  <c r="AA111" i="24"/>
  <c r="AD111" i="24" s="1"/>
  <c r="AR111" i="24" s="1"/>
  <c r="AA57" i="24"/>
  <c r="AD57" i="24" s="1"/>
  <c r="AR57" i="24" s="1"/>
  <c r="AA12" i="24"/>
  <c r="AD12" i="24" s="1"/>
  <c r="AR12" i="24" s="1"/>
  <c r="AA118" i="24"/>
  <c r="AD118" i="24" s="1"/>
  <c r="AR118" i="24" s="1"/>
  <c r="AA183" i="24"/>
  <c r="AD183" i="24" s="1"/>
  <c r="AR183" i="24" s="1"/>
  <c r="AA130" i="24"/>
  <c r="AD130" i="24" s="1"/>
  <c r="AR130" i="24" s="1"/>
  <c r="AA59" i="24"/>
  <c r="AD59" i="24" s="1"/>
  <c r="AR59" i="24" s="1"/>
  <c r="AA30" i="24"/>
  <c r="AD30" i="24" s="1"/>
  <c r="AR30" i="24" s="1"/>
  <c r="AR8" i="24"/>
  <c r="AA180" i="24"/>
  <c r="AD180" i="24" s="1"/>
  <c r="AR180" i="24" s="1"/>
  <c r="R204" i="24"/>
  <c r="U204" i="24" s="1"/>
  <c r="X204" i="24" s="1"/>
  <c r="C366" i="19"/>
  <c r="AE52" i="24" s="1"/>
  <c r="AE103" i="24" s="1"/>
  <c r="AE204" i="24" s="1"/>
  <c r="AA204" i="24" l="1"/>
  <c r="AD204" i="24"/>
  <c r="AR52" i="24" l="1"/>
  <c r="AR204" i="24"/>
  <c r="AT204" i="24" s="1"/>
</calcChain>
</file>

<file path=xl/comments1.xml><?xml version="1.0" encoding="utf-8"?>
<comments xmlns="http://schemas.openxmlformats.org/spreadsheetml/2006/main">
  <authors>
    <author>Autor</author>
  </authors>
  <commentList>
    <comment ref="M3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ES LA ACTIVACION DE LAS PLAZAS DE DAVID RUANO Y AMANDA</t>
        </r>
      </text>
    </comment>
    <comment ref="Y10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SE AUMENTA PARA EL PAGO DE HORAS EXTRAS DE LOCHI SEGÚN ACTA 19 ACUERDO 09 DEL 27/07/21</t>
        </r>
      </text>
    </comment>
    <comment ref="AC16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se quita para a justar el pago de los servicios de un albañil para la contruccion de casa de rosa irma garcia según acta, 39, acuerdo 01 del 26/11/21</t>
        </r>
      </text>
    </comment>
    <comment ref="AB18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se aumenta para a justar el pago de los servicios de un albañil para la contruccion de casa de rosa irma garcia según acyta, 39, acuerdo 01 del 26/11/21</t>
        </r>
      </text>
    </comment>
    <comment ref="AC18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SE QUITA A SOLICITUD DEL SUPERVISOR DE HACIENDA DEBIDO AQUE NO SE LE PUEDE APLICAR EL 1% SEGUNA ACTA 32, ACUERDO 05 DEL 08/10/21.
Se quita $ 1,400 para  la compra de ataudes acta 35, acuerdo 17 de fecha 28/10/21</t>
        </r>
      </text>
    </comment>
    <comment ref="F25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esto espara la compra de juguetes</t>
        </r>
      </text>
    </comment>
    <comment ref="F33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son $ 7,000 para el 7% fiestan</t>
        </r>
      </text>
    </comment>
    <comment ref="H33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SE AUMENTA SEGÚN ACTA 02, ACUERDO 16 DEL 10/01/23, 0101-54599 por $ 25.75 y se disminuye 0101-51499.
se aumenta 0101-54203$ 990. y se disminuye 0101-54199, por $ 990 según acta 04. acuerdo 24 del 26/01/23
 se disminuye 0101-54199 $ 1,745.33 y se aumenta 0101-54201 segun acta 05, acuerdo 17 del 01/02/23
- se disminuye por una devolucion que se tuvo que hacer segu acta 24, acuerdo 14, del 01/06/23</t>
        </r>
      </text>
    </comment>
    <comment ref="Z33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SE AUMENTA PARA EL PAGO DE HORAS EXTRAS DE LOCHI SEGÚN ACTA 19 ACUERDO 09 DEL 27/07/21</t>
        </r>
      </text>
    </comment>
    <comment ref="G34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SE AUMENTA 0101-54201 $ 1,745.33, Y SE DISMINUYE 0101-54199, SEGÚN ACTA 05, ACUERDO 17 DEL 01/02/23</t>
        </r>
      </text>
    </comment>
    <comment ref="G36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se aumenta $ 990 y se quita de la 0101-54199, según acta 04 acuerdo 24 del 26/01/23</t>
        </r>
      </text>
    </comment>
    <comment ref="F40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$ 72,000 del fondo comun y  $ 83,000 del 7% fiestas</t>
        </r>
      </text>
    </comment>
    <comment ref="AB43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SE AUMENTA A SOLICITUD DEL SUPERVISOR DE HACIENDA SEGUNA ACTA 32, ACUERDO 05 DEL 08/10/21</t>
        </r>
      </text>
    </comment>
    <comment ref="G45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SE AUMENTA SEGÚN ACTA 02, ACUERDO 16 DEL 10/01/23</t>
        </r>
      </text>
    </comment>
    <comment ref="G47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se aumenta debido a la devolucion que se hizo según acta 24, acuerdo 14, del 01/06/23</t>
        </r>
      </text>
    </comment>
    <comment ref="AB50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se aumenta para la compra de ataudes según acta 35, acuerdo 17, de fecha 28/10/21</t>
        </r>
      </text>
    </comment>
    <comment ref="Y53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ES PARA LA CONTRATACION DE SUSANA STHEPHANIA CAJERA DE ALTAVISTA DE AGOSTO A DIC. SEGÚN ACTA 21 ACUERDO 13 DEL 10/08/21</t>
        </r>
      </text>
    </comment>
    <comment ref="Z67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ES PARA LA CONTRATACION DE SUSANA STHEPHANIA CAJERA DE ALTAVISTA DE AGOSTO A DIC. SEGÚN ACTA 21 ACUERDO 13 DEL 10/08/21</t>
        </r>
      </text>
    </comment>
    <comment ref="J108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SE AUMENTA LAS HORAS EXTRAS DEL CAM SEGÚN ACTA 19, ACUERDO 08 DEL 25/04/23 Y SE QUITA 0201-51701 $ 20,507.22
SE AUMENTA PARA EL PAGO D EHORAZ ESTRA DE ARMANDO RODRIGUEZ SEGÚN ACTA 35, ACUERDO 06, DEL 25/07/23, POR $ 105.00</t>
        </r>
      </text>
    </comment>
    <comment ref="K113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SE AUMENTA LAS HORAS EXTRAS DEL CAM SEGÚN ACTA 19, ACUERDO 08 DEL 25/04/23 Y SE QUITA 0201-51701 $ 20,507.22</t>
        </r>
      </text>
    </comment>
    <comment ref="G115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se presupuesta $ 3,285, para los honorarios de don armando rodriguez como jardinero, según acta 16, acuerdo 06 del 01/04/23</t>
        </r>
      </text>
    </comment>
    <comment ref="Z120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esto se quita para aumentar el salario a los 3 agentes del CAM apartir de agosto según acta 20 acuerdo 05 del 03/08/21</t>
        </r>
      </text>
    </comment>
    <comment ref="H133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se presupuesta $ 3,285, para los honorarios de don armando rodriguez como jardinero, según acta 16, acuerdo 06 del 01/04/23</t>
        </r>
      </text>
    </comment>
    <comment ref="K133" authorId="0" shapeId="0">
      <text>
        <r>
          <rPr>
            <b/>
            <sz val="9"/>
            <color indexed="81"/>
            <rFont val="Tahoma"/>
            <charset val="1"/>
          </rPr>
          <t>Autor:</t>
        </r>
        <r>
          <rPr>
            <sz val="9"/>
            <color indexed="81"/>
            <rFont val="Tahoma"/>
            <charset val="1"/>
          </rPr>
          <t xml:space="preserve">
SE DISMINYE PARA EL PAGO DE HORAZ EXTAS DE ARMANDO RODRGUIGUEZ SEGÚN ACTA 35, ACUERDO 06 DEL 25/07/23</t>
        </r>
      </text>
    </comment>
    <comment ref="AC153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se quita el salrio de 3 meses porque se pensiona según acta 35, acuerdo 06 del 28/10/21</t>
        </r>
      </text>
    </comment>
    <comment ref="G155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PARA EL PAGO DE VACACIONES A JUAN CARLOS LOPEZ, Y JULIO ERNESTO ALVARADO SEGÚN ACTA 15, ACUERDO 03 DEL 30/03/23</t>
        </r>
      </text>
    </comment>
    <comment ref="Y163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EL AUMENTO DE ARMANDO ELIAS SEGUAN ACTA 21,ACUERDO 06 DEL 10/08/21</t>
        </r>
      </text>
    </comment>
    <comment ref="AB163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se aumenta el salario de 3 meses porque se pensiona según acta 35, acuerdo 06 del 28/10/21</t>
        </r>
      </text>
    </comment>
    <comment ref="Z165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EL AUMENTO DE ARMANDO ELIAS SEGUAN ACATA 21,ACUERDO 06 DEL 10/08/21</t>
        </r>
      </text>
    </comment>
    <comment ref="H178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se hace la reforma de aumento al presupuesto en ingreso se aumenta 12299 $ 1,123.77 y de egreso 0202-54118, por $ 1,123.77, según acta 02, acuerdo 22, del 10/01/23</t>
        </r>
      </text>
    </comment>
    <comment ref="H180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PARA EL PAGO DE VACACIONES A JUAN CARLOS LOPEZ, Y JULIO ERNESTO ALVARADO SEGÚN ACTA 15, ACUERDO 03 DEL 30/03/23</t>
        </r>
      </text>
    </comment>
    <comment ref="K180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se crea este rubro 54319 para la inspeccion que se le hara a las lamparas led según acta 14, acuerdo 05 del 21/03/23 y se quita de la 0202- 54199 $ 1,300</t>
        </r>
      </text>
    </comment>
    <comment ref="J186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se crea este rubro 54319 para la inspeccion que se le hara a las lamparas led según acta 14, acuerdo 05 del 21/03/23 y se quita de la 0202- 54199 $ 1,300</t>
        </r>
      </text>
    </comment>
  </commentList>
</comments>
</file>

<file path=xl/comments2.xml><?xml version="1.0" encoding="utf-8"?>
<comments xmlns="http://schemas.openxmlformats.org/spreadsheetml/2006/main">
  <authors>
    <author>Autor</author>
  </authors>
  <commentList>
    <comment ref="AJ614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se hace reprogramacion seguna acta, 62, acuerdo 12, 09/12/22, carroza navideña añtavista</t>
        </r>
      </text>
    </comment>
  </commentList>
</comments>
</file>

<file path=xl/comments3.xml><?xml version="1.0" encoding="utf-8"?>
<comments xmlns="http://schemas.openxmlformats.org/spreadsheetml/2006/main">
  <authors>
    <author>Autor</author>
  </authors>
  <commentList>
    <comment ref="E7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Jose Alonso Parada </t>
        </r>
      </text>
    </comment>
    <comment ref="F21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Horas extras del mes de febrero de gloria luz</t>
        </r>
      </text>
    </comment>
    <comment ref="E24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maria rubidia sandoval
Luis Antonio Hernandez
Ronay Kevin Henrique
Gonzalo Eliseo  Torres
Nahun Martinez</t>
        </r>
      </text>
    </comment>
    <comment ref="E47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VACACIONES DE:
JESUS EDGARDO FUENTES
JOSE WILFREDO TOBAR
JOSE DAVID HENRIQUEZ
JOSE ISIDRO TORRES
WILLIAN ALEXANDER MONTANO
RAMON AMILCAR FLORES</t>
        </r>
      </text>
    </comment>
    <comment ref="E60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JOSE BENITO,
MARIO ALEXANDER,
JORGE ANTONIO MAGAÑA
DAGOBERTO ANZORA HENRIQUEZ
JOSE EDGARDO TORRES TORRES
SANDRA ELIZABETH SANCHEZ
SANDRA ELIZABETH ORELLANA</t>
        </r>
      </text>
    </comment>
    <comment ref="E68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vacaciones de miguel angel torre y aristides quijano</t>
        </r>
      </text>
    </comment>
    <comment ref="E79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vacaciones de pedro quintanilla</t>
        </r>
      </text>
    </comment>
    <comment ref="F104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pago de vacaciones de jose abel, jose eesteban, gerardo augusto</t>
        </r>
      </text>
    </comment>
    <comment ref="E110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vacaciones de wilson calderon, marco tulio romero, henan rodriguez y veronica josefina urbano</t>
        </r>
      </text>
    </comment>
    <comment ref="D151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nuevo contratador seguna acta 54,  Acuerdo 05 del 08/11/22</t>
        </r>
      </text>
    </comment>
    <comment ref="D154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personal nuevo contratado seguna acta 54, acuerdo 05 del 08/11/22</t>
        </r>
      </text>
    </comment>
  </commentList>
</comments>
</file>

<file path=xl/comments4.xml><?xml version="1.0" encoding="utf-8"?>
<comments xmlns="http://schemas.openxmlformats.org/spreadsheetml/2006/main">
  <authors>
    <author>Autor</author>
  </authors>
  <commentList>
    <comment ref="AC2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se hace la reforma según acta 02, acuerdo 22, del 10/01/23</t>
        </r>
      </text>
    </comment>
    <comment ref="E70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vacaciones de juan carlos lopez y julio ernesto</t>
        </r>
      </text>
    </comment>
    <comment ref="B175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ESTA FACTURA FUE CAMBIADA LA QUE SE LEGALIZO PRIMERA FUE # 0066 Y SE CAMBIO POR 0075, EL MONTO ES EL MISMO PERO LA FECHA ES DIFENRETE
</t>
        </r>
      </text>
    </comment>
  </commentList>
</comments>
</file>

<file path=xl/sharedStrings.xml><?xml version="1.0" encoding="utf-8"?>
<sst xmlns="http://schemas.openxmlformats.org/spreadsheetml/2006/main" count="668" uniqueCount="166">
  <si>
    <t>FONDO COMUN - 0101</t>
  </si>
  <si>
    <t>FONDO COMUN - 0102</t>
  </si>
  <si>
    <t>FONDO COMUN - 0202</t>
  </si>
  <si>
    <t>FONDO COMUN - 0201</t>
  </si>
  <si>
    <t>ESTRUCTURA PRESUPUESTARIA</t>
  </si>
  <si>
    <t>(6) Objeto Específico</t>
  </si>
  <si>
    <t>(7) DENOMINACIÓN</t>
  </si>
  <si>
    <t>(8) MONTO</t>
  </si>
  <si>
    <t>(1) Area de Gestión</t>
  </si>
  <si>
    <t>(3) Linea de Trabajo</t>
  </si>
  <si>
    <t>01</t>
  </si>
  <si>
    <t xml:space="preserve">Sueldos </t>
  </si>
  <si>
    <t xml:space="preserve">Sueldos Eventuales </t>
  </si>
  <si>
    <t>Por Remuneraciones Permanentes</t>
  </si>
  <si>
    <t>Por Remuneraciones Eventuales</t>
  </si>
  <si>
    <t xml:space="preserve">Por Prestaciones de Servicio en el pais </t>
  </si>
  <si>
    <t>Honorarios</t>
  </si>
  <si>
    <t>Prestaciones Sociales al Personal</t>
  </si>
  <si>
    <t>Productos Alimenticios para Personas</t>
  </si>
  <si>
    <t>Productos Agropecuarios y Forestales</t>
  </si>
  <si>
    <t>Productos Textiles y Vestuarios</t>
  </si>
  <si>
    <t>Productos de Cuero y Caucho</t>
  </si>
  <si>
    <t>Productos Químicos</t>
  </si>
  <si>
    <t>Productos Farmacéuticos y Medicinales</t>
  </si>
  <si>
    <t>Materiales de Oficina</t>
  </si>
  <si>
    <t>Materiales Informáticos</t>
  </si>
  <si>
    <t>Herramientas, Rep. Y Accesorios</t>
  </si>
  <si>
    <t>Materiales Eléctricos</t>
  </si>
  <si>
    <t>Bienes de Uso y Consumo Diversos</t>
  </si>
  <si>
    <t>Servicios Energía Eléctrica</t>
  </si>
  <si>
    <t>Servicios de Agua</t>
  </si>
  <si>
    <t>Servicios de Telecomunicaciones</t>
  </si>
  <si>
    <t>Mtto. Y Rep. De Bienes Muebles</t>
  </si>
  <si>
    <t>Servicios de Publicidad</t>
  </si>
  <si>
    <t>Impresiones, Public. Y Reproducciones</t>
  </si>
  <si>
    <t>Arrendamiento de Bienes Inmuebles</t>
  </si>
  <si>
    <t>Pasajes al Interior</t>
  </si>
  <si>
    <t>Derechos</t>
  </si>
  <si>
    <t>Primas y Gastos de Seguros de Personas</t>
  </si>
  <si>
    <t>A Personas naturales</t>
  </si>
  <si>
    <t>Mobiliario</t>
  </si>
  <si>
    <t>Equipos Informáticos</t>
  </si>
  <si>
    <t>02</t>
  </si>
  <si>
    <t xml:space="preserve">Horas Extraordinarias </t>
  </si>
  <si>
    <t>Minerales,  metálicos y productos derivados</t>
  </si>
  <si>
    <t>Comisiones y Gastos Bancarios</t>
  </si>
  <si>
    <t xml:space="preserve">Beneficios Adicionales </t>
  </si>
  <si>
    <t>Combustibles y Lubricantes</t>
  </si>
  <si>
    <t>Materiales de Defensa y Seg. Pública</t>
  </si>
  <si>
    <t>Servicios de Correos</t>
  </si>
  <si>
    <t>Alumbrado Publico</t>
  </si>
  <si>
    <t>(9) TOTAL GASTOS</t>
  </si>
  <si>
    <t>EJECUTADO</t>
  </si>
  <si>
    <t>Aumento</t>
  </si>
  <si>
    <t xml:space="preserve">Disminuyo </t>
  </si>
  <si>
    <t>REFORMA 2</t>
  </si>
  <si>
    <t>REFORMA 3</t>
  </si>
  <si>
    <t>Saldo</t>
  </si>
  <si>
    <t>SALDOS</t>
  </si>
  <si>
    <t xml:space="preserve"> EJECUCION Y REFORMAS AL FONDO COMUN </t>
  </si>
  <si>
    <t>TOTAL</t>
  </si>
  <si>
    <t>Productos de Papel y Carton</t>
  </si>
  <si>
    <t>Combustible y Lubricantes</t>
  </si>
  <si>
    <t>Materiales Informaticos</t>
  </si>
  <si>
    <t>Matto. Y Reparacion de Bines Inmuebles</t>
  </si>
  <si>
    <t>Impresiones, Publicaciones y Reproducciones</t>
  </si>
  <si>
    <t>Multas y Costas Judiciales</t>
  </si>
  <si>
    <t>Bienes Muebles Diversos</t>
  </si>
  <si>
    <t>Productos de papel y Carton</t>
  </si>
  <si>
    <t>Servicios Generales y Arrendamientos Diversos</t>
  </si>
  <si>
    <t>Servicios de Capacitacion</t>
  </si>
  <si>
    <t>Derechos de Propiedad Intelectual</t>
  </si>
  <si>
    <t>Horas extras</t>
  </si>
  <si>
    <t>sueldo per. Permanente</t>
  </si>
  <si>
    <t>sueldo contrato</t>
  </si>
  <si>
    <t>Vacaciones pers. Permanente</t>
  </si>
  <si>
    <t>suel.perm</t>
  </si>
  <si>
    <t>suel.cont</t>
  </si>
  <si>
    <t>sueldo.cont</t>
  </si>
  <si>
    <t>sueldo Permanente</t>
  </si>
  <si>
    <t>Gastos de Representacion</t>
  </si>
  <si>
    <t>Indemnizacion permanente</t>
  </si>
  <si>
    <t>Indemnizacion contrato</t>
  </si>
  <si>
    <t>Al personal de servicio Permanente</t>
  </si>
  <si>
    <t>REFORMA 4</t>
  </si>
  <si>
    <t>REFORMA 5</t>
  </si>
  <si>
    <t>Transporte, Flete y Almacenamiento</t>
  </si>
  <si>
    <t>Consultorias, Estudios e Investigaciones Diversas</t>
  </si>
  <si>
    <t>(2) Unidad Presupuestaria</t>
  </si>
  <si>
    <t>REFORMA 6</t>
  </si>
  <si>
    <t>REFORMA 7</t>
  </si>
  <si>
    <t>Al Personal de Servicio Permanente</t>
  </si>
  <si>
    <t>Al Personal de Servicio Eventual</t>
  </si>
  <si>
    <t>Arrendamiento de Bienes Muebles</t>
  </si>
  <si>
    <t>Al Personal de Servicio Pemanente</t>
  </si>
  <si>
    <t>Al Personal  de Servicio Eventual</t>
  </si>
  <si>
    <t>Sueldo.permanent</t>
  </si>
  <si>
    <t>Estudios e Investigaciones</t>
  </si>
  <si>
    <t>Productos Farmaceuticos y Medicinales</t>
  </si>
  <si>
    <t>Arrendamientos de Bienes Inmuebles</t>
  </si>
  <si>
    <t>Matt.y Rep. De Bienes Muebles</t>
  </si>
  <si>
    <t>Materiales de Defensa y Seg. Publica</t>
  </si>
  <si>
    <t>Mant.y Repar. De Bs Muebles</t>
  </si>
  <si>
    <t>Miner. No Metalicos y Prod. Der.</t>
  </si>
  <si>
    <t>Equipos Informaticos</t>
  </si>
  <si>
    <t>INSAFOR,ISSS,INPEP,IPSFA</t>
  </si>
  <si>
    <t>AFPs</t>
  </si>
  <si>
    <t>ALCALDIA MUNICIPAL DE TONACATEPEQUE</t>
  </si>
  <si>
    <t xml:space="preserve"> PERMANENTE</t>
  </si>
  <si>
    <t xml:space="preserve"> EVENTUALES</t>
  </si>
  <si>
    <t>Atenciones  Oficiales</t>
  </si>
  <si>
    <t>PERMANENTE</t>
  </si>
  <si>
    <t>EVENTUALES</t>
  </si>
  <si>
    <t>Cuentas por pagar de años anteriores</t>
  </si>
  <si>
    <t>Viaticos por Comision Interna</t>
  </si>
  <si>
    <t xml:space="preserve">Especies Municipales Dibersas </t>
  </si>
  <si>
    <t>Maquinaria y Equipo para Apoyo Institucional</t>
  </si>
  <si>
    <t>Transporte Fletes y Almacenamiento</t>
  </si>
  <si>
    <t>Llantas y Neumaticos</t>
  </si>
  <si>
    <t>Servicio de Agua</t>
  </si>
  <si>
    <t>Mtto. Y Rep. De Vehiculos</t>
  </si>
  <si>
    <t>Transporte Flete y Almacenamiento</t>
  </si>
  <si>
    <t>DICIEMBRE</t>
  </si>
  <si>
    <t>Aguinaldo</t>
  </si>
  <si>
    <t>Minerales no metálicos y productos derivados</t>
  </si>
  <si>
    <t>Matto y Rep de Vehiculos</t>
  </si>
  <si>
    <t>Publicidad</t>
  </si>
  <si>
    <t>Aguinaldos</t>
  </si>
  <si>
    <t>Indemnizaciones al personalpermanete</t>
  </si>
  <si>
    <t>Indemniz.per</t>
  </si>
  <si>
    <t>AGUINALDO</t>
  </si>
  <si>
    <t>Contrato</t>
  </si>
  <si>
    <t>MES ENERO</t>
  </si>
  <si>
    <t>MES DE FEBRERO</t>
  </si>
  <si>
    <t>Devoluciones de Impuestos Pecibidos en Exceso</t>
  </si>
  <si>
    <t>Al personal de serv.permanente</t>
  </si>
  <si>
    <t>MES DE MARZO</t>
  </si>
  <si>
    <t>MES DE ABRIL</t>
  </si>
  <si>
    <t>Indemnizaciones al personal contrato</t>
  </si>
  <si>
    <t xml:space="preserve">Prestaciones Sociales al Personal </t>
  </si>
  <si>
    <t>MAYO</t>
  </si>
  <si>
    <t>MES DE JUNIO</t>
  </si>
  <si>
    <t>contrato</t>
  </si>
  <si>
    <t>MES DE JULIO</t>
  </si>
  <si>
    <t>MES DE AGOSTO</t>
  </si>
  <si>
    <t>REFORMA 8</t>
  </si>
  <si>
    <t>MES DE SEPTIEMBRE</t>
  </si>
  <si>
    <t>MES DE OCTUBRE</t>
  </si>
  <si>
    <t>Servicios de Contabilidad y auditoria</t>
  </si>
  <si>
    <t>MES DE NOVIEMBRE</t>
  </si>
  <si>
    <t>Miner. Metalicos y Prod. Der.</t>
  </si>
  <si>
    <t>Maquinaria y Equipo</t>
  </si>
  <si>
    <t>Servicios de Energia Electrica</t>
  </si>
  <si>
    <t>Gastos Diversos</t>
  </si>
  <si>
    <t>Arrendamientos por el uso de bienes intangibles</t>
  </si>
  <si>
    <t>Depositos de Desechos</t>
  </si>
  <si>
    <t>Minerales No Met. y Productos Derivados</t>
  </si>
  <si>
    <t>Minerales,  Metálicos y Productos Derivados</t>
  </si>
  <si>
    <t>gastos fijos, 01, acuerdo 06, 03/01/23</t>
  </si>
  <si>
    <t>Herramientas y Repuestos principales</t>
  </si>
  <si>
    <t>fondo circulante acta 02, acuerdo 21, del 10/01/23</t>
  </si>
  <si>
    <t xml:space="preserve"> </t>
  </si>
  <si>
    <t>REFORMA 1 Y REPROGRAMACIONES</t>
  </si>
  <si>
    <t>Beneficios adicionales</t>
  </si>
  <si>
    <t>Indemnizacion al pers. por contrato</t>
  </si>
  <si>
    <t>Servicios de Inspeccion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</si>
</sst>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([$$-440A]* #,##0.00_);_([$$-440A]* \(#,##0.00\);_([$$-440A]* &quot;-&quot;??_);_(@_)"/>
    <numFmt numFmtId="167" formatCode="#,##0.0"/>
    <numFmt numFmtId="168" formatCode="dd/mm/yy;@"/>
  </numFmts>
  <fonts count="5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Trebuchet MS"/>
      <family val="2"/>
    </font>
    <font>
      <sz val="12"/>
      <name val="Arial"/>
      <family val="2"/>
    </font>
    <font>
      <b/>
      <sz val="12"/>
      <name val="Arial"/>
      <family val="2"/>
    </font>
    <font>
      <i/>
      <sz val="12"/>
      <color indexed="10"/>
      <name val="Arial"/>
      <family val="2"/>
    </font>
    <font>
      <i/>
      <sz val="12"/>
      <name val="Arial"/>
      <family val="2"/>
    </font>
    <font>
      <b/>
      <i/>
      <sz val="12"/>
      <name val="Arial"/>
      <family val="2"/>
    </font>
    <font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theme="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theme="1"/>
      <name val="Calibri"/>
      <family val="2"/>
      <scheme val="minor"/>
    </font>
    <font>
      <sz val="12"/>
      <color rgb="FF0070C0"/>
      <name val="Arial"/>
      <family val="2"/>
    </font>
    <font>
      <sz val="12"/>
      <color theme="3" tint="-0.249977111117893"/>
      <name val="Arial"/>
      <family val="2"/>
    </font>
    <font>
      <sz val="12"/>
      <color theme="4" tint="-0.499984740745262"/>
      <name val="Arial"/>
      <family val="2"/>
    </font>
    <font>
      <sz val="12"/>
      <color rgb="FF7030A0"/>
      <name val="Arial"/>
      <family val="2"/>
    </font>
    <font>
      <sz val="12"/>
      <color rgb="FF333300"/>
      <name val="Arial"/>
      <family val="2"/>
    </font>
    <font>
      <sz val="12"/>
      <color rgb="FFC00000"/>
      <name val="Arial"/>
      <family val="2"/>
    </font>
    <font>
      <sz val="12"/>
      <color rgb="FFC00000"/>
      <name val="Calibri"/>
      <family val="2"/>
      <scheme val="minor"/>
    </font>
    <font>
      <b/>
      <sz val="10"/>
      <name val="Trebuchet MS"/>
      <family val="2"/>
    </font>
    <font>
      <sz val="12"/>
      <color rgb="FFFF0000"/>
      <name val="Calibri"/>
      <family val="2"/>
      <scheme val="minor"/>
    </font>
    <font>
      <sz val="12"/>
      <color rgb="FFFF0000"/>
      <name val="Arial"/>
      <family val="2"/>
    </font>
    <font>
      <b/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rgb="FFFF0000"/>
      <name val="Calibri"/>
      <family val="2"/>
      <scheme val="minor"/>
    </font>
    <font>
      <sz val="11"/>
      <name val="Calibri"/>
      <family val="2"/>
      <scheme val="minor"/>
    </font>
    <font>
      <sz val="20"/>
      <color theme="1"/>
      <name val="Calibri"/>
      <family val="2"/>
      <scheme val="minor"/>
    </font>
    <font>
      <sz val="12"/>
      <color theme="9" tint="-0.249977111117893"/>
      <name val="Arial"/>
      <family val="2"/>
    </font>
    <font>
      <b/>
      <i/>
      <sz val="11"/>
      <name val="Calibri"/>
      <family val="2"/>
      <scheme val="minor"/>
    </font>
    <font>
      <sz val="12"/>
      <name val="Calibri"/>
      <family val="2"/>
      <scheme val="minor"/>
    </font>
    <font>
      <sz val="10"/>
      <name val="Arial"/>
      <family val="2"/>
    </font>
    <font>
      <b/>
      <i/>
      <sz val="11"/>
      <color rgb="FFFF0000"/>
      <name val="Calibri"/>
      <family val="2"/>
      <scheme val="minor"/>
    </font>
    <font>
      <b/>
      <i/>
      <sz val="8"/>
      <color theme="1"/>
      <name val="Calibri"/>
      <family val="2"/>
      <scheme val="minor"/>
    </font>
    <font>
      <b/>
      <sz val="6"/>
      <color theme="1"/>
      <name val="Calibri"/>
      <family val="2"/>
      <scheme val="minor"/>
    </font>
    <font>
      <sz val="12"/>
      <color theme="1"/>
      <name val="Arial"/>
      <family val="2"/>
    </font>
    <font>
      <sz val="11"/>
      <color theme="1"/>
      <name val="Arial"/>
      <family val="2"/>
    </font>
    <font>
      <sz val="8"/>
      <color rgb="FFFF0000"/>
      <name val="Calibri"/>
      <family val="2"/>
      <scheme val="minor"/>
    </font>
    <font>
      <b/>
      <sz val="20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gray125">
        <fgColor indexed="22"/>
        <bgColor indexed="51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D692D1"/>
        <bgColor indexed="64"/>
      </patternFill>
    </fill>
    <fill>
      <patternFill patternType="gray125">
        <bgColor theme="6" tint="-0.249977111117893"/>
      </patternFill>
    </fill>
    <fill>
      <patternFill patternType="solid">
        <fgColor theme="6" tint="-0.249977111117893"/>
        <bgColor indexed="64"/>
      </patternFill>
    </fill>
    <fill>
      <patternFill patternType="gray125">
        <fgColor indexed="22"/>
        <bgColor theme="6" tint="-0.249977111117893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164" fontId="3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40" fillId="0" borderId="0"/>
    <xf numFmtId="0" fontId="40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67" fontId="40" fillId="0" borderId="0" applyFont="0" applyFill="0" applyBorder="0" applyAlignment="0" applyProtection="0"/>
    <xf numFmtId="0" fontId="7" fillId="0" borderId="0" applyFont="0" applyFill="0" applyBorder="0" applyAlignment="0" applyProtection="0"/>
  </cellStyleXfs>
  <cellXfs count="270">
    <xf numFmtId="0" fontId="0" fillId="0" borderId="0" xfId="0"/>
    <xf numFmtId="164" fontId="0" fillId="0" borderId="0" xfId="0" applyNumberFormat="1"/>
    <xf numFmtId="49" fontId="0" fillId="0" borderId="0" xfId="0" applyNumberFormat="1"/>
    <xf numFmtId="164" fontId="1" fillId="0" borderId="0" xfId="0" applyNumberFormat="1" applyFont="1"/>
    <xf numFmtId="166" fontId="0" fillId="0" borderId="0" xfId="0" applyNumberFormat="1"/>
    <xf numFmtId="164" fontId="0" fillId="0" borderId="0" xfId="0" applyNumberFormat="1" applyFont="1"/>
    <xf numFmtId="0" fontId="0" fillId="0" borderId="0" xfId="0" applyFont="1"/>
    <xf numFmtId="164" fontId="1" fillId="0" borderId="0" xfId="1" applyFont="1"/>
    <xf numFmtId="0" fontId="0" fillId="0" borderId="0" xfId="0" applyAlignment="1">
      <alignment horizontal="center"/>
    </xf>
    <xf numFmtId="0" fontId="5" fillId="0" borderId="0" xfId="0" applyFont="1"/>
    <xf numFmtId="49" fontId="5" fillId="0" borderId="0" xfId="0" applyNumberFormat="1" applyFont="1"/>
    <xf numFmtId="164" fontId="0" fillId="0" borderId="0" xfId="1" applyFont="1"/>
    <xf numFmtId="0" fontId="1" fillId="0" borderId="0" xfId="0" applyFont="1"/>
    <xf numFmtId="164" fontId="6" fillId="0" borderId="0" xfId="0" applyNumberFormat="1" applyFont="1"/>
    <xf numFmtId="164" fontId="6" fillId="0" borderId="0" xfId="1" applyFont="1"/>
    <xf numFmtId="0" fontId="6" fillId="0" borderId="0" xfId="0" applyFont="1"/>
    <xf numFmtId="49" fontId="0" fillId="0" borderId="0" xfId="0" applyNumberFormat="1" applyFill="1"/>
    <xf numFmtId="0" fontId="0" fillId="0" borderId="0" xfId="0" applyFill="1"/>
    <xf numFmtId="164" fontId="3" fillId="0" borderId="0" xfId="1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64" fontId="5" fillId="2" borderId="0" xfId="1" applyFont="1" applyFill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9" fillId="3" borderId="9" xfId="3" applyFont="1" applyFill="1" applyBorder="1" applyAlignment="1">
      <alignment horizontal="center"/>
    </xf>
    <xf numFmtId="49" fontId="9" fillId="0" borderId="1" xfId="3" applyNumberFormat="1" applyFont="1" applyFill="1" applyBorder="1" applyAlignment="1">
      <alignment horizontal="center"/>
    </xf>
    <xf numFmtId="0" fontId="9" fillId="0" borderId="10" xfId="3" applyFont="1" applyFill="1" applyBorder="1" applyAlignment="1">
      <alignment horizontal="center" vertical="center" wrapText="1"/>
    </xf>
    <xf numFmtId="0" fontId="9" fillId="3" borderId="11" xfId="3" applyFont="1" applyFill="1" applyBorder="1" applyAlignment="1">
      <alignment horizontal="left"/>
    </xf>
    <xf numFmtId="0" fontId="9" fillId="0" borderId="12" xfId="3" applyFont="1" applyFill="1" applyBorder="1" applyAlignment="1">
      <alignment horizontal="center" vertical="center" wrapText="1"/>
    </xf>
    <xf numFmtId="0" fontId="9" fillId="0" borderId="13" xfId="3" applyFont="1" applyBorder="1" applyAlignment="1">
      <alignment horizontal="center"/>
    </xf>
    <xf numFmtId="0" fontId="9" fillId="0" borderId="14" xfId="3" applyFont="1" applyBorder="1"/>
    <xf numFmtId="0" fontId="9" fillId="0" borderId="13" xfId="3" applyFont="1" applyFill="1" applyBorder="1" applyAlignment="1">
      <alignment horizontal="center" vertical="center" wrapText="1"/>
    </xf>
    <xf numFmtId="0" fontId="9" fillId="3" borderId="15" xfId="3" applyFont="1" applyFill="1" applyBorder="1" applyAlignment="1">
      <alignment horizontal="left"/>
    </xf>
    <xf numFmtId="0" fontId="9" fillId="0" borderId="13" xfId="3" applyFont="1" applyFill="1" applyBorder="1" applyAlignment="1">
      <alignment horizontal="center"/>
    </xf>
    <xf numFmtId="0" fontId="9" fillId="0" borderId="16" xfId="3" applyFont="1" applyFill="1" applyBorder="1"/>
    <xf numFmtId="0" fontId="9" fillId="0" borderId="12" xfId="3" applyFont="1" applyBorder="1" applyAlignment="1">
      <alignment horizontal="center"/>
    </xf>
    <xf numFmtId="0" fontId="9" fillId="0" borderId="2" xfId="3" applyFont="1" applyBorder="1"/>
    <xf numFmtId="49" fontId="9" fillId="3" borderId="17" xfId="3" applyNumberFormat="1" applyFont="1" applyFill="1" applyBorder="1" applyAlignment="1">
      <alignment horizontal="center"/>
    </xf>
    <xf numFmtId="0" fontId="9" fillId="3" borderId="18" xfId="3" applyFont="1" applyFill="1" applyBorder="1" applyAlignment="1">
      <alignment horizontal="left"/>
    </xf>
    <xf numFmtId="0" fontId="11" fillId="4" borderId="19" xfId="3" applyFont="1" applyFill="1" applyBorder="1"/>
    <xf numFmtId="49" fontId="12" fillId="4" borderId="20" xfId="3" applyNumberFormat="1" applyFont="1" applyFill="1" applyBorder="1" applyAlignment="1">
      <alignment horizontal="center"/>
    </xf>
    <xf numFmtId="49" fontId="12" fillId="4" borderId="21" xfId="3" applyNumberFormat="1" applyFont="1" applyFill="1" applyBorder="1" applyAlignment="1">
      <alignment horizontal="center"/>
    </xf>
    <xf numFmtId="0" fontId="13" fillId="4" borderId="22" xfId="3" applyFont="1" applyFill="1" applyBorder="1" applyAlignment="1">
      <alignment horizontal="center"/>
    </xf>
    <xf numFmtId="49" fontId="0" fillId="5" borderId="0" xfId="0" applyNumberFormat="1" applyFill="1"/>
    <xf numFmtId="164" fontId="0" fillId="5" borderId="0" xfId="1" applyFont="1" applyFill="1"/>
    <xf numFmtId="0" fontId="0" fillId="5" borderId="0" xfId="0" applyFill="1"/>
    <xf numFmtId="164" fontId="6" fillId="5" borderId="0" xfId="1" applyFont="1" applyFill="1"/>
    <xf numFmtId="0" fontId="6" fillId="5" borderId="0" xfId="0" applyFont="1" applyFill="1"/>
    <xf numFmtId="164" fontId="1" fillId="5" borderId="0" xfId="1" applyFont="1" applyFill="1"/>
    <xf numFmtId="0" fontId="0" fillId="5" borderId="0" xfId="0" applyFont="1" applyFill="1"/>
    <xf numFmtId="0" fontId="2" fillId="0" borderId="0" xfId="0" applyFont="1" applyAlignment="1">
      <alignment horizontal="center"/>
    </xf>
    <xf numFmtId="0" fontId="0" fillId="0" borderId="0" xfId="0" applyAlignment="1">
      <alignment horizontal="left" wrapText="1"/>
    </xf>
    <xf numFmtId="0" fontId="0" fillId="0" borderId="0" xfId="0" applyAlignment="1">
      <alignment wrapText="1"/>
    </xf>
    <xf numFmtId="0" fontId="2" fillId="0" borderId="0" xfId="0" applyFont="1" applyAlignment="1">
      <alignment horizontal="center"/>
    </xf>
    <xf numFmtId="0" fontId="9" fillId="3" borderId="2" xfId="3" applyFont="1" applyFill="1" applyBorder="1" applyAlignment="1">
      <alignment horizontal="left"/>
    </xf>
    <xf numFmtId="164" fontId="9" fillId="3" borderId="25" xfId="4" applyNumberFormat="1" applyFont="1" applyFill="1" applyBorder="1" applyAlignment="1">
      <alignment horizontal="right"/>
    </xf>
    <xf numFmtId="164" fontId="10" fillId="3" borderId="25" xfId="4" applyNumberFormat="1" applyFont="1" applyFill="1" applyBorder="1" applyAlignment="1">
      <alignment horizontal="right"/>
    </xf>
    <xf numFmtId="164" fontId="9" fillId="3" borderId="26" xfId="4" applyNumberFormat="1" applyFont="1" applyFill="1" applyBorder="1" applyAlignment="1">
      <alignment horizontal="right"/>
    </xf>
    <xf numFmtId="164" fontId="9" fillId="0" borderId="26" xfId="4" applyNumberFormat="1" applyFont="1" applyFill="1" applyBorder="1" applyAlignment="1">
      <alignment horizontal="right"/>
    </xf>
    <xf numFmtId="164" fontId="13" fillId="4" borderId="22" xfId="3" applyNumberFormat="1" applyFont="1" applyFill="1" applyBorder="1" applyAlignment="1">
      <alignment horizontal="center"/>
    </xf>
    <xf numFmtId="164" fontId="9" fillId="0" borderId="1" xfId="1" applyFont="1" applyBorder="1"/>
    <xf numFmtId="164" fontId="9" fillId="3" borderId="1" xfId="1" applyFont="1" applyFill="1" applyBorder="1" applyAlignment="1">
      <alignment horizontal="right"/>
    </xf>
    <xf numFmtId="164" fontId="9" fillId="0" borderId="1" xfId="1" applyFont="1" applyFill="1" applyBorder="1" applyAlignment="1">
      <alignment horizontal="right"/>
    </xf>
    <xf numFmtId="164" fontId="10" fillId="6" borderId="1" xfId="1" applyFont="1" applyFill="1" applyBorder="1"/>
    <xf numFmtId="164" fontId="10" fillId="6" borderId="1" xfId="1" applyFont="1" applyFill="1" applyBorder="1" applyAlignment="1">
      <alignment horizontal="right"/>
    </xf>
    <xf numFmtId="164" fontId="9" fillId="0" borderId="27" xfId="1" applyFont="1" applyBorder="1"/>
    <xf numFmtId="164" fontId="9" fillId="3" borderId="27" xfId="1" applyFont="1" applyFill="1" applyBorder="1" applyAlignment="1">
      <alignment horizontal="right"/>
    </xf>
    <xf numFmtId="164" fontId="10" fillId="6" borderId="27" xfId="3" applyNumberFormat="1" applyFont="1" applyFill="1" applyBorder="1"/>
    <xf numFmtId="0" fontId="14" fillId="0" borderId="0" xfId="0" applyFont="1"/>
    <xf numFmtId="0" fontId="14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64" fontId="3" fillId="0" borderId="0" xfId="1" applyFont="1" applyFill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6" fillId="0" borderId="0" xfId="0" applyFont="1" applyBorder="1"/>
    <xf numFmtId="0" fontId="0" fillId="0" borderId="0" xfId="0" applyFont="1" applyBorder="1"/>
    <xf numFmtId="0" fontId="0" fillId="5" borderId="0" xfId="0" applyFont="1" applyFill="1" applyBorder="1"/>
    <xf numFmtId="0" fontId="0" fillId="5" borderId="0" xfId="0" applyFill="1" applyBorder="1"/>
    <xf numFmtId="0" fontId="6" fillId="5" borderId="0" xfId="0" applyFont="1" applyFill="1" applyBorder="1"/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164" fontId="5" fillId="0" borderId="0" xfId="0" applyNumberFormat="1" applyFont="1"/>
    <xf numFmtId="0" fontId="4" fillId="0" borderId="0" xfId="0" applyFont="1"/>
    <xf numFmtId="164" fontId="3" fillId="7" borderId="0" xfId="1" applyFont="1" applyFill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/>
    <xf numFmtId="0" fontId="0" fillId="0" borderId="0" xfId="0" applyAlignment="1">
      <alignment horizontal="center" vertical="justify"/>
    </xf>
    <xf numFmtId="0" fontId="0" fillId="0" borderId="0" xfId="0" applyFont="1" applyAlignment="1">
      <alignment horizontal="center" vertical="justify"/>
    </xf>
    <xf numFmtId="0" fontId="18" fillId="0" borderId="0" xfId="0" applyFont="1" applyAlignment="1">
      <alignment horizontal="center" vertical="justify"/>
    </xf>
    <xf numFmtId="0" fontId="21" fillId="0" borderId="0" xfId="0" applyFont="1" applyAlignment="1"/>
    <xf numFmtId="0" fontId="2" fillId="0" borderId="0" xfId="0" applyFont="1" applyAlignment="1">
      <alignment horizontal="center"/>
    </xf>
    <xf numFmtId="164" fontId="5" fillId="2" borderId="1" xfId="1" applyFont="1" applyFill="1" applyBorder="1"/>
    <xf numFmtId="0" fontId="2" fillId="0" borderId="0" xfId="0" applyFont="1" applyAlignment="1">
      <alignment horizontal="center"/>
    </xf>
    <xf numFmtId="164" fontId="22" fillId="0" borderId="1" xfId="1" applyFont="1" applyBorder="1"/>
    <xf numFmtId="164" fontId="22" fillId="0" borderId="27" xfId="1" applyFont="1" applyBorder="1"/>
    <xf numFmtId="0" fontId="2" fillId="0" borderId="0" xfId="0" applyFont="1" applyAlignment="1">
      <alignment horizontal="center"/>
    </xf>
    <xf numFmtId="0" fontId="6" fillId="0" borderId="0" xfId="0" applyFont="1" applyAlignment="1">
      <alignment horizontal="center" vertical="justify"/>
    </xf>
    <xf numFmtId="164" fontId="25" fillId="3" borderId="1" xfId="1" applyFont="1" applyFill="1" applyBorder="1" applyAlignment="1">
      <alignment horizontal="right"/>
    </xf>
    <xf numFmtId="164" fontId="25" fillId="0" borderId="1" xfId="1" applyFont="1" applyBorder="1"/>
    <xf numFmtId="164" fontId="26" fillId="0" borderId="1" xfId="1" applyFont="1" applyBorder="1"/>
    <xf numFmtId="164" fontId="23" fillId="0" borderId="1" xfId="1" applyFont="1" applyBorder="1"/>
    <xf numFmtId="164" fontId="24" fillId="0" borderId="1" xfId="1" applyFont="1" applyBorder="1"/>
    <xf numFmtId="0" fontId="0" fillId="0" borderId="0" xfId="0" applyFill="1" applyAlignment="1">
      <alignment horizontal="left"/>
    </xf>
    <xf numFmtId="164" fontId="27" fillId="0" borderId="27" xfId="1" applyFont="1" applyBorder="1"/>
    <xf numFmtId="164" fontId="27" fillId="0" borderId="1" xfId="1" applyFont="1" applyBorder="1"/>
    <xf numFmtId="0" fontId="28" fillId="0" borderId="0" xfId="0" applyFont="1"/>
    <xf numFmtId="0" fontId="2" fillId="0" borderId="0" xfId="0" applyFont="1" applyAlignment="1">
      <alignment horizontal="center"/>
    </xf>
    <xf numFmtId="0" fontId="30" fillId="0" borderId="0" xfId="0" applyFont="1"/>
    <xf numFmtId="164" fontId="31" fillId="3" borderId="1" xfId="1" applyFont="1" applyFill="1" applyBorder="1" applyAlignment="1">
      <alignment horizontal="right"/>
    </xf>
    <xf numFmtId="0" fontId="0" fillId="0" borderId="0" xfId="0" applyAlignment="1">
      <alignment horizontal="left"/>
    </xf>
    <xf numFmtId="0" fontId="2" fillId="0" borderId="0" xfId="0" applyFont="1" applyAlignment="1">
      <alignment horizontal="center"/>
    </xf>
    <xf numFmtId="49" fontId="0" fillId="0" borderId="0" xfId="0" applyNumberFormat="1" applyAlignment="1">
      <alignment horizontal="left"/>
    </xf>
    <xf numFmtId="164" fontId="25" fillId="3" borderId="27" xfId="1" applyFont="1" applyFill="1" applyBorder="1" applyAlignment="1">
      <alignment horizontal="right"/>
    </xf>
    <xf numFmtId="164" fontId="17" fillId="0" borderId="0" xfId="1" applyFont="1"/>
    <xf numFmtId="164" fontId="10" fillId="5" borderId="27" xfId="3" applyNumberFormat="1" applyFont="1" applyFill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64" fontId="35" fillId="0" borderId="0" xfId="1" applyFont="1"/>
    <xf numFmtId="0" fontId="2" fillId="0" borderId="0" xfId="0" applyFont="1" applyAlignment="1">
      <alignment horizontal="center"/>
    </xf>
    <xf numFmtId="166" fontId="0" fillId="0" borderId="0" xfId="1" applyNumberFormat="1" applyFont="1"/>
    <xf numFmtId="0" fontId="9" fillId="3" borderId="14" xfId="3" applyFont="1" applyFill="1" applyBorder="1" applyAlignment="1">
      <alignment horizontal="left"/>
    </xf>
    <xf numFmtId="0" fontId="15" fillId="0" borderId="0" xfId="0" applyFont="1" applyAlignment="1">
      <alignment horizontal="center"/>
    </xf>
    <xf numFmtId="0" fontId="36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9" fillId="0" borderId="17" xfId="3" applyFont="1" applyBorder="1" applyAlignment="1">
      <alignment horizontal="center"/>
    </xf>
    <xf numFmtId="0" fontId="9" fillId="0" borderId="29" xfId="3" applyFont="1" applyBorder="1"/>
    <xf numFmtId="164" fontId="37" fillId="0" borderId="1" xfId="1" applyFont="1" applyBorder="1"/>
    <xf numFmtId="164" fontId="3" fillId="5" borderId="0" xfId="1" applyFont="1" applyFill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64" fontId="5" fillId="5" borderId="0" xfId="1" applyFont="1" applyFill="1"/>
    <xf numFmtId="0" fontId="2" fillId="0" borderId="0" xfId="0" applyFont="1" applyAlignment="1">
      <alignment horizontal="center"/>
    </xf>
    <xf numFmtId="14" fontId="0" fillId="0" borderId="0" xfId="1" applyNumberFormat="1" applyFont="1"/>
    <xf numFmtId="0" fontId="2" fillId="0" borderId="0" xfId="0" applyFont="1" applyAlignment="1">
      <alignment horizontal="center"/>
    </xf>
    <xf numFmtId="0" fontId="33" fillId="0" borderId="0" xfId="0" applyFont="1" applyAlignment="1">
      <alignment horizontal="center" vertical="justify"/>
    </xf>
    <xf numFmtId="0" fontId="2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3" fillId="0" borderId="0" xfId="0" applyFont="1" applyAlignment="1">
      <alignment horizontal="center" vertical="center"/>
    </xf>
    <xf numFmtId="49" fontId="35" fillId="0" borderId="0" xfId="0" applyNumberFormat="1" applyFont="1"/>
    <xf numFmtId="164" fontId="9" fillId="5" borderId="25" xfId="4" applyNumberFormat="1" applyFont="1" applyFill="1" applyBorder="1" applyAlignment="1">
      <alignment horizontal="right"/>
    </xf>
    <xf numFmtId="164" fontId="38" fillId="0" borderId="0" xfId="1" applyFont="1"/>
    <xf numFmtId="166" fontId="35" fillId="0" borderId="0" xfId="0" applyNumberFormat="1" applyFont="1"/>
    <xf numFmtId="0" fontId="35" fillId="0" borderId="0" xfId="0" applyFont="1"/>
    <xf numFmtId="164" fontId="39" fillId="0" borderId="0" xfId="1" applyFont="1"/>
    <xf numFmtId="164" fontId="17" fillId="0" borderId="0" xfId="1" applyFont="1" applyFill="1"/>
    <xf numFmtId="164" fontId="41" fillId="0" borderId="0" xfId="1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64" fontId="13" fillId="4" borderId="16" xfId="3" applyNumberFormat="1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164" fontId="13" fillId="4" borderId="0" xfId="3" applyNumberFormat="1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64" fontId="3" fillId="0" borderId="1" xfId="1" applyFont="1" applyBorder="1"/>
    <xf numFmtId="164" fontId="3" fillId="0" borderId="27" xfId="1" applyFont="1" applyBorder="1"/>
    <xf numFmtId="164" fontId="35" fillId="0" borderId="27" xfId="1" applyFont="1" applyBorder="1"/>
    <xf numFmtId="164" fontId="3" fillId="0" borderId="16" xfId="1" applyFont="1" applyBorder="1"/>
    <xf numFmtId="164" fontId="3" fillId="0" borderId="28" xfId="1" applyFont="1" applyBorder="1"/>
    <xf numFmtId="0" fontId="2" fillId="0" borderId="0" xfId="0" applyFont="1" applyAlignment="1">
      <alignment horizontal="center"/>
    </xf>
    <xf numFmtId="164" fontId="10" fillId="0" borderId="27" xfId="1" applyFont="1" applyBorder="1"/>
    <xf numFmtId="0" fontId="2" fillId="0" borderId="0" xfId="0" applyFont="1" applyAlignment="1">
      <alignment horizontal="center"/>
    </xf>
    <xf numFmtId="0" fontId="32" fillId="0" borderId="0" xfId="0" applyFont="1" applyAlignment="1">
      <alignment horizontal="center" vertical="justify"/>
    </xf>
    <xf numFmtId="0" fontId="1" fillId="0" borderId="0" xfId="0" applyFont="1" applyAlignment="1"/>
    <xf numFmtId="0" fontId="6" fillId="0" borderId="0" xfId="0" applyFont="1" applyAlignme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64" fontId="0" fillId="0" borderId="0" xfId="0" applyNumberFormat="1" applyAlignment="1">
      <alignment horizontal="center"/>
    </xf>
    <xf numFmtId="0" fontId="6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49" fontId="0" fillId="0" borderId="0" xfId="0" applyNumberFormat="1" applyAlignment="1">
      <alignment horizontal="left" vertical="justify"/>
    </xf>
    <xf numFmtId="164" fontId="13" fillId="4" borderId="14" xfId="3" applyNumberFormat="1" applyFont="1" applyFill="1" applyBorder="1" applyAlignment="1">
      <alignment horizontal="center"/>
    </xf>
    <xf numFmtId="164" fontId="35" fillId="0" borderId="0" xfId="1" applyFont="1" applyFill="1" applyAlignment="1">
      <alignment horizontal="left"/>
    </xf>
    <xf numFmtId="0" fontId="2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42" fillId="0" borderId="0" xfId="0" applyFont="1" applyAlignment="1">
      <alignment horizontal="center" vertical="justify"/>
    </xf>
    <xf numFmtId="0" fontId="2" fillId="0" borderId="0" xfId="0" applyFont="1" applyAlignment="1">
      <alignment horizontal="center"/>
    </xf>
    <xf numFmtId="0" fontId="43" fillId="0" borderId="0" xfId="0" applyFont="1" applyAlignment="1">
      <alignment horizontal="center" vertical="justify"/>
    </xf>
    <xf numFmtId="164" fontId="45" fillId="0" borderId="0" xfId="1" applyFont="1"/>
    <xf numFmtId="164" fontId="3" fillId="0" borderId="32" xfId="1" applyFont="1" applyBorder="1"/>
    <xf numFmtId="164" fontId="44" fillId="0" borderId="1" xfId="1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64" fontId="44" fillId="0" borderId="0" xfId="1" applyFont="1"/>
    <xf numFmtId="164" fontId="44" fillId="0" borderId="27" xfId="1" applyFont="1" applyBorder="1"/>
    <xf numFmtId="164" fontId="44" fillId="0" borderId="14" xfId="1" applyFont="1" applyBorder="1"/>
    <xf numFmtId="164" fontId="3" fillId="0" borderId="14" xfId="1" applyFont="1" applyBorder="1"/>
    <xf numFmtId="0" fontId="2" fillId="0" borderId="0" xfId="0" applyFont="1" applyAlignment="1">
      <alignment horizontal="center"/>
    </xf>
    <xf numFmtId="168" fontId="0" fillId="0" borderId="0" xfId="0" applyNumberFormat="1" applyAlignment="1">
      <alignment horizontal="left"/>
    </xf>
    <xf numFmtId="49" fontId="0" fillId="0" borderId="0" xfId="0" applyNumberFormat="1" applyAlignment="1"/>
    <xf numFmtId="164" fontId="13" fillId="4" borderId="32" xfId="3" applyNumberFormat="1" applyFont="1" applyFill="1" applyBorder="1" applyAlignment="1">
      <alignment horizontal="center"/>
    </xf>
    <xf numFmtId="164" fontId="14" fillId="0" borderId="16" xfId="1" applyFont="1" applyBorder="1"/>
    <xf numFmtId="164" fontId="44" fillId="0" borderId="16" xfId="1" applyFont="1" applyBorder="1"/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164" fontId="0" fillId="0" borderId="0" xfId="1" applyFont="1" applyAlignment="1">
      <alignment wrapTex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5" fillId="0" borderId="0" xfId="0" applyFont="1" applyAlignment="1">
      <alignment horizontal="left"/>
    </xf>
    <xf numFmtId="0" fontId="35" fillId="0" borderId="0" xfId="0" applyFont="1" applyAlignment="1">
      <alignment wrapText="1"/>
    </xf>
    <xf numFmtId="164" fontId="9" fillId="8" borderId="25" xfId="4" applyNumberFormat="1" applyFont="1" applyFill="1" applyBorder="1" applyAlignment="1">
      <alignment horizontal="right"/>
    </xf>
    <xf numFmtId="164" fontId="31" fillId="0" borderId="1" xfId="1" applyFont="1" applyBorder="1"/>
    <xf numFmtId="14" fontId="0" fillId="0" borderId="0" xfId="0" applyNumberFormat="1" applyAlignment="1">
      <alignment horizontal="left"/>
    </xf>
    <xf numFmtId="0" fontId="48" fillId="0" borderId="0" xfId="0" applyFont="1" applyAlignment="1">
      <alignment horizontal="center" vertical="justify"/>
    </xf>
    <xf numFmtId="164" fontId="49" fillId="0" borderId="28" xfId="1" applyFont="1" applyBorder="1"/>
    <xf numFmtId="164" fontId="35" fillId="0" borderId="0" xfId="1" applyFont="1" applyFill="1"/>
    <xf numFmtId="164" fontId="14" fillId="0" borderId="28" xfId="1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64" fontId="44" fillId="0" borderId="28" xfId="1" applyFont="1" applyBorder="1"/>
    <xf numFmtId="164" fontId="13" fillId="4" borderId="1" xfId="3" applyNumberFormat="1" applyFont="1" applyFill="1" applyBorder="1" applyAlignment="1">
      <alignment horizontal="center"/>
    </xf>
    <xf numFmtId="0" fontId="0" fillId="0" borderId="29" xfId="0" applyBorder="1" applyAlignment="1"/>
    <xf numFmtId="0" fontId="1" fillId="0" borderId="0" xfId="0" applyFont="1" applyAlignment="1">
      <alignment horizontal="center"/>
    </xf>
    <xf numFmtId="0" fontId="8" fillId="11" borderId="5" xfId="3" applyFont="1" applyFill="1" applyBorder="1" applyAlignment="1" applyProtection="1">
      <alignment horizontal="center" vertical="center" wrapText="1"/>
      <protection locked="0" hidden="1"/>
    </xf>
    <xf numFmtId="0" fontId="29" fillId="11" borderId="6" xfId="3" applyFont="1" applyFill="1" applyBorder="1" applyAlignment="1">
      <alignment horizontal="center" vertical="center" textRotation="90" wrapText="1"/>
    </xf>
    <xf numFmtId="0" fontId="29" fillId="10" borderId="7" xfId="3" applyFont="1" applyFill="1" applyBorder="1" applyAlignment="1">
      <alignment horizontal="center" vertical="center" textRotation="90" wrapText="1"/>
    </xf>
    <xf numFmtId="164" fontId="8" fillId="11" borderId="23" xfId="1" applyFont="1" applyFill="1" applyBorder="1" applyAlignment="1" applyProtection="1">
      <alignment horizontal="center" vertical="center" wrapText="1"/>
      <protection locked="0" hidden="1"/>
    </xf>
    <xf numFmtId="0" fontId="1" fillId="10" borderId="8" xfId="0" applyFont="1" applyFill="1" applyBorder="1" applyAlignment="1">
      <alignment horizontal="center" vertical="center"/>
    </xf>
    <xf numFmtId="164" fontId="10" fillId="0" borderId="1" xfId="1" applyFont="1" applyBorder="1"/>
    <xf numFmtId="0" fontId="17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5" fillId="0" borderId="0" xfId="0" applyFont="1" applyFill="1" applyAlignment="1">
      <alignment horizontal="left"/>
    </xf>
    <xf numFmtId="0" fontId="2" fillId="0" borderId="0" xfId="0" applyFont="1" applyAlignment="1">
      <alignment horizontal="center"/>
    </xf>
    <xf numFmtId="0" fontId="8" fillId="11" borderId="5" xfId="3" applyFont="1" applyFill="1" applyBorder="1" applyAlignment="1" applyProtection="1">
      <alignment horizontal="center" vertical="center" wrapText="1"/>
      <protection locked="0" hidden="1"/>
    </xf>
    <xf numFmtId="0" fontId="8" fillId="11" borderId="30" xfId="3" applyFont="1" applyFill="1" applyBorder="1" applyAlignment="1" applyProtection="1">
      <alignment horizontal="center" vertical="center" wrapText="1"/>
      <protection locked="0" hidden="1"/>
    </xf>
    <xf numFmtId="164" fontId="8" fillId="11" borderId="3" xfId="1" applyFont="1" applyFill="1" applyBorder="1" applyAlignment="1" applyProtection="1">
      <alignment horizontal="center" vertical="center" wrapText="1"/>
      <protection locked="0" hidden="1"/>
    </xf>
    <xf numFmtId="164" fontId="8" fillId="11" borderId="4" xfId="1" applyFont="1" applyFill="1" applyBorder="1" applyAlignment="1" applyProtection="1">
      <alignment horizontal="center" vertical="center" wrapText="1"/>
      <protection locked="0" hidden="1"/>
    </xf>
    <xf numFmtId="164" fontId="8" fillId="11" borderId="24" xfId="1" applyFont="1" applyFill="1" applyBorder="1" applyAlignment="1" applyProtection="1">
      <alignment horizontal="center" vertical="center" wrapText="1"/>
      <protection locked="0" hidden="1"/>
    </xf>
    <xf numFmtId="0" fontId="8" fillId="11" borderId="8" xfId="3" applyFont="1" applyFill="1" applyBorder="1" applyAlignment="1" applyProtection="1">
      <alignment horizontal="center" vertical="center" wrapText="1"/>
      <protection locked="0" hidden="1"/>
    </xf>
    <xf numFmtId="0" fontId="1" fillId="10" borderId="5" xfId="0" applyFont="1" applyFill="1" applyBorder="1" applyAlignment="1">
      <alignment horizontal="center" vertical="center"/>
    </xf>
    <xf numFmtId="0" fontId="1" fillId="10" borderId="8" xfId="0" applyFont="1" applyFill="1" applyBorder="1" applyAlignment="1">
      <alignment horizontal="center" vertical="center"/>
    </xf>
    <xf numFmtId="49" fontId="15" fillId="0" borderId="0" xfId="0" applyNumberFormat="1" applyFont="1" applyAlignment="1">
      <alignment horizontal="center"/>
    </xf>
    <xf numFmtId="0" fontId="0" fillId="10" borderId="8" xfId="0" applyFill="1" applyBorder="1"/>
    <xf numFmtId="0" fontId="1" fillId="10" borderId="12" xfId="0" applyFont="1" applyFill="1" applyBorder="1" applyAlignment="1">
      <alignment horizontal="center" vertical="center"/>
    </xf>
    <xf numFmtId="0" fontId="30" fillId="0" borderId="0" xfId="0" applyFont="1" applyAlignment="1">
      <alignment horizontal="center" wrapText="1"/>
    </xf>
    <xf numFmtId="0" fontId="30" fillId="0" borderId="31" xfId="0" applyFont="1" applyBorder="1" applyAlignment="1">
      <alignment horizontal="center" wrapText="1"/>
    </xf>
    <xf numFmtId="0" fontId="1" fillId="10" borderId="30" xfId="0" applyFont="1" applyFill="1" applyBorder="1" applyAlignment="1">
      <alignment horizontal="center" vertical="center"/>
    </xf>
    <xf numFmtId="0" fontId="47" fillId="5" borderId="0" xfId="0" applyFont="1" applyFill="1" applyAlignment="1">
      <alignment horizontal="left"/>
    </xf>
    <xf numFmtId="0" fontId="16" fillId="0" borderId="0" xfId="0" applyFont="1" applyAlignment="1">
      <alignment horizontal="left"/>
    </xf>
    <xf numFmtId="0" fontId="8" fillId="9" borderId="3" xfId="3" applyFont="1" applyFill="1" applyBorder="1" applyAlignment="1">
      <alignment horizontal="center" wrapText="1"/>
    </xf>
    <xf numFmtId="0" fontId="9" fillId="10" borderId="4" xfId="3" applyFont="1" applyFill="1" applyBorder="1" applyAlignment="1">
      <alignment horizontal="center" wrapText="1"/>
    </xf>
    <xf numFmtId="0" fontId="8" fillId="11" borderId="5" xfId="3" applyFont="1" applyFill="1" applyBorder="1" applyAlignment="1">
      <alignment horizontal="center" vertical="center" textRotation="90" wrapText="1"/>
    </xf>
    <xf numFmtId="0" fontId="8" fillId="11" borderId="8" xfId="3" applyFont="1" applyFill="1" applyBorder="1" applyAlignment="1">
      <alignment horizontal="center" vertical="center" textRotation="90" wrapText="1"/>
    </xf>
    <xf numFmtId="0" fontId="8" fillId="11" borderId="5" xfId="3" applyFont="1" applyFill="1" applyBorder="1" applyAlignment="1">
      <alignment horizontal="center" vertical="center" wrapText="1"/>
    </xf>
    <xf numFmtId="0" fontId="8" fillId="11" borderId="8" xfId="3" applyFont="1" applyFill="1" applyBorder="1" applyAlignment="1">
      <alignment horizontal="center" vertical="center" wrapText="1"/>
    </xf>
    <xf numFmtId="0" fontId="46" fillId="0" borderId="0" xfId="0" applyFont="1" applyAlignment="1">
      <alignment horizontal="center" vertical="justify"/>
    </xf>
    <xf numFmtId="0" fontId="46" fillId="0" borderId="31" xfId="0" applyFont="1" applyBorder="1" applyAlignment="1">
      <alignment horizontal="center" vertical="justify"/>
    </xf>
    <xf numFmtId="0" fontId="28" fillId="0" borderId="0" xfId="0" applyFont="1" applyAlignment="1">
      <alignment horizontal="center" vertical="justify"/>
    </xf>
    <xf numFmtId="0" fontId="28" fillId="0" borderId="31" xfId="0" applyFont="1" applyBorder="1" applyAlignment="1">
      <alignment horizontal="center" vertical="justify"/>
    </xf>
    <xf numFmtId="0" fontId="1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49" fontId="4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0" fontId="34" fillId="0" borderId="0" xfId="0" applyFont="1" applyAlignment="1">
      <alignment horizontal="center"/>
    </xf>
    <xf numFmtId="0" fontId="33" fillId="0" borderId="0" xfId="0" applyFont="1" applyAlignment="1">
      <alignment horizontal="center"/>
    </xf>
  </cellXfs>
  <cellStyles count="12">
    <cellStyle name="Euro" xfId="9"/>
    <cellStyle name="Millares 2" xfId="5"/>
    <cellStyle name="Millares 3" xfId="10"/>
    <cellStyle name="Millares 4" xfId="11"/>
    <cellStyle name="Moneda" xfId="1" builtinId="4"/>
    <cellStyle name="Moneda 2" xfId="2"/>
    <cellStyle name="Moneda 2 2" xfId="8"/>
    <cellStyle name="Moneda 3" xfId="4"/>
    <cellStyle name="Moneda 4" xfId="7"/>
    <cellStyle name="Normal" xfId="0" builtinId="0"/>
    <cellStyle name="Normal 2" xfId="3"/>
    <cellStyle name="Normal 3" xfId="6"/>
  </cellStyles>
  <dxfs count="0"/>
  <tableStyles count="0" defaultTableStyle="TableStyleMedium9" defaultPivotStyle="PivotStyleLight16"/>
  <colors>
    <mruColors>
      <color rgb="FFD692D1"/>
      <color rgb="FFCCCC00"/>
      <color rgb="FFCCFF66"/>
      <color rgb="FF33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7030A0"/>
  </sheetPr>
  <dimension ref="A1:AT204"/>
  <sheetViews>
    <sheetView tabSelected="1" workbookViewId="0">
      <pane xSplit="6" ySplit="6" topLeftCell="G7" activePane="bottomRight" state="frozen"/>
      <selection pane="topRight" activeCell="G1" sqref="G1"/>
      <selection pane="bottomLeft" activeCell="A7" sqref="A7"/>
      <selection pane="bottomRight" activeCell="J126" sqref="J126"/>
    </sheetView>
  </sheetViews>
  <sheetFormatPr baseColWidth="10" defaultRowHeight="15" x14ac:dyDescent="0.25"/>
  <cols>
    <col min="1" max="1" width="6.140625" customWidth="1"/>
    <col min="2" max="2" width="7.28515625" customWidth="1"/>
    <col min="3" max="3" width="6.5703125" customWidth="1"/>
    <col min="4" max="4" width="8.28515625" customWidth="1"/>
    <col min="5" max="5" width="47.140625" customWidth="1"/>
    <col min="6" max="6" width="18.42578125" customWidth="1"/>
    <col min="7" max="7" width="15.7109375" hidden="1" customWidth="1"/>
    <col min="8" max="8" width="15.85546875" hidden="1" customWidth="1"/>
    <col min="9" max="9" width="17.42578125" hidden="1" customWidth="1"/>
    <col min="10" max="11" width="14.140625" customWidth="1"/>
    <col min="12" max="12" width="17.42578125" customWidth="1"/>
    <col min="13" max="13" width="14.28515625" hidden="1" customWidth="1"/>
    <col min="14" max="14" width="14.140625" hidden="1" customWidth="1"/>
    <col min="15" max="15" width="17.42578125" hidden="1" customWidth="1"/>
    <col min="16" max="16" width="14.28515625" hidden="1" customWidth="1"/>
    <col min="17" max="17" width="14.140625" hidden="1" customWidth="1"/>
    <col min="18" max="18" width="17" hidden="1" customWidth="1"/>
    <col min="19" max="19" width="14.28515625" hidden="1" customWidth="1"/>
    <col min="20" max="20" width="14.140625" hidden="1" customWidth="1"/>
    <col min="21" max="21" width="17.42578125" hidden="1" customWidth="1"/>
    <col min="22" max="22" width="14.28515625" hidden="1" customWidth="1"/>
    <col min="23" max="23" width="14.140625" hidden="1" customWidth="1"/>
    <col min="24" max="24" width="17" hidden="1" customWidth="1"/>
    <col min="25" max="25" width="16.28515625" hidden="1" customWidth="1"/>
    <col min="26" max="26" width="14.140625" hidden="1" customWidth="1"/>
    <col min="27" max="27" width="17.42578125" hidden="1" customWidth="1"/>
    <col min="28" max="28" width="14.28515625" hidden="1" customWidth="1"/>
    <col min="29" max="29" width="14.140625" hidden="1" customWidth="1"/>
    <col min="30" max="30" width="17.7109375" hidden="1" customWidth="1"/>
    <col min="31" max="31" width="18.42578125" customWidth="1"/>
    <col min="32" max="35" width="17.85546875" hidden="1" customWidth="1"/>
    <col min="36" max="36" width="16.42578125" hidden="1" customWidth="1"/>
    <col min="37" max="37" width="17.28515625" hidden="1" customWidth="1"/>
    <col min="38" max="38" width="17" hidden="1" customWidth="1"/>
    <col min="39" max="39" width="17.85546875" customWidth="1"/>
    <col min="40" max="43" width="17.85546875" hidden="1" customWidth="1"/>
    <col min="44" max="44" width="17.42578125" customWidth="1"/>
    <col min="45" max="45" width="11.5703125" customWidth="1"/>
    <col min="46" max="46" width="15.85546875" customWidth="1"/>
  </cols>
  <sheetData>
    <row r="1" spans="1:45" ht="20.25" customHeight="1" x14ac:dyDescent="0.4">
      <c r="A1" s="251" t="s">
        <v>107</v>
      </c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1"/>
      <c r="S1" s="251"/>
      <c r="T1" s="251"/>
      <c r="U1" s="251"/>
      <c r="V1" s="251"/>
      <c r="W1" s="251"/>
      <c r="X1" s="251"/>
      <c r="Y1" s="251"/>
      <c r="Z1" s="251"/>
      <c r="AA1" s="251"/>
      <c r="AB1" s="251"/>
      <c r="AC1" s="251"/>
      <c r="AD1" s="251"/>
      <c r="AE1" s="251"/>
      <c r="AF1" s="251"/>
      <c r="AG1" s="251"/>
      <c r="AH1" s="251"/>
      <c r="AI1" s="251"/>
      <c r="AJ1" s="251"/>
      <c r="AK1" s="251"/>
      <c r="AL1" s="251"/>
      <c r="AM1" s="251"/>
      <c r="AN1" s="251"/>
      <c r="AO1" s="251"/>
      <c r="AP1" s="251"/>
      <c r="AQ1" s="251"/>
      <c r="AR1" s="251"/>
    </row>
    <row r="2" spans="1:45" ht="18" customHeight="1" x14ac:dyDescent="0.35">
      <c r="A2" s="252" t="s">
        <v>59</v>
      </c>
      <c r="B2" s="252"/>
      <c r="C2" s="252"/>
      <c r="D2" s="252"/>
      <c r="E2" s="252"/>
      <c r="F2" s="252"/>
      <c r="G2" s="252"/>
      <c r="H2" s="252"/>
      <c r="I2" s="252"/>
      <c r="J2" s="252"/>
      <c r="K2" s="252"/>
      <c r="L2" s="252"/>
      <c r="M2" s="252"/>
      <c r="N2" s="252"/>
      <c r="O2" s="252"/>
      <c r="P2" s="252"/>
      <c r="Q2" s="252"/>
      <c r="R2" s="252"/>
      <c r="S2" s="252"/>
      <c r="T2" s="252"/>
      <c r="U2" s="252"/>
      <c r="V2" s="252"/>
      <c r="W2" s="252"/>
      <c r="X2" s="252"/>
      <c r="Y2" s="252"/>
      <c r="Z2" s="252"/>
      <c r="AA2" s="252"/>
      <c r="AB2" s="252"/>
      <c r="AC2" s="252"/>
      <c r="AD2" s="252"/>
      <c r="AE2" s="252"/>
      <c r="AF2" s="252"/>
      <c r="AG2" s="252"/>
      <c r="AH2" s="252"/>
      <c r="AI2" s="252"/>
      <c r="AJ2" s="252"/>
      <c r="AK2" s="252"/>
      <c r="AL2" s="252"/>
      <c r="AM2" s="252"/>
      <c r="AN2" s="252"/>
      <c r="AO2" s="252"/>
      <c r="AP2" s="252"/>
      <c r="AQ2" s="252"/>
      <c r="AR2" s="252"/>
    </row>
    <row r="3" spans="1:45" ht="18.75" customHeight="1" x14ac:dyDescent="0.4">
      <c r="A3" s="70"/>
      <c r="B3" s="70"/>
      <c r="C3" s="70"/>
      <c r="D3" s="70"/>
      <c r="E3" s="245" t="s">
        <v>144</v>
      </c>
      <c r="F3" s="245"/>
      <c r="G3" s="70"/>
      <c r="H3" s="70"/>
      <c r="I3" s="129"/>
      <c r="J3" s="70"/>
      <c r="K3" s="70"/>
      <c r="L3" s="70"/>
      <c r="M3" s="261"/>
      <c r="N3" s="261"/>
      <c r="O3" s="261"/>
      <c r="P3" s="259"/>
      <c r="Q3" s="259"/>
      <c r="R3" s="259"/>
      <c r="S3" s="70"/>
      <c r="T3" s="70"/>
      <c r="U3" s="70"/>
      <c r="V3" s="248"/>
      <c r="W3" s="248"/>
      <c r="X3" s="248"/>
      <c r="Y3" s="70"/>
      <c r="Z3" s="70"/>
      <c r="AA3" s="70"/>
      <c r="AB3" s="70"/>
      <c r="AC3" s="70"/>
      <c r="AD3" s="7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70"/>
    </row>
    <row r="4" spans="1:45" ht="14.25" customHeight="1" thickBot="1" x14ac:dyDescent="0.3">
      <c r="A4" s="69"/>
      <c r="B4" s="69"/>
      <c r="C4" s="69"/>
      <c r="D4" s="69"/>
      <c r="E4" s="69"/>
      <c r="F4" s="69"/>
      <c r="G4" s="113"/>
      <c r="H4" s="69"/>
      <c r="I4" s="69"/>
      <c r="J4" s="113"/>
      <c r="K4" s="69"/>
      <c r="L4" s="69"/>
      <c r="M4" s="262"/>
      <c r="N4" s="262"/>
      <c r="O4" s="262"/>
      <c r="P4" s="260"/>
      <c r="Q4" s="260"/>
      <c r="R4" s="260"/>
      <c r="S4" s="113"/>
      <c r="T4" s="69"/>
      <c r="U4" s="69"/>
      <c r="V4" s="249"/>
      <c r="W4" s="249"/>
      <c r="X4" s="249"/>
      <c r="Y4" s="115"/>
      <c r="Z4" s="69"/>
      <c r="AA4" s="69"/>
      <c r="AB4" s="69"/>
      <c r="AC4" s="69"/>
      <c r="AD4" s="69"/>
      <c r="AE4" s="69"/>
      <c r="AF4" s="69"/>
      <c r="AG4" s="69"/>
      <c r="AH4" s="69"/>
      <c r="AI4" s="69"/>
      <c r="AJ4" s="69"/>
      <c r="AK4" s="69"/>
      <c r="AL4" s="69"/>
      <c r="AM4" s="69"/>
      <c r="AN4" s="69"/>
      <c r="AO4" s="69"/>
      <c r="AP4" s="69"/>
      <c r="AQ4" s="69"/>
      <c r="AR4" s="69"/>
    </row>
    <row r="5" spans="1:45" ht="36.75" customHeight="1" thickBot="1" x14ac:dyDescent="0.4">
      <c r="A5" s="253" t="s">
        <v>4</v>
      </c>
      <c r="B5" s="254"/>
      <c r="C5" s="254"/>
      <c r="D5" s="255" t="s">
        <v>5</v>
      </c>
      <c r="E5" s="257" t="s">
        <v>6</v>
      </c>
      <c r="F5" s="237" t="s">
        <v>7</v>
      </c>
      <c r="G5" s="239" t="s">
        <v>162</v>
      </c>
      <c r="H5" s="240"/>
      <c r="I5" s="241"/>
      <c r="J5" s="239" t="s">
        <v>55</v>
      </c>
      <c r="K5" s="240"/>
      <c r="L5" s="241"/>
      <c r="M5" s="239" t="s">
        <v>56</v>
      </c>
      <c r="N5" s="240"/>
      <c r="O5" s="241"/>
      <c r="P5" s="239" t="s">
        <v>84</v>
      </c>
      <c r="Q5" s="240"/>
      <c r="R5" s="241"/>
      <c r="S5" s="239" t="s">
        <v>85</v>
      </c>
      <c r="T5" s="240"/>
      <c r="U5" s="241"/>
      <c r="V5" s="239" t="s">
        <v>89</v>
      </c>
      <c r="W5" s="240"/>
      <c r="X5" s="241"/>
      <c r="Y5" s="239" t="s">
        <v>90</v>
      </c>
      <c r="Z5" s="240"/>
      <c r="AA5" s="241"/>
      <c r="AB5" s="239" t="s">
        <v>145</v>
      </c>
      <c r="AC5" s="240"/>
      <c r="AD5" s="241"/>
      <c r="AE5" s="237" t="s">
        <v>52</v>
      </c>
      <c r="AF5" s="226"/>
      <c r="AG5" s="226"/>
      <c r="AH5" s="243" t="s">
        <v>136</v>
      </c>
      <c r="AI5" s="243" t="s">
        <v>137</v>
      </c>
      <c r="AJ5" s="243" t="s">
        <v>140</v>
      </c>
      <c r="AK5" s="243" t="s">
        <v>141</v>
      </c>
      <c r="AL5" s="243" t="s">
        <v>143</v>
      </c>
      <c r="AM5" s="237" t="s">
        <v>144</v>
      </c>
      <c r="AN5" s="237" t="s">
        <v>146</v>
      </c>
      <c r="AO5" s="237" t="s">
        <v>147</v>
      </c>
      <c r="AP5" s="237" t="s">
        <v>149</v>
      </c>
      <c r="AQ5" s="237" t="s">
        <v>122</v>
      </c>
      <c r="AR5" s="237" t="s">
        <v>58</v>
      </c>
    </row>
    <row r="6" spans="1:45" ht="70.5" customHeight="1" thickBot="1" x14ac:dyDescent="0.3">
      <c r="A6" s="227" t="s">
        <v>8</v>
      </c>
      <c r="B6" s="228" t="s">
        <v>88</v>
      </c>
      <c r="C6" s="228" t="s">
        <v>9</v>
      </c>
      <c r="D6" s="256"/>
      <c r="E6" s="258"/>
      <c r="F6" s="242"/>
      <c r="G6" s="229" t="s">
        <v>53</v>
      </c>
      <c r="H6" s="229" t="s">
        <v>54</v>
      </c>
      <c r="I6" s="229" t="s">
        <v>57</v>
      </c>
      <c r="J6" s="229" t="s">
        <v>53</v>
      </c>
      <c r="K6" s="229" t="s">
        <v>54</v>
      </c>
      <c r="L6" s="229" t="s">
        <v>57</v>
      </c>
      <c r="M6" s="229" t="s">
        <v>53</v>
      </c>
      <c r="N6" s="229" t="s">
        <v>54</v>
      </c>
      <c r="O6" s="229" t="s">
        <v>57</v>
      </c>
      <c r="P6" s="229" t="s">
        <v>53</v>
      </c>
      <c r="Q6" s="229" t="s">
        <v>54</v>
      </c>
      <c r="R6" s="229" t="s">
        <v>57</v>
      </c>
      <c r="S6" s="229" t="s">
        <v>53</v>
      </c>
      <c r="T6" s="229" t="s">
        <v>54</v>
      </c>
      <c r="U6" s="229" t="s">
        <v>57</v>
      </c>
      <c r="V6" s="229" t="s">
        <v>53</v>
      </c>
      <c r="W6" s="229" t="s">
        <v>54</v>
      </c>
      <c r="X6" s="229" t="s">
        <v>57</v>
      </c>
      <c r="Y6" s="229" t="s">
        <v>53</v>
      </c>
      <c r="Z6" s="229" t="s">
        <v>54</v>
      </c>
      <c r="AA6" s="229" t="s">
        <v>57</v>
      </c>
      <c r="AB6" s="229" t="s">
        <v>53</v>
      </c>
      <c r="AC6" s="229" t="s">
        <v>54</v>
      </c>
      <c r="AD6" s="229" t="s">
        <v>57</v>
      </c>
      <c r="AE6" s="246"/>
      <c r="AF6" s="230" t="s">
        <v>132</v>
      </c>
      <c r="AG6" s="230" t="s">
        <v>133</v>
      </c>
      <c r="AH6" s="244"/>
      <c r="AI6" s="247"/>
      <c r="AJ6" s="247"/>
      <c r="AK6" s="250"/>
      <c r="AL6" s="250"/>
      <c r="AM6" s="238"/>
      <c r="AN6" s="238"/>
      <c r="AO6" s="238"/>
      <c r="AP6" s="238"/>
      <c r="AQ6" s="238"/>
      <c r="AR6" s="242"/>
    </row>
    <row r="7" spans="1:45" ht="15" customHeight="1" x14ac:dyDescent="0.25">
      <c r="A7" s="25">
        <v>1</v>
      </c>
      <c r="B7" s="26" t="s">
        <v>10</v>
      </c>
      <c r="C7" s="26" t="s">
        <v>10</v>
      </c>
      <c r="D7" s="27">
        <v>51101</v>
      </c>
      <c r="E7" s="28" t="s">
        <v>11</v>
      </c>
      <c r="F7" s="56">
        <v>22140</v>
      </c>
      <c r="G7" s="102"/>
      <c r="H7" s="102"/>
      <c r="I7" s="66">
        <f t="shared" ref="I7:I42" si="0">F7+G7-H7</f>
        <v>22140</v>
      </c>
      <c r="J7" s="111"/>
      <c r="K7" s="111"/>
      <c r="L7" s="67">
        <f>I7+J7-K7</f>
        <v>22140</v>
      </c>
      <c r="M7" s="120"/>
      <c r="N7" s="120"/>
      <c r="O7" s="67">
        <f>L7+M7-N7</f>
        <v>22140</v>
      </c>
      <c r="P7" s="67"/>
      <c r="Q7" s="67"/>
      <c r="R7" s="67">
        <f>O7+P7-Q7</f>
        <v>22140</v>
      </c>
      <c r="S7" s="67"/>
      <c r="T7" s="67"/>
      <c r="U7" s="67">
        <f>R7+S7-T7</f>
        <v>22140</v>
      </c>
      <c r="V7" s="67"/>
      <c r="W7" s="67"/>
      <c r="X7" s="67">
        <f>U7+V7-W7</f>
        <v>22140</v>
      </c>
      <c r="Y7" s="67"/>
      <c r="Z7" s="67"/>
      <c r="AA7" s="67">
        <f>X7+Y7-Z7</f>
        <v>22140</v>
      </c>
      <c r="AB7" s="67"/>
      <c r="AC7" s="67"/>
      <c r="AD7" s="67">
        <f>AA7+AB7-AC7</f>
        <v>22140</v>
      </c>
      <c r="AE7" s="66">
        <f>'0101'!C681</f>
        <v>15176.98</v>
      </c>
      <c r="AF7" s="66">
        <f>'0101'!C27</f>
        <v>0</v>
      </c>
      <c r="AG7" s="66">
        <f>'0101'!C68</f>
        <v>1409.5</v>
      </c>
      <c r="AH7" s="66">
        <f>'0101'!C121</f>
        <v>1415.83</v>
      </c>
      <c r="AI7" s="61">
        <f>'0101'!C154</f>
        <v>1333.61</v>
      </c>
      <c r="AJ7" s="61">
        <f>'0101'!C219</f>
        <v>1544.58</v>
      </c>
      <c r="AK7" s="167">
        <f>'0101'!C256</f>
        <v>1415.83</v>
      </c>
      <c r="AL7" s="167">
        <f>'0101'!C303</f>
        <v>1330</v>
      </c>
      <c r="AM7" s="167">
        <f>'0101'!C347</f>
        <v>1420.13</v>
      </c>
      <c r="AN7" s="167">
        <f>'0101'!C397+'0101'!C400</f>
        <v>0</v>
      </c>
      <c r="AO7" s="66">
        <f>'0101'!C455</f>
        <v>0</v>
      </c>
      <c r="AP7" s="167">
        <f>'0101'!C134</f>
        <v>0</v>
      </c>
      <c r="AQ7" s="167">
        <f>'0101'!C569+'0101'!C604+'0101'!C605+'0101'!C607</f>
        <v>0</v>
      </c>
      <c r="AR7" s="122">
        <f>AD7-AE7</f>
        <v>6963.02</v>
      </c>
    </row>
    <row r="8" spans="1:45" ht="15" customHeight="1" x14ac:dyDescent="0.25">
      <c r="A8" s="25">
        <v>1</v>
      </c>
      <c r="B8" s="26" t="s">
        <v>10</v>
      </c>
      <c r="C8" s="26" t="s">
        <v>10</v>
      </c>
      <c r="D8" s="29">
        <v>51201</v>
      </c>
      <c r="E8" s="28" t="s">
        <v>12</v>
      </c>
      <c r="F8" s="56">
        <v>138840</v>
      </c>
      <c r="G8" s="101"/>
      <c r="H8" s="101"/>
      <c r="I8" s="61">
        <f t="shared" si="0"/>
        <v>138840</v>
      </c>
      <c r="J8" s="112"/>
      <c r="K8" s="112"/>
      <c r="L8" s="62">
        <f t="shared" ref="L8:L67" si="1">I8+J8-K8</f>
        <v>138840</v>
      </c>
      <c r="M8" s="105"/>
      <c r="N8" s="105"/>
      <c r="O8" s="62">
        <f t="shared" ref="O8:O67" si="2">L8+M8-N8</f>
        <v>138840</v>
      </c>
      <c r="P8" s="62"/>
      <c r="Q8" s="62"/>
      <c r="R8" s="62">
        <f t="shared" ref="R8:R71" si="3">O8+P8-Q8</f>
        <v>138840</v>
      </c>
      <c r="S8" s="62"/>
      <c r="T8" s="62"/>
      <c r="U8" s="62">
        <f t="shared" ref="U8:U71" si="4">R8+S8-T8</f>
        <v>138840</v>
      </c>
      <c r="V8" s="62"/>
      <c r="W8" s="62"/>
      <c r="X8" s="62">
        <f t="shared" ref="X8:X50" si="5">U8+V8-W8</f>
        <v>138840</v>
      </c>
      <c r="Y8" s="62"/>
      <c r="Z8" s="62"/>
      <c r="AA8" s="62">
        <f t="shared" ref="AA8:AA50" si="6">X8+Y8-Z8</f>
        <v>138840</v>
      </c>
      <c r="AB8" s="62"/>
      <c r="AC8" s="62"/>
      <c r="AD8" s="67">
        <f t="shared" ref="AD8:AD57" si="7">AA8+AB8-AC8</f>
        <v>138840</v>
      </c>
      <c r="AE8" s="61">
        <f>'0101'!D681</f>
        <v>98121.93</v>
      </c>
      <c r="AF8" s="66">
        <f>'0101'!D8</f>
        <v>0</v>
      </c>
      <c r="AG8" s="66">
        <f>'0101'!D67+'0101'!D76+'0101'!D77+'0101'!D84</f>
        <v>12112.09</v>
      </c>
      <c r="AH8" s="66">
        <f>'0101'!D122</f>
        <v>11360.88</v>
      </c>
      <c r="AI8" s="61">
        <f>'0101'!D155</f>
        <v>11370</v>
      </c>
      <c r="AJ8" s="61">
        <f>'0101'!D220</f>
        <v>10570</v>
      </c>
      <c r="AK8" s="167">
        <f>'0101'!D257</f>
        <v>11137.71</v>
      </c>
      <c r="AL8" s="167">
        <f>'0101'!D304</f>
        <v>11096.25</v>
      </c>
      <c r="AM8" s="167">
        <f>'0101'!D348</f>
        <v>11005</v>
      </c>
      <c r="AN8" s="167">
        <f>'0101'!D398</f>
        <v>0</v>
      </c>
      <c r="AO8" s="66">
        <f>'0101'!D454+'0101'!D501</f>
        <v>0</v>
      </c>
      <c r="AP8" s="167">
        <f>'0101'!D135</f>
        <v>0</v>
      </c>
      <c r="AQ8" s="167">
        <f>'0101'!D570+'0101'!D608</f>
        <v>0</v>
      </c>
      <c r="AR8" s="122">
        <f t="shared" ref="AR8:AR71" si="8">AD8-AE8</f>
        <v>40718.070000000007</v>
      </c>
    </row>
    <row r="9" spans="1:45" ht="15" hidden="1" customHeight="1" x14ac:dyDescent="0.25">
      <c r="A9" s="25">
        <v>1</v>
      </c>
      <c r="B9" s="26" t="s">
        <v>10</v>
      </c>
      <c r="C9" s="26" t="s">
        <v>10</v>
      </c>
      <c r="D9" s="29">
        <v>51203</v>
      </c>
      <c r="E9" s="55" t="s">
        <v>123</v>
      </c>
      <c r="F9" s="56"/>
      <c r="G9" s="101"/>
      <c r="H9" s="101"/>
      <c r="I9" s="61">
        <f t="shared" si="0"/>
        <v>0</v>
      </c>
      <c r="J9" s="112"/>
      <c r="K9" s="112"/>
      <c r="L9" s="62">
        <f t="shared" si="1"/>
        <v>0</v>
      </c>
      <c r="M9" s="105"/>
      <c r="N9" s="105"/>
      <c r="O9" s="62">
        <f t="shared" si="2"/>
        <v>0</v>
      </c>
      <c r="P9" s="62"/>
      <c r="Q9" s="62"/>
      <c r="R9" s="62">
        <f t="shared" si="3"/>
        <v>0</v>
      </c>
      <c r="S9" s="62"/>
      <c r="T9" s="62"/>
      <c r="U9" s="62">
        <f t="shared" si="4"/>
        <v>0</v>
      </c>
      <c r="V9" s="62"/>
      <c r="W9" s="62"/>
      <c r="X9" s="62">
        <f t="shared" si="5"/>
        <v>0</v>
      </c>
      <c r="Y9" s="62"/>
      <c r="Z9" s="62"/>
      <c r="AA9" s="62">
        <f t="shared" si="6"/>
        <v>0</v>
      </c>
      <c r="AB9" s="62"/>
      <c r="AC9" s="62"/>
      <c r="AD9" s="67">
        <f t="shared" si="7"/>
        <v>0</v>
      </c>
      <c r="AE9" s="61"/>
      <c r="AF9" s="66"/>
      <c r="AG9" s="66"/>
      <c r="AH9" s="66"/>
      <c r="AI9" s="66"/>
      <c r="AJ9" s="66"/>
      <c r="AK9" s="167"/>
      <c r="AL9" s="167"/>
      <c r="AM9" s="167"/>
      <c r="AN9" s="167"/>
      <c r="AO9" s="66"/>
      <c r="AP9" s="167"/>
      <c r="AQ9" s="167"/>
      <c r="AR9" s="122">
        <f t="shared" si="8"/>
        <v>0</v>
      </c>
    </row>
    <row r="10" spans="1:45" ht="15" customHeight="1" x14ac:dyDescent="0.25">
      <c r="A10" s="25">
        <v>1</v>
      </c>
      <c r="B10" s="26" t="s">
        <v>10</v>
      </c>
      <c r="C10" s="26" t="s">
        <v>10</v>
      </c>
      <c r="D10" s="29">
        <v>51301</v>
      </c>
      <c r="E10" s="55" t="s">
        <v>43</v>
      </c>
      <c r="F10" s="56">
        <v>500</v>
      </c>
      <c r="G10" s="101"/>
      <c r="H10" s="101"/>
      <c r="I10" s="61">
        <f t="shared" si="0"/>
        <v>500</v>
      </c>
      <c r="J10" s="112"/>
      <c r="K10" s="112"/>
      <c r="L10" s="62">
        <f t="shared" si="1"/>
        <v>500</v>
      </c>
      <c r="M10" s="105"/>
      <c r="N10" s="105"/>
      <c r="O10" s="62">
        <f t="shared" si="2"/>
        <v>500</v>
      </c>
      <c r="P10" s="62"/>
      <c r="Q10" s="62"/>
      <c r="R10" s="62">
        <f t="shared" si="3"/>
        <v>500</v>
      </c>
      <c r="S10" s="62"/>
      <c r="T10" s="62"/>
      <c r="U10" s="62">
        <f t="shared" si="4"/>
        <v>500</v>
      </c>
      <c r="V10" s="62"/>
      <c r="W10" s="62"/>
      <c r="X10" s="62">
        <f t="shared" si="5"/>
        <v>500</v>
      </c>
      <c r="Y10" s="62"/>
      <c r="Z10" s="62"/>
      <c r="AA10" s="62">
        <f>X10+Y10-Z10</f>
        <v>500</v>
      </c>
      <c r="AB10" s="62"/>
      <c r="AC10" s="62"/>
      <c r="AD10" s="67">
        <f t="shared" si="7"/>
        <v>500</v>
      </c>
      <c r="AE10" s="61">
        <f>'0101'!E681</f>
        <v>489.42</v>
      </c>
      <c r="AF10" s="66"/>
      <c r="AG10" s="66">
        <f>'0101'!E48</f>
        <v>49.58</v>
      </c>
      <c r="AH10" s="66">
        <f>'0101'!E94</f>
        <v>48.48</v>
      </c>
      <c r="AI10" s="66">
        <f>'0101'!E150</f>
        <v>60.1</v>
      </c>
      <c r="AJ10" s="66">
        <f>'0101'!E191</f>
        <v>172.88</v>
      </c>
      <c r="AK10" s="167">
        <f>'0101'!E242</f>
        <v>36.799999999999997</v>
      </c>
      <c r="AL10" s="167">
        <f>'0101'!E297</f>
        <v>47.55</v>
      </c>
      <c r="AM10" s="167">
        <f>'0101'!E346</f>
        <v>34.479999999999997</v>
      </c>
      <c r="AN10" s="167"/>
      <c r="AO10" s="66">
        <f>'0101'!E440+'0101'!E448</f>
        <v>0</v>
      </c>
      <c r="AP10" s="167">
        <f>'0101'!E511</f>
        <v>0</v>
      </c>
      <c r="AQ10" s="167">
        <f>'0101'!E571</f>
        <v>0</v>
      </c>
      <c r="AR10" s="122">
        <f>AD10-AE10</f>
        <v>10.579999999999984</v>
      </c>
    </row>
    <row r="11" spans="1:45" ht="15" customHeight="1" x14ac:dyDescent="0.25">
      <c r="A11" s="25">
        <v>1</v>
      </c>
      <c r="B11" s="26" t="s">
        <v>10</v>
      </c>
      <c r="C11" s="26" t="s">
        <v>10</v>
      </c>
      <c r="D11" s="30">
        <v>51401</v>
      </c>
      <c r="E11" s="31" t="s">
        <v>13</v>
      </c>
      <c r="F11" s="56">
        <v>1924.4</v>
      </c>
      <c r="G11" s="101"/>
      <c r="H11" s="101"/>
      <c r="I11" s="61">
        <f t="shared" si="0"/>
        <v>1924.4</v>
      </c>
      <c r="J11" s="112"/>
      <c r="K11" s="112"/>
      <c r="L11" s="62">
        <f t="shared" si="1"/>
        <v>1924.4</v>
      </c>
      <c r="M11" s="105"/>
      <c r="N11" s="105"/>
      <c r="O11" s="62">
        <f t="shared" si="2"/>
        <v>1924.4</v>
      </c>
      <c r="P11" s="67"/>
      <c r="Q11" s="62"/>
      <c r="R11" s="62">
        <f t="shared" si="3"/>
        <v>1924.4</v>
      </c>
      <c r="S11" s="62"/>
      <c r="T11" s="62"/>
      <c r="U11" s="62">
        <f t="shared" si="4"/>
        <v>1924.4</v>
      </c>
      <c r="V11" s="62"/>
      <c r="W11" s="62"/>
      <c r="X11" s="62">
        <f t="shared" si="5"/>
        <v>1924.4</v>
      </c>
      <c r="Y11" s="62"/>
      <c r="Z11" s="62"/>
      <c r="AA11" s="62">
        <f t="shared" si="6"/>
        <v>1924.4</v>
      </c>
      <c r="AB11" s="62"/>
      <c r="AC11" s="62"/>
      <c r="AD11" s="67">
        <f t="shared" si="7"/>
        <v>1924.4</v>
      </c>
      <c r="AE11" s="61">
        <f>'0101'!F681</f>
        <v>1004.5500000000001</v>
      </c>
      <c r="AF11" s="66"/>
      <c r="AG11" s="66">
        <f>'0101'!F60</f>
        <v>0</v>
      </c>
      <c r="AH11" s="66">
        <f>'0101'!F97+'0101'!F120</f>
        <v>251.42000000000002</v>
      </c>
      <c r="AI11" s="66">
        <f>'0101'!F149</f>
        <v>124.47</v>
      </c>
      <c r="AJ11" s="66">
        <f>'0101'!F200</f>
        <v>118.47</v>
      </c>
      <c r="AK11" s="66">
        <f>'0101'!F262</f>
        <v>145.97999999999999</v>
      </c>
      <c r="AL11" s="66">
        <f>'0101'!F328</f>
        <v>123.48</v>
      </c>
      <c r="AM11" s="66">
        <f>'0101'!F388</f>
        <v>117.09</v>
      </c>
      <c r="AN11" s="66">
        <f>'0101'!F399+'0101'!F403</f>
        <v>0</v>
      </c>
      <c r="AO11" s="66">
        <f>'0101'!F127</f>
        <v>0</v>
      </c>
      <c r="AP11" s="66">
        <f>'0101'!F129</f>
        <v>0</v>
      </c>
      <c r="AQ11" s="66"/>
      <c r="AR11" s="122">
        <f t="shared" si="8"/>
        <v>919.85</v>
      </c>
    </row>
    <row r="12" spans="1:45" ht="15" customHeight="1" x14ac:dyDescent="0.25">
      <c r="A12" s="25">
        <v>1</v>
      </c>
      <c r="B12" s="26" t="s">
        <v>10</v>
      </c>
      <c r="C12" s="26" t="s">
        <v>10</v>
      </c>
      <c r="D12" s="30">
        <v>51402</v>
      </c>
      <c r="E12" s="31" t="s">
        <v>14</v>
      </c>
      <c r="F12" s="56">
        <v>11801.4</v>
      </c>
      <c r="G12" s="101"/>
      <c r="H12" s="101"/>
      <c r="I12" s="61">
        <f t="shared" si="0"/>
        <v>11801.4</v>
      </c>
      <c r="J12" s="112"/>
      <c r="K12" s="112"/>
      <c r="L12" s="62">
        <f t="shared" si="1"/>
        <v>11801.4</v>
      </c>
      <c r="M12" s="105"/>
      <c r="N12" s="105"/>
      <c r="O12" s="62">
        <f t="shared" si="2"/>
        <v>11801.4</v>
      </c>
      <c r="P12" s="62"/>
      <c r="Q12" s="62"/>
      <c r="R12" s="62">
        <f t="shared" si="3"/>
        <v>11801.4</v>
      </c>
      <c r="S12" s="62"/>
      <c r="T12" s="62"/>
      <c r="U12" s="62">
        <f t="shared" si="4"/>
        <v>11801.4</v>
      </c>
      <c r="V12" s="62"/>
      <c r="W12" s="62"/>
      <c r="X12" s="62">
        <f t="shared" si="5"/>
        <v>11801.4</v>
      </c>
      <c r="Y12" s="62"/>
      <c r="Z12" s="62"/>
      <c r="AA12" s="62">
        <f t="shared" si="6"/>
        <v>11801.4</v>
      </c>
      <c r="AB12" s="62"/>
      <c r="AC12" s="62"/>
      <c r="AD12" s="67">
        <f t="shared" si="7"/>
        <v>11801.4</v>
      </c>
      <c r="AE12" s="61">
        <f>'0101'!G681</f>
        <v>5613.99</v>
      </c>
      <c r="AF12" s="66"/>
      <c r="AG12" s="66">
        <f>'0101'!G60</f>
        <v>0</v>
      </c>
      <c r="AH12" s="66">
        <f>'0101'!G97+'0101'!G120</f>
        <v>1406.08</v>
      </c>
      <c r="AI12" s="66">
        <f>'0101'!G149</f>
        <v>727.67</v>
      </c>
      <c r="AJ12" s="66">
        <f>'0101'!G200</f>
        <v>728.45</v>
      </c>
      <c r="AK12" s="66">
        <f>'0101'!G262</f>
        <v>660.45</v>
      </c>
      <c r="AL12" s="66">
        <f>'0101'!G328</f>
        <v>708.71</v>
      </c>
      <c r="AM12" s="66">
        <f>'0101'!G388</f>
        <v>637.17999999999995</v>
      </c>
      <c r="AN12" s="66">
        <f>'0101'!G399+'0101'!G403</f>
        <v>0</v>
      </c>
      <c r="AO12" s="66">
        <f>'0101'!G127</f>
        <v>0</v>
      </c>
      <c r="AP12" s="66">
        <f>'0101'!G129</f>
        <v>0</v>
      </c>
      <c r="AQ12" s="66"/>
      <c r="AR12" s="122">
        <f t="shared" si="8"/>
        <v>6187.41</v>
      </c>
    </row>
    <row r="13" spans="1:45" ht="15" customHeight="1" x14ac:dyDescent="0.25">
      <c r="A13" s="25">
        <v>1</v>
      </c>
      <c r="B13" s="26" t="s">
        <v>10</v>
      </c>
      <c r="C13" s="26" t="s">
        <v>10</v>
      </c>
      <c r="D13" s="30">
        <v>51501</v>
      </c>
      <c r="E13" s="31" t="s">
        <v>13</v>
      </c>
      <c r="F13" s="56">
        <v>1981</v>
      </c>
      <c r="G13" s="101"/>
      <c r="H13" s="101"/>
      <c r="I13" s="61">
        <f t="shared" si="0"/>
        <v>1981</v>
      </c>
      <c r="J13" s="112"/>
      <c r="K13" s="112"/>
      <c r="L13" s="62">
        <f t="shared" si="1"/>
        <v>1981</v>
      </c>
      <c r="M13" s="105"/>
      <c r="N13" s="105"/>
      <c r="O13" s="62">
        <f t="shared" si="2"/>
        <v>1981</v>
      </c>
      <c r="P13" s="67"/>
      <c r="Q13" s="62"/>
      <c r="R13" s="62">
        <f t="shared" si="3"/>
        <v>1981</v>
      </c>
      <c r="S13" s="62"/>
      <c r="T13" s="62"/>
      <c r="U13" s="62">
        <f t="shared" si="4"/>
        <v>1981</v>
      </c>
      <c r="V13" s="62"/>
      <c r="W13" s="62"/>
      <c r="X13" s="62">
        <f t="shared" si="5"/>
        <v>1981</v>
      </c>
      <c r="Y13" s="62"/>
      <c r="Z13" s="62"/>
      <c r="AA13" s="62">
        <f t="shared" si="6"/>
        <v>1981</v>
      </c>
      <c r="AB13" s="62"/>
      <c r="AC13" s="62"/>
      <c r="AD13" s="67">
        <f t="shared" si="7"/>
        <v>1981</v>
      </c>
      <c r="AE13" s="61">
        <f>'0101'!H681</f>
        <v>1449.99</v>
      </c>
      <c r="AF13" s="66"/>
      <c r="AG13" s="66">
        <f>'0101'!H59</f>
        <v>0</v>
      </c>
      <c r="AH13" s="66">
        <f>'0101'!H95+'0101'!H96+'0101'!H102+'0101'!H103</f>
        <v>330.83000000000004</v>
      </c>
      <c r="AI13" s="66">
        <f>'0101'!H146+'0101'!H147</f>
        <v>165.68</v>
      </c>
      <c r="AJ13" s="66">
        <f>'0101'!H194+'0101'!H195+'0101'!H198</f>
        <v>281.45</v>
      </c>
      <c r="AK13" s="66">
        <f>'0101'!H255+'0101'!H258</f>
        <v>177.32</v>
      </c>
      <c r="AL13" s="66">
        <f>'0101'!H326</f>
        <v>164.66</v>
      </c>
      <c r="AM13" s="66">
        <f>'0101'!H387</f>
        <v>165.6</v>
      </c>
      <c r="AN13" s="66">
        <f>'0101'!H392+'0101'!H404</f>
        <v>0</v>
      </c>
      <c r="AO13" s="66"/>
      <c r="AP13" s="66">
        <f>'0101'!H130+'0101'!H131</f>
        <v>0</v>
      </c>
      <c r="AQ13" s="66"/>
      <c r="AR13" s="122">
        <f t="shared" si="8"/>
        <v>531.01</v>
      </c>
    </row>
    <row r="14" spans="1:45" ht="15" customHeight="1" x14ac:dyDescent="0.25">
      <c r="A14" s="25">
        <v>1</v>
      </c>
      <c r="B14" s="26" t="s">
        <v>10</v>
      </c>
      <c r="C14" s="26" t="s">
        <v>10</v>
      </c>
      <c r="D14" s="29">
        <v>51502</v>
      </c>
      <c r="E14" s="31" t="s">
        <v>14</v>
      </c>
      <c r="F14" s="56">
        <v>12148.5</v>
      </c>
      <c r="G14" s="101"/>
      <c r="H14" s="101"/>
      <c r="I14" s="61">
        <f t="shared" si="0"/>
        <v>12148.5</v>
      </c>
      <c r="J14" s="112"/>
      <c r="K14" s="112"/>
      <c r="L14" s="62">
        <f t="shared" si="1"/>
        <v>12148.5</v>
      </c>
      <c r="M14" s="105"/>
      <c r="N14" s="105"/>
      <c r="O14" s="62">
        <f t="shared" si="2"/>
        <v>12148.5</v>
      </c>
      <c r="P14" s="62"/>
      <c r="Q14" s="62"/>
      <c r="R14" s="62">
        <f t="shared" si="3"/>
        <v>12148.5</v>
      </c>
      <c r="S14" s="62"/>
      <c r="T14" s="62"/>
      <c r="U14" s="62">
        <f t="shared" si="4"/>
        <v>12148.5</v>
      </c>
      <c r="V14" s="62"/>
      <c r="W14" s="62"/>
      <c r="X14" s="62">
        <f t="shared" si="5"/>
        <v>12148.5</v>
      </c>
      <c r="Y14" s="62"/>
      <c r="Z14" s="62"/>
      <c r="AA14" s="62">
        <f t="shared" si="6"/>
        <v>12148.5</v>
      </c>
      <c r="AB14" s="62"/>
      <c r="AC14" s="62"/>
      <c r="AD14" s="67">
        <f t="shared" si="7"/>
        <v>12148.5</v>
      </c>
      <c r="AE14" s="61">
        <f>'0101'!I681</f>
        <v>7169.2999999999984</v>
      </c>
      <c r="AF14" s="66"/>
      <c r="AG14" s="66">
        <f>'0101'!I58+'0101'!I59</f>
        <v>0</v>
      </c>
      <c r="AH14" s="66">
        <f>'0101'!I95+'0101'!I98+'0101'!I101+'0101'!I102</f>
        <v>1713.44</v>
      </c>
      <c r="AI14" s="66">
        <f>'0101'!I146+'0101'!I148</f>
        <v>862.83</v>
      </c>
      <c r="AJ14" s="66">
        <f>'0101'!I194+'0101'!I198</f>
        <v>1050.8800000000001</v>
      </c>
      <c r="AK14" s="66" t="s">
        <v>161</v>
      </c>
      <c r="AL14" s="66">
        <f>'0101'!I326+'0101'!I327</f>
        <v>847.56</v>
      </c>
      <c r="AM14" s="66">
        <f>'0101'!I386+'0101'!I387</f>
        <v>924.88</v>
      </c>
      <c r="AN14" s="66">
        <f>'0101'!I392+'0101'!I393+'0101'!I404+'0101'!I405</f>
        <v>469.44</v>
      </c>
      <c r="AO14" s="66"/>
      <c r="AP14" s="66">
        <f>'0101'!I130+'0101'!I131</f>
        <v>0</v>
      </c>
      <c r="AQ14" s="66"/>
      <c r="AR14" s="122">
        <f t="shared" si="8"/>
        <v>4979.2000000000016</v>
      </c>
    </row>
    <row r="15" spans="1:45" ht="15" customHeight="1" x14ac:dyDescent="0.25">
      <c r="A15" s="25">
        <v>1</v>
      </c>
      <c r="B15" s="26" t="s">
        <v>10</v>
      </c>
      <c r="C15" s="26" t="s">
        <v>10</v>
      </c>
      <c r="D15" s="29">
        <v>51601</v>
      </c>
      <c r="E15" s="28" t="s">
        <v>15</v>
      </c>
      <c r="F15" s="56">
        <v>12000</v>
      </c>
      <c r="G15" s="101"/>
      <c r="H15" s="101"/>
      <c r="I15" s="61">
        <f t="shared" si="0"/>
        <v>12000</v>
      </c>
      <c r="J15" s="112"/>
      <c r="K15" s="112"/>
      <c r="L15" s="62">
        <f t="shared" si="1"/>
        <v>12000</v>
      </c>
      <c r="M15" s="105"/>
      <c r="N15" s="105"/>
      <c r="O15" s="62">
        <f t="shared" si="2"/>
        <v>12000</v>
      </c>
      <c r="P15" s="62"/>
      <c r="Q15" s="62"/>
      <c r="R15" s="62">
        <f t="shared" si="3"/>
        <v>12000</v>
      </c>
      <c r="S15" s="62"/>
      <c r="T15" s="62"/>
      <c r="U15" s="62">
        <f t="shared" si="4"/>
        <v>12000</v>
      </c>
      <c r="V15" s="62"/>
      <c r="W15" s="62"/>
      <c r="X15" s="62">
        <f t="shared" si="5"/>
        <v>12000</v>
      </c>
      <c r="Y15" s="62"/>
      <c r="Z15" s="62"/>
      <c r="AA15" s="62">
        <f t="shared" si="6"/>
        <v>12000</v>
      </c>
      <c r="AB15" s="62"/>
      <c r="AC15" s="62"/>
      <c r="AD15" s="67">
        <f t="shared" si="7"/>
        <v>12000</v>
      </c>
      <c r="AE15" s="61">
        <f>'0101'!J681</f>
        <v>9000</v>
      </c>
      <c r="AF15" s="66">
        <f>'0101'!J26</f>
        <v>0</v>
      </c>
      <c r="AG15" s="66">
        <f>'0101'!J37</f>
        <v>1000</v>
      </c>
      <c r="AH15" s="66">
        <f>'0101'!J85+'0101'!J141</f>
        <v>2000</v>
      </c>
      <c r="AI15" s="66">
        <f>'0101'!J117</f>
        <v>0</v>
      </c>
      <c r="AJ15" s="66">
        <f>'0101'!J167</f>
        <v>1000</v>
      </c>
      <c r="AK15" s="66">
        <f>'0101'!J233</f>
        <v>1000</v>
      </c>
      <c r="AL15" s="66">
        <f>'0101'!J286+'0101'!J341</f>
        <v>2000</v>
      </c>
      <c r="AM15" s="66">
        <f>'0101'!J335</f>
        <v>0</v>
      </c>
      <c r="AN15" s="66">
        <f>'0101'!J394</f>
        <v>0</v>
      </c>
      <c r="AO15" s="66">
        <f>'0101'!J418</f>
        <v>0</v>
      </c>
      <c r="AP15" s="66">
        <f>'0101'!J128</f>
        <v>0</v>
      </c>
      <c r="AQ15" s="66">
        <f>'0101'!J564</f>
        <v>0</v>
      </c>
      <c r="AR15" s="122">
        <f t="shared" si="8"/>
        <v>3000</v>
      </c>
    </row>
    <row r="16" spans="1:45" ht="15" customHeight="1" x14ac:dyDescent="0.25">
      <c r="A16" s="25">
        <v>1</v>
      </c>
      <c r="B16" s="26" t="s">
        <v>10</v>
      </c>
      <c r="C16" s="26" t="s">
        <v>10</v>
      </c>
      <c r="D16" s="29">
        <v>51701</v>
      </c>
      <c r="E16" s="28" t="s">
        <v>91</v>
      </c>
      <c r="F16" s="56">
        <v>25000</v>
      </c>
      <c r="G16" s="101"/>
      <c r="H16" s="101"/>
      <c r="I16" s="61">
        <f t="shared" si="0"/>
        <v>25000</v>
      </c>
      <c r="J16" s="112"/>
      <c r="K16" s="112"/>
      <c r="L16" s="62">
        <f t="shared" si="1"/>
        <v>25000</v>
      </c>
      <c r="M16" s="105"/>
      <c r="N16" s="105"/>
      <c r="O16" s="62">
        <f t="shared" si="2"/>
        <v>25000</v>
      </c>
      <c r="P16" s="62"/>
      <c r="Q16" s="62"/>
      <c r="R16" s="62">
        <f t="shared" si="3"/>
        <v>25000</v>
      </c>
      <c r="S16" s="62"/>
      <c r="T16" s="62"/>
      <c r="U16" s="62">
        <f t="shared" si="4"/>
        <v>25000</v>
      </c>
      <c r="V16" s="62"/>
      <c r="W16" s="62"/>
      <c r="X16" s="62">
        <f t="shared" si="5"/>
        <v>25000</v>
      </c>
      <c r="Y16" s="62"/>
      <c r="Z16" s="62"/>
      <c r="AA16" s="62">
        <f t="shared" si="6"/>
        <v>25000</v>
      </c>
      <c r="AB16" s="62"/>
      <c r="AC16" s="62"/>
      <c r="AD16" s="67">
        <f t="shared" si="7"/>
        <v>25000</v>
      </c>
      <c r="AE16" s="61">
        <f>'0101'!K681</f>
        <v>0</v>
      </c>
      <c r="AF16" s="66">
        <f>'0101'!K29</f>
        <v>0</v>
      </c>
      <c r="AG16" s="66"/>
      <c r="AH16" s="66"/>
      <c r="AI16" s="66"/>
      <c r="AJ16" s="66"/>
      <c r="AK16" s="66">
        <f>'0101'!K63</f>
        <v>0</v>
      </c>
      <c r="AL16" s="66">
        <f>'0101'!K85</f>
        <v>0</v>
      </c>
      <c r="AM16" s="66">
        <f>'0101'!K93</f>
        <v>0</v>
      </c>
      <c r="AN16" s="66">
        <f>'0101'!K110</f>
        <v>0</v>
      </c>
      <c r="AO16" s="66">
        <f>'0101'!K122</f>
        <v>0</v>
      </c>
      <c r="AP16" s="66">
        <f>'0101'!K539</f>
        <v>0</v>
      </c>
      <c r="AQ16" s="66"/>
      <c r="AR16" s="122">
        <f t="shared" si="8"/>
        <v>25000</v>
      </c>
      <c r="AS16" s="121"/>
    </row>
    <row r="17" spans="1:45" ht="15" customHeight="1" x14ac:dyDescent="0.25">
      <c r="A17" s="25">
        <v>1</v>
      </c>
      <c r="B17" s="26" t="s">
        <v>10</v>
      </c>
      <c r="C17" s="26" t="s">
        <v>10</v>
      </c>
      <c r="D17" s="29">
        <v>51702</v>
      </c>
      <c r="E17" s="28" t="s">
        <v>92</v>
      </c>
      <c r="F17" s="56"/>
      <c r="G17" s="101"/>
      <c r="H17" s="101"/>
      <c r="I17" s="61"/>
      <c r="J17" s="112"/>
      <c r="K17" s="112"/>
      <c r="L17" s="62"/>
      <c r="M17" s="105"/>
      <c r="N17" s="105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7"/>
      <c r="AE17" s="61"/>
      <c r="AF17" s="66"/>
      <c r="AG17" s="66"/>
      <c r="AH17" s="66"/>
      <c r="AI17" s="66"/>
      <c r="AJ17" s="66"/>
      <c r="AK17" s="66"/>
      <c r="AL17" s="66"/>
      <c r="AM17" s="66"/>
      <c r="AN17" s="66"/>
      <c r="AO17" s="66"/>
      <c r="AP17" s="66"/>
      <c r="AQ17" s="66"/>
      <c r="AR17" s="122">
        <f t="shared" si="8"/>
        <v>0</v>
      </c>
      <c r="AS17" s="121"/>
    </row>
    <row r="18" spans="1:45" ht="15" customHeight="1" x14ac:dyDescent="0.25">
      <c r="A18" s="25">
        <v>1</v>
      </c>
      <c r="B18" s="26" t="s">
        <v>10</v>
      </c>
      <c r="C18" s="26" t="s">
        <v>10</v>
      </c>
      <c r="D18" s="32">
        <v>51901</v>
      </c>
      <c r="E18" s="33" t="s">
        <v>16</v>
      </c>
      <c r="F18" s="56">
        <v>9220</v>
      </c>
      <c r="G18" s="101"/>
      <c r="H18" s="101"/>
      <c r="I18" s="61">
        <f t="shared" si="0"/>
        <v>9220</v>
      </c>
      <c r="J18" s="112"/>
      <c r="K18" s="112"/>
      <c r="L18" s="62">
        <f t="shared" si="1"/>
        <v>9220</v>
      </c>
      <c r="M18" s="105"/>
      <c r="N18" s="105"/>
      <c r="O18" s="62">
        <f t="shared" si="2"/>
        <v>9220</v>
      </c>
      <c r="P18" s="62"/>
      <c r="Q18" s="62"/>
      <c r="R18" s="62">
        <f t="shared" si="3"/>
        <v>9220</v>
      </c>
      <c r="S18" s="62"/>
      <c r="T18" s="62"/>
      <c r="U18" s="62">
        <f t="shared" si="4"/>
        <v>9220</v>
      </c>
      <c r="V18" s="62"/>
      <c r="W18" s="116"/>
      <c r="X18" s="62">
        <f t="shared" si="5"/>
        <v>9220</v>
      </c>
      <c r="Y18" s="62"/>
      <c r="Z18" s="62"/>
      <c r="AA18" s="62">
        <f t="shared" si="6"/>
        <v>9220</v>
      </c>
      <c r="AB18" s="62"/>
      <c r="AC18" s="62"/>
      <c r="AD18" s="67">
        <f t="shared" si="7"/>
        <v>9220</v>
      </c>
      <c r="AE18" s="61">
        <f>'0101'!N681</f>
        <v>0</v>
      </c>
      <c r="AF18" s="66">
        <f>'0101'!N6</f>
        <v>0</v>
      </c>
      <c r="AG18" s="66">
        <f>'0101'!N37</f>
        <v>0</v>
      </c>
      <c r="AH18" s="66">
        <f>'0101'!N15+'0101'!N22+'0101'!N23+'0101'!N24</f>
        <v>0</v>
      </c>
      <c r="AI18" s="66">
        <f>'0101'!N156</f>
        <v>0</v>
      </c>
      <c r="AJ18" s="66">
        <f>'0101'!N205</f>
        <v>0</v>
      </c>
      <c r="AK18" s="66">
        <f>'0101'!N240</f>
        <v>0</v>
      </c>
      <c r="AL18" s="66">
        <f>'0101'!N312</f>
        <v>0</v>
      </c>
      <c r="AM18" s="66">
        <f>'0101'!N376</f>
        <v>0</v>
      </c>
      <c r="AN18" s="66">
        <f>'0101'!N416</f>
        <v>0</v>
      </c>
      <c r="AO18" s="66">
        <f>'0101'!N114+'0101'!N123</f>
        <v>0</v>
      </c>
      <c r="AP18" s="66"/>
      <c r="AQ18" s="66">
        <f>'0101'!N115+'0101'!N120</f>
        <v>0</v>
      </c>
      <c r="AR18" s="122">
        <f t="shared" si="8"/>
        <v>9220</v>
      </c>
    </row>
    <row r="19" spans="1:45" ht="15" customHeight="1" x14ac:dyDescent="0.25">
      <c r="A19" s="25">
        <v>1</v>
      </c>
      <c r="B19" s="26" t="s">
        <v>10</v>
      </c>
      <c r="C19" s="26" t="s">
        <v>10</v>
      </c>
      <c r="D19" s="29">
        <v>51903</v>
      </c>
      <c r="E19" s="28" t="s">
        <v>139</v>
      </c>
      <c r="F19" s="56">
        <v>2720</v>
      </c>
      <c r="G19" s="101"/>
      <c r="H19" s="101"/>
      <c r="I19" s="61">
        <f t="shared" si="0"/>
        <v>2720</v>
      </c>
      <c r="J19" s="112"/>
      <c r="K19" s="112"/>
      <c r="L19" s="62">
        <f t="shared" si="1"/>
        <v>2720</v>
      </c>
      <c r="M19" s="105"/>
      <c r="N19" s="105"/>
      <c r="O19" s="62">
        <f t="shared" si="2"/>
        <v>2720</v>
      </c>
      <c r="P19" s="62"/>
      <c r="Q19" s="62"/>
      <c r="R19" s="62">
        <f t="shared" si="3"/>
        <v>2720</v>
      </c>
      <c r="S19" s="62"/>
      <c r="T19" s="62"/>
      <c r="U19" s="62">
        <f t="shared" si="4"/>
        <v>2720</v>
      </c>
      <c r="V19" s="62"/>
      <c r="W19" s="62"/>
      <c r="X19" s="62">
        <f t="shared" si="5"/>
        <v>2720</v>
      </c>
      <c r="Y19" s="62"/>
      <c r="Z19" s="62"/>
      <c r="AA19" s="62">
        <f t="shared" si="6"/>
        <v>2720</v>
      </c>
      <c r="AB19" s="62"/>
      <c r="AC19" s="62"/>
      <c r="AD19" s="67">
        <f t="shared" si="7"/>
        <v>2720</v>
      </c>
      <c r="AE19" s="61">
        <f>'0101'!O681</f>
        <v>2680.21</v>
      </c>
      <c r="AF19" s="66">
        <f>'0101'!O28</f>
        <v>0</v>
      </c>
      <c r="AG19" s="66"/>
      <c r="AH19" s="66">
        <f>'0101'!O22</f>
        <v>0</v>
      </c>
      <c r="AI19" s="66"/>
      <c r="AJ19" s="66"/>
      <c r="AK19" s="66">
        <f>'0101'!O238</f>
        <v>1386.91</v>
      </c>
      <c r="AL19" s="66"/>
      <c r="AM19" s="66"/>
      <c r="AN19" s="66"/>
      <c r="AO19" s="66"/>
      <c r="AP19" s="66"/>
      <c r="AQ19" s="66"/>
      <c r="AR19" s="122">
        <f t="shared" si="8"/>
        <v>39.789999999999964</v>
      </c>
    </row>
    <row r="20" spans="1:45" ht="15" customHeight="1" x14ac:dyDescent="0.25">
      <c r="A20" s="25">
        <v>1</v>
      </c>
      <c r="B20" s="26" t="s">
        <v>10</v>
      </c>
      <c r="C20" s="26" t="s">
        <v>10</v>
      </c>
      <c r="D20" s="30">
        <v>54101</v>
      </c>
      <c r="E20" s="31" t="s">
        <v>18</v>
      </c>
      <c r="F20" s="56">
        <v>2000</v>
      </c>
      <c r="G20" s="214"/>
      <c r="H20" s="101"/>
      <c r="I20" s="61">
        <f t="shared" si="0"/>
        <v>2000</v>
      </c>
      <c r="J20" s="112"/>
      <c r="K20" s="112"/>
      <c r="L20" s="62">
        <f t="shared" si="1"/>
        <v>2000</v>
      </c>
      <c r="M20" s="105"/>
      <c r="N20" s="105"/>
      <c r="O20" s="62">
        <f t="shared" si="2"/>
        <v>2000</v>
      </c>
      <c r="P20" s="62"/>
      <c r="Q20" s="62"/>
      <c r="R20" s="62">
        <f t="shared" si="3"/>
        <v>2000</v>
      </c>
      <c r="S20" s="62"/>
      <c r="T20" s="62"/>
      <c r="U20" s="62">
        <f t="shared" si="4"/>
        <v>2000</v>
      </c>
      <c r="V20" s="62"/>
      <c r="W20" s="62"/>
      <c r="X20" s="62">
        <f t="shared" si="5"/>
        <v>2000</v>
      </c>
      <c r="Y20" s="62"/>
      <c r="Z20" s="62"/>
      <c r="AA20" s="62">
        <f t="shared" si="6"/>
        <v>2000</v>
      </c>
      <c r="AB20" s="62"/>
      <c r="AC20" s="62"/>
      <c r="AD20" s="67">
        <f t="shared" si="7"/>
        <v>2000</v>
      </c>
      <c r="AE20" s="61">
        <f>'0101'!P681</f>
        <v>49.5</v>
      </c>
      <c r="AF20" s="66"/>
      <c r="AG20" s="66">
        <f>'0101'!P56</f>
        <v>0</v>
      </c>
      <c r="AH20" s="66">
        <f>'0101'!P71</f>
        <v>0</v>
      </c>
      <c r="AI20" s="66"/>
      <c r="AJ20" s="66">
        <f>'0101'!P197</f>
        <v>0</v>
      </c>
      <c r="AK20" s="66"/>
      <c r="AL20" s="66">
        <f>'0101'!P73+'0101'!P74</f>
        <v>0</v>
      </c>
      <c r="AM20" s="66"/>
      <c r="AN20" s="66">
        <f>'0101'!P104+'0101'!P108</f>
        <v>0</v>
      </c>
      <c r="AO20" s="66">
        <f>'0101'!P441+'0101'!P445+'0101'!P446+'0101'!P449+'0101'!P450+'0101'!P451+'0101'!P453+'0101'!P488+'0101'!P489+'0101'!P490+'0101'!P491</f>
        <v>0</v>
      </c>
      <c r="AP20" s="66">
        <f>'0101'!P505+'0101'!P506+'0101'!P507+'0101'!P512+'0101'!P525+'0101'!P527+'0101'!P528+'0101'!P529+'0101'!P540+'0101'!P541+'0101'!P542+'0101'!P557+'0101'!P558+'0101'!P559+'0101'!P560+'0101'!P561</f>
        <v>0</v>
      </c>
      <c r="AQ20" s="66">
        <f>'0101'!P566+'0101'!P574+'0101'!P575+'0101'!P576+'0101'!P577+'0101'!P578+'0101'!P579+'0101'!P580+'0101'!P581+'0101'!P582+'0101'!P583+'0101'!P584+'0101'!P585+'0101'!P586+'0101'!P587+'0101'!P588+'0101'!P589</f>
        <v>0</v>
      </c>
      <c r="AR20" s="122">
        <f t="shared" si="8"/>
        <v>1950.5</v>
      </c>
    </row>
    <row r="21" spans="1:45" ht="15" customHeight="1" x14ac:dyDescent="0.25">
      <c r="A21" s="25">
        <v>1</v>
      </c>
      <c r="B21" s="26" t="s">
        <v>10</v>
      </c>
      <c r="C21" s="26" t="s">
        <v>10</v>
      </c>
      <c r="D21" s="30">
        <v>54103</v>
      </c>
      <c r="E21" s="31" t="s">
        <v>19</v>
      </c>
      <c r="F21" s="56">
        <v>125</v>
      </c>
      <c r="G21" s="101"/>
      <c r="H21" s="101"/>
      <c r="I21" s="61">
        <f t="shared" si="0"/>
        <v>125</v>
      </c>
      <c r="J21" s="112"/>
      <c r="K21" s="112"/>
      <c r="L21" s="62">
        <f t="shared" si="1"/>
        <v>125</v>
      </c>
      <c r="M21" s="105"/>
      <c r="N21" s="105"/>
      <c r="O21" s="62">
        <f t="shared" si="2"/>
        <v>125</v>
      </c>
      <c r="P21" s="62"/>
      <c r="Q21" s="62"/>
      <c r="R21" s="62">
        <f t="shared" si="3"/>
        <v>125</v>
      </c>
      <c r="S21" s="62"/>
      <c r="T21" s="62"/>
      <c r="U21" s="62">
        <f t="shared" si="4"/>
        <v>125</v>
      </c>
      <c r="V21" s="62"/>
      <c r="W21" s="62"/>
      <c r="X21" s="62">
        <f t="shared" si="5"/>
        <v>125</v>
      </c>
      <c r="Y21" s="62"/>
      <c r="Z21" s="62"/>
      <c r="AA21" s="62">
        <f t="shared" si="6"/>
        <v>125</v>
      </c>
      <c r="AB21" s="62"/>
      <c r="AC21" s="62"/>
      <c r="AD21" s="67">
        <f t="shared" si="7"/>
        <v>125</v>
      </c>
      <c r="AE21" s="61">
        <f>'0101'!Q681</f>
        <v>0</v>
      </c>
      <c r="AF21" s="66"/>
      <c r="AG21" s="66"/>
      <c r="AH21" s="66"/>
      <c r="AI21" s="66"/>
      <c r="AJ21" s="66"/>
      <c r="AK21" s="66"/>
      <c r="AL21" s="66"/>
      <c r="AM21" s="66"/>
      <c r="AN21" s="66"/>
      <c r="AO21" s="66"/>
      <c r="AP21" s="66"/>
      <c r="AQ21" s="66"/>
      <c r="AR21" s="122">
        <f t="shared" si="8"/>
        <v>125</v>
      </c>
    </row>
    <row r="22" spans="1:45" ht="15" customHeight="1" x14ac:dyDescent="0.25">
      <c r="A22" s="25">
        <v>1</v>
      </c>
      <c r="B22" s="26" t="s">
        <v>10</v>
      </c>
      <c r="C22" s="26" t="s">
        <v>10</v>
      </c>
      <c r="D22" s="30">
        <v>54104</v>
      </c>
      <c r="E22" s="31" t="s">
        <v>20</v>
      </c>
      <c r="F22" s="56">
        <v>10000</v>
      </c>
      <c r="G22" s="101"/>
      <c r="H22" s="101"/>
      <c r="I22" s="61">
        <f t="shared" si="0"/>
        <v>10000</v>
      </c>
      <c r="J22" s="112"/>
      <c r="K22" s="112"/>
      <c r="L22" s="62">
        <f t="shared" si="1"/>
        <v>10000</v>
      </c>
      <c r="M22" s="105"/>
      <c r="N22" s="105"/>
      <c r="O22" s="62">
        <f t="shared" si="2"/>
        <v>10000</v>
      </c>
      <c r="P22" s="62"/>
      <c r="Q22" s="62"/>
      <c r="R22" s="62">
        <f t="shared" si="3"/>
        <v>10000</v>
      </c>
      <c r="S22" s="62"/>
      <c r="T22" s="62"/>
      <c r="U22" s="62">
        <f t="shared" si="4"/>
        <v>10000</v>
      </c>
      <c r="V22" s="62"/>
      <c r="W22" s="62"/>
      <c r="X22" s="62">
        <f t="shared" si="5"/>
        <v>10000</v>
      </c>
      <c r="Y22" s="62"/>
      <c r="Z22" s="62"/>
      <c r="AA22" s="62">
        <f t="shared" si="6"/>
        <v>10000</v>
      </c>
      <c r="AB22" s="62"/>
      <c r="AC22" s="62"/>
      <c r="AD22" s="67">
        <f t="shared" si="7"/>
        <v>10000</v>
      </c>
      <c r="AE22" s="61">
        <f>'0101'!R681</f>
        <v>0</v>
      </c>
      <c r="AF22" s="66"/>
      <c r="AG22" s="66"/>
      <c r="AH22" s="66"/>
      <c r="AI22" s="66"/>
      <c r="AJ22" s="66">
        <f>'0101'!R161</f>
        <v>0</v>
      </c>
      <c r="AK22" s="66"/>
      <c r="AL22" s="66"/>
      <c r="AM22" s="66"/>
      <c r="AN22" s="66"/>
      <c r="AO22" s="66"/>
      <c r="AP22" s="66"/>
      <c r="AQ22" s="66"/>
      <c r="AR22" s="122">
        <f t="shared" si="8"/>
        <v>10000</v>
      </c>
    </row>
    <row r="23" spans="1:45" ht="15" customHeight="1" x14ac:dyDescent="0.25">
      <c r="A23" s="25">
        <v>1</v>
      </c>
      <c r="B23" s="26" t="s">
        <v>10</v>
      </c>
      <c r="C23" s="26" t="s">
        <v>10</v>
      </c>
      <c r="D23" s="30">
        <v>54105</v>
      </c>
      <c r="E23" s="31" t="s">
        <v>61</v>
      </c>
      <c r="F23" s="56">
        <v>1000</v>
      </c>
      <c r="G23" s="101"/>
      <c r="H23" s="101"/>
      <c r="I23" s="61">
        <f t="shared" si="0"/>
        <v>1000</v>
      </c>
      <c r="J23" s="112"/>
      <c r="K23" s="112"/>
      <c r="L23" s="62">
        <f t="shared" si="1"/>
        <v>1000</v>
      </c>
      <c r="M23" s="105"/>
      <c r="N23" s="105"/>
      <c r="O23" s="62">
        <f t="shared" si="2"/>
        <v>1000</v>
      </c>
      <c r="P23" s="62"/>
      <c r="Q23" s="62"/>
      <c r="R23" s="62">
        <f t="shared" si="3"/>
        <v>1000</v>
      </c>
      <c r="S23" s="62"/>
      <c r="T23" s="62"/>
      <c r="U23" s="62">
        <f t="shared" si="4"/>
        <v>1000</v>
      </c>
      <c r="V23" s="62"/>
      <c r="W23" s="62"/>
      <c r="X23" s="62">
        <f t="shared" si="5"/>
        <v>1000</v>
      </c>
      <c r="Y23" s="62"/>
      <c r="Z23" s="62"/>
      <c r="AA23" s="62">
        <f t="shared" si="6"/>
        <v>1000</v>
      </c>
      <c r="AB23" s="62"/>
      <c r="AC23" s="62"/>
      <c r="AD23" s="67">
        <f t="shared" si="7"/>
        <v>1000</v>
      </c>
      <c r="AE23" s="61">
        <f>'0101'!S681</f>
        <v>0</v>
      </c>
      <c r="AF23" s="66"/>
      <c r="AG23" s="66"/>
      <c r="AH23" s="66"/>
      <c r="AI23" s="66"/>
      <c r="AJ23" s="66"/>
      <c r="AK23" s="66"/>
      <c r="AL23" s="66"/>
      <c r="AM23" s="66"/>
      <c r="AN23" s="66"/>
      <c r="AO23" s="66"/>
      <c r="AP23" s="66">
        <f>'0101'!S508</f>
        <v>0</v>
      </c>
      <c r="AQ23" s="66"/>
      <c r="AR23" s="122">
        <f t="shared" si="8"/>
        <v>1000</v>
      </c>
    </row>
    <row r="24" spans="1:45" ht="15" customHeight="1" x14ac:dyDescent="0.25">
      <c r="A24" s="25">
        <v>1</v>
      </c>
      <c r="B24" s="26" t="s">
        <v>10</v>
      </c>
      <c r="C24" s="26" t="s">
        <v>10</v>
      </c>
      <c r="D24" s="30">
        <v>54106</v>
      </c>
      <c r="E24" s="31" t="s">
        <v>21</v>
      </c>
      <c r="F24" s="56">
        <v>1000</v>
      </c>
      <c r="G24" s="101"/>
      <c r="H24" s="101"/>
      <c r="I24" s="61">
        <f t="shared" si="0"/>
        <v>1000</v>
      </c>
      <c r="J24" s="112"/>
      <c r="K24" s="112"/>
      <c r="L24" s="62">
        <f t="shared" si="1"/>
        <v>1000</v>
      </c>
      <c r="M24" s="105"/>
      <c r="N24" s="105"/>
      <c r="O24" s="62">
        <f t="shared" si="2"/>
        <v>1000</v>
      </c>
      <c r="P24" s="62"/>
      <c r="Q24" s="62"/>
      <c r="R24" s="62">
        <f t="shared" si="3"/>
        <v>1000</v>
      </c>
      <c r="S24" s="62"/>
      <c r="T24" s="62"/>
      <c r="U24" s="62">
        <f t="shared" si="4"/>
        <v>1000</v>
      </c>
      <c r="V24" s="62"/>
      <c r="W24" s="62"/>
      <c r="X24" s="62">
        <f t="shared" si="5"/>
        <v>1000</v>
      </c>
      <c r="Y24" s="62"/>
      <c r="Z24" s="62"/>
      <c r="AA24" s="62">
        <f t="shared" si="6"/>
        <v>1000</v>
      </c>
      <c r="AB24" s="62"/>
      <c r="AC24" s="62"/>
      <c r="AD24" s="67">
        <f t="shared" si="7"/>
        <v>1000</v>
      </c>
      <c r="AE24" s="61">
        <f>'0101'!T681</f>
        <v>0</v>
      </c>
      <c r="AF24" s="66"/>
      <c r="AG24" s="66"/>
      <c r="AH24" s="66"/>
      <c r="AI24" s="66"/>
      <c r="AJ24" s="66"/>
      <c r="AK24" s="66"/>
      <c r="AL24" s="66"/>
      <c r="AM24" s="66"/>
      <c r="AN24" s="66"/>
      <c r="AO24" s="66"/>
      <c r="AP24" s="66"/>
      <c r="AQ24" s="66"/>
      <c r="AR24" s="122">
        <f t="shared" si="8"/>
        <v>1000</v>
      </c>
    </row>
    <row r="25" spans="1:45" ht="15" customHeight="1" x14ac:dyDescent="0.25">
      <c r="A25" s="25">
        <v>1</v>
      </c>
      <c r="B25" s="26" t="s">
        <v>10</v>
      </c>
      <c r="C25" s="26" t="s">
        <v>10</v>
      </c>
      <c r="D25" s="30">
        <v>54107</v>
      </c>
      <c r="E25" s="31" t="s">
        <v>22</v>
      </c>
      <c r="F25" s="213">
        <f>10000</f>
        <v>10000</v>
      </c>
      <c r="G25" s="101"/>
      <c r="H25" s="101"/>
      <c r="I25" s="61">
        <f t="shared" si="0"/>
        <v>10000</v>
      </c>
      <c r="J25" s="112"/>
      <c r="K25" s="112"/>
      <c r="L25" s="62">
        <f t="shared" si="1"/>
        <v>10000</v>
      </c>
      <c r="M25" s="105"/>
      <c r="N25" s="105"/>
      <c r="O25" s="62">
        <f t="shared" si="2"/>
        <v>10000</v>
      </c>
      <c r="P25" s="62"/>
      <c r="Q25" s="62"/>
      <c r="R25" s="62">
        <f t="shared" si="3"/>
        <v>10000</v>
      </c>
      <c r="S25" s="62"/>
      <c r="T25" s="62"/>
      <c r="U25" s="62">
        <f t="shared" si="4"/>
        <v>10000</v>
      </c>
      <c r="V25" s="62"/>
      <c r="W25" s="62"/>
      <c r="X25" s="62">
        <f t="shared" si="5"/>
        <v>10000</v>
      </c>
      <c r="Y25" s="62"/>
      <c r="Z25" s="62"/>
      <c r="AA25" s="62">
        <f t="shared" si="6"/>
        <v>10000</v>
      </c>
      <c r="AB25" s="62"/>
      <c r="AC25" s="62"/>
      <c r="AD25" s="67">
        <f t="shared" si="7"/>
        <v>10000</v>
      </c>
      <c r="AE25" s="61">
        <f>'0101'!U681</f>
        <v>0</v>
      </c>
      <c r="AF25" s="66"/>
      <c r="AG25" s="66">
        <f>'0101'!U56</f>
        <v>0</v>
      </c>
      <c r="AH25" s="66"/>
      <c r="AI25" s="66"/>
      <c r="AJ25" s="66"/>
      <c r="AK25" s="66"/>
      <c r="AL25" s="66"/>
      <c r="AM25" s="66"/>
      <c r="AN25" s="66"/>
      <c r="AO25" s="66"/>
      <c r="AP25" s="66"/>
      <c r="AQ25" s="66">
        <f>'0101'!U568</f>
        <v>0</v>
      </c>
      <c r="AR25" s="122">
        <f t="shared" si="8"/>
        <v>10000</v>
      </c>
    </row>
    <row r="26" spans="1:45" ht="15" customHeight="1" x14ac:dyDescent="0.25">
      <c r="A26" s="25">
        <v>1</v>
      </c>
      <c r="B26" s="26" t="s">
        <v>10</v>
      </c>
      <c r="C26" s="26" t="s">
        <v>10</v>
      </c>
      <c r="D26" s="30">
        <v>54108</v>
      </c>
      <c r="E26" s="31" t="s">
        <v>23</v>
      </c>
      <c r="F26" s="56">
        <v>1000</v>
      </c>
      <c r="G26" s="101"/>
      <c r="H26" s="101"/>
      <c r="I26" s="61">
        <f t="shared" si="0"/>
        <v>1000</v>
      </c>
      <c r="J26" s="112"/>
      <c r="K26" s="112"/>
      <c r="L26" s="62">
        <f t="shared" si="1"/>
        <v>1000</v>
      </c>
      <c r="M26" s="105"/>
      <c r="N26" s="105"/>
      <c r="O26" s="62">
        <f t="shared" si="2"/>
        <v>1000</v>
      </c>
      <c r="P26" s="62"/>
      <c r="Q26" s="62"/>
      <c r="R26" s="62">
        <f t="shared" si="3"/>
        <v>1000</v>
      </c>
      <c r="S26" s="62"/>
      <c r="T26" s="62"/>
      <c r="U26" s="62">
        <f t="shared" si="4"/>
        <v>1000</v>
      </c>
      <c r="V26" s="62"/>
      <c r="W26" s="62"/>
      <c r="X26" s="62">
        <f t="shared" si="5"/>
        <v>1000</v>
      </c>
      <c r="Y26" s="62"/>
      <c r="Z26" s="62"/>
      <c r="AA26" s="62">
        <f t="shared" si="6"/>
        <v>1000</v>
      </c>
      <c r="AB26" s="62"/>
      <c r="AC26" s="62"/>
      <c r="AD26" s="67">
        <f t="shared" si="7"/>
        <v>1000</v>
      </c>
      <c r="AE26" s="61">
        <f>'0101'!V681</f>
        <v>0</v>
      </c>
      <c r="AF26" s="66"/>
      <c r="AG26" s="66">
        <f>'0101'!V17</f>
        <v>0</v>
      </c>
      <c r="AH26" s="66"/>
      <c r="AI26" s="66"/>
      <c r="AJ26" s="66"/>
      <c r="AK26" s="66"/>
      <c r="AL26" s="66">
        <f>'0101'!V73</f>
        <v>0</v>
      </c>
      <c r="AM26" s="66"/>
      <c r="AN26" s="66"/>
      <c r="AO26" s="66"/>
      <c r="AP26" s="66">
        <f>'0101'!V517</f>
        <v>0</v>
      </c>
      <c r="AQ26" s="66"/>
      <c r="AR26" s="122">
        <f t="shared" si="8"/>
        <v>1000</v>
      </c>
    </row>
    <row r="27" spans="1:45" ht="15" customHeight="1" x14ac:dyDescent="0.25">
      <c r="A27" s="25">
        <v>1</v>
      </c>
      <c r="B27" s="26" t="s">
        <v>10</v>
      </c>
      <c r="C27" s="26" t="s">
        <v>10</v>
      </c>
      <c r="D27" s="30">
        <v>54111</v>
      </c>
      <c r="E27" s="31" t="s">
        <v>103</v>
      </c>
      <c r="F27" s="56">
        <v>1000</v>
      </c>
      <c r="G27" s="101"/>
      <c r="H27" s="101"/>
      <c r="I27" s="61">
        <f t="shared" si="0"/>
        <v>1000</v>
      </c>
      <c r="J27" s="112"/>
      <c r="K27" s="112"/>
      <c r="L27" s="62">
        <f t="shared" si="1"/>
        <v>1000</v>
      </c>
      <c r="M27" s="105"/>
      <c r="N27" s="105"/>
      <c r="O27" s="62">
        <f t="shared" si="2"/>
        <v>1000</v>
      </c>
      <c r="P27" s="62"/>
      <c r="Q27" s="62"/>
      <c r="R27" s="62">
        <f t="shared" si="3"/>
        <v>1000</v>
      </c>
      <c r="S27" s="62"/>
      <c r="T27" s="62"/>
      <c r="U27" s="62">
        <f t="shared" si="4"/>
        <v>1000</v>
      </c>
      <c r="V27" s="62"/>
      <c r="W27" s="62"/>
      <c r="X27" s="62">
        <f t="shared" si="5"/>
        <v>1000</v>
      </c>
      <c r="Y27" s="62"/>
      <c r="Z27" s="62"/>
      <c r="AA27" s="62">
        <f t="shared" si="6"/>
        <v>1000</v>
      </c>
      <c r="AB27" s="62"/>
      <c r="AC27" s="62"/>
      <c r="AD27" s="67">
        <f t="shared" si="7"/>
        <v>1000</v>
      </c>
      <c r="AE27" s="61"/>
      <c r="AF27" s="66"/>
      <c r="AG27" s="66"/>
      <c r="AH27" s="66">
        <f>'0101'!W71</f>
        <v>0</v>
      </c>
      <c r="AI27" s="66"/>
      <c r="AJ27" s="66"/>
      <c r="AK27" s="66"/>
      <c r="AL27" s="66"/>
      <c r="AM27" s="66"/>
      <c r="AN27" s="66"/>
      <c r="AO27" s="66"/>
      <c r="AP27" s="66"/>
      <c r="AQ27" s="66"/>
      <c r="AR27" s="122">
        <f t="shared" si="8"/>
        <v>1000</v>
      </c>
    </row>
    <row r="28" spans="1:45" ht="15" customHeight="1" x14ac:dyDescent="0.25">
      <c r="A28" s="25">
        <v>1</v>
      </c>
      <c r="B28" s="26" t="s">
        <v>10</v>
      </c>
      <c r="C28" s="26" t="s">
        <v>10</v>
      </c>
      <c r="D28" s="30">
        <v>54112</v>
      </c>
      <c r="E28" s="31" t="s">
        <v>150</v>
      </c>
      <c r="F28" s="56">
        <v>1000</v>
      </c>
      <c r="G28" s="101"/>
      <c r="H28" s="101"/>
      <c r="I28" s="61">
        <f t="shared" si="0"/>
        <v>1000</v>
      </c>
      <c r="J28" s="112"/>
      <c r="K28" s="112"/>
      <c r="L28" s="62">
        <f t="shared" si="1"/>
        <v>1000</v>
      </c>
      <c r="M28" s="105"/>
      <c r="N28" s="105"/>
      <c r="O28" s="62">
        <f t="shared" si="2"/>
        <v>1000</v>
      </c>
      <c r="P28" s="62"/>
      <c r="Q28" s="62"/>
      <c r="R28" s="62">
        <f t="shared" si="3"/>
        <v>1000</v>
      </c>
      <c r="S28" s="62"/>
      <c r="T28" s="62"/>
      <c r="U28" s="62">
        <f t="shared" si="4"/>
        <v>1000</v>
      </c>
      <c r="V28" s="62"/>
      <c r="W28" s="62"/>
      <c r="X28" s="62">
        <f t="shared" si="5"/>
        <v>1000</v>
      </c>
      <c r="Y28" s="62"/>
      <c r="Z28" s="62"/>
      <c r="AA28" s="62">
        <f t="shared" si="6"/>
        <v>1000</v>
      </c>
      <c r="AB28" s="62"/>
      <c r="AC28" s="62"/>
      <c r="AD28" s="67">
        <f t="shared" si="7"/>
        <v>1000</v>
      </c>
      <c r="AE28" s="61"/>
      <c r="AF28" s="66"/>
      <c r="AG28" s="66"/>
      <c r="AH28" s="66"/>
      <c r="AI28" s="66"/>
      <c r="AJ28" s="66"/>
      <c r="AK28" s="66"/>
      <c r="AL28" s="66"/>
      <c r="AM28" s="66"/>
      <c r="AN28" s="66"/>
      <c r="AO28" s="66"/>
      <c r="AP28" s="66"/>
      <c r="AQ28" s="66"/>
      <c r="AR28" s="122">
        <f t="shared" si="8"/>
        <v>1000</v>
      </c>
    </row>
    <row r="29" spans="1:45" ht="15" customHeight="1" x14ac:dyDescent="0.25">
      <c r="A29" s="25">
        <v>1</v>
      </c>
      <c r="B29" s="26" t="s">
        <v>10</v>
      </c>
      <c r="C29" s="26" t="s">
        <v>10</v>
      </c>
      <c r="D29" s="30">
        <v>54114</v>
      </c>
      <c r="E29" s="31" t="s">
        <v>24</v>
      </c>
      <c r="F29" s="56">
        <v>1000</v>
      </c>
      <c r="G29" s="101"/>
      <c r="H29" s="101"/>
      <c r="I29" s="61">
        <f t="shared" si="0"/>
        <v>1000</v>
      </c>
      <c r="J29" s="112"/>
      <c r="K29" s="112"/>
      <c r="L29" s="62">
        <f t="shared" si="1"/>
        <v>1000</v>
      </c>
      <c r="M29" s="105"/>
      <c r="N29" s="105"/>
      <c r="O29" s="62">
        <f t="shared" si="2"/>
        <v>1000</v>
      </c>
      <c r="P29" s="62"/>
      <c r="Q29" s="62"/>
      <c r="R29" s="62">
        <f t="shared" si="3"/>
        <v>1000</v>
      </c>
      <c r="S29" s="62"/>
      <c r="T29" s="62"/>
      <c r="U29" s="62">
        <f t="shared" si="4"/>
        <v>1000</v>
      </c>
      <c r="V29" s="62"/>
      <c r="W29" s="62"/>
      <c r="X29" s="62">
        <f t="shared" si="5"/>
        <v>1000</v>
      </c>
      <c r="Y29" s="62"/>
      <c r="Z29" s="62"/>
      <c r="AA29" s="62">
        <f t="shared" si="6"/>
        <v>1000</v>
      </c>
      <c r="AB29" s="62"/>
      <c r="AC29" s="62"/>
      <c r="AD29" s="67">
        <f t="shared" si="7"/>
        <v>1000</v>
      </c>
      <c r="AE29" s="61">
        <f>'0101'!X681</f>
        <v>76</v>
      </c>
      <c r="AF29" s="66"/>
      <c r="AG29" s="66">
        <f>'0101'!X56</f>
        <v>0</v>
      </c>
      <c r="AH29" s="66"/>
      <c r="AI29" s="66"/>
      <c r="AJ29" s="66">
        <f>'0101'!X186</f>
        <v>76</v>
      </c>
      <c r="AK29" s="66"/>
      <c r="AL29" s="66">
        <f>'0101'!X73</f>
        <v>0</v>
      </c>
      <c r="AM29" s="66"/>
      <c r="AN29" s="66"/>
      <c r="AO29" s="66"/>
      <c r="AP29" s="66"/>
      <c r="AQ29" s="66">
        <f>'0101'!X120+'0101'!X124</f>
        <v>0</v>
      </c>
      <c r="AR29" s="122">
        <f t="shared" si="8"/>
        <v>924</v>
      </c>
    </row>
    <row r="30" spans="1:45" ht="15" customHeight="1" x14ac:dyDescent="0.25">
      <c r="A30" s="25">
        <v>1</v>
      </c>
      <c r="B30" s="26" t="s">
        <v>10</v>
      </c>
      <c r="C30" s="26" t="s">
        <v>10</v>
      </c>
      <c r="D30" s="30">
        <v>54115</v>
      </c>
      <c r="E30" s="31" t="s">
        <v>25</v>
      </c>
      <c r="F30" s="56">
        <v>500</v>
      </c>
      <c r="G30" s="101"/>
      <c r="H30" s="101"/>
      <c r="I30" s="61">
        <f t="shared" si="0"/>
        <v>500</v>
      </c>
      <c r="J30" s="112"/>
      <c r="K30" s="112"/>
      <c r="L30" s="62">
        <f t="shared" si="1"/>
        <v>500</v>
      </c>
      <c r="M30" s="105"/>
      <c r="N30" s="105"/>
      <c r="O30" s="62">
        <f t="shared" si="2"/>
        <v>500</v>
      </c>
      <c r="P30" s="62"/>
      <c r="Q30" s="62"/>
      <c r="R30" s="62">
        <f t="shared" si="3"/>
        <v>500</v>
      </c>
      <c r="S30" s="62"/>
      <c r="T30" s="62"/>
      <c r="U30" s="62">
        <f t="shared" si="4"/>
        <v>500</v>
      </c>
      <c r="V30" s="62"/>
      <c r="W30" s="62"/>
      <c r="X30" s="62">
        <f t="shared" si="5"/>
        <v>500</v>
      </c>
      <c r="Y30" s="62"/>
      <c r="Z30" s="62"/>
      <c r="AA30" s="62">
        <f t="shared" si="6"/>
        <v>500</v>
      </c>
      <c r="AB30" s="62"/>
      <c r="AC30" s="62"/>
      <c r="AD30" s="67">
        <f t="shared" si="7"/>
        <v>500</v>
      </c>
      <c r="AE30" s="61">
        <f>'0101'!Y681</f>
        <v>0</v>
      </c>
      <c r="AF30" s="66"/>
      <c r="AG30" s="66"/>
      <c r="AH30" s="66"/>
      <c r="AI30" s="66"/>
      <c r="AJ30" s="66"/>
      <c r="AK30" s="66"/>
      <c r="AL30" s="66"/>
      <c r="AM30" s="66"/>
      <c r="AN30" s="66"/>
      <c r="AO30" s="66"/>
      <c r="AP30" s="66"/>
      <c r="AQ30" s="66"/>
      <c r="AR30" s="122">
        <f t="shared" si="8"/>
        <v>500</v>
      </c>
    </row>
    <row r="31" spans="1:45" ht="15" customHeight="1" x14ac:dyDescent="0.25">
      <c r="A31" s="25">
        <v>1</v>
      </c>
      <c r="B31" s="26" t="s">
        <v>10</v>
      </c>
      <c r="C31" s="26" t="s">
        <v>10</v>
      </c>
      <c r="D31" s="30">
        <v>54118</v>
      </c>
      <c r="E31" s="31" t="s">
        <v>26</v>
      </c>
      <c r="F31" s="56">
        <v>1000</v>
      </c>
      <c r="G31" s="101"/>
      <c r="H31" s="101"/>
      <c r="I31" s="61">
        <f t="shared" si="0"/>
        <v>1000</v>
      </c>
      <c r="J31" s="112"/>
      <c r="K31" s="112"/>
      <c r="L31" s="62">
        <f t="shared" si="1"/>
        <v>1000</v>
      </c>
      <c r="M31" s="105"/>
      <c r="N31" s="105"/>
      <c r="O31" s="62">
        <f t="shared" si="2"/>
        <v>1000</v>
      </c>
      <c r="P31" s="62"/>
      <c r="Q31" s="62"/>
      <c r="R31" s="62">
        <f t="shared" si="3"/>
        <v>1000</v>
      </c>
      <c r="S31" s="62"/>
      <c r="T31" s="62"/>
      <c r="U31" s="62">
        <f t="shared" si="4"/>
        <v>1000</v>
      </c>
      <c r="V31" s="62"/>
      <c r="W31" s="62"/>
      <c r="X31" s="62">
        <f t="shared" si="5"/>
        <v>1000</v>
      </c>
      <c r="Y31" s="62"/>
      <c r="Z31" s="62"/>
      <c r="AA31" s="62">
        <f t="shared" si="6"/>
        <v>1000</v>
      </c>
      <c r="AB31" s="62"/>
      <c r="AC31" s="62"/>
      <c r="AD31" s="67">
        <f t="shared" si="7"/>
        <v>1000</v>
      </c>
      <c r="AE31" s="61">
        <f>'0101'!Z681</f>
        <v>0</v>
      </c>
      <c r="AF31" s="66"/>
      <c r="AG31" s="66"/>
      <c r="AH31" s="66">
        <f>'0101'!Z71</f>
        <v>0</v>
      </c>
      <c r="AI31" s="66"/>
      <c r="AJ31" s="66"/>
      <c r="AK31" s="66"/>
      <c r="AL31" s="66">
        <f>'0101'!Z73</f>
        <v>0</v>
      </c>
      <c r="AM31" s="66"/>
      <c r="AN31" s="66"/>
      <c r="AO31" s="66">
        <f>'0101'!Z120+'0101'!Z124</f>
        <v>0</v>
      </c>
      <c r="AP31" s="66"/>
      <c r="AQ31" s="66">
        <f>'0101'!Z120</f>
        <v>0</v>
      </c>
      <c r="AR31" s="122">
        <f t="shared" si="8"/>
        <v>1000</v>
      </c>
    </row>
    <row r="32" spans="1:45" ht="15" customHeight="1" x14ac:dyDescent="0.25">
      <c r="A32" s="25">
        <v>1</v>
      </c>
      <c r="B32" s="26" t="s">
        <v>10</v>
      </c>
      <c r="C32" s="26" t="s">
        <v>10</v>
      </c>
      <c r="D32" s="30">
        <v>54119</v>
      </c>
      <c r="E32" s="31" t="s">
        <v>27</v>
      </c>
      <c r="F32" s="56">
        <v>200</v>
      </c>
      <c r="G32" s="101"/>
      <c r="H32" s="101"/>
      <c r="I32" s="61">
        <f t="shared" si="0"/>
        <v>200</v>
      </c>
      <c r="J32" s="112"/>
      <c r="K32" s="112"/>
      <c r="L32" s="62">
        <f t="shared" si="1"/>
        <v>200</v>
      </c>
      <c r="M32" s="106"/>
      <c r="N32" s="106"/>
      <c r="O32" s="62">
        <f t="shared" si="2"/>
        <v>200</v>
      </c>
      <c r="P32" s="61"/>
      <c r="Q32" s="61"/>
      <c r="R32" s="62">
        <f t="shared" si="3"/>
        <v>200</v>
      </c>
      <c r="S32" s="61"/>
      <c r="T32" s="61"/>
      <c r="U32" s="62">
        <f t="shared" si="4"/>
        <v>200</v>
      </c>
      <c r="V32" s="61"/>
      <c r="W32" s="61"/>
      <c r="X32" s="62">
        <f t="shared" si="5"/>
        <v>200</v>
      </c>
      <c r="Y32" s="61"/>
      <c r="Z32" s="61"/>
      <c r="AA32" s="62">
        <f t="shared" si="6"/>
        <v>200</v>
      </c>
      <c r="AB32" s="61"/>
      <c r="AC32" s="61"/>
      <c r="AD32" s="67">
        <f t="shared" si="7"/>
        <v>200</v>
      </c>
      <c r="AE32" s="61">
        <f>'0101'!AA681</f>
        <v>0</v>
      </c>
      <c r="AF32" s="66"/>
      <c r="AG32" s="66"/>
      <c r="AH32" s="66">
        <f>'0101'!AA71</f>
        <v>0</v>
      </c>
      <c r="AI32" s="66">
        <f>'0101'!AA36</f>
        <v>0</v>
      </c>
      <c r="AJ32" s="66"/>
      <c r="AK32" s="66"/>
      <c r="AL32" s="66"/>
      <c r="AM32" s="66"/>
      <c r="AN32" s="66"/>
      <c r="AO32" s="66">
        <f>'0101'!AA124</f>
        <v>0</v>
      </c>
      <c r="AP32" s="66"/>
      <c r="AQ32" s="66"/>
      <c r="AR32" s="122">
        <f t="shared" si="8"/>
        <v>200</v>
      </c>
    </row>
    <row r="33" spans="1:45" ht="15" customHeight="1" x14ac:dyDescent="0.25">
      <c r="A33" s="25">
        <v>1</v>
      </c>
      <c r="B33" s="26" t="s">
        <v>10</v>
      </c>
      <c r="C33" s="26" t="s">
        <v>10</v>
      </c>
      <c r="D33" s="30">
        <v>54199</v>
      </c>
      <c r="E33" s="31" t="s">
        <v>28</v>
      </c>
      <c r="F33" s="213">
        <v>30000</v>
      </c>
      <c r="G33" s="101"/>
      <c r="H33" s="101">
        <f>25.75+990+1745.33-50-53.2</f>
        <v>2657.88</v>
      </c>
      <c r="I33" s="61">
        <f t="shared" si="0"/>
        <v>27342.12</v>
      </c>
      <c r="J33" s="112"/>
      <c r="K33" s="112"/>
      <c r="L33" s="62">
        <f t="shared" si="1"/>
        <v>27342.12</v>
      </c>
      <c r="M33" s="106"/>
      <c r="N33" s="106"/>
      <c r="O33" s="62">
        <f t="shared" si="2"/>
        <v>27342.12</v>
      </c>
      <c r="P33" s="61"/>
      <c r="Q33" s="108"/>
      <c r="R33" s="62">
        <f t="shared" si="3"/>
        <v>27342.12</v>
      </c>
      <c r="S33" s="61"/>
      <c r="T33" s="108"/>
      <c r="U33" s="62">
        <f t="shared" si="4"/>
        <v>27342.12</v>
      </c>
      <c r="V33" s="61"/>
      <c r="W33" s="108"/>
      <c r="X33" s="62">
        <f t="shared" si="5"/>
        <v>27342.12</v>
      </c>
      <c r="Y33" s="61"/>
      <c r="Z33" s="62"/>
      <c r="AA33" s="62">
        <f t="shared" si="6"/>
        <v>27342.12</v>
      </c>
      <c r="AB33" s="61"/>
      <c r="AC33" s="108"/>
      <c r="AD33" s="67">
        <f t="shared" si="7"/>
        <v>27342.12</v>
      </c>
      <c r="AE33" s="61">
        <f>'0101'!AB681</f>
        <v>0</v>
      </c>
      <c r="AF33" s="66"/>
      <c r="AG33" s="66">
        <f>'0101'!AB56</f>
        <v>0</v>
      </c>
      <c r="AH33" s="66">
        <f>'0101'!AB71</f>
        <v>0</v>
      </c>
      <c r="AI33" s="66"/>
      <c r="AJ33" s="66"/>
      <c r="AK33" s="66">
        <f>'0101'!AB58</f>
        <v>0</v>
      </c>
      <c r="AL33" s="66">
        <f>'0101'!AB73</f>
        <v>0</v>
      </c>
      <c r="AM33" s="66"/>
      <c r="AN33" s="66"/>
      <c r="AO33" s="66">
        <f>'0101'!AB124</f>
        <v>0</v>
      </c>
      <c r="AP33" s="66"/>
      <c r="AQ33" s="66">
        <f>'0101'!AB120</f>
        <v>0</v>
      </c>
      <c r="AR33" s="122">
        <f t="shared" si="8"/>
        <v>27342.12</v>
      </c>
      <c r="AS33" s="45"/>
    </row>
    <row r="34" spans="1:45" ht="15" customHeight="1" x14ac:dyDescent="0.25">
      <c r="A34" s="25">
        <v>1</v>
      </c>
      <c r="B34" s="26" t="s">
        <v>10</v>
      </c>
      <c r="C34" s="26" t="s">
        <v>10</v>
      </c>
      <c r="D34" s="34">
        <v>54201</v>
      </c>
      <c r="E34" s="35" t="s">
        <v>29</v>
      </c>
      <c r="F34" s="56">
        <v>74000</v>
      </c>
      <c r="G34" s="101">
        <v>1745.33</v>
      </c>
      <c r="H34" s="101"/>
      <c r="I34" s="61">
        <f t="shared" si="0"/>
        <v>75745.33</v>
      </c>
      <c r="J34" s="112"/>
      <c r="K34" s="112"/>
      <c r="L34" s="62">
        <f t="shared" si="1"/>
        <v>75745.33</v>
      </c>
      <c r="M34" s="106"/>
      <c r="N34" s="106"/>
      <c r="O34" s="62">
        <f t="shared" si="2"/>
        <v>75745.33</v>
      </c>
      <c r="P34" s="61"/>
      <c r="Q34" s="61"/>
      <c r="R34" s="62">
        <f t="shared" si="3"/>
        <v>75745.33</v>
      </c>
      <c r="S34" s="61"/>
      <c r="T34" s="61"/>
      <c r="U34" s="62">
        <f t="shared" si="4"/>
        <v>75745.33</v>
      </c>
      <c r="V34" s="61"/>
      <c r="W34" s="61"/>
      <c r="X34" s="62">
        <f t="shared" si="5"/>
        <v>75745.33</v>
      </c>
      <c r="Y34" s="61"/>
      <c r="Z34" s="61"/>
      <c r="AA34" s="62">
        <f t="shared" si="6"/>
        <v>75745.33</v>
      </c>
      <c r="AB34" s="61"/>
      <c r="AC34" s="61"/>
      <c r="AD34" s="67">
        <f t="shared" si="7"/>
        <v>75745.33</v>
      </c>
      <c r="AE34" s="61">
        <f>'0101'!AC681</f>
        <v>54327.740000000005</v>
      </c>
      <c r="AF34" s="66">
        <f>'0101'!AC25</f>
        <v>0</v>
      </c>
      <c r="AG34" s="66">
        <f>'0101'!AC43+'0101'!AC46+'0101'!AC47+'0101'!AC49+'0101'!AC78+'0101'!AC79+'0101'!AC80</f>
        <v>8374.35</v>
      </c>
      <c r="AH34" s="66">
        <f>'0101'!AC91+'0101'!AC92+'0101'!AC99+'0101'!AC131+'0101'!AC134+'0101'!AC135+'0101'!AC136</f>
        <v>6097.4299999999985</v>
      </c>
      <c r="AI34" s="66">
        <f>'0101'!AC142+'0101'!AC145+'0101'!AC157+'0101'!AC158+'0101'!AC159</f>
        <v>5819.0700000000006</v>
      </c>
      <c r="AJ34" s="66">
        <f>'0101'!AC197+'0101'!AC199+'0101'!AC230+'0101'!AC231+'0101'!AC232</f>
        <v>5747.63</v>
      </c>
      <c r="AK34" s="66">
        <f>'0101'!AC240+'0101'!AC244+'0101'!AC247+'0101'!AC250+'0101'!AC259+'0101'!AC260+'0101'!AC261+'0101'!AC285</f>
        <v>6520.0999999999995</v>
      </c>
      <c r="AL34" s="66">
        <f>'0101'!AC300+'0101'!AC301+'0101'!AC307+'0101'!AC329+'0101'!AC330+'0101'!AC331</f>
        <v>5569.8899999999994</v>
      </c>
      <c r="AM34" s="66">
        <f>'0101'!AC344+'0101'!AC345+'0101'!AC372+'0101'!AC373+'0101'!AC374+'0101'!AC375</f>
        <v>5605.28</v>
      </c>
      <c r="AN34" s="66">
        <f>'0101'!AC395+'0101'!AC396+'0101'!AC409+'0101'!AC411+'0101'!AC412</f>
        <v>4482.1400000000003</v>
      </c>
      <c r="AO34" s="66">
        <f>'0101'!AC439+'0101'!AC447+'0101'!AC456+'0101'!AC482+'0101'!AC484+'0101'!AC485</f>
        <v>0</v>
      </c>
      <c r="AP34" s="66">
        <f>'0101'!AC520+'0101'!AC524+'0101'!AC536+'0101'!AC537+'0101'!AC538</f>
        <v>0</v>
      </c>
      <c r="AQ34" s="66">
        <f>'0101'!AC592+'0101'!AC593+'0101'!AC610+'0101'!AC611+'0101'!AC612+'0101'!AC639</f>
        <v>0</v>
      </c>
      <c r="AR34" s="122">
        <f t="shared" si="8"/>
        <v>21417.589999999997</v>
      </c>
    </row>
    <row r="35" spans="1:45" ht="15" customHeight="1" x14ac:dyDescent="0.25">
      <c r="A35" s="25">
        <v>1</v>
      </c>
      <c r="B35" s="26" t="s">
        <v>10</v>
      </c>
      <c r="C35" s="26" t="s">
        <v>10</v>
      </c>
      <c r="D35" s="34">
        <v>54202</v>
      </c>
      <c r="E35" s="35" t="s">
        <v>30</v>
      </c>
      <c r="F35" s="56">
        <v>35000</v>
      </c>
      <c r="G35" s="101"/>
      <c r="H35" s="101"/>
      <c r="I35" s="61">
        <f t="shared" si="0"/>
        <v>35000</v>
      </c>
      <c r="J35" s="112"/>
      <c r="K35" s="112"/>
      <c r="L35" s="62">
        <f t="shared" si="1"/>
        <v>35000</v>
      </c>
      <c r="M35" s="106"/>
      <c r="N35" s="106"/>
      <c r="O35" s="62">
        <f t="shared" si="2"/>
        <v>35000</v>
      </c>
      <c r="P35" s="61"/>
      <c r="Q35" s="61"/>
      <c r="R35" s="62">
        <f t="shared" si="3"/>
        <v>35000</v>
      </c>
      <c r="S35" s="61"/>
      <c r="T35" s="61"/>
      <c r="U35" s="62">
        <f t="shared" si="4"/>
        <v>35000</v>
      </c>
      <c r="V35" s="61"/>
      <c r="W35" s="61"/>
      <c r="X35" s="62">
        <f t="shared" si="5"/>
        <v>35000</v>
      </c>
      <c r="Y35" s="61"/>
      <c r="Z35" s="61"/>
      <c r="AA35" s="62">
        <f t="shared" si="6"/>
        <v>35000</v>
      </c>
      <c r="AB35" s="61"/>
      <c r="AC35" s="61"/>
      <c r="AD35" s="67">
        <f t="shared" si="7"/>
        <v>35000</v>
      </c>
      <c r="AE35" s="61">
        <f>'0101'!AD681</f>
        <v>19019.04</v>
      </c>
      <c r="AF35" s="66">
        <f>'0101'!AD9+'0101'!AD10+'0101'!AD11+'0101'!AD12+'0101'!AD13+'0101'!AD14+'0101'!AD15+'0101'!AD16+'0101'!AD17+'0101'!AD18+'0101'!AD19+'0101'!AD20+'0101'!AD21+'0101'!AD22+'0101'!AD23+'0101'!AD24</f>
        <v>1592.08</v>
      </c>
      <c r="AG35" s="66">
        <f>'0101'!AD40+'0101'!AD41+'0101'!AD50+'0101'!AD51+'0101'!AD52+'0101'!AD53+'0101'!AD54+'0101'!AD55+'0101'!AD56+'0101'!AD57+'0101'!AD58+'0101'!AD59+'0101'!AD60+'0101'!AD61+'0101'!AD62+'0101'!AD63+'0101'!AD64+'0101'!AD65+'0101'!AD66</f>
        <v>2053.31</v>
      </c>
      <c r="AH35" s="66">
        <f>'0101'!AD89+'0101'!AD90+'0101'!AD104+'0101'!AD105+'0101'!AD106+'0101'!AD107+'0101'!AD108+'0101'!AD109+'0101'!AD110+'0101'!AD111+'0101'!AD112+'0101'!AD113+'0101'!AD114+'0101'!AD115+'0101'!AD116+'0101'!AD117+'0101'!AD118+'0101'!AD119+'0101'!AD128+'0101'!AD129+'0101'!AD130</f>
        <v>2062.11</v>
      </c>
      <c r="AI35" s="66">
        <f>'0101'!AD152</f>
        <v>2.39</v>
      </c>
      <c r="AJ35" s="66">
        <f>'0101'!AD168+'0101'!AD169+'0101'!AD170+'0101'!AD171+'0101'!AD172+'0101'!AD173+'0101'!AD174+'0101'!AD175+'0101'!AD176+'0101'!AD177+'0101'!AD178+'0101'!AD179+'0101'!AD180+'0101'!AD181+'0101'!AD182+'0101'!AD183+'0101'!AD184+'0101'!AD185+'0101'!AD192+'0101'!AD193+'0101'!AD201+'0101'!AD202+'0101'!AD203+'0101'!AD204+'0101'!AD205+'0101'!AD206+'0101'!AD207+'0101'!AD208+'0101'!AD209+'0101'!AD210+'0101'!AD211+'0101'!AD212+'0101'!AD213+'0101'!AD214+'0101'!AD215+'0101'!AD216+'0101'!AD217</f>
        <v>4083.64</v>
      </c>
      <c r="AK35" s="66">
        <f>'0101'!AD234+'0101'!AD235+'0101'!AD236+'0101'!AD239+'0101'!AD253+'0101'!AD268+'0101'!AD269+'0101'!AD270+'0101'!AD271+'0101'!AD272+'0101'!AD273+'0101'!AD274+'0101'!AD275+'0101'!AD276+'0101'!AD277+'0101'!AD278+'0101'!AD279+'0101'!AD280+'0101'!AD281+'0101'!AD282+'0101'!AD283</f>
        <v>2108.5299999999997</v>
      </c>
      <c r="AL35" s="66">
        <f>'0101'!AD287+'0101'!AD288+'0101'!AD296+'0101'!AD308+'0101'!AD309+'0101'!AD310+'0101'!AD311+'0101'!AD312+'0101'!AD313+'0101'!AD314+'0101'!AD315+'0101'!AD316+'0101'!AD317+'0101'!AD318+'0101'!AD319+'0101'!AD320+'0101'!AD321+'0101'!AD322+'0101'!AD323+'0101'!AD324+'0101'!AD325</f>
        <v>2235.1400000000003</v>
      </c>
      <c r="AM35" s="66">
        <f>'0101'!AD349+'0101'!AD350+'0101'!AD351+'0101'!AD352+'0101'!AD353+'0101'!AD354+'0101'!AD355+'0101'!AD356+'0101'!AD357+'0101'!AD358+'0101'!AD359+'0101'!AD360+'0101'!AD361+'0101'!AD362+'0101'!AD363+'0101'!AD364+'0101'!AD365+'0101'!AD366+'0101'!AD381+'0101'!AD382</f>
        <v>2200.5500000000002</v>
      </c>
      <c r="AN35" s="66">
        <f>'0101'!AD401+'0101'!AD402+'0101'!AD407+'0101'!AD408</f>
        <v>8.66</v>
      </c>
      <c r="AO35" s="66">
        <f>'0101'!AD423+'0101'!AD424+'0101'!AD425+'0101'!AD426+'0101'!AD427+'0101'!AD428+'0101'!AD429+'0101'!AD430+'0101'!AD431+'0101'!AD432+'0101'!AD433+'0101'!AD434+'0101'!AD435+'0101'!AD436+'0101'!AD437+'0101'!AD438+'0101'!AD457+'0101'!AD458+'0101'!AD459+'0101'!AD460+'0101'!AD461+'0101'!AD462+'0101'!AD463+'0101'!AD464+'0101'!AD465+'0101'!AD466+'0101'!AD467+'0101'!AD468+'0101'!AD469+'0101'!AD470+'0101'!AD471+'0101'!AD472+'0101'!AD473+'0101'!AD474+'0101'!AD475+'0101'!AD476+'0101'!AD483</f>
        <v>493.26</v>
      </c>
      <c r="AP35" s="66">
        <f>'0101'!AD513+'0101'!AD514+'0101'!AD515+'0101'!AD516+'0101'!AD518+'0101'!AD519+'0101'!AD522+'0101'!AD543+'0101'!AD544+'0101'!AD545+'0101'!AD546+'0101'!AD547+'0101'!AD548+'0101'!AD549+'0101'!AD550+'0101'!AD551+'0101'!AD552+'0101'!AD553+'0101'!AD554+'0101'!AD555+'0101'!AD556</f>
        <v>0</v>
      </c>
      <c r="AQ35" s="66">
        <f>'0101'!AD572+'0101'!AD573+'0101'!AD595+'0101'!AD596+'0101'!AD597+'0101'!AD623+'0101'!AD624+'0101'!AD625+'0101'!AD626+'0101'!AD627+'0101'!AD628+'0101'!AD629+'0101'!AD630+'0101'!AD631+'0101'!AD632+'0101'!AD633+'0101'!AD634+'0101'!AD635+'0101'!AD636+'0101'!AD637+'0101'!AD638</f>
        <v>0</v>
      </c>
      <c r="AR35" s="122">
        <f t="shared" si="8"/>
        <v>15980.96</v>
      </c>
    </row>
    <row r="36" spans="1:45" ht="15" customHeight="1" x14ac:dyDescent="0.25">
      <c r="A36" s="25">
        <v>1</v>
      </c>
      <c r="B36" s="26" t="s">
        <v>10</v>
      </c>
      <c r="C36" s="26" t="s">
        <v>10</v>
      </c>
      <c r="D36" s="34">
        <v>54203</v>
      </c>
      <c r="E36" s="35" t="s">
        <v>31</v>
      </c>
      <c r="F36" s="56">
        <v>45000</v>
      </c>
      <c r="G36" s="101">
        <v>990</v>
      </c>
      <c r="H36" s="101"/>
      <c r="I36" s="61">
        <f t="shared" si="0"/>
        <v>45990</v>
      </c>
      <c r="J36" s="112"/>
      <c r="K36" s="112"/>
      <c r="L36" s="62">
        <f t="shared" si="1"/>
        <v>45990</v>
      </c>
      <c r="M36" s="106"/>
      <c r="N36" s="106"/>
      <c r="O36" s="62">
        <f t="shared" si="2"/>
        <v>45990</v>
      </c>
      <c r="P36" s="61"/>
      <c r="Q36" s="61"/>
      <c r="R36" s="62">
        <f t="shared" si="3"/>
        <v>45990</v>
      </c>
      <c r="S36" s="61"/>
      <c r="T36" s="61"/>
      <c r="U36" s="62">
        <f t="shared" si="4"/>
        <v>45990</v>
      </c>
      <c r="V36" s="61"/>
      <c r="W36" s="61"/>
      <c r="X36" s="62">
        <f t="shared" si="5"/>
        <v>45990</v>
      </c>
      <c r="Y36" s="61"/>
      <c r="Z36" s="61"/>
      <c r="AA36" s="62">
        <f t="shared" si="6"/>
        <v>45990</v>
      </c>
      <c r="AB36" s="61"/>
      <c r="AC36" s="61"/>
      <c r="AD36" s="67">
        <f t="shared" si="7"/>
        <v>45990</v>
      </c>
      <c r="AE36" s="61">
        <f>'0101'!AE681</f>
        <v>21448.741399999992</v>
      </c>
      <c r="AF36" s="66"/>
      <c r="AG36" s="66">
        <f>'0101'!AE42+'0101'!AE70+'0101'!AE71+'0101'!AE72+'0101'!AE73+'0101'!AE74+'0101'!AE75</f>
        <v>2551.0299999999997</v>
      </c>
      <c r="AH36" s="66">
        <f>'0101'!AE123+'0101'!AE124+'0101'!AE125+'0101'!AE126+'0101'!AE127+'0101'!AE133</f>
        <v>2348.9899999999998</v>
      </c>
      <c r="AI36" s="66">
        <f>'0101'!AE156+'0101'!AE162+'0101'!AE163+'0101'!AE164+'0101'!AE165+'0101'!AE166</f>
        <v>2368.1513999999997</v>
      </c>
      <c r="AJ36" s="66">
        <f>'0101'!AE196+'0101'!AE221+'0101'!AE222+'0101'!AE223+'0101'!AE224+'0101'!AE225+'0101'!AE226</f>
        <v>2392.29</v>
      </c>
      <c r="AK36" s="66">
        <f>'0101'!AE245+'0101'!AE252+'0101'!AE263+'0101'!AE264+'0101'!AE265+'0101'!AE266+'0101'!AE267</f>
        <v>3300.31</v>
      </c>
      <c r="AL36" s="66">
        <f>'0101'!AE333+'0101'!AE336+'0101'!AE337+'0101'!AE338+'0101'!AE339+'0101'!AE340</f>
        <v>2595.79</v>
      </c>
      <c r="AM36" s="66">
        <f>'0101'!AE367+'0101'!AE368+'0101'!AE369+'0101'!AE370+'0101'!AE371+'0101'!AE379</f>
        <v>2598.35</v>
      </c>
      <c r="AN36" s="66">
        <f>'0101'!AE406</f>
        <v>0</v>
      </c>
      <c r="AO36" s="66">
        <f>'0101'!AE498+'0101'!AE497+'0101'!AE496+'0101'!AE495+'0101'!AE494+'0101'!AE441+'0101'!AE422+'0101'!AE421+'0101'!AE420+'0101'!AE419</f>
        <v>0</v>
      </c>
      <c r="AP36" s="66">
        <f>'0101'!AE530+'0101'!AE531+'0101'!AE532+'0101'!AE533+'0101'!AE534+'0101'!AE535</f>
        <v>0</v>
      </c>
      <c r="AQ36" s="66">
        <f>'0101'!AE591+'0101'!AE603+'0101'!AE615+'0101'!AE616+'0101'!AE617+'0101'!AE618</f>
        <v>0</v>
      </c>
      <c r="AR36" s="122">
        <f t="shared" si="8"/>
        <v>24541.258600000008</v>
      </c>
    </row>
    <row r="37" spans="1:45" ht="15" customHeight="1" x14ac:dyDescent="0.25">
      <c r="A37" s="25">
        <v>1</v>
      </c>
      <c r="B37" s="26" t="s">
        <v>10</v>
      </c>
      <c r="C37" s="26" t="s">
        <v>10</v>
      </c>
      <c r="D37" s="30">
        <v>54301</v>
      </c>
      <c r="E37" s="31" t="s">
        <v>32</v>
      </c>
      <c r="F37" s="56">
        <v>10000</v>
      </c>
      <c r="G37" s="101"/>
      <c r="H37" s="101"/>
      <c r="I37" s="61">
        <f t="shared" si="0"/>
        <v>10000</v>
      </c>
      <c r="J37" s="112"/>
      <c r="K37" s="112"/>
      <c r="L37" s="62">
        <f t="shared" si="1"/>
        <v>10000</v>
      </c>
      <c r="M37" s="106"/>
      <c r="N37" s="106"/>
      <c r="O37" s="62">
        <f t="shared" si="2"/>
        <v>10000</v>
      </c>
      <c r="P37" s="61"/>
      <c r="Q37" s="61"/>
      <c r="R37" s="62">
        <f t="shared" si="3"/>
        <v>10000</v>
      </c>
      <c r="S37" s="61"/>
      <c r="T37" s="61"/>
      <c r="U37" s="62">
        <f t="shared" si="4"/>
        <v>10000</v>
      </c>
      <c r="V37" s="61"/>
      <c r="W37" s="61"/>
      <c r="X37" s="62">
        <f t="shared" si="5"/>
        <v>10000</v>
      </c>
      <c r="Y37" s="61"/>
      <c r="Z37" s="61"/>
      <c r="AA37" s="62">
        <f t="shared" si="6"/>
        <v>10000</v>
      </c>
      <c r="AB37" s="61"/>
      <c r="AC37" s="61"/>
      <c r="AD37" s="67">
        <f t="shared" si="7"/>
        <v>10000</v>
      </c>
      <c r="AE37" s="61">
        <f>'0101'!AF681</f>
        <v>3034</v>
      </c>
      <c r="AF37" s="66"/>
      <c r="AG37" s="66"/>
      <c r="AH37" s="66"/>
      <c r="AI37" s="66">
        <f>'0101'!AF151</f>
        <v>946</v>
      </c>
      <c r="AJ37" s="66">
        <f>'0101'!AF189</f>
        <v>1044</v>
      </c>
      <c r="AK37" s="66">
        <f>'0101'!AF213+'0101'!AF215</f>
        <v>0</v>
      </c>
      <c r="AL37" s="66"/>
      <c r="AM37" s="66">
        <f>'0101'!AF343</f>
        <v>1044</v>
      </c>
      <c r="AN37" s="66">
        <f>'0101'!AF417</f>
        <v>0</v>
      </c>
      <c r="AO37" s="66">
        <f>'0101'!AF444</f>
        <v>0</v>
      </c>
      <c r="AP37" s="66">
        <f>'0101'!AF523</f>
        <v>0</v>
      </c>
      <c r="AQ37" s="66"/>
      <c r="AR37" s="122">
        <f t="shared" si="8"/>
        <v>6966</v>
      </c>
    </row>
    <row r="38" spans="1:45" ht="15" customHeight="1" x14ac:dyDescent="0.25">
      <c r="A38" s="25">
        <v>1</v>
      </c>
      <c r="B38" s="26" t="s">
        <v>10</v>
      </c>
      <c r="C38" s="26" t="s">
        <v>10</v>
      </c>
      <c r="D38" s="30">
        <v>54305</v>
      </c>
      <c r="E38" s="31" t="s">
        <v>33</v>
      </c>
      <c r="F38" s="56">
        <v>500</v>
      </c>
      <c r="G38" s="101"/>
      <c r="H38" s="101"/>
      <c r="I38" s="61">
        <f t="shared" si="0"/>
        <v>500</v>
      </c>
      <c r="J38" s="112"/>
      <c r="K38" s="112"/>
      <c r="L38" s="62">
        <f t="shared" si="1"/>
        <v>500</v>
      </c>
      <c r="M38" s="106"/>
      <c r="N38" s="106"/>
      <c r="O38" s="62">
        <f t="shared" si="2"/>
        <v>500</v>
      </c>
      <c r="P38" s="61"/>
      <c r="Q38" s="61"/>
      <c r="R38" s="62">
        <f t="shared" si="3"/>
        <v>500</v>
      </c>
      <c r="S38" s="61"/>
      <c r="T38" s="61"/>
      <c r="U38" s="62">
        <f t="shared" si="4"/>
        <v>500</v>
      </c>
      <c r="V38" s="61"/>
      <c r="W38" s="61"/>
      <c r="X38" s="62">
        <f t="shared" si="5"/>
        <v>500</v>
      </c>
      <c r="Y38" s="61"/>
      <c r="Z38" s="61"/>
      <c r="AA38" s="62">
        <f t="shared" si="6"/>
        <v>500</v>
      </c>
      <c r="AB38" s="61"/>
      <c r="AC38" s="61"/>
      <c r="AD38" s="67">
        <f t="shared" si="7"/>
        <v>500</v>
      </c>
      <c r="AE38" s="61">
        <f>'0101'!AH681</f>
        <v>0</v>
      </c>
      <c r="AF38" s="66"/>
      <c r="AG38" s="66"/>
      <c r="AH38" s="66"/>
      <c r="AI38" s="66"/>
      <c r="AJ38" s="66"/>
      <c r="AK38" s="66"/>
      <c r="AL38" s="66"/>
      <c r="AM38" s="66"/>
      <c r="AN38" s="66"/>
      <c r="AO38" s="66"/>
      <c r="AP38" s="66"/>
      <c r="AQ38" s="66">
        <f>'0101'!AH120</f>
        <v>0</v>
      </c>
      <c r="AR38" s="122">
        <f t="shared" si="8"/>
        <v>500</v>
      </c>
    </row>
    <row r="39" spans="1:45" ht="15" customHeight="1" x14ac:dyDescent="0.25">
      <c r="A39" s="25">
        <v>1</v>
      </c>
      <c r="B39" s="26" t="s">
        <v>10</v>
      </c>
      <c r="C39" s="26" t="s">
        <v>10</v>
      </c>
      <c r="D39" s="30">
        <v>54313</v>
      </c>
      <c r="E39" s="31" t="s">
        <v>34</v>
      </c>
      <c r="F39" s="56">
        <v>2000</v>
      </c>
      <c r="G39" s="101"/>
      <c r="H39" s="101"/>
      <c r="I39" s="61">
        <f t="shared" si="0"/>
        <v>2000</v>
      </c>
      <c r="J39" s="112"/>
      <c r="K39" s="112"/>
      <c r="L39" s="62">
        <f t="shared" si="1"/>
        <v>2000</v>
      </c>
      <c r="M39" s="106"/>
      <c r="N39" s="106"/>
      <c r="O39" s="62">
        <f t="shared" si="2"/>
        <v>2000</v>
      </c>
      <c r="P39" s="61"/>
      <c r="Q39" s="61"/>
      <c r="R39" s="62">
        <f t="shared" si="3"/>
        <v>2000</v>
      </c>
      <c r="S39" s="61"/>
      <c r="T39" s="61"/>
      <c r="U39" s="62">
        <f t="shared" si="4"/>
        <v>2000</v>
      </c>
      <c r="V39" s="61"/>
      <c r="W39" s="61"/>
      <c r="X39" s="62">
        <f t="shared" si="5"/>
        <v>2000</v>
      </c>
      <c r="Y39" s="61"/>
      <c r="Z39" s="61"/>
      <c r="AA39" s="62">
        <f t="shared" si="6"/>
        <v>2000</v>
      </c>
      <c r="AB39" s="61"/>
      <c r="AC39" s="61"/>
      <c r="AD39" s="67">
        <f t="shared" si="7"/>
        <v>2000</v>
      </c>
      <c r="AE39" s="61">
        <f>'0101'!AI681</f>
        <v>837.32</v>
      </c>
      <c r="AF39" s="66"/>
      <c r="AG39" s="66">
        <f>'0101'!AI38</f>
        <v>140</v>
      </c>
      <c r="AH39" s="66">
        <f>'0101'!AI100</f>
        <v>697.32</v>
      </c>
      <c r="AI39" s="66">
        <f>'0101'!AI157</f>
        <v>0</v>
      </c>
      <c r="AJ39" s="66">
        <f>'0101'!AI167+'0101'!AI194+'0101'!AI201</f>
        <v>0</v>
      </c>
      <c r="AK39" s="66">
        <f>'0101'!AI252+'0101'!AI253</f>
        <v>0</v>
      </c>
      <c r="AL39" s="66">
        <f>'0101'!AI307+'0101'!AI311</f>
        <v>0</v>
      </c>
      <c r="AM39" s="66">
        <f>'0101'!AI76+'0101'!AI77+'0101'!AI78</f>
        <v>0</v>
      </c>
      <c r="AN39" s="66">
        <f>'0101'!AI91+'0101'!AI94+'0101'!AI95+'0101'!AI96</f>
        <v>0</v>
      </c>
      <c r="AO39" s="66">
        <f>'0101'!AI107+'0101'!AI108</f>
        <v>0</v>
      </c>
      <c r="AP39" s="66"/>
      <c r="AQ39" s="66">
        <f>'0101'!AI590</f>
        <v>0</v>
      </c>
      <c r="AR39" s="122">
        <f t="shared" si="8"/>
        <v>1162.6799999999998</v>
      </c>
    </row>
    <row r="40" spans="1:45" ht="15" customHeight="1" x14ac:dyDescent="0.25">
      <c r="A40" s="25">
        <v>1</v>
      </c>
      <c r="B40" s="26" t="s">
        <v>10</v>
      </c>
      <c r="C40" s="26" t="s">
        <v>10</v>
      </c>
      <c r="D40" s="30">
        <v>54314</v>
      </c>
      <c r="E40" s="31" t="s">
        <v>110</v>
      </c>
      <c r="F40" s="213">
        <f>83000+72000</f>
        <v>155000</v>
      </c>
      <c r="G40" s="101"/>
      <c r="H40" s="101"/>
      <c r="I40" s="61">
        <f t="shared" si="0"/>
        <v>155000</v>
      </c>
      <c r="J40" s="112"/>
      <c r="K40" s="112"/>
      <c r="L40" s="62">
        <f t="shared" si="1"/>
        <v>155000</v>
      </c>
      <c r="M40" s="106"/>
      <c r="N40" s="106"/>
      <c r="O40" s="62">
        <f t="shared" si="2"/>
        <v>155000</v>
      </c>
      <c r="P40" s="61"/>
      <c r="Q40" s="106"/>
      <c r="R40" s="62">
        <f t="shared" si="3"/>
        <v>155000</v>
      </c>
      <c r="S40" s="61"/>
      <c r="T40" s="106"/>
      <c r="U40" s="62">
        <f t="shared" si="4"/>
        <v>155000</v>
      </c>
      <c r="V40" s="61"/>
      <c r="W40" s="106"/>
      <c r="X40" s="62">
        <f t="shared" si="5"/>
        <v>155000</v>
      </c>
      <c r="Y40" s="61"/>
      <c r="Z40" s="106"/>
      <c r="AA40" s="62">
        <f t="shared" si="6"/>
        <v>155000</v>
      </c>
      <c r="AB40" s="61"/>
      <c r="AC40" s="106"/>
      <c r="AD40" s="67">
        <f t="shared" si="7"/>
        <v>155000</v>
      </c>
      <c r="AE40" s="61">
        <f>'0101'!AJ681</f>
        <v>63.5</v>
      </c>
      <c r="AF40" s="66"/>
      <c r="AG40" s="66"/>
      <c r="AH40" s="66"/>
      <c r="AI40" s="66"/>
      <c r="AJ40" s="66">
        <f>'0101'!AJ196</f>
        <v>63.5</v>
      </c>
      <c r="AK40" s="66"/>
      <c r="AL40" s="66">
        <f>'0101'!AJ289+'0101'!AJ294+'0101'!AJ301+'0101'!AJ302</f>
        <v>0</v>
      </c>
      <c r="AM40" s="66">
        <f>'0101'!AJ343+'0101'!AJ375</f>
        <v>0</v>
      </c>
      <c r="AN40" s="66">
        <f>'0101'!AJ108</f>
        <v>0</v>
      </c>
      <c r="AO40" s="66">
        <f>'0101'!AJ492+'0101'!AJ493</f>
        <v>0</v>
      </c>
      <c r="AP40" s="66"/>
      <c r="AQ40" s="66">
        <f>'0101'!AJ606+'0101'!AJ614</f>
        <v>0</v>
      </c>
      <c r="AR40" s="122">
        <f t="shared" si="8"/>
        <v>154936.5</v>
      </c>
    </row>
    <row r="41" spans="1:45" ht="15" customHeight="1" x14ac:dyDescent="0.25">
      <c r="A41" s="25">
        <v>1</v>
      </c>
      <c r="B41" s="26" t="s">
        <v>10</v>
      </c>
      <c r="C41" s="26" t="s">
        <v>10</v>
      </c>
      <c r="D41" s="30">
        <v>54316</v>
      </c>
      <c r="E41" s="31" t="s">
        <v>93</v>
      </c>
      <c r="F41" s="56">
        <v>10000</v>
      </c>
      <c r="G41" s="101"/>
      <c r="H41" s="101"/>
      <c r="I41" s="61">
        <f t="shared" si="0"/>
        <v>10000</v>
      </c>
      <c r="J41" s="112"/>
      <c r="K41" s="112"/>
      <c r="L41" s="62">
        <f t="shared" si="1"/>
        <v>10000</v>
      </c>
      <c r="M41" s="106"/>
      <c r="N41" s="106"/>
      <c r="O41" s="62">
        <f t="shared" si="2"/>
        <v>10000</v>
      </c>
      <c r="P41" s="61"/>
      <c r="Q41" s="106"/>
      <c r="R41" s="62">
        <f t="shared" si="3"/>
        <v>10000</v>
      </c>
      <c r="S41" s="61"/>
      <c r="T41" s="106"/>
      <c r="U41" s="62">
        <f t="shared" si="4"/>
        <v>10000</v>
      </c>
      <c r="V41" s="61"/>
      <c r="W41" s="106"/>
      <c r="X41" s="62">
        <f t="shared" si="5"/>
        <v>10000</v>
      </c>
      <c r="Y41" s="61"/>
      <c r="Z41" s="106"/>
      <c r="AA41" s="62">
        <f t="shared" si="6"/>
        <v>10000</v>
      </c>
      <c r="AB41" s="61"/>
      <c r="AC41" s="106"/>
      <c r="AD41" s="67">
        <f t="shared" si="7"/>
        <v>10000</v>
      </c>
      <c r="AE41" s="61">
        <f>'0101'!AK681</f>
        <v>1330</v>
      </c>
      <c r="AF41" s="66"/>
      <c r="AG41" s="66"/>
      <c r="AH41" s="66"/>
      <c r="AI41" s="66"/>
      <c r="AJ41" s="66">
        <f>'0101'!AK196</f>
        <v>80</v>
      </c>
      <c r="AK41" s="66">
        <f>'0101'!AK242+'0101'!AK243+'0101'!AK244</f>
        <v>0</v>
      </c>
      <c r="AL41" s="66">
        <f>'0101'!AK293</f>
        <v>0</v>
      </c>
      <c r="AM41" s="66">
        <f>'0101'!AK383</f>
        <v>1250</v>
      </c>
      <c r="AN41" s="66"/>
      <c r="AO41" s="66">
        <f>'0101'!AK499+'0101'!AK500</f>
        <v>0</v>
      </c>
      <c r="AP41" s="66">
        <f>'0101'!AK521</f>
        <v>0</v>
      </c>
      <c r="AQ41" s="66">
        <f>'0101'!AK602</f>
        <v>0</v>
      </c>
      <c r="AR41" s="122">
        <f t="shared" si="8"/>
        <v>8670</v>
      </c>
    </row>
    <row r="42" spans="1:45" ht="15" customHeight="1" x14ac:dyDescent="0.25">
      <c r="A42" s="25">
        <v>1</v>
      </c>
      <c r="B42" s="26" t="s">
        <v>10</v>
      </c>
      <c r="C42" s="26" t="s">
        <v>10</v>
      </c>
      <c r="D42" s="30">
        <v>54317</v>
      </c>
      <c r="E42" s="31" t="s">
        <v>35</v>
      </c>
      <c r="F42" s="56">
        <v>10000</v>
      </c>
      <c r="G42" s="101"/>
      <c r="H42" s="101"/>
      <c r="I42" s="61">
        <f t="shared" si="0"/>
        <v>10000</v>
      </c>
      <c r="J42" s="112"/>
      <c r="K42" s="112"/>
      <c r="L42" s="62">
        <f t="shared" si="1"/>
        <v>10000</v>
      </c>
      <c r="M42" s="106"/>
      <c r="N42" s="106"/>
      <c r="O42" s="62">
        <f t="shared" si="2"/>
        <v>10000</v>
      </c>
      <c r="P42" s="61"/>
      <c r="Q42" s="61"/>
      <c r="R42" s="62">
        <f t="shared" si="3"/>
        <v>10000</v>
      </c>
      <c r="S42" s="61"/>
      <c r="T42" s="61"/>
      <c r="U42" s="62">
        <f t="shared" si="4"/>
        <v>10000</v>
      </c>
      <c r="V42" s="61"/>
      <c r="W42" s="61"/>
      <c r="X42" s="62">
        <f t="shared" si="5"/>
        <v>10000</v>
      </c>
      <c r="Y42" s="61"/>
      <c r="Z42" s="61"/>
      <c r="AA42" s="62">
        <f t="shared" si="6"/>
        <v>10000</v>
      </c>
      <c r="AB42" s="61"/>
      <c r="AC42" s="61"/>
      <c r="AD42" s="67">
        <f t="shared" si="7"/>
        <v>10000</v>
      </c>
      <c r="AE42" s="61">
        <f>'0101'!AL681</f>
        <v>6444.38</v>
      </c>
      <c r="AF42" s="66"/>
      <c r="AG42" s="66">
        <f>'0101'!AL83</f>
        <v>222.22</v>
      </c>
      <c r="AH42" s="66">
        <f>'0101'!AL86+'0101'!AL87+'0101'!AL140</f>
        <v>888.88</v>
      </c>
      <c r="AI42" s="66">
        <f>'0101'!AL144+'0101'!AL160</f>
        <v>555.54999999999995</v>
      </c>
      <c r="AJ42" s="66">
        <f>'0101'!AL227+'0101'!AL228+'0101'!AL229</f>
        <v>888.88</v>
      </c>
      <c r="AK42" s="66">
        <f>'0101'!AL249+'0101'!AL251</f>
        <v>555.54999999999995</v>
      </c>
      <c r="AL42" s="66">
        <f>'0101'!AL289+'0101'!AL290+'0101'!AL291+'0101'!AL292+'0101'!AL293+'0101'!AL294+'0101'!AL305+'0101'!AL306</f>
        <v>2555.5299999999997</v>
      </c>
      <c r="AM42" s="66">
        <f>'0101'!AL376+'0101'!AL377</f>
        <v>555.54999999999995</v>
      </c>
      <c r="AN42" s="66">
        <f>'0101'!AL413+'0101'!AL414</f>
        <v>0</v>
      </c>
      <c r="AO42" s="66"/>
      <c r="AP42" s="66">
        <f>'0101'!AL504</f>
        <v>0</v>
      </c>
      <c r="AQ42" s="66">
        <f>'0101'!AL565+'0101'!AL619+'0101'!AL620+'0101'!AL621</f>
        <v>0</v>
      </c>
      <c r="AR42" s="122">
        <f t="shared" si="8"/>
        <v>3555.62</v>
      </c>
    </row>
    <row r="43" spans="1:45" ht="15" customHeight="1" x14ac:dyDescent="0.25">
      <c r="A43" s="25">
        <v>1</v>
      </c>
      <c r="B43" s="26" t="s">
        <v>10</v>
      </c>
      <c r="C43" s="26" t="s">
        <v>10</v>
      </c>
      <c r="D43" s="30">
        <v>54504</v>
      </c>
      <c r="E43" s="31" t="s">
        <v>148</v>
      </c>
      <c r="F43" s="56">
        <v>10000</v>
      </c>
      <c r="G43" s="101"/>
      <c r="H43" s="101"/>
      <c r="I43" s="61">
        <f t="shared" ref="I43:I50" si="9">F43+G43-H43</f>
        <v>10000</v>
      </c>
      <c r="J43" s="112"/>
      <c r="K43" s="112"/>
      <c r="L43" s="62">
        <f t="shared" si="1"/>
        <v>10000</v>
      </c>
      <c r="M43" s="106"/>
      <c r="N43" s="106"/>
      <c r="O43" s="62">
        <f t="shared" si="2"/>
        <v>10000</v>
      </c>
      <c r="P43" s="61"/>
      <c r="Q43" s="61"/>
      <c r="R43" s="62">
        <f t="shared" si="3"/>
        <v>10000</v>
      </c>
      <c r="S43" s="61"/>
      <c r="T43" s="61"/>
      <c r="U43" s="62">
        <f t="shared" si="4"/>
        <v>10000</v>
      </c>
      <c r="V43" s="61"/>
      <c r="W43" s="61"/>
      <c r="X43" s="62">
        <f t="shared" si="5"/>
        <v>10000</v>
      </c>
      <c r="Y43" s="61"/>
      <c r="Z43" s="61"/>
      <c r="AA43" s="62">
        <f t="shared" si="6"/>
        <v>10000</v>
      </c>
      <c r="AB43" s="62"/>
      <c r="AC43" s="61"/>
      <c r="AD43" s="67">
        <f t="shared" si="7"/>
        <v>10000</v>
      </c>
      <c r="AE43" s="61">
        <f>'0101'!AR681</f>
        <v>0</v>
      </c>
      <c r="AF43" s="66">
        <f>'0101'!AR7</f>
        <v>0</v>
      </c>
      <c r="AG43" s="66">
        <f>'0101'!AR65</f>
        <v>0</v>
      </c>
      <c r="AH43" s="66">
        <f>'0101'!AR110</f>
        <v>0</v>
      </c>
      <c r="AI43" s="66">
        <f>'0101'!AR151</f>
        <v>0</v>
      </c>
      <c r="AJ43" s="66">
        <f>'0101'!AR198</f>
        <v>0</v>
      </c>
      <c r="AK43" s="66">
        <f>'0101'!AR237</f>
        <v>0</v>
      </c>
      <c r="AL43" s="66"/>
      <c r="AM43" s="66"/>
      <c r="AN43" s="66"/>
      <c r="AO43" s="66">
        <f>'0101'!AR481</f>
        <v>0</v>
      </c>
      <c r="AP43" s="66">
        <f>'0101'!AR137+'0101'!AR138</f>
        <v>0</v>
      </c>
      <c r="AQ43" s="66">
        <f>'0101'!AR567+'0101'!AR609</f>
        <v>0</v>
      </c>
      <c r="AR43" s="122">
        <f t="shared" si="8"/>
        <v>10000</v>
      </c>
    </row>
    <row r="44" spans="1:45" ht="15" customHeight="1" x14ac:dyDescent="0.25">
      <c r="A44" s="25">
        <v>1</v>
      </c>
      <c r="B44" s="26" t="s">
        <v>10</v>
      </c>
      <c r="C44" s="26" t="s">
        <v>10</v>
      </c>
      <c r="D44" s="30">
        <v>54508</v>
      </c>
      <c r="E44" s="31" t="s">
        <v>97</v>
      </c>
      <c r="F44" s="56">
        <v>5000</v>
      </c>
      <c r="G44" s="101"/>
      <c r="H44" s="101"/>
      <c r="I44" s="61">
        <f t="shared" si="9"/>
        <v>5000</v>
      </c>
      <c r="J44" s="112"/>
      <c r="K44" s="112"/>
      <c r="L44" s="62">
        <f t="shared" si="1"/>
        <v>5000</v>
      </c>
      <c r="M44" s="106"/>
      <c r="N44" s="106"/>
      <c r="O44" s="62">
        <f t="shared" si="2"/>
        <v>5000</v>
      </c>
      <c r="P44" s="61"/>
      <c r="Q44" s="61"/>
      <c r="R44" s="62">
        <f t="shared" si="3"/>
        <v>5000</v>
      </c>
      <c r="S44" s="61"/>
      <c r="T44" s="61"/>
      <c r="U44" s="62">
        <f t="shared" si="4"/>
        <v>5000</v>
      </c>
      <c r="V44" s="61"/>
      <c r="W44" s="61"/>
      <c r="X44" s="62">
        <f t="shared" si="5"/>
        <v>5000</v>
      </c>
      <c r="Y44" s="61"/>
      <c r="Z44" s="61"/>
      <c r="AA44" s="62">
        <f t="shared" si="6"/>
        <v>5000</v>
      </c>
      <c r="AB44" s="61"/>
      <c r="AC44" s="61"/>
      <c r="AD44" s="67">
        <f t="shared" si="7"/>
        <v>5000</v>
      </c>
      <c r="AE44" s="61">
        <f>'0101'!AT681</f>
        <v>0</v>
      </c>
      <c r="AF44" s="66"/>
      <c r="AG44" s="66"/>
      <c r="AH44" s="66">
        <f>'0101'!AT68+'0101'!AT69</f>
        <v>0</v>
      </c>
      <c r="AI44" s="66"/>
      <c r="AJ44" s="66"/>
      <c r="AK44" s="66"/>
      <c r="AL44" s="66"/>
      <c r="AM44" s="66"/>
      <c r="AN44" s="66"/>
      <c r="AO44" s="66"/>
      <c r="AP44" s="66"/>
      <c r="AQ44" s="66"/>
      <c r="AR44" s="122">
        <f t="shared" si="8"/>
        <v>5000</v>
      </c>
    </row>
    <row r="45" spans="1:45" ht="15" customHeight="1" x14ac:dyDescent="0.25">
      <c r="A45" s="25">
        <v>1</v>
      </c>
      <c r="B45" s="26" t="s">
        <v>10</v>
      </c>
      <c r="C45" s="26" t="s">
        <v>10</v>
      </c>
      <c r="D45" s="30">
        <v>54599</v>
      </c>
      <c r="E45" s="31" t="s">
        <v>87</v>
      </c>
      <c r="F45" s="56">
        <v>5000</v>
      </c>
      <c r="G45" s="101">
        <v>25.75</v>
      </c>
      <c r="H45" s="101"/>
      <c r="I45" s="61">
        <f t="shared" si="9"/>
        <v>5025.75</v>
      </c>
      <c r="J45" s="112"/>
      <c r="K45" s="112"/>
      <c r="L45" s="62">
        <f t="shared" si="1"/>
        <v>5025.75</v>
      </c>
      <c r="M45" s="106"/>
      <c r="N45" s="106"/>
      <c r="O45" s="62">
        <f t="shared" si="2"/>
        <v>5025.75</v>
      </c>
      <c r="P45" s="108"/>
      <c r="Q45" s="61"/>
      <c r="R45" s="62">
        <f t="shared" si="3"/>
        <v>5025.75</v>
      </c>
      <c r="S45" s="108"/>
      <c r="T45" s="61"/>
      <c r="U45" s="62">
        <f t="shared" si="4"/>
        <v>5025.75</v>
      </c>
      <c r="V45" s="108"/>
      <c r="W45" s="61"/>
      <c r="X45" s="62">
        <f t="shared" si="5"/>
        <v>5025.75</v>
      </c>
      <c r="Y45" s="108"/>
      <c r="Z45" s="61"/>
      <c r="AA45" s="62">
        <f t="shared" si="6"/>
        <v>5025.75</v>
      </c>
      <c r="AB45" s="108"/>
      <c r="AC45" s="61"/>
      <c r="AD45" s="67">
        <f t="shared" si="7"/>
        <v>5025.75</v>
      </c>
      <c r="AE45" s="61">
        <f>'0101'!AU681</f>
        <v>1162.2</v>
      </c>
      <c r="AF45" s="66"/>
      <c r="AG45" s="66">
        <f>'0101'!AU81</f>
        <v>162.35</v>
      </c>
      <c r="AH45" s="66">
        <f>'0101'!AU138</f>
        <v>162.35</v>
      </c>
      <c r="AI45" s="66">
        <f>'0101'!AU161</f>
        <v>162.35</v>
      </c>
      <c r="AJ45" s="66">
        <f>'0101'!AU207</f>
        <v>0</v>
      </c>
      <c r="AK45" s="66">
        <f>'0101'!AU237+'0101'!AU268</f>
        <v>162.35</v>
      </c>
      <c r="AL45" s="66">
        <f>'0101'!AU332</f>
        <v>162.35</v>
      </c>
      <c r="AM45" s="66">
        <f>'0101'!AU380</f>
        <v>162.35</v>
      </c>
      <c r="AN45" s="66"/>
      <c r="AO45" s="66">
        <f>'0101'!AU452</f>
        <v>0</v>
      </c>
      <c r="AP45" s="66"/>
      <c r="AQ45" s="66"/>
      <c r="AR45" s="122">
        <f t="shared" si="8"/>
        <v>3863.55</v>
      </c>
    </row>
    <row r="46" spans="1:45" ht="15" customHeight="1" x14ac:dyDescent="0.25">
      <c r="A46" s="25">
        <v>1</v>
      </c>
      <c r="B46" s="26" t="s">
        <v>10</v>
      </c>
      <c r="C46" s="26" t="s">
        <v>10</v>
      </c>
      <c r="D46" s="30">
        <v>55508</v>
      </c>
      <c r="E46" s="31" t="s">
        <v>37</v>
      </c>
      <c r="F46" s="56">
        <v>3000</v>
      </c>
      <c r="G46" s="101"/>
      <c r="H46" s="101"/>
      <c r="I46" s="61">
        <f t="shared" si="9"/>
        <v>3000</v>
      </c>
      <c r="J46" s="112"/>
      <c r="K46" s="112"/>
      <c r="L46" s="62">
        <f t="shared" si="1"/>
        <v>3000</v>
      </c>
      <c r="M46" s="106"/>
      <c r="N46" s="106"/>
      <c r="O46" s="62">
        <f t="shared" si="2"/>
        <v>3000</v>
      </c>
      <c r="P46" s="61"/>
      <c r="Q46" s="61"/>
      <c r="R46" s="62">
        <f t="shared" si="3"/>
        <v>3000</v>
      </c>
      <c r="S46" s="61"/>
      <c r="T46" s="61"/>
      <c r="U46" s="62">
        <f t="shared" si="4"/>
        <v>3000</v>
      </c>
      <c r="V46" s="61"/>
      <c r="W46" s="61"/>
      <c r="X46" s="62">
        <f t="shared" si="5"/>
        <v>3000</v>
      </c>
      <c r="Y46" s="61"/>
      <c r="Z46" s="61"/>
      <c r="AA46" s="62">
        <f t="shared" si="6"/>
        <v>3000</v>
      </c>
      <c r="AB46" s="61"/>
      <c r="AC46" s="61"/>
      <c r="AD46" s="67">
        <f t="shared" si="7"/>
        <v>3000</v>
      </c>
      <c r="AE46" s="61">
        <f>'0101'!AV681</f>
        <v>720.59999999999991</v>
      </c>
      <c r="AF46" s="66"/>
      <c r="AG46" s="66">
        <f>'0101'!AV44</f>
        <v>605.41999999999996</v>
      </c>
      <c r="AH46" s="66"/>
      <c r="AI46" s="66"/>
      <c r="AJ46" s="66"/>
      <c r="AK46" s="66"/>
      <c r="AL46" s="66">
        <f>'0101'!AV285+'0101'!AV287</f>
        <v>0</v>
      </c>
      <c r="AM46" s="66">
        <f>'0101'!AV374</f>
        <v>0</v>
      </c>
      <c r="AN46" s="66">
        <f>'0101'!AV415</f>
        <v>0</v>
      </c>
      <c r="AO46" s="66"/>
      <c r="AP46" s="66"/>
      <c r="AQ46" s="66"/>
      <c r="AR46" s="122">
        <f t="shared" si="8"/>
        <v>2279.4</v>
      </c>
    </row>
    <row r="47" spans="1:45" ht="15" customHeight="1" x14ac:dyDescent="0.25">
      <c r="A47" s="25">
        <v>1</v>
      </c>
      <c r="B47" s="26" t="s">
        <v>10</v>
      </c>
      <c r="C47" s="26" t="s">
        <v>10</v>
      </c>
      <c r="D47" s="30">
        <v>55509</v>
      </c>
      <c r="E47" s="31" t="s">
        <v>134</v>
      </c>
      <c r="F47" s="56"/>
      <c r="G47" s="101">
        <v>50</v>
      </c>
      <c r="H47" s="101"/>
      <c r="I47" s="61">
        <f t="shared" si="9"/>
        <v>50</v>
      </c>
      <c r="J47" s="112"/>
      <c r="K47" s="112"/>
      <c r="L47" s="62">
        <f t="shared" si="1"/>
        <v>50</v>
      </c>
      <c r="M47" s="106"/>
      <c r="N47" s="106"/>
      <c r="O47" s="62">
        <f t="shared" si="2"/>
        <v>50</v>
      </c>
      <c r="P47" s="61"/>
      <c r="Q47" s="61"/>
      <c r="R47" s="62">
        <f t="shared" si="3"/>
        <v>50</v>
      </c>
      <c r="S47" s="61"/>
      <c r="T47" s="61"/>
      <c r="U47" s="62">
        <f t="shared" si="4"/>
        <v>50</v>
      </c>
      <c r="V47" s="61"/>
      <c r="W47" s="61"/>
      <c r="X47" s="62">
        <f t="shared" si="5"/>
        <v>50</v>
      </c>
      <c r="Y47" s="61"/>
      <c r="Z47" s="61"/>
      <c r="AA47" s="62">
        <f t="shared" si="6"/>
        <v>50</v>
      </c>
      <c r="AB47" s="61"/>
      <c r="AC47" s="61"/>
      <c r="AD47" s="67">
        <f t="shared" si="7"/>
        <v>50</v>
      </c>
      <c r="AE47" s="61">
        <f>'0101'!AV682</f>
        <v>0</v>
      </c>
      <c r="AF47" s="66"/>
      <c r="AG47" s="66"/>
      <c r="AH47" s="66"/>
      <c r="AI47" s="66"/>
      <c r="AJ47" s="66"/>
      <c r="AK47" s="66">
        <f>'0101'!AW246</f>
        <v>50</v>
      </c>
      <c r="AL47" s="66">
        <f>'0101'!AW298</f>
        <v>0</v>
      </c>
      <c r="AM47" s="66"/>
      <c r="AN47" s="66"/>
      <c r="AO47" s="66"/>
      <c r="AP47" s="66"/>
      <c r="AQ47" s="66"/>
      <c r="AR47" s="122">
        <f t="shared" si="8"/>
        <v>50</v>
      </c>
    </row>
    <row r="48" spans="1:45" ht="15" customHeight="1" x14ac:dyDescent="0.25">
      <c r="A48" s="25">
        <v>1</v>
      </c>
      <c r="B48" s="26" t="s">
        <v>10</v>
      </c>
      <c r="C48" s="26" t="s">
        <v>10</v>
      </c>
      <c r="D48" s="30">
        <v>55601</v>
      </c>
      <c r="E48" s="31" t="s">
        <v>38</v>
      </c>
      <c r="F48" s="56">
        <v>22000</v>
      </c>
      <c r="G48" s="101"/>
      <c r="H48" s="101"/>
      <c r="I48" s="61">
        <f t="shared" si="9"/>
        <v>22000</v>
      </c>
      <c r="J48" s="112"/>
      <c r="K48" s="112"/>
      <c r="L48" s="62">
        <f t="shared" si="1"/>
        <v>22000</v>
      </c>
      <c r="M48" s="106"/>
      <c r="N48" s="106"/>
      <c r="O48" s="62">
        <f t="shared" si="2"/>
        <v>22000</v>
      </c>
      <c r="P48" s="61"/>
      <c r="Q48" s="61"/>
      <c r="R48" s="62">
        <f t="shared" si="3"/>
        <v>22000</v>
      </c>
      <c r="S48" s="61"/>
      <c r="T48" s="61"/>
      <c r="U48" s="62">
        <f t="shared" si="4"/>
        <v>22000</v>
      </c>
      <c r="V48" s="61"/>
      <c r="W48" s="61"/>
      <c r="X48" s="62">
        <f t="shared" si="5"/>
        <v>22000</v>
      </c>
      <c r="Y48" s="61"/>
      <c r="Z48" s="61"/>
      <c r="AA48" s="62">
        <f t="shared" si="6"/>
        <v>22000</v>
      </c>
      <c r="AB48" s="61"/>
      <c r="AC48" s="61"/>
      <c r="AD48" s="67">
        <f t="shared" si="7"/>
        <v>22000</v>
      </c>
      <c r="AE48" s="61">
        <f>'0101'!AX681</f>
        <v>10943.32</v>
      </c>
      <c r="AF48" s="66"/>
      <c r="AG48" s="66"/>
      <c r="AH48" s="66">
        <f>'0101'!AX88+'0101'!AX132</f>
        <v>10124.32</v>
      </c>
      <c r="AI48" s="66"/>
      <c r="AJ48" s="66">
        <f>'0101'!AX218</f>
        <v>819</v>
      </c>
      <c r="AK48" s="66"/>
      <c r="AL48" s="66">
        <f>'0101'!AX295</f>
        <v>0</v>
      </c>
      <c r="AM48" s="66">
        <f>'0101'!AX337</f>
        <v>0</v>
      </c>
      <c r="AN48" s="66">
        <f>'0101'!AX410</f>
        <v>0</v>
      </c>
      <c r="AO48" s="66"/>
      <c r="AP48" s="66">
        <f>'0101'!AX133</f>
        <v>0</v>
      </c>
      <c r="AQ48" s="66"/>
      <c r="AR48" s="122">
        <f t="shared" si="8"/>
        <v>11056.68</v>
      </c>
    </row>
    <row r="49" spans="1:44" ht="15" customHeight="1" x14ac:dyDescent="0.25">
      <c r="A49" s="25">
        <v>1</v>
      </c>
      <c r="B49" s="26" t="s">
        <v>10</v>
      </c>
      <c r="C49" s="26" t="s">
        <v>10</v>
      </c>
      <c r="D49" s="36">
        <v>55603</v>
      </c>
      <c r="E49" s="37" t="s">
        <v>45</v>
      </c>
      <c r="F49" s="56">
        <v>90000</v>
      </c>
      <c r="G49" s="101"/>
      <c r="H49" s="101"/>
      <c r="I49" s="61">
        <f t="shared" si="9"/>
        <v>90000</v>
      </c>
      <c r="J49" s="112"/>
      <c r="K49" s="112"/>
      <c r="L49" s="62">
        <f t="shared" si="1"/>
        <v>90000</v>
      </c>
      <c r="M49" s="106"/>
      <c r="N49" s="106"/>
      <c r="O49" s="62">
        <f t="shared" si="2"/>
        <v>90000</v>
      </c>
      <c r="P49" s="61"/>
      <c r="Q49" s="61"/>
      <c r="R49" s="62">
        <f t="shared" si="3"/>
        <v>90000</v>
      </c>
      <c r="S49" s="61"/>
      <c r="T49" s="61"/>
      <c r="U49" s="62">
        <f t="shared" si="4"/>
        <v>90000</v>
      </c>
      <c r="V49" s="61"/>
      <c r="W49" s="61"/>
      <c r="X49" s="62">
        <f t="shared" si="5"/>
        <v>90000</v>
      </c>
      <c r="Y49" s="61"/>
      <c r="Z49" s="61"/>
      <c r="AA49" s="62">
        <f t="shared" si="6"/>
        <v>90000</v>
      </c>
      <c r="AB49" s="61"/>
      <c r="AC49" s="61"/>
      <c r="AD49" s="67">
        <f t="shared" si="7"/>
        <v>90000</v>
      </c>
      <c r="AE49" s="61">
        <f>'0101'!AZ681</f>
        <v>58478.78</v>
      </c>
      <c r="AF49" s="66"/>
      <c r="AG49" s="66">
        <f>'0101'!AZ45+'0101'!AZ69+'0101'!AZ82</f>
        <v>7241.66</v>
      </c>
      <c r="AH49" s="66">
        <f>'0101'!AZ93+'0101'!AZ139</f>
        <v>6822.38</v>
      </c>
      <c r="AI49" s="66">
        <f>'0101'!AZ153</f>
        <v>1186.9000000000001</v>
      </c>
      <c r="AJ49" s="66">
        <f>'0101'!AZ187+'0101'!AZ188+'0101'!AZ190</f>
        <v>7289.07</v>
      </c>
      <c r="AK49" s="66">
        <f>'0101'!AZ243+'0101'!AZ284</f>
        <v>6879.73</v>
      </c>
      <c r="AL49" s="66">
        <f>'0101'!AZ295+'0101'!AZ299+'0101'!AZ334+'0101'!AZ335</f>
        <v>7810.39</v>
      </c>
      <c r="AM49" s="66">
        <f>'0101'!AZ342+'0101'!AZ378+'0101'!AZ384+'0101'!AZ385</f>
        <v>7815.6</v>
      </c>
      <c r="AN49" s="66">
        <f>'0101'!AZ380+'0101'!AZ381+'0101'!AZ382+'0101'!AZ383+'0101'!AZ384+'0101'!AZ385+'0101'!AZ386+'0101'!AZ387+'0101'!AZ388+'0101'!AZ389+'0101'!AZ390+'0101'!AZ391</f>
        <v>6189.6900000000005</v>
      </c>
      <c r="AO49" s="66">
        <f>'0101'!AZ477+'0101'!AZ478+'0101'!AZ479+'0101'!AZ480+'0101'!AZ487</f>
        <v>0</v>
      </c>
      <c r="AP49" s="66">
        <f>'0101'!AZ509+'0101'!AZ510+'0101'!AZ526</f>
        <v>0</v>
      </c>
      <c r="AQ49" s="66">
        <f>'0101'!AZ594+'0101'!AZ600+'0101'!AZ601+'0101'!AZ622</f>
        <v>0</v>
      </c>
      <c r="AR49" s="122">
        <f t="shared" si="8"/>
        <v>31521.22</v>
      </c>
    </row>
    <row r="50" spans="1:44" ht="15" customHeight="1" x14ac:dyDescent="0.25">
      <c r="A50" s="25">
        <v>1</v>
      </c>
      <c r="B50" s="26" t="s">
        <v>10</v>
      </c>
      <c r="C50" s="26" t="s">
        <v>10</v>
      </c>
      <c r="D50" s="30">
        <v>56304</v>
      </c>
      <c r="E50" s="31" t="s">
        <v>39</v>
      </c>
      <c r="F50" s="56">
        <v>30000</v>
      </c>
      <c r="G50" s="101"/>
      <c r="H50" s="101"/>
      <c r="I50" s="61">
        <f t="shared" si="9"/>
        <v>30000</v>
      </c>
      <c r="J50" s="112"/>
      <c r="K50" s="112"/>
      <c r="L50" s="62">
        <f t="shared" si="1"/>
        <v>30000</v>
      </c>
      <c r="M50" s="106"/>
      <c r="N50" s="106"/>
      <c r="O50" s="62">
        <f t="shared" si="2"/>
        <v>30000</v>
      </c>
      <c r="P50" s="61"/>
      <c r="Q50" s="61"/>
      <c r="R50" s="62">
        <f t="shared" si="3"/>
        <v>30000</v>
      </c>
      <c r="S50" s="61"/>
      <c r="T50" s="61"/>
      <c r="U50" s="62">
        <f t="shared" si="4"/>
        <v>30000</v>
      </c>
      <c r="V50" s="61"/>
      <c r="W50" s="61"/>
      <c r="X50" s="62">
        <f t="shared" si="5"/>
        <v>30000</v>
      </c>
      <c r="Y50" s="61"/>
      <c r="Z50" s="61"/>
      <c r="AA50" s="62">
        <f t="shared" si="6"/>
        <v>30000</v>
      </c>
      <c r="AB50" s="61"/>
      <c r="AC50" s="61"/>
      <c r="AD50" s="67">
        <f t="shared" si="7"/>
        <v>30000</v>
      </c>
      <c r="AE50" s="61">
        <f>'0101'!BB681</f>
        <v>2000</v>
      </c>
      <c r="AF50" s="66">
        <f>'0101'!BB4+'0101'!BB5</f>
        <v>0</v>
      </c>
      <c r="AG50" s="66">
        <f>'0101'!BB39</f>
        <v>250</v>
      </c>
      <c r="AH50" s="66">
        <f>'0101'!BB137</f>
        <v>250</v>
      </c>
      <c r="AI50" s="66">
        <f>'0101'!BB143</f>
        <v>250</v>
      </c>
      <c r="AJ50" s="66">
        <f>'0101'!BB204</f>
        <v>0</v>
      </c>
      <c r="AK50" s="66">
        <f>'0101'!BB241+'0101'!BB248</f>
        <v>500</v>
      </c>
      <c r="AL50" s="66">
        <f>'0101'!BB302</f>
        <v>250</v>
      </c>
      <c r="AM50" s="66">
        <f>'0101'!BB333</f>
        <v>0</v>
      </c>
      <c r="AN50" s="66">
        <f>'0101'!BB108+'0101'!BB109</f>
        <v>0</v>
      </c>
      <c r="AO50" s="66">
        <f>'0101'!BB442+'0101'!BB443</f>
        <v>0</v>
      </c>
      <c r="AP50" s="66">
        <f>'0101'!BB136</f>
        <v>0</v>
      </c>
      <c r="AQ50" s="66">
        <f>'0101'!BB598+'0101'!BB599</f>
        <v>0</v>
      </c>
      <c r="AR50" s="122">
        <f t="shared" si="8"/>
        <v>28000</v>
      </c>
    </row>
    <row r="51" spans="1:44" ht="15" customHeight="1" x14ac:dyDescent="0.25">
      <c r="A51" s="25"/>
      <c r="B51" s="26"/>
      <c r="C51" s="26"/>
      <c r="D51" s="36"/>
      <c r="E51" s="37"/>
      <c r="F51" s="57"/>
      <c r="G51" s="101"/>
      <c r="H51" s="101"/>
      <c r="I51" s="61"/>
      <c r="J51" s="112"/>
      <c r="K51" s="112"/>
      <c r="L51" s="62">
        <f t="shared" si="1"/>
        <v>0</v>
      </c>
      <c r="M51" s="106"/>
      <c r="N51" s="106"/>
      <c r="O51" s="62">
        <f t="shared" si="2"/>
        <v>0</v>
      </c>
      <c r="P51" s="61"/>
      <c r="Q51" s="61"/>
      <c r="R51" s="62">
        <f t="shared" si="3"/>
        <v>0</v>
      </c>
      <c r="S51" s="61"/>
      <c r="T51" s="61"/>
      <c r="U51" s="62"/>
      <c r="V51" s="61"/>
      <c r="W51" s="61"/>
      <c r="X51" s="62"/>
      <c r="Y51" s="61"/>
      <c r="Z51" s="61"/>
      <c r="AA51" s="62"/>
      <c r="AB51" s="61"/>
      <c r="AC51" s="61"/>
      <c r="AD51" s="67">
        <f t="shared" si="7"/>
        <v>0</v>
      </c>
      <c r="AE51" s="231">
        <f t="shared" ref="AE51:AQ51" si="10">SUM(AE7:AE50)</f>
        <v>320641.49140000006</v>
      </c>
      <c r="AF51" s="171">
        <f t="shared" si="10"/>
        <v>1592.08</v>
      </c>
      <c r="AG51" s="171">
        <f t="shared" si="10"/>
        <v>36171.509999999995</v>
      </c>
      <c r="AH51" s="66">
        <f t="shared" si="10"/>
        <v>47980.74</v>
      </c>
      <c r="AI51" s="171">
        <f t="shared" si="10"/>
        <v>25934.771399999998</v>
      </c>
      <c r="AJ51" s="171">
        <f t="shared" si="10"/>
        <v>37950.720000000001</v>
      </c>
      <c r="AK51" s="171">
        <f t="shared" si="10"/>
        <v>36037.569999999992</v>
      </c>
      <c r="AL51" s="171">
        <f t="shared" si="10"/>
        <v>37497.299999999996</v>
      </c>
      <c r="AM51" s="171">
        <f t="shared" si="10"/>
        <v>35536.039999999994</v>
      </c>
      <c r="AN51" s="171">
        <f t="shared" si="10"/>
        <v>11149.93</v>
      </c>
      <c r="AO51" s="171">
        <f t="shared" si="10"/>
        <v>493.26</v>
      </c>
      <c r="AP51" s="171">
        <f t="shared" si="10"/>
        <v>0</v>
      </c>
      <c r="AQ51" s="171">
        <f t="shared" si="10"/>
        <v>0</v>
      </c>
      <c r="AR51" s="122"/>
    </row>
    <row r="52" spans="1:44" ht="15" customHeight="1" x14ac:dyDescent="0.25">
      <c r="A52" s="25">
        <v>1</v>
      </c>
      <c r="B52" s="26" t="s">
        <v>10</v>
      </c>
      <c r="C52" s="26" t="s">
        <v>42</v>
      </c>
      <c r="D52" s="29">
        <v>51101</v>
      </c>
      <c r="E52" s="28" t="s">
        <v>11</v>
      </c>
      <c r="F52" s="56">
        <v>195840</v>
      </c>
      <c r="G52" s="134"/>
      <c r="H52" s="101"/>
      <c r="I52" s="61">
        <f t="shared" ref="I52:I99" si="11">F52+G52-H52</f>
        <v>195840</v>
      </c>
      <c r="J52" s="112"/>
      <c r="K52" s="112"/>
      <c r="L52" s="62">
        <f t="shared" si="1"/>
        <v>195840</v>
      </c>
      <c r="M52" s="106"/>
      <c r="N52" s="106"/>
      <c r="O52" s="62">
        <f t="shared" si="2"/>
        <v>195840</v>
      </c>
      <c r="P52" s="61"/>
      <c r="Q52" s="61"/>
      <c r="R52" s="62">
        <f t="shared" si="3"/>
        <v>195840</v>
      </c>
      <c r="S52" s="61"/>
      <c r="T52" s="61"/>
      <c r="U52" s="62">
        <f t="shared" si="4"/>
        <v>195840</v>
      </c>
      <c r="V52" s="61"/>
      <c r="W52" s="61"/>
      <c r="X52" s="62">
        <f t="shared" ref="X52:X102" si="12">U52+V52-W52</f>
        <v>195840</v>
      </c>
      <c r="Y52" s="61"/>
      <c r="Z52" s="61"/>
      <c r="AA52" s="62">
        <f t="shared" ref="AA52:AA102" si="13">X52+Y52-Z52</f>
        <v>195840</v>
      </c>
      <c r="AB52" s="61"/>
      <c r="AC52" s="61"/>
      <c r="AD52" s="67">
        <f t="shared" si="7"/>
        <v>195840</v>
      </c>
      <c r="AE52" s="61">
        <f>'0102'!C366</f>
        <v>145139.69999999998</v>
      </c>
      <c r="AF52" s="66">
        <f>'0102'!C19</f>
        <v>0</v>
      </c>
      <c r="AG52" s="66">
        <f>'0102'!C45</f>
        <v>15590</v>
      </c>
      <c r="AH52" s="66">
        <f>'0102'!C77</f>
        <v>15722.88</v>
      </c>
      <c r="AI52" s="66">
        <f>'0102'!C112</f>
        <v>16014.42</v>
      </c>
      <c r="AJ52" s="66">
        <f>'0102'!C151</f>
        <v>15632.26</v>
      </c>
      <c r="AK52" s="66">
        <f>'0102'!C214</f>
        <v>15605.87</v>
      </c>
      <c r="AL52" s="66">
        <f>'0102'!C254</f>
        <v>15791.84</v>
      </c>
      <c r="AM52" s="66">
        <f>'0102'!C288</f>
        <v>15874.91</v>
      </c>
      <c r="AN52" s="66">
        <f>'0102'!C299</f>
        <v>0</v>
      </c>
      <c r="AO52" s="66">
        <f>'0102'!C327</f>
        <v>0</v>
      </c>
      <c r="AP52" s="66">
        <f>'0102'!C249+'0102'!C250</f>
        <v>0</v>
      </c>
      <c r="AQ52" s="66">
        <f>'0102'!C347+'0102'!C357</f>
        <v>0</v>
      </c>
      <c r="AR52" s="122">
        <f t="shared" si="8"/>
        <v>50700.300000000017</v>
      </c>
    </row>
    <row r="53" spans="1:44" ht="15" customHeight="1" x14ac:dyDescent="0.25">
      <c r="A53" s="25">
        <v>1</v>
      </c>
      <c r="B53" s="26" t="s">
        <v>10</v>
      </c>
      <c r="C53" s="26" t="s">
        <v>42</v>
      </c>
      <c r="D53" s="29">
        <v>51201</v>
      </c>
      <c r="E53" s="28" t="s">
        <v>12</v>
      </c>
      <c r="F53" s="56">
        <v>69420</v>
      </c>
      <c r="G53" s="101"/>
      <c r="H53" s="101"/>
      <c r="I53" s="61">
        <f t="shared" si="11"/>
        <v>69420</v>
      </c>
      <c r="J53" s="112"/>
      <c r="K53" s="112"/>
      <c r="L53" s="62">
        <f t="shared" si="1"/>
        <v>69420</v>
      </c>
      <c r="M53" s="106"/>
      <c r="N53" s="106"/>
      <c r="O53" s="62">
        <f t="shared" si="2"/>
        <v>69420</v>
      </c>
      <c r="P53" s="61"/>
      <c r="Q53" s="109"/>
      <c r="R53" s="62">
        <f t="shared" si="3"/>
        <v>69420</v>
      </c>
      <c r="S53" s="61"/>
      <c r="T53" s="109"/>
      <c r="U53" s="62">
        <f t="shared" si="4"/>
        <v>69420</v>
      </c>
      <c r="V53" s="61"/>
      <c r="W53" s="109"/>
      <c r="X53" s="62">
        <f t="shared" si="12"/>
        <v>69420</v>
      </c>
      <c r="Y53" s="61"/>
      <c r="Z53" s="109"/>
      <c r="AA53" s="62">
        <f t="shared" si="13"/>
        <v>69420</v>
      </c>
      <c r="AB53" s="61"/>
      <c r="AC53" s="109"/>
      <c r="AD53" s="67">
        <f t="shared" si="7"/>
        <v>69420</v>
      </c>
      <c r="AE53" s="61">
        <f>'0102'!D366</f>
        <v>31167.920000000002</v>
      </c>
      <c r="AF53" s="66">
        <f>'0102'!D8</f>
        <v>0</v>
      </c>
      <c r="AG53" s="66">
        <f>'0102'!D44</f>
        <v>3715.38</v>
      </c>
      <c r="AH53" s="66">
        <f>'0102'!D78</f>
        <v>3595.78</v>
      </c>
      <c r="AI53" s="66">
        <f>'0102'!D113</f>
        <v>3198.13</v>
      </c>
      <c r="AJ53" s="66">
        <f>'0102'!D152+'0102'!D175</f>
        <v>3940.2</v>
      </c>
      <c r="AK53" s="66">
        <f>'0102'!D215</f>
        <v>4142.83</v>
      </c>
      <c r="AL53" s="66">
        <f>'0102'!D255</f>
        <v>4113.88</v>
      </c>
      <c r="AM53" s="66">
        <f>'0102'!D289+'0102'!D303</f>
        <v>3941.7200000000003</v>
      </c>
      <c r="AN53" s="66">
        <f>'0102'!D300</f>
        <v>0</v>
      </c>
      <c r="AO53" s="66">
        <f>'0102'!D326</f>
        <v>0</v>
      </c>
      <c r="AP53" s="66">
        <f>'0102'!D251</f>
        <v>0</v>
      </c>
      <c r="AQ53" s="66">
        <f>'0102'!D348+'0102'!D358</f>
        <v>0</v>
      </c>
      <c r="AR53" s="122">
        <f t="shared" si="8"/>
        <v>38252.080000000002</v>
      </c>
    </row>
    <row r="54" spans="1:44" ht="15" hidden="1" customHeight="1" x14ac:dyDescent="0.25">
      <c r="A54" s="25">
        <v>1</v>
      </c>
      <c r="B54" s="26" t="s">
        <v>10</v>
      </c>
      <c r="C54" s="26" t="s">
        <v>42</v>
      </c>
      <c r="D54" s="29">
        <v>51203</v>
      </c>
      <c r="E54" s="28" t="s">
        <v>123</v>
      </c>
      <c r="F54" s="56"/>
      <c r="G54" s="101"/>
      <c r="H54" s="101"/>
      <c r="I54" s="61">
        <f t="shared" si="11"/>
        <v>0</v>
      </c>
      <c r="J54" s="112"/>
      <c r="K54" s="112"/>
      <c r="L54" s="62">
        <f t="shared" si="1"/>
        <v>0</v>
      </c>
      <c r="M54" s="106"/>
      <c r="N54" s="106"/>
      <c r="O54" s="62">
        <f t="shared" si="2"/>
        <v>0</v>
      </c>
      <c r="P54" s="61"/>
      <c r="Q54" s="109"/>
      <c r="R54" s="62">
        <f t="shared" si="3"/>
        <v>0</v>
      </c>
      <c r="S54" s="61"/>
      <c r="T54" s="109"/>
      <c r="U54" s="62">
        <f t="shared" si="4"/>
        <v>0</v>
      </c>
      <c r="V54" s="61"/>
      <c r="W54" s="109"/>
      <c r="X54" s="62">
        <f t="shared" si="12"/>
        <v>0</v>
      </c>
      <c r="Y54" s="61"/>
      <c r="Z54" s="109"/>
      <c r="AA54" s="62">
        <f t="shared" si="13"/>
        <v>0</v>
      </c>
      <c r="AB54" s="61"/>
      <c r="AC54" s="109"/>
      <c r="AD54" s="67">
        <f t="shared" si="7"/>
        <v>0</v>
      </c>
      <c r="AE54" s="61">
        <f>'0102'!E366</f>
        <v>0</v>
      </c>
      <c r="AF54" s="66"/>
      <c r="AG54" s="66"/>
      <c r="AH54" s="66"/>
      <c r="AI54" s="66"/>
      <c r="AJ54" s="66"/>
      <c r="AK54" s="66"/>
      <c r="AL54" s="66"/>
      <c r="AM54" s="66"/>
      <c r="AN54" s="66"/>
      <c r="AO54" s="66"/>
      <c r="AP54" s="66"/>
      <c r="AQ54" s="66">
        <f>'0102'!E237</f>
        <v>0</v>
      </c>
      <c r="AR54" s="122">
        <f t="shared" si="8"/>
        <v>0</v>
      </c>
    </row>
    <row r="55" spans="1:44" ht="15" customHeight="1" x14ac:dyDescent="0.25">
      <c r="A55" s="25">
        <v>1</v>
      </c>
      <c r="B55" s="26" t="s">
        <v>10</v>
      </c>
      <c r="C55" s="26" t="s">
        <v>42</v>
      </c>
      <c r="D55" s="29">
        <v>51301</v>
      </c>
      <c r="E55" s="28" t="s">
        <v>43</v>
      </c>
      <c r="F55" s="56">
        <v>12650</v>
      </c>
      <c r="G55" s="101"/>
      <c r="H55" s="101"/>
      <c r="I55" s="61">
        <f t="shared" si="11"/>
        <v>12650</v>
      </c>
      <c r="J55" s="112"/>
      <c r="K55" s="112"/>
      <c r="L55" s="62">
        <f t="shared" si="1"/>
        <v>12650</v>
      </c>
      <c r="M55" s="106"/>
      <c r="N55" s="106"/>
      <c r="O55" s="62">
        <f t="shared" si="2"/>
        <v>12650</v>
      </c>
      <c r="P55" s="61"/>
      <c r="Q55" s="61"/>
      <c r="R55" s="62">
        <f t="shared" si="3"/>
        <v>12650</v>
      </c>
      <c r="S55" s="61"/>
      <c r="T55" s="61"/>
      <c r="U55" s="62">
        <f t="shared" si="4"/>
        <v>12650</v>
      </c>
      <c r="V55" s="61"/>
      <c r="W55" s="61"/>
      <c r="X55" s="62">
        <f t="shared" si="12"/>
        <v>12650</v>
      </c>
      <c r="Y55" s="61"/>
      <c r="Z55" s="61"/>
      <c r="AA55" s="62">
        <f t="shared" si="13"/>
        <v>12650</v>
      </c>
      <c r="AB55" s="61"/>
      <c r="AC55" s="61"/>
      <c r="AD55" s="67">
        <f t="shared" si="7"/>
        <v>12650</v>
      </c>
      <c r="AE55" s="61">
        <f>'0102'!F366</f>
        <v>4566.57</v>
      </c>
      <c r="AF55" s="66"/>
      <c r="AG55" s="66">
        <f>'0102'!F39</f>
        <v>390.1</v>
      </c>
      <c r="AH55" s="66">
        <f>'0102'!F59</f>
        <v>341.79</v>
      </c>
      <c r="AI55" s="66">
        <f>'0102'!F111</f>
        <v>638.74</v>
      </c>
      <c r="AJ55" s="66">
        <f>'0102'!F132</f>
        <v>1095.8599999999999</v>
      </c>
      <c r="AK55" s="66">
        <f>'0102'!F205</f>
        <v>436.41</v>
      </c>
      <c r="AL55" s="66">
        <f>'0102'!F249</f>
        <v>316</v>
      </c>
      <c r="AM55" s="66">
        <f>'0102'!F281</f>
        <v>566.46</v>
      </c>
      <c r="AN55" s="66">
        <f>'0102'!F190</f>
        <v>0</v>
      </c>
      <c r="AO55" s="66">
        <f>'0102'!F322+'0102'!F325</f>
        <v>0</v>
      </c>
      <c r="AP55" s="66">
        <f>'0102'!F341</f>
        <v>0</v>
      </c>
      <c r="AQ55" s="66">
        <f>'0102'!F351</f>
        <v>0</v>
      </c>
      <c r="AR55" s="122">
        <f t="shared" si="8"/>
        <v>8083.43</v>
      </c>
    </row>
    <row r="56" spans="1:44" ht="15" customHeight="1" x14ac:dyDescent="0.25">
      <c r="A56" s="25">
        <v>1</v>
      </c>
      <c r="B56" s="26" t="s">
        <v>10</v>
      </c>
      <c r="C56" s="26" t="s">
        <v>42</v>
      </c>
      <c r="D56" s="30">
        <v>51401</v>
      </c>
      <c r="E56" s="31" t="s">
        <v>13</v>
      </c>
      <c r="F56" s="56">
        <v>17570.78</v>
      </c>
      <c r="G56" s="134"/>
      <c r="H56" s="101"/>
      <c r="I56" s="61">
        <f t="shared" si="11"/>
        <v>17570.78</v>
      </c>
      <c r="J56" s="112"/>
      <c r="K56" s="112"/>
      <c r="L56" s="62">
        <f t="shared" si="1"/>
        <v>17570.78</v>
      </c>
      <c r="M56" s="106"/>
      <c r="N56" s="106"/>
      <c r="O56" s="62">
        <f t="shared" si="2"/>
        <v>17570.78</v>
      </c>
      <c r="P56" s="61"/>
      <c r="Q56" s="61"/>
      <c r="R56" s="62">
        <f t="shared" si="3"/>
        <v>17570.78</v>
      </c>
      <c r="S56" s="61"/>
      <c r="T56" s="61"/>
      <c r="U56" s="62">
        <f t="shared" si="4"/>
        <v>17570.78</v>
      </c>
      <c r="V56" s="61"/>
      <c r="W56" s="61"/>
      <c r="X56" s="62">
        <f t="shared" si="12"/>
        <v>17570.78</v>
      </c>
      <c r="Y56" s="61"/>
      <c r="Z56" s="61"/>
      <c r="AA56" s="62">
        <f t="shared" si="13"/>
        <v>17570.78</v>
      </c>
      <c r="AB56" s="61"/>
      <c r="AC56" s="61"/>
      <c r="AD56" s="67">
        <f t="shared" si="7"/>
        <v>17570.78</v>
      </c>
      <c r="AE56" s="61">
        <f>'0102'!G366</f>
        <v>11013.599999999999</v>
      </c>
      <c r="AF56" s="66"/>
      <c r="AG56" s="66">
        <f>'0102'!G42</f>
        <v>0</v>
      </c>
      <c r="AH56" s="66">
        <f>'0102'!G62+'0102'!G76</f>
        <v>2788.88</v>
      </c>
      <c r="AI56" s="66">
        <f>'0102'!G110</f>
        <v>1342.94</v>
      </c>
      <c r="AJ56" s="66">
        <f>'0102'!G141</f>
        <v>1382.9</v>
      </c>
      <c r="AK56" s="66">
        <f>'0102'!G217</f>
        <v>1408.06</v>
      </c>
      <c r="AL56" s="66">
        <f>'0102'!G258</f>
        <v>1379.29</v>
      </c>
      <c r="AM56" s="66">
        <f>'0102'!G310</f>
        <v>1355.57</v>
      </c>
      <c r="AN56" s="66">
        <f>'0102'!G301+'0102'!G304</f>
        <v>0</v>
      </c>
      <c r="AO56" s="66">
        <f>'0102'!G233</f>
        <v>0</v>
      </c>
      <c r="AP56" s="66">
        <f>'0102'!G234</f>
        <v>0</v>
      </c>
      <c r="AQ56" s="66"/>
      <c r="AR56" s="122">
        <f t="shared" si="8"/>
        <v>6557.18</v>
      </c>
    </row>
    <row r="57" spans="1:44" ht="15" customHeight="1" x14ac:dyDescent="0.25">
      <c r="A57" s="25">
        <v>1</v>
      </c>
      <c r="B57" s="26" t="s">
        <v>10</v>
      </c>
      <c r="C57" s="26" t="s">
        <v>42</v>
      </c>
      <c r="D57" s="30">
        <v>51402</v>
      </c>
      <c r="E57" s="31" t="s">
        <v>14</v>
      </c>
      <c r="F57" s="56">
        <v>6187.58</v>
      </c>
      <c r="G57" s="101"/>
      <c r="H57" s="101"/>
      <c r="I57" s="61">
        <f t="shared" si="11"/>
        <v>6187.58</v>
      </c>
      <c r="J57" s="112"/>
      <c r="K57" s="112"/>
      <c r="L57" s="62">
        <f t="shared" si="1"/>
        <v>6187.58</v>
      </c>
      <c r="M57" s="106"/>
      <c r="N57" s="106"/>
      <c r="O57" s="62">
        <f t="shared" si="2"/>
        <v>6187.58</v>
      </c>
      <c r="P57" s="61"/>
      <c r="Q57" s="61"/>
      <c r="R57" s="62">
        <f t="shared" si="3"/>
        <v>6187.58</v>
      </c>
      <c r="S57" s="61"/>
      <c r="T57" s="61"/>
      <c r="U57" s="62">
        <f t="shared" si="4"/>
        <v>6187.58</v>
      </c>
      <c r="V57" s="61"/>
      <c r="W57" s="61"/>
      <c r="X57" s="62">
        <f t="shared" si="12"/>
        <v>6187.58</v>
      </c>
      <c r="Y57" s="61"/>
      <c r="Z57" s="61"/>
      <c r="AA57" s="62">
        <f t="shared" si="13"/>
        <v>6187.58</v>
      </c>
      <c r="AB57" s="61"/>
      <c r="AC57" s="61"/>
      <c r="AD57" s="67">
        <f t="shared" si="7"/>
        <v>6187.58</v>
      </c>
      <c r="AE57" s="61">
        <f>'0102'!H366</f>
        <v>2769.29</v>
      </c>
      <c r="AF57" s="66"/>
      <c r="AG57" s="66">
        <f>'0102'!H42</f>
        <v>0</v>
      </c>
      <c r="AH57" s="66">
        <f>'0102'!H62+'0102'!H76</f>
        <v>754.97</v>
      </c>
      <c r="AI57" s="66">
        <f>'0102'!H110</f>
        <v>316.72000000000003</v>
      </c>
      <c r="AJ57" s="66">
        <f>'0102'!H141</f>
        <v>280.36</v>
      </c>
      <c r="AK57" s="66">
        <f>'0102'!H217</f>
        <v>353.64</v>
      </c>
      <c r="AL57" s="66">
        <f>'0102'!H258</f>
        <v>359.47</v>
      </c>
      <c r="AM57" s="66">
        <f>'0102'!H310</f>
        <v>357.69</v>
      </c>
      <c r="AN57" s="66">
        <f>'0102'!H301+'0102'!H304</f>
        <v>0</v>
      </c>
      <c r="AO57" s="66">
        <f>'0102'!H233</f>
        <v>0</v>
      </c>
      <c r="AP57" s="66">
        <f>'0102'!H234</f>
        <v>0</v>
      </c>
      <c r="AQ57" s="66"/>
      <c r="AR57" s="122">
        <f t="shared" si="8"/>
        <v>3418.29</v>
      </c>
    </row>
    <row r="58" spans="1:44" ht="15" customHeight="1" x14ac:dyDescent="0.25">
      <c r="A58" s="25">
        <v>1</v>
      </c>
      <c r="B58" s="26" t="s">
        <v>10</v>
      </c>
      <c r="C58" s="26" t="s">
        <v>42</v>
      </c>
      <c r="D58" s="30">
        <v>51501</v>
      </c>
      <c r="E58" s="31" t="s">
        <v>13</v>
      </c>
      <c r="F58" s="56">
        <v>18087.560000000001</v>
      </c>
      <c r="G58" s="134"/>
      <c r="H58" s="101"/>
      <c r="I58" s="61">
        <f t="shared" si="11"/>
        <v>18087.560000000001</v>
      </c>
      <c r="J58" s="112"/>
      <c r="K58" s="112"/>
      <c r="L58" s="62">
        <f t="shared" si="1"/>
        <v>18087.560000000001</v>
      </c>
      <c r="M58" s="106"/>
      <c r="N58" s="106"/>
      <c r="O58" s="62">
        <f t="shared" si="2"/>
        <v>18087.560000000001</v>
      </c>
      <c r="P58" s="61"/>
      <c r="Q58" s="61"/>
      <c r="R58" s="62">
        <f t="shared" si="3"/>
        <v>18087.560000000001</v>
      </c>
      <c r="S58" s="61"/>
      <c r="T58" s="61"/>
      <c r="U58" s="62">
        <f t="shared" si="4"/>
        <v>18087.560000000001</v>
      </c>
      <c r="V58" s="61"/>
      <c r="W58" s="61"/>
      <c r="X58" s="62">
        <f t="shared" si="12"/>
        <v>18087.560000000001</v>
      </c>
      <c r="Y58" s="61"/>
      <c r="Z58" s="61"/>
      <c r="AA58" s="62">
        <f t="shared" si="13"/>
        <v>18087.560000000001</v>
      </c>
      <c r="AB58" s="61"/>
      <c r="AC58" s="61"/>
      <c r="AD58" s="67">
        <f t="shared" ref="AD58:AD122" si="14">AA58+AB58-AC58</f>
        <v>18087.560000000001</v>
      </c>
      <c r="AE58" s="61">
        <f>'0102'!I366</f>
        <v>11414.38</v>
      </c>
      <c r="AF58" s="66"/>
      <c r="AG58" s="66">
        <f>'0102'!I40+'0102'!I41</f>
        <v>0</v>
      </c>
      <c r="AH58" s="66">
        <f>'0102'!I60+'0102'!I61+'0102'!I66+'0102'!I74+'0102'!I75</f>
        <v>2873.09</v>
      </c>
      <c r="AI58" s="66">
        <f>'0102'!I107+'0102'!I108+'0102'!I109</f>
        <v>1411.99</v>
      </c>
      <c r="AJ58" s="66">
        <f>'0102'!I133+'0102'!I134+'0102'!I140</f>
        <v>1403.8799999999999</v>
      </c>
      <c r="AK58" s="66">
        <f>'0102'!I212+'0102'!I213+'0102'!I216</f>
        <v>1455.1299999999999</v>
      </c>
      <c r="AL58" s="66">
        <f>'0102'!I256+'0102'!I257</f>
        <v>1426.31</v>
      </c>
      <c r="AM58" s="66">
        <f>'0102'!I308+'0102'!I309</f>
        <v>1416.2</v>
      </c>
      <c r="AN58" s="66">
        <f>'0102'!I278+'0102'!I279+'0102'!I305+'0102'!I306</f>
        <v>0</v>
      </c>
      <c r="AO58" s="66">
        <f>'0102'!I231+'0102'!I232</f>
        <v>0</v>
      </c>
      <c r="AP58" s="66">
        <f>'0102'!I240+'0102'!I241</f>
        <v>0</v>
      </c>
      <c r="AQ58" s="66"/>
      <c r="AR58" s="122">
        <f t="shared" si="8"/>
        <v>6673.1800000000021</v>
      </c>
    </row>
    <row r="59" spans="1:44" ht="15" customHeight="1" x14ac:dyDescent="0.25">
      <c r="A59" s="25">
        <v>1</v>
      </c>
      <c r="B59" s="26" t="s">
        <v>10</v>
      </c>
      <c r="C59" s="26" t="s">
        <v>42</v>
      </c>
      <c r="D59" s="29">
        <v>51502</v>
      </c>
      <c r="E59" s="31" t="s">
        <v>14</v>
      </c>
      <c r="F59" s="56">
        <v>6369.56</v>
      </c>
      <c r="G59" s="101"/>
      <c r="H59" s="101"/>
      <c r="I59" s="61">
        <f t="shared" si="11"/>
        <v>6369.56</v>
      </c>
      <c r="J59" s="112"/>
      <c r="K59" s="112"/>
      <c r="L59" s="62">
        <f t="shared" si="1"/>
        <v>6369.56</v>
      </c>
      <c r="M59" s="106"/>
      <c r="N59" s="106"/>
      <c r="O59" s="62">
        <f t="shared" si="2"/>
        <v>6369.56</v>
      </c>
      <c r="P59" s="61"/>
      <c r="Q59" s="61"/>
      <c r="R59" s="62">
        <f t="shared" si="3"/>
        <v>6369.56</v>
      </c>
      <c r="S59" s="61"/>
      <c r="T59" s="61"/>
      <c r="U59" s="62">
        <f t="shared" si="4"/>
        <v>6369.56</v>
      </c>
      <c r="V59" s="61"/>
      <c r="W59" s="61"/>
      <c r="X59" s="62">
        <f t="shared" si="12"/>
        <v>6369.56</v>
      </c>
      <c r="Y59" s="61"/>
      <c r="Z59" s="61"/>
      <c r="AA59" s="62">
        <f t="shared" si="13"/>
        <v>6369.56</v>
      </c>
      <c r="AB59" s="61"/>
      <c r="AC59" s="61"/>
      <c r="AD59" s="67">
        <f t="shared" si="14"/>
        <v>6369.56</v>
      </c>
      <c r="AE59" s="61">
        <f>'0102'!J366</f>
        <v>2882.16</v>
      </c>
      <c r="AF59" s="66"/>
      <c r="AG59" s="66">
        <f>'0102'!J40+'0102'!J41</f>
        <v>0</v>
      </c>
      <c r="AH59" s="66">
        <f>'0102'!J60+'0102'!J66+'0102'!J74+'0102'!J75</f>
        <v>777.17000000000007</v>
      </c>
      <c r="AI59" s="66">
        <f>'0102'!J107+'0102'!J108</f>
        <v>326.03999999999996</v>
      </c>
      <c r="AJ59" s="66">
        <f>'0102'!J133+'0102'!J140</f>
        <v>368.04</v>
      </c>
      <c r="AK59" s="66">
        <f>'0102'!J212+'0102'!J213</f>
        <v>312.83</v>
      </c>
      <c r="AL59" s="66">
        <f>'0102'!J256+'0102'!J257</f>
        <v>370.03999999999996</v>
      </c>
      <c r="AM59" s="66">
        <f>'0102'!J308+'0102'!J309</f>
        <v>371.41</v>
      </c>
      <c r="AN59" s="66">
        <f>'0102'!J278+'0102'!J279+'0102'!J305+'0102'!J306</f>
        <v>0</v>
      </c>
      <c r="AO59" s="66">
        <f>'0102'!J231+'0102'!J232</f>
        <v>0</v>
      </c>
      <c r="AP59" s="66">
        <f>'0102'!J240+'0102'!J241</f>
        <v>0</v>
      </c>
      <c r="AQ59" s="66"/>
      <c r="AR59" s="122">
        <f t="shared" si="8"/>
        <v>3487.4000000000005</v>
      </c>
    </row>
    <row r="60" spans="1:44" ht="15" customHeight="1" x14ac:dyDescent="0.25">
      <c r="A60" s="25">
        <v>1</v>
      </c>
      <c r="B60" s="26" t="s">
        <v>10</v>
      </c>
      <c r="C60" s="26" t="s">
        <v>42</v>
      </c>
      <c r="D60" s="29">
        <v>51701</v>
      </c>
      <c r="E60" s="37" t="s">
        <v>94</v>
      </c>
      <c r="F60" s="56">
        <v>25000</v>
      </c>
      <c r="G60" s="101"/>
      <c r="H60" s="101"/>
      <c r="I60" s="61">
        <f t="shared" si="11"/>
        <v>25000</v>
      </c>
      <c r="J60" s="112"/>
      <c r="K60" s="112"/>
      <c r="L60" s="62">
        <f t="shared" si="1"/>
        <v>25000</v>
      </c>
      <c r="M60" s="106"/>
      <c r="N60" s="106"/>
      <c r="O60" s="62">
        <f t="shared" si="2"/>
        <v>25000</v>
      </c>
      <c r="P60" s="61"/>
      <c r="Q60" s="61"/>
      <c r="R60" s="62">
        <f t="shared" si="3"/>
        <v>25000</v>
      </c>
      <c r="S60" s="61"/>
      <c r="T60" s="61"/>
      <c r="U60" s="62">
        <f t="shared" si="4"/>
        <v>25000</v>
      </c>
      <c r="V60" s="61"/>
      <c r="W60" s="61"/>
      <c r="X60" s="62">
        <f t="shared" si="12"/>
        <v>25000</v>
      </c>
      <c r="Y60" s="61"/>
      <c r="Z60" s="61"/>
      <c r="AA60" s="62">
        <f t="shared" si="13"/>
        <v>25000</v>
      </c>
      <c r="AB60" s="61"/>
      <c r="AC60" s="61"/>
      <c r="AD60" s="67">
        <f t="shared" si="14"/>
        <v>25000</v>
      </c>
      <c r="AE60" s="61">
        <f>'0102'!K366</f>
        <v>634.69000000000005</v>
      </c>
      <c r="AF60" s="66"/>
      <c r="AG60" s="66">
        <f>'0102'!K41</f>
        <v>0</v>
      </c>
      <c r="AH60" s="66"/>
      <c r="AI60" s="66"/>
      <c r="AJ60" s="66"/>
      <c r="AK60" s="66">
        <f>'0102'!K101</f>
        <v>0</v>
      </c>
      <c r="AL60" s="66">
        <f>'0102'!K224</f>
        <v>0</v>
      </c>
      <c r="AM60" s="66">
        <f>'0102'!K251+'0102'!K252</f>
        <v>0</v>
      </c>
      <c r="AN60" s="66">
        <f>'0102'!K295</f>
        <v>0</v>
      </c>
      <c r="AO60" s="66">
        <f>'0102'!K309</f>
        <v>0</v>
      </c>
      <c r="AP60" s="66"/>
      <c r="AQ60" s="66">
        <f>'0102'!K229+'0102'!K248</f>
        <v>0</v>
      </c>
      <c r="AR60" s="122">
        <f t="shared" si="8"/>
        <v>24365.31</v>
      </c>
    </row>
    <row r="61" spans="1:44" ht="15" customHeight="1" x14ac:dyDescent="0.25">
      <c r="A61" s="25">
        <v>1</v>
      </c>
      <c r="B61" s="26" t="s">
        <v>10</v>
      </c>
      <c r="C61" s="26" t="s">
        <v>42</v>
      </c>
      <c r="D61" s="29">
        <v>51702</v>
      </c>
      <c r="E61" s="37" t="s">
        <v>92</v>
      </c>
      <c r="F61" s="56"/>
      <c r="G61" s="101"/>
      <c r="H61" s="101"/>
      <c r="I61" s="61">
        <f t="shared" si="11"/>
        <v>0</v>
      </c>
      <c r="J61" s="112"/>
      <c r="K61" s="112"/>
      <c r="L61" s="62">
        <f t="shared" si="1"/>
        <v>0</v>
      </c>
      <c r="M61" s="106"/>
      <c r="N61" s="106"/>
      <c r="O61" s="62">
        <f t="shared" si="2"/>
        <v>0</v>
      </c>
      <c r="P61" s="61"/>
      <c r="Q61" s="61"/>
      <c r="R61" s="62">
        <f t="shared" si="3"/>
        <v>0</v>
      </c>
      <c r="S61" s="61"/>
      <c r="T61" s="61"/>
      <c r="U61" s="62">
        <f t="shared" si="4"/>
        <v>0</v>
      </c>
      <c r="V61" s="61"/>
      <c r="W61" s="61"/>
      <c r="X61" s="62">
        <f t="shared" si="12"/>
        <v>0</v>
      </c>
      <c r="Y61" s="61"/>
      <c r="Z61" s="61"/>
      <c r="AA61" s="62">
        <f t="shared" si="13"/>
        <v>0</v>
      </c>
      <c r="AB61" s="61"/>
      <c r="AC61" s="61"/>
      <c r="AD61" s="67">
        <f t="shared" si="14"/>
        <v>0</v>
      </c>
      <c r="AE61" s="61"/>
      <c r="AF61" s="66"/>
      <c r="AG61" s="66"/>
      <c r="AH61" s="66"/>
      <c r="AI61" s="66"/>
      <c r="AJ61" s="66"/>
      <c r="AK61" s="66"/>
      <c r="AL61" s="66"/>
      <c r="AM61" s="66"/>
      <c r="AN61" s="66"/>
      <c r="AO61" s="66"/>
      <c r="AP61" s="66"/>
      <c r="AQ61" s="66"/>
      <c r="AR61" s="122">
        <f t="shared" si="8"/>
        <v>0</v>
      </c>
    </row>
    <row r="62" spans="1:44" ht="15" hidden="1" customHeight="1" x14ac:dyDescent="0.25">
      <c r="A62" s="25">
        <v>1</v>
      </c>
      <c r="B62" s="26" t="s">
        <v>10</v>
      </c>
      <c r="C62" s="26" t="s">
        <v>42</v>
      </c>
      <c r="D62" s="29">
        <v>51901</v>
      </c>
      <c r="E62" s="37" t="s">
        <v>16</v>
      </c>
      <c r="F62" s="56"/>
      <c r="G62" s="101"/>
      <c r="H62" s="101"/>
      <c r="I62" s="61">
        <f t="shared" si="11"/>
        <v>0</v>
      </c>
      <c r="J62" s="112"/>
      <c r="K62" s="112"/>
      <c r="L62" s="62">
        <f t="shared" si="1"/>
        <v>0</v>
      </c>
      <c r="M62" s="106"/>
      <c r="N62" s="106"/>
      <c r="O62" s="62">
        <f t="shared" si="2"/>
        <v>0</v>
      </c>
      <c r="P62" s="109"/>
      <c r="Q62" s="61"/>
      <c r="R62" s="62">
        <f t="shared" si="3"/>
        <v>0</v>
      </c>
      <c r="S62" s="109"/>
      <c r="T62" s="61"/>
      <c r="U62" s="62">
        <f t="shared" si="4"/>
        <v>0</v>
      </c>
      <c r="V62" s="109"/>
      <c r="W62" s="61"/>
      <c r="X62" s="62">
        <f t="shared" si="12"/>
        <v>0</v>
      </c>
      <c r="Y62" s="109"/>
      <c r="Z62" s="61"/>
      <c r="AA62" s="62">
        <f t="shared" si="13"/>
        <v>0</v>
      </c>
      <c r="AB62" s="109"/>
      <c r="AC62" s="61"/>
      <c r="AD62" s="67">
        <f t="shared" si="14"/>
        <v>0</v>
      </c>
      <c r="AE62" s="61"/>
      <c r="AF62" s="66"/>
      <c r="AG62" s="66"/>
      <c r="AH62" s="66"/>
      <c r="AI62" s="66"/>
      <c r="AJ62" s="66"/>
      <c r="AK62" s="66"/>
      <c r="AL62" s="66"/>
      <c r="AM62" s="66"/>
      <c r="AN62" s="66"/>
      <c r="AO62" s="66"/>
      <c r="AP62" s="66"/>
      <c r="AQ62" s="66"/>
      <c r="AR62" s="122">
        <f t="shared" si="8"/>
        <v>0</v>
      </c>
    </row>
    <row r="63" spans="1:44" ht="15" customHeight="1" x14ac:dyDescent="0.25">
      <c r="A63" s="25">
        <v>1</v>
      </c>
      <c r="B63" s="26" t="s">
        <v>10</v>
      </c>
      <c r="C63" s="26" t="s">
        <v>42</v>
      </c>
      <c r="D63" s="29">
        <v>51903</v>
      </c>
      <c r="E63" s="28" t="s">
        <v>17</v>
      </c>
      <c r="F63" s="56">
        <v>8330</v>
      </c>
      <c r="G63" s="101"/>
      <c r="H63" s="101"/>
      <c r="I63" s="61">
        <f t="shared" si="11"/>
        <v>8330</v>
      </c>
      <c r="J63" s="112"/>
      <c r="K63" s="112"/>
      <c r="L63" s="62">
        <f t="shared" si="1"/>
        <v>8330</v>
      </c>
      <c r="M63" s="106"/>
      <c r="N63" s="106"/>
      <c r="O63" s="62">
        <f t="shared" si="2"/>
        <v>8330</v>
      </c>
      <c r="P63" s="61"/>
      <c r="Q63" s="61"/>
      <c r="R63" s="62">
        <f t="shared" si="3"/>
        <v>8330</v>
      </c>
      <c r="S63" s="61"/>
      <c r="T63" s="61"/>
      <c r="U63" s="62">
        <f t="shared" si="4"/>
        <v>8330</v>
      </c>
      <c r="V63" s="61"/>
      <c r="W63" s="61"/>
      <c r="X63" s="62">
        <f t="shared" si="12"/>
        <v>8330</v>
      </c>
      <c r="Y63" s="61"/>
      <c r="Z63" s="61"/>
      <c r="AA63" s="62">
        <f t="shared" si="13"/>
        <v>8330</v>
      </c>
      <c r="AB63" s="61"/>
      <c r="AC63" s="61"/>
      <c r="AD63" s="67">
        <f t="shared" si="14"/>
        <v>8330</v>
      </c>
      <c r="AE63" s="61">
        <f>'0102'!M366</f>
        <v>7620.3099999999995</v>
      </c>
      <c r="AF63" s="66">
        <f>'0102'!M20</f>
        <v>0</v>
      </c>
      <c r="AG63" s="66"/>
      <c r="AH63" s="66">
        <f>'0102'!M56</f>
        <v>0</v>
      </c>
      <c r="AI63" s="66"/>
      <c r="AJ63" s="66"/>
      <c r="AK63" s="66">
        <f>'0102'!M202</f>
        <v>3748.46</v>
      </c>
      <c r="AL63" s="66">
        <f>'0102'!M131</f>
        <v>0</v>
      </c>
      <c r="AM63" s="66"/>
      <c r="AN63" s="66"/>
      <c r="AO63" s="66"/>
      <c r="AP63" s="66"/>
      <c r="AQ63" s="66"/>
      <c r="AR63" s="122">
        <f>AD63-AE63</f>
        <v>709.69000000000051</v>
      </c>
    </row>
    <row r="64" spans="1:44" ht="15" customHeight="1" x14ac:dyDescent="0.25">
      <c r="A64" s="25">
        <v>1</v>
      </c>
      <c r="B64" s="26" t="s">
        <v>10</v>
      </c>
      <c r="C64" s="26" t="s">
        <v>42</v>
      </c>
      <c r="D64" s="30">
        <v>54101</v>
      </c>
      <c r="E64" s="31" t="s">
        <v>18</v>
      </c>
      <c r="F64" s="56">
        <v>20000</v>
      </c>
      <c r="G64" s="101"/>
      <c r="H64" s="101"/>
      <c r="I64" s="61">
        <f t="shared" si="11"/>
        <v>20000</v>
      </c>
      <c r="J64" s="112"/>
      <c r="K64" s="112"/>
      <c r="L64" s="62">
        <f t="shared" si="1"/>
        <v>20000</v>
      </c>
      <c r="M64" s="106"/>
      <c r="N64" s="106"/>
      <c r="O64" s="62">
        <f t="shared" si="2"/>
        <v>20000</v>
      </c>
      <c r="P64" s="61"/>
      <c r="Q64" s="61"/>
      <c r="R64" s="62">
        <f t="shared" si="3"/>
        <v>20000</v>
      </c>
      <c r="S64" s="61"/>
      <c r="T64" s="61"/>
      <c r="U64" s="62">
        <f t="shared" si="4"/>
        <v>20000</v>
      </c>
      <c r="V64" s="61"/>
      <c r="W64" s="61"/>
      <c r="X64" s="62">
        <f t="shared" si="12"/>
        <v>20000</v>
      </c>
      <c r="Y64" s="61"/>
      <c r="Z64" s="61"/>
      <c r="AA64" s="62">
        <f t="shared" si="13"/>
        <v>20000</v>
      </c>
      <c r="AB64" s="61"/>
      <c r="AC64" s="61"/>
      <c r="AD64" s="67">
        <f t="shared" si="14"/>
        <v>20000</v>
      </c>
      <c r="AE64" s="61">
        <f>'0102'!N366</f>
        <v>6194.99</v>
      </c>
      <c r="AF64" s="66"/>
      <c r="AG64" s="66">
        <f>'0102'!N23+'0102'!N24+'0102'!N25+'0102'!N34+'0102'!N37+'0102'!N38+'0102'!N41+'0102'!N42+'0102'!N43+'0102'!N46+'0102'!N47+'0102'!N48+'0102'!N49+'0102'!N50+'0102'!N51</f>
        <v>764.22</v>
      </c>
      <c r="AH64" s="66">
        <f>'0102'!N52+'0102'!N56+'0102'!N57+'0102'!N63+'0102'!N64+'0102'!N65+'0102'!N73+'0102'!N80+'0102'!N81+'0102'!N82+'0102'!N83+'0102'!N84+'0102'!N85+'0102'!N86+'0102'!N87+'0102'!N89+'0102'!N92+'0102'!N93+'0102'!N94</f>
        <v>1151.81</v>
      </c>
      <c r="AI64" s="66">
        <f>'0102'!N97+'0102'!N98+'0102'!N99+'0102'!N100+'0102'!N114+'0102'!N115+'0102'!N116+'0102'!N117+'0102'!N118+'0102'!N119+'0102'!N120+'0102'!N121</f>
        <v>553.70000000000005</v>
      </c>
      <c r="AJ64" s="66">
        <f>'0102'!N123+'0102'!N135+'0102'!N136+'0102'!N137+'0102'!N138+'0102'!N139+'0102'!N142+'0102'!N143+'0102'!N144+'0102'!N153+'0102'!N154+'0102'!N155+'0102'!N156</f>
        <v>503.15999999999997</v>
      </c>
      <c r="AK64" s="66">
        <f>'0102'!N184+'0102'!N185+'0102'!N186+'0102'!N187+'0102'!N188+'0102'!N193+'0102'!N206+'0102'!N207+'0102'!N208+'0102'!N209+'0102'!N210+'0102'!N211+'0102'!N218+'0102'!N219+'0102'!N220+'0102'!N221+'0102'!N222+'0102'!N223+'0102'!N224+'0102'!N225</f>
        <v>809.5</v>
      </c>
      <c r="AL64" s="66">
        <f>'0102'!N241+'0102'!N243+'0102'!N244+'0102'!N245+'0102'!N251+'0102'!N252+'0102'!N253+'0102'!N259+'0102'!N260+'0102'!N261+'0102'!N262+'0102'!N263+'0102'!N264</f>
        <v>584.75</v>
      </c>
      <c r="AM64" s="66">
        <f>'0102'!N282+'0102'!N283+'0102'!N284+'0102'!N285+'0102'!N286+'0102'!N287+'0102'!N295+'0102'!N296+'0102'!N297+'0102'!N298+'0102'!N299+'0102'!N300+'0102'!N301+'0102'!N302</f>
        <v>698.8</v>
      </c>
      <c r="AN64" s="66">
        <f>'0102'!N280+'0102'!N281+'0102'!N282+'0102'!N283+'0102'!N294+'0102'!N296+'0102'!N297+'0102'!N298+'0102'!N302+'0102'!N303</f>
        <v>341.05</v>
      </c>
      <c r="AO64" s="66"/>
      <c r="AP64" s="66"/>
      <c r="AQ64" s="66"/>
      <c r="AR64" s="122">
        <f t="shared" si="8"/>
        <v>13805.01</v>
      </c>
    </row>
    <row r="65" spans="1:44" ht="15" customHeight="1" x14ac:dyDescent="0.25">
      <c r="A65" s="25">
        <v>1</v>
      </c>
      <c r="B65" s="26" t="s">
        <v>10</v>
      </c>
      <c r="C65" s="26" t="s">
        <v>42</v>
      </c>
      <c r="D65" s="30">
        <v>54103</v>
      </c>
      <c r="E65" s="31" t="s">
        <v>19</v>
      </c>
      <c r="F65" s="56">
        <v>125</v>
      </c>
      <c r="G65" s="101"/>
      <c r="H65" s="101"/>
      <c r="I65" s="61">
        <f t="shared" si="11"/>
        <v>125</v>
      </c>
      <c r="J65" s="112"/>
      <c r="K65" s="112"/>
      <c r="L65" s="62">
        <f t="shared" si="1"/>
        <v>125</v>
      </c>
      <c r="M65" s="106"/>
      <c r="N65" s="106"/>
      <c r="O65" s="62">
        <f t="shared" si="2"/>
        <v>125</v>
      </c>
      <c r="P65" s="61"/>
      <c r="Q65" s="61"/>
      <c r="R65" s="62">
        <f t="shared" si="3"/>
        <v>125</v>
      </c>
      <c r="S65" s="61"/>
      <c r="T65" s="61"/>
      <c r="U65" s="62">
        <f t="shared" si="4"/>
        <v>125</v>
      </c>
      <c r="V65" s="61"/>
      <c r="W65" s="61"/>
      <c r="X65" s="62">
        <f t="shared" si="12"/>
        <v>125</v>
      </c>
      <c r="Y65" s="61"/>
      <c r="Z65" s="61"/>
      <c r="AA65" s="62">
        <f t="shared" si="13"/>
        <v>125</v>
      </c>
      <c r="AB65" s="61"/>
      <c r="AC65" s="61"/>
      <c r="AD65" s="67">
        <f t="shared" si="14"/>
        <v>125</v>
      </c>
      <c r="AE65" s="61">
        <f>'0102'!O366</f>
        <v>0</v>
      </c>
      <c r="AF65" s="66"/>
      <c r="AG65" s="66"/>
      <c r="AH65" s="66"/>
      <c r="AI65" s="66"/>
      <c r="AJ65" s="66"/>
      <c r="AK65" s="66"/>
      <c r="AL65" s="66"/>
      <c r="AM65" s="66"/>
      <c r="AN65" s="66"/>
      <c r="AO65" s="66">
        <f>'0102'!O324</f>
        <v>0</v>
      </c>
      <c r="AP65" s="66"/>
      <c r="AQ65" s="66"/>
      <c r="AR65" s="122">
        <f t="shared" si="8"/>
        <v>125</v>
      </c>
    </row>
    <row r="66" spans="1:44" ht="15" customHeight="1" x14ac:dyDescent="0.25">
      <c r="A66" s="25">
        <v>1</v>
      </c>
      <c r="B66" s="26" t="s">
        <v>10</v>
      </c>
      <c r="C66" s="26" t="s">
        <v>42</v>
      </c>
      <c r="D66" s="30">
        <v>54104</v>
      </c>
      <c r="E66" s="31" t="s">
        <v>20</v>
      </c>
      <c r="F66" s="56">
        <v>10000</v>
      </c>
      <c r="G66" s="101"/>
      <c r="H66" s="101"/>
      <c r="I66" s="61">
        <f t="shared" si="11"/>
        <v>10000</v>
      </c>
      <c r="J66" s="112"/>
      <c r="K66" s="112"/>
      <c r="L66" s="62">
        <f t="shared" si="1"/>
        <v>10000</v>
      </c>
      <c r="M66" s="106"/>
      <c r="N66" s="106"/>
      <c r="O66" s="62">
        <f t="shared" si="2"/>
        <v>10000</v>
      </c>
      <c r="P66" s="61"/>
      <c r="Q66" s="61"/>
      <c r="R66" s="62">
        <f t="shared" si="3"/>
        <v>10000</v>
      </c>
      <c r="S66" s="61"/>
      <c r="T66" s="61"/>
      <c r="U66" s="62">
        <f t="shared" si="4"/>
        <v>10000</v>
      </c>
      <c r="V66" s="61"/>
      <c r="W66" s="61"/>
      <c r="X66" s="62">
        <f t="shared" si="12"/>
        <v>10000</v>
      </c>
      <c r="Y66" s="61"/>
      <c r="Z66" s="61"/>
      <c r="AA66" s="62">
        <f t="shared" si="13"/>
        <v>10000</v>
      </c>
      <c r="AB66" s="61"/>
      <c r="AC66" s="61"/>
      <c r="AD66" s="67">
        <f t="shared" si="14"/>
        <v>10000</v>
      </c>
      <c r="AE66" s="61">
        <f>'0102'!P366</f>
        <v>0</v>
      </c>
      <c r="AF66" s="66"/>
      <c r="AG66" s="66"/>
      <c r="AH66" s="66"/>
      <c r="AI66" s="66"/>
      <c r="AJ66" s="66"/>
      <c r="AK66" s="66"/>
      <c r="AL66" s="66"/>
      <c r="AM66" s="66"/>
      <c r="AN66" s="66"/>
      <c r="AO66" s="66"/>
      <c r="AP66" s="66"/>
      <c r="AQ66" s="66"/>
      <c r="AR66" s="122">
        <f t="shared" si="8"/>
        <v>10000</v>
      </c>
    </row>
    <row r="67" spans="1:44" ht="15" customHeight="1" x14ac:dyDescent="0.25">
      <c r="A67" s="25">
        <v>1</v>
      </c>
      <c r="B67" s="26" t="s">
        <v>10</v>
      </c>
      <c r="C67" s="26" t="s">
        <v>42</v>
      </c>
      <c r="D67" s="30">
        <v>54105</v>
      </c>
      <c r="E67" s="31" t="s">
        <v>61</v>
      </c>
      <c r="F67" s="56">
        <v>10000</v>
      </c>
      <c r="G67" s="101"/>
      <c r="H67" s="101"/>
      <c r="I67" s="61">
        <f t="shared" si="11"/>
        <v>10000</v>
      </c>
      <c r="J67" s="112"/>
      <c r="K67" s="112"/>
      <c r="L67" s="62">
        <f t="shared" si="1"/>
        <v>10000</v>
      </c>
      <c r="M67" s="106"/>
      <c r="N67" s="106"/>
      <c r="O67" s="62">
        <f t="shared" si="2"/>
        <v>10000</v>
      </c>
      <c r="P67" s="61"/>
      <c r="Q67" s="61"/>
      <c r="R67" s="62">
        <f t="shared" si="3"/>
        <v>10000</v>
      </c>
      <c r="S67" s="61"/>
      <c r="T67" s="61"/>
      <c r="U67" s="62">
        <f t="shared" si="4"/>
        <v>10000</v>
      </c>
      <c r="V67" s="61"/>
      <c r="W67" s="61"/>
      <c r="X67" s="62">
        <f t="shared" si="12"/>
        <v>10000</v>
      </c>
      <c r="Y67" s="61"/>
      <c r="Z67" s="61"/>
      <c r="AA67" s="62">
        <f t="shared" si="13"/>
        <v>10000</v>
      </c>
      <c r="AB67" s="61"/>
      <c r="AC67" s="61"/>
      <c r="AD67" s="67">
        <f t="shared" si="14"/>
        <v>10000</v>
      </c>
      <c r="AE67" s="61">
        <f>'0102'!Q366</f>
        <v>3363.85</v>
      </c>
      <c r="AF67" s="66"/>
      <c r="AG67" s="66"/>
      <c r="AH67" s="66"/>
      <c r="AI67" s="66"/>
      <c r="AJ67" s="66"/>
      <c r="AK67" s="66">
        <f>'0102'!Q222</f>
        <v>60.85</v>
      </c>
      <c r="AL67" s="66">
        <f>'0102'!Q225</f>
        <v>0</v>
      </c>
      <c r="AM67" s="66">
        <f>'0102'!Q293</f>
        <v>3303</v>
      </c>
      <c r="AN67" s="66"/>
      <c r="AO67" s="66">
        <f>'0102'!Q324</f>
        <v>0</v>
      </c>
      <c r="AP67" s="66"/>
      <c r="AQ67" s="66"/>
      <c r="AR67" s="122">
        <f t="shared" si="8"/>
        <v>6636.15</v>
      </c>
    </row>
    <row r="68" spans="1:44" ht="15" customHeight="1" x14ac:dyDescent="0.25">
      <c r="A68" s="25">
        <v>1</v>
      </c>
      <c r="B68" s="26" t="s">
        <v>10</v>
      </c>
      <c r="C68" s="26" t="s">
        <v>42</v>
      </c>
      <c r="D68" s="30">
        <v>54106</v>
      </c>
      <c r="E68" s="31" t="s">
        <v>21</v>
      </c>
      <c r="F68" s="56">
        <v>1000</v>
      </c>
      <c r="G68" s="101"/>
      <c r="H68" s="101"/>
      <c r="I68" s="61">
        <f t="shared" si="11"/>
        <v>1000</v>
      </c>
      <c r="J68" s="112"/>
      <c r="K68" s="112"/>
      <c r="L68" s="62">
        <f t="shared" ref="L68:L156" si="15">I68+J68-K68</f>
        <v>1000</v>
      </c>
      <c r="M68" s="106"/>
      <c r="N68" s="106"/>
      <c r="O68" s="62">
        <f t="shared" ref="O68:O156" si="16">L68+M68-N68</f>
        <v>1000</v>
      </c>
      <c r="P68" s="61"/>
      <c r="Q68" s="61"/>
      <c r="R68" s="62">
        <f t="shared" si="3"/>
        <v>1000</v>
      </c>
      <c r="S68" s="61"/>
      <c r="T68" s="61"/>
      <c r="U68" s="62">
        <f t="shared" si="4"/>
        <v>1000</v>
      </c>
      <c r="V68" s="61"/>
      <c r="W68" s="61"/>
      <c r="X68" s="62">
        <f t="shared" si="12"/>
        <v>1000</v>
      </c>
      <c r="Y68" s="61"/>
      <c r="Z68" s="61"/>
      <c r="AA68" s="62">
        <f t="shared" si="13"/>
        <v>1000</v>
      </c>
      <c r="AB68" s="61"/>
      <c r="AC68" s="61"/>
      <c r="AD68" s="67">
        <f t="shared" si="14"/>
        <v>1000</v>
      </c>
      <c r="AE68" s="61">
        <f>'0102'!R366</f>
        <v>0</v>
      </c>
      <c r="AF68" s="66"/>
      <c r="AG68" s="66"/>
      <c r="AH68" s="66"/>
      <c r="AI68" s="66"/>
      <c r="AJ68" s="66"/>
      <c r="AK68" s="66"/>
      <c r="AL68" s="66"/>
      <c r="AM68" s="66"/>
      <c r="AN68" s="66"/>
      <c r="AO68" s="66"/>
      <c r="AP68" s="66"/>
      <c r="AQ68" s="66"/>
      <c r="AR68" s="122">
        <f t="shared" si="8"/>
        <v>1000</v>
      </c>
    </row>
    <row r="69" spans="1:44" ht="15" customHeight="1" x14ac:dyDescent="0.25">
      <c r="A69" s="25">
        <v>1</v>
      </c>
      <c r="B69" s="26" t="s">
        <v>10</v>
      </c>
      <c r="C69" s="26" t="s">
        <v>42</v>
      </c>
      <c r="D69" s="30">
        <v>54107</v>
      </c>
      <c r="E69" s="31" t="s">
        <v>22</v>
      </c>
      <c r="F69" s="56">
        <v>5000</v>
      </c>
      <c r="G69" s="101"/>
      <c r="H69" s="101"/>
      <c r="I69" s="61">
        <f t="shared" si="11"/>
        <v>5000</v>
      </c>
      <c r="J69" s="112"/>
      <c r="K69" s="112"/>
      <c r="L69" s="62">
        <f t="shared" si="15"/>
        <v>5000</v>
      </c>
      <c r="M69" s="106"/>
      <c r="N69" s="106"/>
      <c r="O69" s="62">
        <f t="shared" si="16"/>
        <v>5000</v>
      </c>
      <c r="P69" s="61"/>
      <c r="Q69" s="61"/>
      <c r="R69" s="62">
        <f t="shared" si="3"/>
        <v>5000</v>
      </c>
      <c r="S69" s="61"/>
      <c r="T69" s="61"/>
      <c r="U69" s="62">
        <f t="shared" si="4"/>
        <v>5000</v>
      </c>
      <c r="V69" s="61"/>
      <c r="W69" s="61"/>
      <c r="X69" s="62">
        <f t="shared" si="12"/>
        <v>5000</v>
      </c>
      <c r="Y69" s="61"/>
      <c r="Z69" s="61"/>
      <c r="AA69" s="62">
        <f t="shared" si="13"/>
        <v>5000</v>
      </c>
      <c r="AB69" s="61"/>
      <c r="AC69" s="61"/>
      <c r="AD69" s="67">
        <f t="shared" si="14"/>
        <v>5000</v>
      </c>
      <c r="AE69" s="61">
        <f>'0102'!S366</f>
        <v>148.4</v>
      </c>
      <c r="AF69" s="66"/>
      <c r="AG69" s="66">
        <f>'0102'!S37</f>
        <v>50</v>
      </c>
      <c r="AH69" s="66">
        <f>'0102'!S52+'0102'!S89</f>
        <v>55.5</v>
      </c>
      <c r="AI69" s="66"/>
      <c r="AJ69" s="66">
        <f>'0102'!S151</f>
        <v>0</v>
      </c>
      <c r="AK69" s="66">
        <f>'0102'!S222</f>
        <v>42.9</v>
      </c>
      <c r="AL69" s="66"/>
      <c r="AM69" s="66">
        <f>'0102'!S275</f>
        <v>0</v>
      </c>
      <c r="AN69" s="66"/>
      <c r="AO69" s="66">
        <f>'0102'!S324+'0102'!S328</f>
        <v>0</v>
      </c>
      <c r="AP69" s="66">
        <f>'0102'!S334+'0102'!S342+'0102'!S344</f>
        <v>0</v>
      </c>
      <c r="AQ69" s="66">
        <f>'0102'!S360</f>
        <v>0</v>
      </c>
      <c r="AR69" s="122">
        <f t="shared" si="8"/>
        <v>4851.6000000000004</v>
      </c>
    </row>
    <row r="70" spans="1:44" ht="15" customHeight="1" x14ac:dyDescent="0.25">
      <c r="A70" s="25">
        <v>1</v>
      </c>
      <c r="B70" s="26" t="s">
        <v>10</v>
      </c>
      <c r="C70" s="26" t="s">
        <v>42</v>
      </c>
      <c r="D70" s="30">
        <v>54108</v>
      </c>
      <c r="E70" s="31" t="s">
        <v>98</v>
      </c>
      <c r="F70" s="56">
        <v>2000</v>
      </c>
      <c r="G70" s="101"/>
      <c r="H70" s="101"/>
      <c r="I70" s="61">
        <f t="shared" si="11"/>
        <v>2000</v>
      </c>
      <c r="J70" s="112"/>
      <c r="K70" s="112"/>
      <c r="L70" s="62">
        <f t="shared" si="15"/>
        <v>2000</v>
      </c>
      <c r="M70" s="106"/>
      <c r="N70" s="106"/>
      <c r="O70" s="62">
        <f t="shared" si="16"/>
        <v>2000</v>
      </c>
      <c r="P70" s="61"/>
      <c r="Q70" s="61"/>
      <c r="R70" s="62">
        <f t="shared" si="3"/>
        <v>2000</v>
      </c>
      <c r="S70" s="61"/>
      <c r="T70" s="61"/>
      <c r="U70" s="62">
        <f t="shared" si="4"/>
        <v>2000</v>
      </c>
      <c r="V70" s="61"/>
      <c r="W70" s="61"/>
      <c r="X70" s="62">
        <f t="shared" si="12"/>
        <v>2000</v>
      </c>
      <c r="Y70" s="61"/>
      <c r="Z70" s="61"/>
      <c r="AA70" s="62">
        <f t="shared" si="13"/>
        <v>2000</v>
      </c>
      <c r="AB70" s="61"/>
      <c r="AC70" s="61"/>
      <c r="AD70" s="67">
        <f t="shared" si="14"/>
        <v>2000</v>
      </c>
      <c r="AE70" s="61">
        <f>'0102'!T366</f>
        <v>0</v>
      </c>
      <c r="AF70" s="66"/>
      <c r="AG70" s="66">
        <f>'0102'!T39</f>
        <v>0</v>
      </c>
      <c r="AH70" s="66"/>
      <c r="AI70" s="66"/>
      <c r="AJ70" s="66"/>
      <c r="AK70" s="66">
        <f>'0102'!T123</f>
        <v>0</v>
      </c>
      <c r="AL70" s="66"/>
      <c r="AM70" s="66"/>
      <c r="AN70" s="66"/>
      <c r="AO70" s="66">
        <f>'0102'!T226</f>
        <v>0</v>
      </c>
      <c r="AP70" s="66"/>
      <c r="AQ70" s="66">
        <f>'0102'!T253</f>
        <v>0</v>
      </c>
      <c r="AR70" s="122">
        <f t="shared" si="8"/>
        <v>2000</v>
      </c>
    </row>
    <row r="71" spans="1:44" ht="15" hidden="1" customHeight="1" x14ac:dyDescent="0.25">
      <c r="A71" s="25">
        <v>1</v>
      </c>
      <c r="B71" s="26" t="s">
        <v>10</v>
      </c>
      <c r="C71" s="26" t="s">
        <v>42</v>
      </c>
      <c r="D71" s="30">
        <v>54109</v>
      </c>
      <c r="E71" s="31" t="s">
        <v>118</v>
      </c>
      <c r="F71" s="56"/>
      <c r="G71" s="101"/>
      <c r="H71" s="101"/>
      <c r="I71" s="61">
        <f t="shared" si="11"/>
        <v>0</v>
      </c>
      <c r="J71" s="112"/>
      <c r="K71" s="112"/>
      <c r="L71" s="62">
        <f t="shared" si="15"/>
        <v>0</v>
      </c>
      <c r="M71" s="106"/>
      <c r="N71" s="106"/>
      <c r="O71" s="62">
        <f t="shared" si="16"/>
        <v>0</v>
      </c>
      <c r="P71" s="61"/>
      <c r="Q71" s="61"/>
      <c r="R71" s="62">
        <f t="shared" si="3"/>
        <v>0</v>
      </c>
      <c r="S71" s="61"/>
      <c r="T71" s="61"/>
      <c r="U71" s="62">
        <f t="shared" si="4"/>
        <v>0</v>
      </c>
      <c r="V71" s="61"/>
      <c r="W71" s="61"/>
      <c r="X71" s="62">
        <f t="shared" si="12"/>
        <v>0</v>
      </c>
      <c r="Y71" s="61"/>
      <c r="Z71" s="61"/>
      <c r="AA71" s="62">
        <f t="shared" si="13"/>
        <v>0</v>
      </c>
      <c r="AB71" s="61"/>
      <c r="AC71" s="61"/>
      <c r="AD71" s="67">
        <f t="shared" si="14"/>
        <v>0</v>
      </c>
      <c r="AE71" s="61">
        <f>'0102'!U366</f>
        <v>0</v>
      </c>
      <c r="AF71" s="66"/>
      <c r="AG71" s="66"/>
      <c r="AH71" s="66"/>
      <c r="AI71" s="66"/>
      <c r="AJ71" s="66"/>
      <c r="AK71" s="66"/>
      <c r="AL71" s="66"/>
      <c r="AM71" s="66"/>
      <c r="AN71" s="66"/>
      <c r="AO71" s="66"/>
      <c r="AP71" s="66"/>
      <c r="AQ71" s="66"/>
      <c r="AR71" s="122">
        <f t="shared" si="8"/>
        <v>0</v>
      </c>
    </row>
    <row r="72" spans="1:44" ht="15" hidden="1" customHeight="1" x14ac:dyDescent="0.25">
      <c r="A72" s="25">
        <v>1</v>
      </c>
      <c r="B72" s="26" t="s">
        <v>10</v>
      </c>
      <c r="C72" s="26" t="s">
        <v>42</v>
      </c>
      <c r="D72" s="30">
        <v>54110</v>
      </c>
      <c r="E72" s="31" t="s">
        <v>62</v>
      </c>
      <c r="F72" s="56"/>
      <c r="G72" s="101"/>
      <c r="H72" s="101"/>
      <c r="I72" s="61">
        <f t="shared" si="11"/>
        <v>0</v>
      </c>
      <c r="J72" s="112"/>
      <c r="K72" s="112"/>
      <c r="L72" s="62">
        <f t="shared" si="15"/>
        <v>0</v>
      </c>
      <c r="M72" s="106"/>
      <c r="N72" s="106"/>
      <c r="O72" s="62">
        <f t="shared" si="16"/>
        <v>0</v>
      </c>
      <c r="P72" s="61"/>
      <c r="Q72" s="61"/>
      <c r="R72" s="62">
        <f t="shared" ref="R72:R151" si="17">O72+P72-Q72</f>
        <v>0</v>
      </c>
      <c r="S72" s="61"/>
      <c r="T72" s="61"/>
      <c r="U72" s="62">
        <f t="shared" ref="U72:U151" si="18">R72+S72-T72</f>
        <v>0</v>
      </c>
      <c r="V72" s="61"/>
      <c r="W72" s="61"/>
      <c r="X72" s="62">
        <f t="shared" si="12"/>
        <v>0</v>
      </c>
      <c r="Y72" s="61"/>
      <c r="Z72" s="61"/>
      <c r="AA72" s="62">
        <f t="shared" si="13"/>
        <v>0</v>
      </c>
      <c r="AB72" s="61"/>
      <c r="AC72" s="61"/>
      <c r="AD72" s="67">
        <f t="shared" si="14"/>
        <v>0</v>
      </c>
      <c r="AE72" s="61">
        <f>'0102'!V366</f>
        <v>0</v>
      </c>
      <c r="AF72" s="66"/>
      <c r="AG72" s="66"/>
      <c r="AH72" s="66"/>
      <c r="AI72" s="66"/>
      <c r="AJ72" s="66"/>
      <c r="AK72" s="66"/>
      <c r="AL72" s="66">
        <f>'0102'!V150+'0102'!V151</f>
        <v>0</v>
      </c>
      <c r="AM72" s="66"/>
      <c r="AN72" s="66">
        <f>'0102'!V189</f>
        <v>0</v>
      </c>
      <c r="AO72" s="66">
        <f>'0102'!V226+'0102'!V230</f>
        <v>0</v>
      </c>
      <c r="AP72" s="66"/>
      <c r="AQ72" s="66"/>
      <c r="AR72" s="122">
        <f t="shared" ref="AR72:AR165" si="19">AD72-AE72</f>
        <v>0</v>
      </c>
    </row>
    <row r="73" spans="1:44" ht="15" customHeight="1" x14ac:dyDescent="0.25">
      <c r="A73" s="25">
        <v>1</v>
      </c>
      <c r="B73" s="26" t="s">
        <v>10</v>
      </c>
      <c r="C73" s="26" t="s">
        <v>42</v>
      </c>
      <c r="D73" s="30">
        <v>54111</v>
      </c>
      <c r="E73" s="31" t="s">
        <v>124</v>
      </c>
      <c r="F73" s="56">
        <v>1000</v>
      </c>
      <c r="G73" s="101"/>
      <c r="H73" s="101"/>
      <c r="I73" s="61">
        <f t="shared" si="11"/>
        <v>1000</v>
      </c>
      <c r="J73" s="112"/>
      <c r="K73" s="112"/>
      <c r="L73" s="62">
        <f t="shared" si="15"/>
        <v>1000</v>
      </c>
      <c r="M73" s="106"/>
      <c r="N73" s="106"/>
      <c r="O73" s="62">
        <f t="shared" si="16"/>
        <v>1000</v>
      </c>
      <c r="P73" s="61"/>
      <c r="Q73" s="61"/>
      <c r="R73" s="62">
        <f t="shared" si="17"/>
        <v>1000</v>
      </c>
      <c r="S73" s="61"/>
      <c r="T73" s="61"/>
      <c r="U73" s="62">
        <f t="shared" si="18"/>
        <v>1000</v>
      </c>
      <c r="V73" s="61"/>
      <c r="W73" s="61"/>
      <c r="X73" s="62">
        <f t="shared" si="12"/>
        <v>1000</v>
      </c>
      <c r="Y73" s="61"/>
      <c r="Z73" s="61"/>
      <c r="AA73" s="62">
        <f t="shared" si="13"/>
        <v>1000</v>
      </c>
      <c r="AB73" s="61"/>
      <c r="AC73" s="61"/>
      <c r="AD73" s="67">
        <f t="shared" si="14"/>
        <v>1000</v>
      </c>
      <c r="AE73" s="61">
        <f>'0102'!W366</f>
        <v>0</v>
      </c>
      <c r="AF73" s="66"/>
      <c r="AG73" s="66"/>
      <c r="AH73" s="66">
        <f>'0102'!W70</f>
        <v>0</v>
      </c>
      <c r="AI73" s="66"/>
      <c r="AJ73" s="66"/>
      <c r="AK73" s="66"/>
      <c r="AL73" s="66"/>
      <c r="AM73" s="66"/>
      <c r="AN73" s="66"/>
      <c r="AO73" s="66"/>
      <c r="AP73" s="66"/>
      <c r="AQ73" s="66"/>
      <c r="AR73" s="122">
        <f t="shared" si="19"/>
        <v>1000</v>
      </c>
    </row>
    <row r="74" spans="1:44" ht="15" customHeight="1" x14ac:dyDescent="0.25">
      <c r="A74" s="25">
        <v>1</v>
      </c>
      <c r="B74" s="26" t="s">
        <v>10</v>
      </c>
      <c r="C74" s="26" t="s">
        <v>42</v>
      </c>
      <c r="D74" s="30">
        <v>54112</v>
      </c>
      <c r="E74" s="31" t="s">
        <v>44</v>
      </c>
      <c r="F74" s="56">
        <v>1000</v>
      </c>
      <c r="G74" s="101"/>
      <c r="H74" s="101"/>
      <c r="I74" s="61">
        <f t="shared" si="11"/>
        <v>1000</v>
      </c>
      <c r="J74" s="112"/>
      <c r="K74" s="112"/>
      <c r="L74" s="62">
        <f t="shared" si="15"/>
        <v>1000</v>
      </c>
      <c r="M74" s="106"/>
      <c r="N74" s="106"/>
      <c r="O74" s="62">
        <f t="shared" si="16"/>
        <v>1000</v>
      </c>
      <c r="P74" s="61"/>
      <c r="Q74" s="61"/>
      <c r="R74" s="62">
        <f t="shared" si="17"/>
        <v>1000</v>
      </c>
      <c r="S74" s="61"/>
      <c r="T74" s="61"/>
      <c r="U74" s="62">
        <f t="shared" si="18"/>
        <v>1000</v>
      </c>
      <c r="V74" s="61"/>
      <c r="W74" s="61"/>
      <c r="X74" s="62">
        <f t="shared" si="12"/>
        <v>1000</v>
      </c>
      <c r="Y74" s="61"/>
      <c r="Z74" s="61"/>
      <c r="AA74" s="62">
        <f t="shared" si="13"/>
        <v>1000</v>
      </c>
      <c r="AB74" s="61"/>
      <c r="AC74" s="61"/>
      <c r="AD74" s="67">
        <f t="shared" si="14"/>
        <v>1000</v>
      </c>
      <c r="AE74" s="61">
        <f>'0102'!X366</f>
        <v>8</v>
      </c>
      <c r="AF74" s="66"/>
      <c r="AG74" s="66"/>
      <c r="AH74" s="66"/>
      <c r="AI74" s="66"/>
      <c r="AJ74" s="66"/>
      <c r="AK74" s="66">
        <f>'0102'!X222</f>
        <v>8</v>
      </c>
      <c r="AL74" s="66"/>
      <c r="AM74" s="66"/>
      <c r="AN74" s="66"/>
      <c r="AO74" s="66">
        <f>'0102'!X328</f>
        <v>0</v>
      </c>
      <c r="AP74" s="66">
        <f>'0102'!X342</f>
        <v>0</v>
      </c>
      <c r="AQ74" s="66"/>
      <c r="AR74" s="122">
        <f t="shared" si="19"/>
        <v>992</v>
      </c>
    </row>
    <row r="75" spans="1:44" ht="15" customHeight="1" x14ac:dyDescent="0.25">
      <c r="A75" s="25">
        <v>1</v>
      </c>
      <c r="B75" s="26" t="s">
        <v>10</v>
      </c>
      <c r="C75" s="26" t="s">
        <v>42</v>
      </c>
      <c r="D75" s="30">
        <v>54114</v>
      </c>
      <c r="E75" s="31" t="s">
        <v>24</v>
      </c>
      <c r="F75" s="56">
        <v>5000</v>
      </c>
      <c r="G75" s="101"/>
      <c r="H75" s="101"/>
      <c r="I75" s="61">
        <f t="shared" si="11"/>
        <v>5000</v>
      </c>
      <c r="J75" s="112"/>
      <c r="K75" s="112"/>
      <c r="L75" s="62">
        <f t="shared" si="15"/>
        <v>5000</v>
      </c>
      <c r="M75" s="106"/>
      <c r="N75" s="106"/>
      <c r="O75" s="62">
        <f t="shared" si="16"/>
        <v>5000</v>
      </c>
      <c r="P75" s="61"/>
      <c r="Q75" s="61"/>
      <c r="R75" s="62">
        <f t="shared" si="17"/>
        <v>5000</v>
      </c>
      <c r="S75" s="61"/>
      <c r="T75" s="61"/>
      <c r="U75" s="62">
        <f t="shared" si="18"/>
        <v>5000</v>
      </c>
      <c r="V75" s="61"/>
      <c r="W75" s="61"/>
      <c r="X75" s="62">
        <f t="shared" si="12"/>
        <v>5000</v>
      </c>
      <c r="Y75" s="61"/>
      <c r="Z75" s="61"/>
      <c r="AA75" s="62">
        <f t="shared" si="13"/>
        <v>5000</v>
      </c>
      <c r="AB75" s="61"/>
      <c r="AC75" s="61"/>
      <c r="AD75" s="67">
        <f t="shared" si="14"/>
        <v>5000</v>
      </c>
      <c r="AE75" s="61">
        <f>'0102'!Y366</f>
        <v>2870.8900000000003</v>
      </c>
      <c r="AF75" s="66"/>
      <c r="AG75" s="66">
        <f>'0102'!Y37</f>
        <v>28.75</v>
      </c>
      <c r="AH75" s="66">
        <f>'0102'!Y52+'0102'!Y79+'0102'!Y89</f>
        <v>1748.27</v>
      </c>
      <c r="AI75" s="66">
        <f>'0102'!Y113+'0102'!Y114+'0102'!Y115</f>
        <v>0</v>
      </c>
      <c r="AJ75" s="66">
        <f>'0102'!Y135</f>
        <v>20</v>
      </c>
      <c r="AK75" s="66">
        <f>'0102'!Y188</f>
        <v>0</v>
      </c>
      <c r="AL75" s="66"/>
      <c r="AM75" s="66">
        <f>'0102'!Y278+'0102'!Y293+'0102'!Y294</f>
        <v>1073.8699999999999</v>
      </c>
      <c r="AN75" s="66">
        <f>'0102'!Y259+'0102'!Y260</f>
        <v>0</v>
      </c>
      <c r="AO75" s="66">
        <f>'0102'!Y328</f>
        <v>0</v>
      </c>
      <c r="AP75" s="66">
        <f>'0102'!Y342</f>
        <v>0</v>
      </c>
      <c r="AQ75" s="66">
        <f>'0102'!Y360</f>
        <v>0</v>
      </c>
      <c r="AR75" s="122">
        <f t="shared" si="19"/>
        <v>2129.1099999999997</v>
      </c>
    </row>
    <row r="76" spans="1:44" ht="15" customHeight="1" x14ac:dyDescent="0.25">
      <c r="A76" s="25">
        <v>1</v>
      </c>
      <c r="B76" s="26" t="s">
        <v>10</v>
      </c>
      <c r="C76" s="26" t="s">
        <v>42</v>
      </c>
      <c r="D76" s="30">
        <v>54115</v>
      </c>
      <c r="E76" s="31" t="s">
        <v>63</v>
      </c>
      <c r="F76" s="56">
        <v>3500</v>
      </c>
      <c r="G76" s="101"/>
      <c r="H76" s="101"/>
      <c r="I76" s="61">
        <f t="shared" si="11"/>
        <v>3500</v>
      </c>
      <c r="J76" s="112"/>
      <c r="K76" s="112"/>
      <c r="L76" s="62">
        <f t="shared" si="15"/>
        <v>3500</v>
      </c>
      <c r="M76" s="106"/>
      <c r="N76" s="106"/>
      <c r="O76" s="62">
        <f t="shared" si="16"/>
        <v>3500</v>
      </c>
      <c r="P76" s="61"/>
      <c r="Q76" s="61"/>
      <c r="R76" s="62">
        <f t="shared" si="17"/>
        <v>3500</v>
      </c>
      <c r="S76" s="61"/>
      <c r="T76" s="61"/>
      <c r="U76" s="62">
        <f t="shared" si="18"/>
        <v>3500</v>
      </c>
      <c r="V76" s="61"/>
      <c r="W76" s="61"/>
      <c r="X76" s="62">
        <f t="shared" si="12"/>
        <v>3500</v>
      </c>
      <c r="Y76" s="61"/>
      <c r="Z76" s="61"/>
      <c r="AA76" s="62">
        <f t="shared" si="13"/>
        <v>3500</v>
      </c>
      <c r="AB76" s="61"/>
      <c r="AC76" s="61"/>
      <c r="AD76" s="67">
        <f t="shared" si="14"/>
        <v>3500</v>
      </c>
      <c r="AE76" s="61">
        <f>'0102'!Z366</f>
        <v>0</v>
      </c>
      <c r="AF76" s="66"/>
      <c r="AG76" s="66">
        <f>'0102'!Z38</f>
        <v>0</v>
      </c>
      <c r="AH76" s="66"/>
      <c r="AI76" s="66"/>
      <c r="AJ76" s="66">
        <f>'0102'!Z167</f>
        <v>0</v>
      </c>
      <c r="AK76" s="66"/>
      <c r="AL76" s="66"/>
      <c r="AM76" s="66">
        <f>'0102'!Z172</f>
        <v>0</v>
      </c>
      <c r="AN76" s="66">
        <f>'0102'!Z243</f>
        <v>0</v>
      </c>
      <c r="AO76" s="66"/>
      <c r="AP76" s="66"/>
      <c r="AQ76" s="66">
        <f>'0102'!Z253</f>
        <v>0</v>
      </c>
      <c r="AR76" s="122">
        <f t="shared" si="19"/>
        <v>3500</v>
      </c>
    </row>
    <row r="77" spans="1:44" ht="15" hidden="1" customHeight="1" x14ac:dyDescent="0.25">
      <c r="A77" s="25">
        <v>1</v>
      </c>
      <c r="B77" s="26" t="s">
        <v>10</v>
      </c>
      <c r="C77" s="26" t="s">
        <v>42</v>
      </c>
      <c r="D77" s="30">
        <v>54117</v>
      </c>
      <c r="E77" s="31" t="s">
        <v>101</v>
      </c>
      <c r="F77" s="56"/>
      <c r="G77" s="101"/>
      <c r="H77" s="101"/>
      <c r="I77" s="61">
        <f t="shared" si="11"/>
        <v>0</v>
      </c>
      <c r="J77" s="112"/>
      <c r="K77" s="112"/>
      <c r="L77" s="62">
        <f t="shared" si="15"/>
        <v>0</v>
      </c>
      <c r="M77" s="106"/>
      <c r="N77" s="106"/>
      <c r="O77" s="62">
        <f t="shared" si="16"/>
        <v>0</v>
      </c>
      <c r="P77" s="61"/>
      <c r="Q77" s="61"/>
      <c r="R77" s="62">
        <f t="shared" si="17"/>
        <v>0</v>
      </c>
      <c r="S77" s="61"/>
      <c r="T77" s="61"/>
      <c r="U77" s="62">
        <f t="shared" si="18"/>
        <v>0</v>
      </c>
      <c r="V77" s="61"/>
      <c r="W77" s="61"/>
      <c r="X77" s="62">
        <f t="shared" si="12"/>
        <v>0</v>
      </c>
      <c r="Y77" s="61"/>
      <c r="Z77" s="61"/>
      <c r="AA77" s="62">
        <f t="shared" si="13"/>
        <v>0</v>
      </c>
      <c r="AB77" s="61"/>
      <c r="AC77" s="61"/>
      <c r="AD77" s="67">
        <f t="shared" si="14"/>
        <v>0</v>
      </c>
      <c r="AE77" s="61"/>
      <c r="AF77" s="66"/>
      <c r="AG77" s="66"/>
      <c r="AH77" s="66"/>
      <c r="AI77" s="66"/>
      <c r="AJ77" s="66"/>
      <c r="AK77" s="66"/>
      <c r="AL77" s="66"/>
      <c r="AM77" s="66"/>
      <c r="AN77" s="66"/>
      <c r="AO77" s="66"/>
      <c r="AP77" s="66"/>
      <c r="AQ77" s="66"/>
      <c r="AR77" s="122">
        <f t="shared" si="19"/>
        <v>0</v>
      </c>
    </row>
    <row r="78" spans="1:44" ht="15" customHeight="1" x14ac:dyDescent="0.25">
      <c r="A78" s="25">
        <v>1</v>
      </c>
      <c r="B78" s="26" t="s">
        <v>10</v>
      </c>
      <c r="C78" s="26" t="s">
        <v>42</v>
      </c>
      <c r="D78" s="30">
        <v>54118</v>
      </c>
      <c r="E78" s="31" t="s">
        <v>26</v>
      </c>
      <c r="F78" s="56">
        <v>1000</v>
      </c>
      <c r="G78" s="101"/>
      <c r="H78" s="101"/>
      <c r="I78" s="61">
        <f t="shared" si="11"/>
        <v>1000</v>
      </c>
      <c r="J78" s="112"/>
      <c r="K78" s="112"/>
      <c r="L78" s="62">
        <f t="shared" si="15"/>
        <v>1000</v>
      </c>
      <c r="M78" s="106"/>
      <c r="N78" s="106"/>
      <c r="O78" s="62">
        <f t="shared" si="16"/>
        <v>1000</v>
      </c>
      <c r="P78" s="61"/>
      <c r="Q78" s="61"/>
      <c r="R78" s="62">
        <f t="shared" si="17"/>
        <v>1000</v>
      </c>
      <c r="S78" s="61"/>
      <c r="T78" s="61"/>
      <c r="U78" s="62">
        <f t="shared" si="18"/>
        <v>1000</v>
      </c>
      <c r="V78" s="61"/>
      <c r="W78" s="61"/>
      <c r="X78" s="62">
        <f t="shared" si="12"/>
        <v>1000</v>
      </c>
      <c r="Y78" s="61"/>
      <c r="Z78" s="61"/>
      <c r="AA78" s="62">
        <f t="shared" si="13"/>
        <v>1000</v>
      </c>
      <c r="AB78" s="61"/>
      <c r="AC78" s="61"/>
      <c r="AD78" s="67">
        <f t="shared" si="14"/>
        <v>1000</v>
      </c>
      <c r="AE78" s="61">
        <f>'0102'!AA366</f>
        <v>217.42999999999998</v>
      </c>
      <c r="AF78" s="66"/>
      <c r="AG78" s="66"/>
      <c r="AH78" s="66">
        <f>'0102'!AA52+'0102'!AA89</f>
        <v>94.32</v>
      </c>
      <c r="AI78" s="66">
        <f>'0102'!AA85</f>
        <v>0</v>
      </c>
      <c r="AJ78" s="66">
        <f>'0102'!AA135</f>
        <v>34.51</v>
      </c>
      <c r="AK78" s="66">
        <f>'0102'!AA222</f>
        <v>62.5</v>
      </c>
      <c r="AL78" s="66">
        <f>'0102'!AA250</f>
        <v>26.1</v>
      </c>
      <c r="AM78" s="66">
        <f>'0102'!AA275</f>
        <v>0</v>
      </c>
      <c r="AN78" s="66">
        <f>'0102'!AA189</f>
        <v>0</v>
      </c>
      <c r="AO78" s="66">
        <f>'0102'!AA324+'0102'!AA328</f>
        <v>0</v>
      </c>
      <c r="AP78" s="66">
        <f>'0102'!AA342+'0102'!AA344</f>
        <v>0</v>
      </c>
      <c r="AQ78" s="66">
        <f>'0102'!AA360</f>
        <v>0</v>
      </c>
      <c r="AR78" s="122">
        <f t="shared" si="19"/>
        <v>782.57</v>
      </c>
    </row>
    <row r="79" spans="1:44" ht="15" customHeight="1" x14ac:dyDescent="0.25">
      <c r="A79" s="25">
        <v>1</v>
      </c>
      <c r="B79" s="26" t="s">
        <v>10</v>
      </c>
      <c r="C79" s="26" t="s">
        <v>42</v>
      </c>
      <c r="D79" s="30">
        <v>54119</v>
      </c>
      <c r="E79" s="31" t="s">
        <v>27</v>
      </c>
      <c r="F79" s="56">
        <v>1000</v>
      </c>
      <c r="G79" s="101"/>
      <c r="H79" s="101"/>
      <c r="I79" s="61">
        <f t="shared" si="11"/>
        <v>1000</v>
      </c>
      <c r="J79" s="112"/>
      <c r="K79" s="112"/>
      <c r="L79" s="62">
        <f t="shared" si="15"/>
        <v>1000</v>
      </c>
      <c r="M79" s="106"/>
      <c r="N79" s="106"/>
      <c r="O79" s="62">
        <f t="shared" si="16"/>
        <v>1000</v>
      </c>
      <c r="P79" s="61"/>
      <c r="Q79" s="61"/>
      <c r="R79" s="62">
        <f t="shared" si="17"/>
        <v>1000</v>
      </c>
      <c r="S79" s="61"/>
      <c r="T79" s="61"/>
      <c r="U79" s="62">
        <f t="shared" si="18"/>
        <v>1000</v>
      </c>
      <c r="V79" s="61"/>
      <c r="W79" s="61"/>
      <c r="X79" s="62">
        <f t="shared" si="12"/>
        <v>1000</v>
      </c>
      <c r="Y79" s="61"/>
      <c r="Z79" s="61"/>
      <c r="AA79" s="62">
        <f t="shared" si="13"/>
        <v>1000</v>
      </c>
      <c r="AB79" s="61"/>
      <c r="AC79" s="61"/>
      <c r="AD79" s="67">
        <f t="shared" si="14"/>
        <v>1000</v>
      </c>
      <c r="AE79" s="61">
        <f>'0102'!AB366</f>
        <v>6.65</v>
      </c>
      <c r="AF79" s="66"/>
      <c r="AG79" s="66"/>
      <c r="AH79" s="66">
        <f>'0102'!AB89</f>
        <v>6.65</v>
      </c>
      <c r="AI79" s="66">
        <f>'0102'!AB85</f>
        <v>0</v>
      </c>
      <c r="AJ79" s="66">
        <f>'0102'!AB151</f>
        <v>0</v>
      </c>
      <c r="AK79" s="66">
        <f>'0102'!AB123</f>
        <v>0</v>
      </c>
      <c r="AL79" s="66"/>
      <c r="AM79" s="66"/>
      <c r="AN79" s="66"/>
      <c r="AO79" s="66">
        <f>'0102'!AB324+'0102'!AB328</f>
        <v>0</v>
      </c>
      <c r="AP79" s="66">
        <f>'0102'!AB342+'0102'!AB344</f>
        <v>0</v>
      </c>
      <c r="AQ79" s="66">
        <f>'0102'!AB360</f>
        <v>0</v>
      </c>
      <c r="AR79" s="122">
        <f t="shared" si="19"/>
        <v>993.35</v>
      </c>
    </row>
    <row r="80" spans="1:44" ht="15" hidden="1" customHeight="1" x14ac:dyDescent="0.25">
      <c r="A80" s="25">
        <v>1</v>
      </c>
      <c r="B80" s="26" t="s">
        <v>10</v>
      </c>
      <c r="C80" s="26" t="s">
        <v>42</v>
      </c>
      <c r="D80" s="30">
        <v>54121</v>
      </c>
      <c r="E80" s="31" t="s">
        <v>115</v>
      </c>
      <c r="F80" s="56"/>
      <c r="G80" s="101"/>
      <c r="H80" s="101"/>
      <c r="I80" s="61">
        <f t="shared" si="11"/>
        <v>0</v>
      </c>
      <c r="J80" s="112"/>
      <c r="K80" s="112"/>
      <c r="L80" s="62">
        <f t="shared" si="15"/>
        <v>0</v>
      </c>
      <c r="M80" s="106"/>
      <c r="N80" s="106"/>
      <c r="O80" s="62">
        <f t="shared" si="16"/>
        <v>0</v>
      </c>
      <c r="P80" s="61"/>
      <c r="Q80" s="61"/>
      <c r="R80" s="62">
        <f t="shared" si="17"/>
        <v>0</v>
      </c>
      <c r="S80" s="61"/>
      <c r="T80" s="61"/>
      <c r="U80" s="62">
        <f t="shared" si="18"/>
        <v>0</v>
      </c>
      <c r="V80" s="61"/>
      <c r="W80" s="61"/>
      <c r="X80" s="62">
        <f t="shared" si="12"/>
        <v>0</v>
      </c>
      <c r="Y80" s="61"/>
      <c r="Z80" s="61"/>
      <c r="AA80" s="62">
        <f t="shared" si="13"/>
        <v>0</v>
      </c>
      <c r="AB80" s="61"/>
      <c r="AC80" s="61"/>
      <c r="AD80" s="67">
        <f t="shared" si="14"/>
        <v>0</v>
      </c>
      <c r="AE80" s="61"/>
      <c r="AF80" s="66"/>
      <c r="AG80" s="66"/>
      <c r="AH80" s="66"/>
      <c r="AI80" s="66"/>
      <c r="AJ80" s="66"/>
      <c r="AK80" s="66"/>
      <c r="AL80" s="66"/>
      <c r="AM80" s="66"/>
      <c r="AN80" s="66"/>
      <c r="AO80" s="66"/>
      <c r="AP80" s="66"/>
      <c r="AQ80" s="66"/>
      <c r="AR80" s="122">
        <f t="shared" si="19"/>
        <v>0</v>
      </c>
    </row>
    <row r="81" spans="1:44" ht="15" customHeight="1" x14ac:dyDescent="0.25">
      <c r="A81" s="25">
        <v>1</v>
      </c>
      <c r="B81" s="26" t="s">
        <v>10</v>
      </c>
      <c r="C81" s="26" t="s">
        <v>42</v>
      </c>
      <c r="D81" s="30">
        <v>54199</v>
      </c>
      <c r="E81" s="31" t="s">
        <v>28</v>
      </c>
      <c r="F81" s="151">
        <v>32038.23</v>
      </c>
      <c r="G81" s="101"/>
      <c r="H81" s="101"/>
      <c r="I81" s="61">
        <f t="shared" si="11"/>
        <v>32038.23</v>
      </c>
      <c r="J81" s="112"/>
      <c r="K81" s="112"/>
      <c r="L81" s="62">
        <f t="shared" si="15"/>
        <v>32038.23</v>
      </c>
      <c r="M81" s="106"/>
      <c r="N81" s="106"/>
      <c r="O81" s="62">
        <f t="shared" si="16"/>
        <v>32038.23</v>
      </c>
      <c r="P81" s="61"/>
      <c r="Q81" s="112"/>
      <c r="R81" s="62">
        <f t="shared" si="17"/>
        <v>32038.23</v>
      </c>
      <c r="S81" s="61"/>
      <c r="T81" s="61"/>
      <c r="U81" s="62">
        <f t="shared" si="18"/>
        <v>32038.23</v>
      </c>
      <c r="V81" s="61"/>
      <c r="W81" s="61"/>
      <c r="X81" s="62">
        <f t="shared" si="12"/>
        <v>32038.23</v>
      </c>
      <c r="Y81" s="61"/>
      <c r="Z81" s="61"/>
      <c r="AA81" s="62">
        <f t="shared" si="13"/>
        <v>32038.23</v>
      </c>
      <c r="AB81" s="61"/>
      <c r="AC81" s="61"/>
      <c r="AD81" s="67">
        <f t="shared" si="14"/>
        <v>32038.23</v>
      </c>
      <c r="AE81" s="61">
        <f>'0102'!AC366</f>
        <v>3699.5299999999997</v>
      </c>
      <c r="AF81" s="66"/>
      <c r="AG81" s="66">
        <f>'0102'!AC37+'0102'!AC40</f>
        <v>552.89</v>
      </c>
      <c r="AH81" s="66">
        <f>'0102'!AC52+'0102'!AC88+'0102'!AC89</f>
        <v>532.03000000000009</v>
      </c>
      <c r="AI81" s="66"/>
      <c r="AJ81" s="66">
        <f>'0102'!AC140+'0102'!AC141+'0102'!AC151</f>
        <v>0</v>
      </c>
      <c r="AK81" s="66">
        <f>'0102'!AC222</f>
        <v>11.85</v>
      </c>
      <c r="AL81" s="66">
        <f>'0102'!AC149+'0102'!AC162</f>
        <v>0</v>
      </c>
      <c r="AM81" s="66">
        <f>'0102'!AC290+'0102'!AC291+'0102'!AC292</f>
        <v>2602.7600000000002</v>
      </c>
      <c r="AN81" s="66">
        <f>'0102'!AC189</f>
        <v>0</v>
      </c>
      <c r="AO81" s="66">
        <f>'0102'!AC323+'0102'!AC324+'0102'!AC328</f>
        <v>0</v>
      </c>
      <c r="AP81" s="66">
        <f>'0102'!AC342+'0102'!AC343</f>
        <v>0</v>
      </c>
      <c r="AQ81" s="66">
        <f>'0102'!AC360</f>
        <v>0</v>
      </c>
      <c r="AR81" s="122">
        <f t="shared" si="19"/>
        <v>28338.7</v>
      </c>
    </row>
    <row r="82" spans="1:44" ht="15" customHeight="1" x14ac:dyDescent="0.25">
      <c r="A82" s="25">
        <v>1</v>
      </c>
      <c r="B82" s="26" t="s">
        <v>10</v>
      </c>
      <c r="C82" s="26" t="s">
        <v>42</v>
      </c>
      <c r="D82" s="30">
        <v>54201</v>
      </c>
      <c r="E82" s="31" t="s">
        <v>152</v>
      </c>
      <c r="F82" s="56">
        <v>1000</v>
      </c>
      <c r="G82" s="101"/>
      <c r="H82" s="101"/>
      <c r="I82" s="61">
        <f t="shared" si="11"/>
        <v>1000</v>
      </c>
      <c r="J82" s="112"/>
      <c r="K82" s="112"/>
      <c r="L82" s="62">
        <f t="shared" si="15"/>
        <v>1000</v>
      </c>
      <c r="M82" s="106"/>
      <c r="N82" s="106"/>
      <c r="O82" s="62">
        <f t="shared" si="16"/>
        <v>1000</v>
      </c>
      <c r="P82" s="61"/>
      <c r="Q82" s="112"/>
      <c r="R82" s="62">
        <f t="shared" si="17"/>
        <v>1000</v>
      </c>
      <c r="S82" s="61"/>
      <c r="T82" s="61"/>
      <c r="U82" s="62">
        <f t="shared" si="18"/>
        <v>1000</v>
      </c>
      <c r="V82" s="61"/>
      <c r="W82" s="61"/>
      <c r="X82" s="62">
        <f t="shared" si="12"/>
        <v>1000</v>
      </c>
      <c r="Y82" s="61"/>
      <c r="Z82" s="61"/>
      <c r="AA82" s="62">
        <f t="shared" si="13"/>
        <v>1000</v>
      </c>
      <c r="AB82" s="61"/>
      <c r="AC82" s="61"/>
      <c r="AD82" s="67">
        <f t="shared" si="14"/>
        <v>1000</v>
      </c>
      <c r="AE82" s="61">
        <f>'0102'!AD366</f>
        <v>0</v>
      </c>
      <c r="AF82" s="66"/>
      <c r="AG82" s="66"/>
      <c r="AH82" s="66"/>
      <c r="AI82" s="66"/>
      <c r="AJ82" s="66"/>
      <c r="AK82" s="66"/>
      <c r="AL82" s="66"/>
      <c r="AM82" s="66"/>
      <c r="AN82" s="66"/>
      <c r="AO82" s="66"/>
      <c r="AP82" s="66"/>
      <c r="AQ82" s="66"/>
      <c r="AR82" s="122">
        <f t="shared" si="19"/>
        <v>1000</v>
      </c>
    </row>
    <row r="83" spans="1:44" ht="15" hidden="1" customHeight="1" x14ac:dyDescent="0.25">
      <c r="A83" s="25">
        <v>1</v>
      </c>
      <c r="B83" s="26" t="s">
        <v>10</v>
      </c>
      <c r="C83" s="26" t="s">
        <v>42</v>
      </c>
      <c r="D83" s="30">
        <v>54203</v>
      </c>
      <c r="E83" s="31" t="s">
        <v>31</v>
      </c>
      <c r="F83" s="56"/>
      <c r="G83" s="101"/>
      <c r="H83" s="101"/>
      <c r="I83" s="61">
        <f t="shared" si="11"/>
        <v>0</v>
      </c>
      <c r="J83" s="112"/>
      <c r="K83" s="112"/>
      <c r="L83" s="62">
        <f t="shared" si="15"/>
        <v>0</v>
      </c>
      <c r="M83" s="106"/>
      <c r="N83" s="106"/>
      <c r="O83" s="62">
        <f t="shared" si="16"/>
        <v>0</v>
      </c>
      <c r="P83" s="61"/>
      <c r="Q83" s="112"/>
      <c r="R83" s="62">
        <f t="shared" si="17"/>
        <v>0</v>
      </c>
      <c r="S83" s="61"/>
      <c r="T83" s="61"/>
      <c r="U83" s="62">
        <f t="shared" si="18"/>
        <v>0</v>
      </c>
      <c r="V83" s="61"/>
      <c r="W83" s="61"/>
      <c r="X83" s="62">
        <f t="shared" si="12"/>
        <v>0</v>
      </c>
      <c r="Y83" s="61"/>
      <c r="Z83" s="61"/>
      <c r="AA83" s="62">
        <f t="shared" si="13"/>
        <v>0</v>
      </c>
      <c r="AB83" s="61"/>
      <c r="AC83" s="61"/>
      <c r="AD83" s="67">
        <f t="shared" si="14"/>
        <v>0</v>
      </c>
      <c r="AE83" s="61">
        <f>'0102'!AE366</f>
        <v>0</v>
      </c>
      <c r="AF83" s="66"/>
      <c r="AG83" s="66"/>
      <c r="AH83" s="66"/>
      <c r="AI83" s="66"/>
      <c r="AJ83" s="66"/>
      <c r="AK83" s="66"/>
      <c r="AL83" s="66">
        <f>'0102'!AE150</f>
        <v>0</v>
      </c>
      <c r="AM83" s="66"/>
      <c r="AN83" s="66"/>
      <c r="AO83" s="66"/>
      <c r="AP83" s="66"/>
      <c r="AQ83" s="66"/>
      <c r="AR83" s="122">
        <f t="shared" si="19"/>
        <v>0</v>
      </c>
    </row>
    <row r="84" spans="1:44" ht="15" hidden="1" customHeight="1" x14ac:dyDescent="0.25">
      <c r="A84" s="25">
        <v>1</v>
      </c>
      <c r="B84" s="26" t="s">
        <v>10</v>
      </c>
      <c r="C84" s="26" t="s">
        <v>42</v>
      </c>
      <c r="D84" s="30">
        <v>54301</v>
      </c>
      <c r="E84" s="31" t="s">
        <v>102</v>
      </c>
      <c r="F84" s="56"/>
      <c r="G84" s="101"/>
      <c r="H84" s="101"/>
      <c r="I84" s="61">
        <f t="shared" si="11"/>
        <v>0</v>
      </c>
      <c r="J84" s="112"/>
      <c r="K84" s="112"/>
      <c r="L84" s="62">
        <f t="shared" si="15"/>
        <v>0</v>
      </c>
      <c r="M84" s="106"/>
      <c r="N84" s="106"/>
      <c r="O84" s="62">
        <f t="shared" si="16"/>
        <v>0</v>
      </c>
      <c r="P84" s="61"/>
      <c r="Q84" s="112"/>
      <c r="R84" s="62">
        <f t="shared" si="17"/>
        <v>0</v>
      </c>
      <c r="S84" s="61"/>
      <c r="T84" s="61"/>
      <c r="U84" s="62">
        <f t="shared" si="18"/>
        <v>0</v>
      </c>
      <c r="V84" s="61"/>
      <c r="W84" s="61"/>
      <c r="X84" s="62">
        <f t="shared" si="12"/>
        <v>0</v>
      </c>
      <c r="Y84" s="61"/>
      <c r="Z84" s="61"/>
      <c r="AA84" s="62">
        <f t="shared" si="13"/>
        <v>0</v>
      </c>
      <c r="AB84" s="61"/>
      <c r="AC84" s="61"/>
      <c r="AD84" s="67">
        <f t="shared" si="14"/>
        <v>0</v>
      </c>
      <c r="AE84" s="61">
        <f>'0102'!AF366</f>
        <v>0</v>
      </c>
      <c r="AF84" s="66"/>
      <c r="AG84" s="66"/>
      <c r="AH84" s="66"/>
      <c r="AI84" s="66"/>
      <c r="AJ84" s="66"/>
      <c r="AK84" s="66">
        <f>'0102'!AD155</f>
        <v>0</v>
      </c>
      <c r="AL84" s="66"/>
      <c r="AM84" s="66"/>
      <c r="AN84" s="66"/>
      <c r="AO84" s="66"/>
      <c r="AP84" s="66"/>
      <c r="AQ84" s="66"/>
      <c r="AR84" s="122">
        <f t="shared" si="19"/>
        <v>0</v>
      </c>
    </row>
    <row r="85" spans="1:44" ht="15" hidden="1" customHeight="1" x14ac:dyDescent="0.25">
      <c r="A85" s="25">
        <v>1</v>
      </c>
      <c r="B85" s="26" t="s">
        <v>10</v>
      </c>
      <c r="C85" s="26" t="s">
        <v>42</v>
      </c>
      <c r="D85" s="30">
        <v>54302</v>
      </c>
      <c r="E85" s="31" t="s">
        <v>125</v>
      </c>
      <c r="F85" s="56"/>
      <c r="G85" s="101"/>
      <c r="H85" s="101"/>
      <c r="I85" s="61">
        <f t="shared" si="11"/>
        <v>0</v>
      </c>
      <c r="J85" s="112"/>
      <c r="K85" s="112"/>
      <c r="L85" s="62">
        <f t="shared" si="15"/>
        <v>0</v>
      </c>
      <c r="M85" s="106"/>
      <c r="N85" s="106"/>
      <c r="O85" s="62">
        <f t="shared" si="16"/>
        <v>0</v>
      </c>
      <c r="P85" s="61"/>
      <c r="Q85" s="112"/>
      <c r="R85" s="62">
        <f t="shared" si="17"/>
        <v>0</v>
      </c>
      <c r="S85" s="61"/>
      <c r="T85" s="61"/>
      <c r="U85" s="62">
        <f t="shared" si="18"/>
        <v>0</v>
      </c>
      <c r="V85" s="61"/>
      <c r="W85" s="61"/>
      <c r="X85" s="62">
        <f t="shared" si="12"/>
        <v>0</v>
      </c>
      <c r="Y85" s="61"/>
      <c r="Z85" s="61"/>
      <c r="AA85" s="62">
        <f t="shared" si="13"/>
        <v>0</v>
      </c>
      <c r="AB85" s="61"/>
      <c r="AC85" s="61"/>
      <c r="AD85" s="67">
        <f t="shared" si="14"/>
        <v>0</v>
      </c>
      <c r="AE85" s="61">
        <f>'0102'!AG366</f>
        <v>0</v>
      </c>
      <c r="AF85" s="66"/>
      <c r="AG85" s="66"/>
      <c r="AH85" s="66"/>
      <c r="AI85" s="66"/>
      <c r="AJ85" s="66"/>
      <c r="AK85" s="66"/>
      <c r="AL85" s="66"/>
      <c r="AM85" s="66"/>
      <c r="AN85" s="66"/>
      <c r="AO85" s="66"/>
      <c r="AP85" s="66"/>
      <c r="AQ85" s="66"/>
      <c r="AR85" s="122">
        <f t="shared" si="19"/>
        <v>0</v>
      </c>
    </row>
    <row r="86" spans="1:44" ht="15" hidden="1" customHeight="1" x14ac:dyDescent="0.25">
      <c r="A86" s="25">
        <v>1</v>
      </c>
      <c r="B86" s="26" t="s">
        <v>10</v>
      </c>
      <c r="C86" s="26" t="s">
        <v>42</v>
      </c>
      <c r="D86" s="30">
        <v>54303</v>
      </c>
      <c r="E86" s="31" t="s">
        <v>64</v>
      </c>
      <c r="F86" s="56"/>
      <c r="G86" s="101"/>
      <c r="H86" s="101"/>
      <c r="I86" s="61">
        <f t="shared" si="11"/>
        <v>0</v>
      </c>
      <c r="J86" s="112"/>
      <c r="K86" s="112"/>
      <c r="L86" s="62">
        <f t="shared" si="15"/>
        <v>0</v>
      </c>
      <c r="M86" s="106"/>
      <c r="N86" s="106"/>
      <c r="O86" s="62">
        <f t="shared" si="16"/>
        <v>0</v>
      </c>
      <c r="P86" s="61"/>
      <c r="Q86" s="61"/>
      <c r="R86" s="62">
        <f t="shared" si="17"/>
        <v>0</v>
      </c>
      <c r="S86" s="61"/>
      <c r="T86" s="61"/>
      <c r="U86" s="62">
        <f t="shared" si="18"/>
        <v>0</v>
      </c>
      <c r="V86" s="61"/>
      <c r="W86" s="61"/>
      <c r="X86" s="62">
        <f t="shared" si="12"/>
        <v>0</v>
      </c>
      <c r="Y86" s="61"/>
      <c r="Z86" s="61"/>
      <c r="AA86" s="62">
        <f t="shared" si="13"/>
        <v>0</v>
      </c>
      <c r="AB86" s="61"/>
      <c r="AC86" s="61"/>
      <c r="AD86" s="67">
        <f t="shared" si="14"/>
        <v>0</v>
      </c>
      <c r="AE86" s="61">
        <f>'0102'!AH366</f>
        <v>0</v>
      </c>
      <c r="AF86" s="66"/>
      <c r="AG86" s="66"/>
      <c r="AH86" s="66"/>
      <c r="AI86" s="66"/>
      <c r="AJ86" s="66"/>
      <c r="AK86" s="66"/>
      <c r="AL86" s="66"/>
      <c r="AM86" s="66"/>
      <c r="AN86" s="66"/>
      <c r="AO86" s="66"/>
      <c r="AP86" s="66"/>
      <c r="AQ86" s="66"/>
      <c r="AR86" s="122">
        <f t="shared" si="19"/>
        <v>0</v>
      </c>
    </row>
    <row r="87" spans="1:44" ht="15" hidden="1" customHeight="1" x14ac:dyDescent="0.25">
      <c r="A87" s="25">
        <v>1</v>
      </c>
      <c r="B87" s="26" t="s">
        <v>10</v>
      </c>
      <c r="C87" s="26" t="s">
        <v>42</v>
      </c>
      <c r="D87" s="30">
        <v>54304</v>
      </c>
      <c r="E87" s="31" t="s">
        <v>117</v>
      </c>
      <c r="F87" s="56"/>
      <c r="G87" s="101"/>
      <c r="H87" s="101"/>
      <c r="I87" s="61">
        <f t="shared" si="11"/>
        <v>0</v>
      </c>
      <c r="J87" s="112"/>
      <c r="K87" s="112"/>
      <c r="L87" s="62">
        <f t="shared" si="15"/>
        <v>0</v>
      </c>
      <c r="M87" s="106"/>
      <c r="N87" s="106"/>
      <c r="O87" s="62">
        <f t="shared" si="16"/>
        <v>0</v>
      </c>
      <c r="P87" s="61"/>
      <c r="Q87" s="61"/>
      <c r="R87" s="62">
        <f t="shared" si="17"/>
        <v>0</v>
      </c>
      <c r="S87" s="61"/>
      <c r="T87" s="61"/>
      <c r="U87" s="62">
        <f t="shared" si="18"/>
        <v>0</v>
      </c>
      <c r="V87" s="61"/>
      <c r="W87" s="61"/>
      <c r="X87" s="62">
        <f t="shared" si="12"/>
        <v>0</v>
      </c>
      <c r="Y87" s="61"/>
      <c r="Z87" s="61"/>
      <c r="AA87" s="62">
        <f t="shared" si="13"/>
        <v>0</v>
      </c>
      <c r="AB87" s="61"/>
      <c r="AC87" s="61"/>
      <c r="AD87" s="67">
        <f t="shared" si="14"/>
        <v>0</v>
      </c>
      <c r="AE87" s="61">
        <f>'0102'!AI366</f>
        <v>0</v>
      </c>
      <c r="AF87" s="66"/>
      <c r="AG87" s="66"/>
      <c r="AH87" s="66"/>
      <c r="AI87" s="66"/>
      <c r="AJ87" s="66"/>
      <c r="AK87" s="66"/>
      <c r="AL87" s="66"/>
      <c r="AM87" s="66"/>
      <c r="AN87" s="66"/>
      <c r="AO87" s="66"/>
      <c r="AP87" s="66"/>
      <c r="AQ87" s="66"/>
      <c r="AR87" s="122">
        <f t="shared" si="19"/>
        <v>0</v>
      </c>
    </row>
    <row r="88" spans="1:44" ht="15" customHeight="1" x14ac:dyDescent="0.25">
      <c r="A88" s="25">
        <v>1</v>
      </c>
      <c r="B88" s="26" t="s">
        <v>10</v>
      </c>
      <c r="C88" s="26" t="s">
        <v>42</v>
      </c>
      <c r="D88" s="30">
        <v>54305</v>
      </c>
      <c r="E88" s="31" t="s">
        <v>33</v>
      </c>
      <c r="F88" s="56">
        <v>1000</v>
      </c>
      <c r="G88" s="101"/>
      <c r="H88" s="101"/>
      <c r="I88" s="61">
        <f t="shared" si="11"/>
        <v>1000</v>
      </c>
      <c r="J88" s="112"/>
      <c r="K88" s="112"/>
      <c r="L88" s="62">
        <f t="shared" si="15"/>
        <v>1000</v>
      </c>
      <c r="M88" s="106"/>
      <c r="N88" s="106"/>
      <c r="O88" s="62">
        <f t="shared" si="16"/>
        <v>1000</v>
      </c>
      <c r="P88" s="61"/>
      <c r="Q88" s="61"/>
      <c r="R88" s="62">
        <f t="shared" si="17"/>
        <v>1000</v>
      </c>
      <c r="S88" s="61"/>
      <c r="T88" s="61"/>
      <c r="U88" s="62">
        <f t="shared" si="18"/>
        <v>1000</v>
      </c>
      <c r="V88" s="61"/>
      <c r="W88" s="61"/>
      <c r="X88" s="62">
        <f t="shared" si="12"/>
        <v>1000</v>
      </c>
      <c r="Y88" s="61"/>
      <c r="Z88" s="61"/>
      <c r="AA88" s="62">
        <f t="shared" si="13"/>
        <v>1000</v>
      </c>
      <c r="AB88" s="61"/>
      <c r="AC88" s="61"/>
      <c r="AD88" s="67">
        <f t="shared" si="14"/>
        <v>1000</v>
      </c>
      <c r="AE88" s="61">
        <f>'0102'!AJ366</f>
        <v>0</v>
      </c>
      <c r="AF88" s="66"/>
      <c r="AG88" s="66"/>
      <c r="AH88" s="66"/>
      <c r="AI88" s="66"/>
      <c r="AJ88" s="66"/>
      <c r="AK88" s="66"/>
      <c r="AL88" s="66"/>
      <c r="AM88" s="66"/>
      <c r="AN88" s="66"/>
      <c r="AO88" s="66"/>
      <c r="AP88" s="66"/>
      <c r="AQ88" s="66"/>
      <c r="AR88" s="122">
        <f t="shared" si="19"/>
        <v>1000</v>
      </c>
    </row>
    <row r="89" spans="1:44" ht="15" customHeight="1" x14ac:dyDescent="0.25">
      <c r="A89" s="25">
        <v>1</v>
      </c>
      <c r="B89" s="26" t="s">
        <v>10</v>
      </c>
      <c r="C89" s="26" t="s">
        <v>42</v>
      </c>
      <c r="D89" s="30">
        <v>54313</v>
      </c>
      <c r="E89" s="31" t="s">
        <v>65</v>
      </c>
      <c r="F89" s="56">
        <v>500</v>
      </c>
      <c r="G89" s="101"/>
      <c r="H89" s="101"/>
      <c r="I89" s="61">
        <f t="shared" si="11"/>
        <v>500</v>
      </c>
      <c r="J89" s="112"/>
      <c r="K89" s="112"/>
      <c r="L89" s="62">
        <f t="shared" si="15"/>
        <v>500</v>
      </c>
      <c r="M89" s="106"/>
      <c r="N89" s="106"/>
      <c r="O89" s="62">
        <f t="shared" si="16"/>
        <v>500</v>
      </c>
      <c r="P89" s="61"/>
      <c r="Q89" s="61"/>
      <c r="R89" s="62">
        <f t="shared" si="17"/>
        <v>500</v>
      </c>
      <c r="S89" s="61"/>
      <c r="T89" s="61"/>
      <c r="U89" s="62">
        <f t="shared" si="18"/>
        <v>500</v>
      </c>
      <c r="V89" s="61"/>
      <c r="W89" s="61"/>
      <c r="X89" s="62">
        <f t="shared" si="12"/>
        <v>500</v>
      </c>
      <c r="Y89" s="61"/>
      <c r="Z89" s="61"/>
      <c r="AA89" s="62">
        <f t="shared" si="13"/>
        <v>500</v>
      </c>
      <c r="AB89" s="61"/>
      <c r="AC89" s="61"/>
      <c r="AD89" s="67">
        <f t="shared" si="14"/>
        <v>500</v>
      </c>
      <c r="AE89" s="61">
        <f>'0102'!AK366</f>
        <v>0</v>
      </c>
      <c r="AF89" s="66"/>
      <c r="AG89" s="66">
        <f>'0102'!AK16+'0102'!AK17+'0102'!AK40</f>
        <v>0</v>
      </c>
      <c r="AH89" s="66">
        <f>'0102'!AK95</f>
        <v>0</v>
      </c>
      <c r="AI89" s="66"/>
      <c r="AJ89" s="66"/>
      <c r="AK89" s="66"/>
      <c r="AL89" s="66">
        <f>'0102'!AK161</f>
        <v>0</v>
      </c>
      <c r="AM89" s="66">
        <f>'0102'!AK275</f>
        <v>0</v>
      </c>
      <c r="AN89" s="66">
        <f>'0102'!AK188</f>
        <v>0</v>
      </c>
      <c r="AO89" s="66">
        <f>'0102'!AK324</f>
        <v>0</v>
      </c>
      <c r="AP89" s="66"/>
      <c r="AQ89" s="66">
        <f>'0102'!AK360</f>
        <v>0</v>
      </c>
      <c r="AR89" s="122">
        <f t="shared" si="19"/>
        <v>500</v>
      </c>
    </row>
    <row r="90" spans="1:44" ht="15" customHeight="1" x14ac:dyDescent="0.25">
      <c r="A90" s="25">
        <v>1</v>
      </c>
      <c r="B90" s="26" t="s">
        <v>10</v>
      </c>
      <c r="C90" s="26" t="s">
        <v>42</v>
      </c>
      <c r="D90" s="32">
        <v>54401</v>
      </c>
      <c r="E90" s="33" t="s">
        <v>36</v>
      </c>
      <c r="F90" s="56">
        <v>5000</v>
      </c>
      <c r="G90" s="101"/>
      <c r="H90" s="101"/>
      <c r="I90" s="61">
        <f t="shared" si="11"/>
        <v>5000</v>
      </c>
      <c r="J90" s="112"/>
      <c r="K90" s="112"/>
      <c r="L90" s="62">
        <f t="shared" si="15"/>
        <v>5000</v>
      </c>
      <c r="M90" s="106"/>
      <c r="N90" s="106"/>
      <c r="O90" s="62">
        <f t="shared" si="16"/>
        <v>5000</v>
      </c>
      <c r="P90" s="61"/>
      <c r="Q90" s="61"/>
      <c r="R90" s="62">
        <f t="shared" si="17"/>
        <v>5000</v>
      </c>
      <c r="S90" s="61"/>
      <c r="T90" s="61"/>
      <c r="U90" s="62">
        <f t="shared" si="18"/>
        <v>5000</v>
      </c>
      <c r="V90" s="61"/>
      <c r="W90" s="61"/>
      <c r="X90" s="62">
        <f t="shared" si="12"/>
        <v>5000</v>
      </c>
      <c r="Y90" s="61"/>
      <c r="Z90" s="61"/>
      <c r="AA90" s="62">
        <f t="shared" si="13"/>
        <v>5000</v>
      </c>
      <c r="AB90" s="61"/>
      <c r="AC90" s="61"/>
      <c r="AD90" s="67">
        <f t="shared" si="14"/>
        <v>5000</v>
      </c>
      <c r="AE90" s="61">
        <f>'0102'!AL366</f>
        <v>1975</v>
      </c>
      <c r="AF90" s="66"/>
      <c r="AG90" s="66">
        <f>'0102'!AL26+'0102'!AL27+'0102'!AL28+'0102'!AL29+'0102'!AL30+'0102'!AL31+'0102'!AL32+'0102'!AL33+'0102'!AL35+'0102'!AL36</f>
        <v>250</v>
      </c>
      <c r="AH90" s="66">
        <f>'0102'!AL53+'0102'!AL54+'0102'!AL55+'0102'!AL58+'0102'!AL67+'0102'!AL68+'0102'!AL69+'0102'!AL70+'0102'!AL71+'0102'!AL72+'0102'!AL90+'0102'!AL91</f>
        <v>300</v>
      </c>
      <c r="AI90" s="66">
        <f>'0102'!AL95+'0102'!AL96+'0102'!AL101+'0102'!AL102+'0102'!AL103+'0102'!AL104+'0102'!AL105+'0102'!AL106</f>
        <v>200</v>
      </c>
      <c r="AJ90" s="66">
        <f>'0102'!AL122+'0102'!AL124+'0102'!AL125+'0102'!AL126+'0102'!AL127+'0102'!AL128+'0102'!AL129+'0102'!AL130+'0102'!AL131</f>
        <v>225</v>
      </c>
      <c r="AK90" s="66">
        <f>'0102'!AL178+'0102'!AL179+'0102'!AL180+'0102'!AL181+'0102'!AL182+'0102'!AL183+'0102'!AL189+'0102'!AL190+'0102'!AL203+'0102'!AL204</f>
        <v>250</v>
      </c>
      <c r="AL90" s="66">
        <f>'0102'!AL226+'0102'!AL227+'0102'!AL228+'0102'!AL229+'0102'!AL230+'0102'!AL239+'0102'!AL240+'0102'!AL246+'0102'!AL247+'0102'!AL248</f>
        <v>250</v>
      </c>
      <c r="AM90" s="66">
        <f>'0102'!AL270+'0102'!AL271+'0102'!AL272+'0102'!AL273+'0102'!AL274+'0102'!AL275+'0102'!AL276+'0102'!AL277+'0102'!AL279+'0102'!AL280</f>
        <v>250</v>
      </c>
      <c r="AN90" s="66">
        <f>'0102'!AL284+'0102'!AL285+'0102'!AL286+'0102'!AL287+'0102'!AL288+'0102'!AL289+'0102'!AL290+'0102'!AL291+'0102'!AL292+'0102'!AL293+'0102'!AL307+'0102'!AL308</f>
        <v>0</v>
      </c>
      <c r="AO90" s="66">
        <f>'0102'!AL310+'0102'!AL311+'0102'!AL312+'0102'!AL313+'0102'!AL314+'0102'!AL315+'0102'!AL316+'0102'!AL317+'0102'!AL318+'0102'!AL319+'0102'!AL320+'0102'!AL321</f>
        <v>150</v>
      </c>
      <c r="AP90" s="66">
        <f>'0102'!AL329+'0102'!AL330+'0102'!AL331+'0102'!AL332+'0102'!AL333+'0102'!AL335+'0102'!AL336+'0102'!AL337+'0102'!AL338+'0102'!AL339+'0102'!AL340</f>
        <v>25</v>
      </c>
      <c r="AQ90" s="66">
        <f>'0102'!AL345+'0102'!AL346+'0102'!AL349+'0102'!AL350+'0102'!AL352+'0102'!AL353+'0102'!AL354+'0102'!AL355+'0102'!AL356+'0102'!AL359</f>
        <v>0</v>
      </c>
      <c r="AR90" s="122">
        <f t="shared" si="19"/>
        <v>3025</v>
      </c>
    </row>
    <row r="91" spans="1:44" ht="15" customHeight="1" x14ac:dyDescent="0.25">
      <c r="A91" s="25">
        <v>1</v>
      </c>
      <c r="B91" s="26" t="s">
        <v>10</v>
      </c>
      <c r="C91" s="26" t="s">
        <v>42</v>
      </c>
      <c r="D91" s="32">
        <v>54403</v>
      </c>
      <c r="E91" s="128" t="s">
        <v>114</v>
      </c>
      <c r="F91" s="56">
        <v>5000</v>
      </c>
      <c r="G91" s="101"/>
      <c r="H91" s="101"/>
      <c r="I91" s="61">
        <f t="shared" si="11"/>
        <v>5000</v>
      </c>
      <c r="J91" s="112"/>
      <c r="K91" s="112"/>
      <c r="L91" s="62">
        <f t="shared" si="15"/>
        <v>5000</v>
      </c>
      <c r="M91" s="106"/>
      <c r="N91" s="106"/>
      <c r="O91" s="62">
        <f t="shared" si="16"/>
        <v>5000</v>
      </c>
      <c r="P91" s="61"/>
      <c r="Q91" s="61"/>
      <c r="R91" s="62">
        <f t="shared" si="17"/>
        <v>5000</v>
      </c>
      <c r="S91" s="61"/>
      <c r="T91" s="61"/>
      <c r="U91" s="62">
        <f t="shared" si="18"/>
        <v>5000</v>
      </c>
      <c r="V91" s="61"/>
      <c r="W91" s="61"/>
      <c r="X91" s="62">
        <f t="shared" si="12"/>
        <v>5000</v>
      </c>
      <c r="Y91" s="61"/>
      <c r="Z91" s="61"/>
      <c r="AA91" s="62">
        <f t="shared" si="13"/>
        <v>5000</v>
      </c>
      <c r="AB91" s="61"/>
      <c r="AC91" s="61"/>
      <c r="AD91" s="67">
        <f t="shared" si="14"/>
        <v>5000</v>
      </c>
      <c r="AE91" s="61">
        <f>'0102'!AM366</f>
        <v>0</v>
      </c>
      <c r="AF91" s="66"/>
      <c r="AG91" s="66"/>
      <c r="AH91" s="66"/>
      <c r="AI91" s="66"/>
      <c r="AJ91" s="66"/>
      <c r="AK91" s="66"/>
      <c r="AL91" s="66"/>
      <c r="AM91" s="66"/>
      <c r="AN91" s="66"/>
      <c r="AO91" s="66"/>
      <c r="AP91" s="66"/>
      <c r="AQ91" s="66"/>
      <c r="AR91" s="122">
        <f t="shared" si="19"/>
        <v>5000</v>
      </c>
    </row>
    <row r="92" spans="1:44" ht="15" hidden="1" customHeight="1" x14ac:dyDescent="0.25">
      <c r="A92" s="25">
        <v>1</v>
      </c>
      <c r="B92" s="26" t="s">
        <v>10</v>
      </c>
      <c r="C92" s="26" t="s">
        <v>42</v>
      </c>
      <c r="D92" s="32">
        <v>54505</v>
      </c>
      <c r="E92" s="128" t="s">
        <v>70</v>
      </c>
      <c r="F92" s="56"/>
      <c r="G92" s="101"/>
      <c r="H92" s="101"/>
      <c r="I92" s="61">
        <f t="shared" si="11"/>
        <v>0</v>
      </c>
      <c r="J92" s="112"/>
      <c r="K92" s="112"/>
      <c r="L92" s="62">
        <f t="shared" si="15"/>
        <v>0</v>
      </c>
      <c r="M92" s="106"/>
      <c r="N92" s="106"/>
      <c r="O92" s="62">
        <f t="shared" si="16"/>
        <v>0</v>
      </c>
      <c r="P92" s="61"/>
      <c r="Q92" s="61"/>
      <c r="R92" s="62">
        <f t="shared" si="17"/>
        <v>0</v>
      </c>
      <c r="S92" s="61"/>
      <c r="T92" s="61"/>
      <c r="U92" s="62">
        <f t="shared" si="18"/>
        <v>0</v>
      </c>
      <c r="V92" s="61"/>
      <c r="W92" s="61"/>
      <c r="X92" s="62">
        <f t="shared" si="12"/>
        <v>0</v>
      </c>
      <c r="Y92" s="61"/>
      <c r="Z92" s="61"/>
      <c r="AA92" s="62">
        <f t="shared" si="13"/>
        <v>0</v>
      </c>
      <c r="AB92" s="61"/>
      <c r="AC92" s="61"/>
      <c r="AD92" s="67">
        <f t="shared" si="14"/>
        <v>0</v>
      </c>
      <c r="AE92" s="61">
        <f>'0102'!AN366</f>
        <v>0</v>
      </c>
      <c r="AF92" s="66"/>
      <c r="AG92" s="66"/>
      <c r="AH92" s="66"/>
      <c r="AI92" s="66"/>
      <c r="AJ92" s="66"/>
      <c r="AK92" s="66"/>
      <c r="AL92" s="66"/>
      <c r="AM92" s="66">
        <f>'0102'!AN184</f>
        <v>0</v>
      </c>
      <c r="AN92" s="66"/>
      <c r="AO92" s="66"/>
      <c r="AP92" s="66"/>
      <c r="AQ92" s="66"/>
      <c r="AR92" s="122">
        <f t="shared" si="19"/>
        <v>0</v>
      </c>
    </row>
    <row r="93" spans="1:44" ht="15" hidden="1" customHeight="1" x14ac:dyDescent="0.25">
      <c r="A93" s="25">
        <v>1</v>
      </c>
      <c r="B93" s="26" t="s">
        <v>10</v>
      </c>
      <c r="C93" s="26" t="s">
        <v>42</v>
      </c>
      <c r="D93" s="32">
        <v>55509</v>
      </c>
      <c r="E93" s="128" t="s">
        <v>134</v>
      </c>
      <c r="F93" s="56"/>
      <c r="G93" s="101"/>
      <c r="H93" s="101"/>
      <c r="I93" s="61">
        <f t="shared" si="11"/>
        <v>0</v>
      </c>
      <c r="J93" s="112"/>
      <c r="K93" s="112"/>
      <c r="L93" s="62">
        <f t="shared" si="15"/>
        <v>0</v>
      </c>
      <c r="M93" s="106"/>
      <c r="N93" s="106"/>
      <c r="O93" s="62">
        <f t="shared" si="16"/>
        <v>0</v>
      </c>
      <c r="P93" s="61"/>
      <c r="Q93" s="61"/>
      <c r="R93" s="62">
        <f t="shared" si="17"/>
        <v>0</v>
      </c>
      <c r="S93" s="61"/>
      <c r="T93" s="61"/>
      <c r="U93" s="62">
        <f t="shared" si="18"/>
        <v>0</v>
      </c>
      <c r="V93" s="61"/>
      <c r="W93" s="61"/>
      <c r="X93" s="62">
        <f t="shared" si="12"/>
        <v>0</v>
      </c>
      <c r="Y93" s="61"/>
      <c r="Z93" s="61"/>
      <c r="AA93" s="62">
        <f t="shared" si="13"/>
        <v>0</v>
      </c>
      <c r="AB93" s="61"/>
      <c r="AC93" s="61"/>
      <c r="AD93" s="67">
        <f t="shared" si="14"/>
        <v>0</v>
      </c>
      <c r="AE93" s="61">
        <f>'0102'!AO366</f>
        <v>0</v>
      </c>
      <c r="AF93" s="66"/>
      <c r="AG93" s="66"/>
      <c r="AH93" s="66"/>
      <c r="AI93" s="66">
        <f>'0102'!AO84</f>
        <v>0</v>
      </c>
      <c r="AJ93" s="66"/>
      <c r="AK93" s="66"/>
      <c r="AL93" s="66"/>
      <c r="AM93" s="66"/>
      <c r="AN93" s="66"/>
      <c r="AO93" s="66"/>
      <c r="AP93" s="66"/>
      <c r="AQ93" s="66"/>
      <c r="AR93" s="122">
        <f t="shared" si="19"/>
        <v>0</v>
      </c>
    </row>
    <row r="94" spans="1:44" ht="15" customHeight="1" x14ac:dyDescent="0.25">
      <c r="A94" s="25">
        <v>1</v>
      </c>
      <c r="B94" s="26" t="s">
        <v>10</v>
      </c>
      <c r="C94" s="26" t="s">
        <v>42</v>
      </c>
      <c r="D94" s="30">
        <v>55603</v>
      </c>
      <c r="E94" s="31" t="s">
        <v>45</v>
      </c>
      <c r="F94" s="56">
        <v>1000</v>
      </c>
      <c r="G94" s="101"/>
      <c r="H94" s="101"/>
      <c r="I94" s="61">
        <f t="shared" si="11"/>
        <v>1000</v>
      </c>
      <c r="J94" s="112"/>
      <c r="K94" s="112"/>
      <c r="L94" s="62">
        <f t="shared" si="15"/>
        <v>1000</v>
      </c>
      <c r="M94" s="106"/>
      <c r="N94" s="106"/>
      <c r="O94" s="62">
        <f t="shared" si="16"/>
        <v>1000</v>
      </c>
      <c r="P94" s="61"/>
      <c r="Q94" s="61"/>
      <c r="R94" s="62">
        <f t="shared" si="17"/>
        <v>1000</v>
      </c>
      <c r="S94" s="61"/>
      <c r="T94" s="61"/>
      <c r="U94" s="62">
        <f t="shared" si="18"/>
        <v>1000</v>
      </c>
      <c r="V94" s="61"/>
      <c r="W94" s="61"/>
      <c r="X94" s="62">
        <f t="shared" si="12"/>
        <v>1000</v>
      </c>
      <c r="Y94" s="61"/>
      <c r="Z94" s="61"/>
      <c r="AA94" s="62">
        <f t="shared" si="13"/>
        <v>1000</v>
      </c>
      <c r="AB94" s="61"/>
      <c r="AC94" s="61"/>
      <c r="AD94" s="67">
        <f t="shared" si="14"/>
        <v>1000</v>
      </c>
      <c r="AE94" s="61">
        <f>'0102'!AP366</f>
        <v>571.21000000000106</v>
      </c>
      <c r="AF94" s="66"/>
      <c r="AG94" s="66"/>
      <c r="AH94" s="66"/>
      <c r="AI94" s="66"/>
      <c r="AJ94" s="66">
        <f>'0102'!AP145+'0102'!AP146+'0102'!AP147+'0102'!AP148+'0102'!AP149+'0102'!AP150+'0102'!AP157+'0102'!AP158+'0102'!AP159+'0102'!AP160+'0102'!AP161+'0102'!AP162+'0102'!AP163+'0102'!AP164+'0102'!AP165+'0102'!AP166+'0102'!AP167+'0102'!AP168+'0102'!AP169+'0102'!AP170+'0102'!AP171+'0102'!AP172+'0102'!AP173+'0102'!AP174+'0102'!AP176</f>
        <v>501.56</v>
      </c>
      <c r="AK94" s="66">
        <f>'0102'!AP191+'0102'!AP192+'0102'!AP194+'0102'!AP195+'0102'!AP196+'0102'!AP197+'0102'!AP198+'0102'!AP199+'0102'!AP200+'0102'!AP201</f>
        <v>16.999999999999996</v>
      </c>
      <c r="AL94" s="66">
        <f>'0102'!AP231+'0102'!AP232+'0102'!AP233+'0102'!AP234+'0102'!AP235+'0102'!AP236+'0102'!AP237+'0102'!AP238+'0102'!AP242+'0102'!AP265+'0102'!AP266+'0102'!AP267+'0102'!AP268+'0102'!AP269</f>
        <v>39.050000000000011</v>
      </c>
      <c r="AM94" s="66">
        <f>'0102'!AP304+'0102'!AP305+'0102'!AP306+'0102'!AP307</f>
        <v>6.8</v>
      </c>
      <c r="AN94" s="66"/>
      <c r="AO94" s="66"/>
      <c r="AP94" s="66">
        <f>'0102'!AP254+'0102'!AP255</f>
        <v>0</v>
      </c>
      <c r="AQ94" s="66">
        <f>'0102'!AP238+'0102'!AP239+'0102'!AP240+'0102'!AP241</f>
        <v>1.7</v>
      </c>
      <c r="AR94" s="122">
        <f t="shared" si="19"/>
        <v>428.78999999999894</v>
      </c>
    </row>
    <row r="95" spans="1:44" ht="15" customHeight="1" x14ac:dyDescent="0.25">
      <c r="A95" s="25">
        <v>1</v>
      </c>
      <c r="B95" s="26" t="s">
        <v>10</v>
      </c>
      <c r="C95" s="26" t="s">
        <v>42</v>
      </c>
      <c r="D95" s="30">
        <v>55703</v>
      </c>
      <c r="E95" s="31" t="s">
        <v>66</v>
      </c>
      <c r="F95" s="56">
        <v>1000</v>
      </c>
      <c r="G95" s="101"/>
      <c r="H95" s="101"/>
      <c r="I95" s="61">
        <f t="shared" si="11"/>
        <v>1000</v>
      </c>
      <c r="J95" s="112"/>
      <c r="K95" s="112"/>
      <c r="L95" s="62">
        <f t="shared" si="15"/>
        <v>1000</v>
      </c>
      <c r="M95" s="106"/>
      <c r="N95" s="106"/>
      <c r="O95" s="62">
        <f t="shared" si="16"/>
        <v>1000</v>
      </c>
      <c r="P95" s="112"/>
      <c r="Q95" s="61"/>
      <c r="R95" s="62">
        <f t="shared" si="17"/>
        <v>1000</v>
      </c>
      <c r="S95" s="61"/>
      <c r="T95" s="61"/>
      <c r="U95" s="62">
        <f t="shared" si="18"/>
        <v>1000</v>
      </c>
      <c r="V95" s="61"/>
      <c r="W95" s="61"/>
      <c r="X95" s="62">
        <f t="shared" si="12"/>
        <v>1000</v>
      </c>
      <c r="Y95" s="61"/>
      <c r="Z95" s="61"/>
      <c r="AA95" s="62">
        <f t="shared" si="13"/>
        <v>1000</v>
      </c>
      <c r="AB95" s="61"/>
      <c r="AC95" s="61"/>
      <c r="AD95" s="67">
        <f t="shared" si="14"/>
        <v>1000</v>
      </c>
      <c r="AE95" s="61">
        <f>'0102'!AQ366</f>
        <v>0</v>
      </c>
      <c r="AF95" s="66"/>
      <c r="AG95" s="66"/>
      <c r="AH95" s="66"/>
      <c r="AI95" s="66"/>
      <c r="AJ95" s="66"/>
      <c r="AK95" s="66"/>
      <c r="AL95" s="66"/>
      <c r="AM95" s="66"/>
      <c r="AN95" s="66"/>
      <c r="AO95" s="66"/>
      <c r="AP95" s="66"/>
      <c r="AQ95" s="66"/>
      <c r="AR95" s="122">
        <f t="shared" si="19"/>
        <v>1000</v>
      </c>
    </row>
    <row r="96" spans="1:44" ht="15" customHeight="1" x14ac:dyDescent="0.25">
      <c r="A96" s="25">
        <v>1</v>
      </c>
      <c r="B96" s="26" t="s">
        <v>10</v>
      </c>
      <c r="C96" s="26" t="s">
        <v>42</v>
      </c>
      <c r="D96" s="30">
        <v>55799</v>
      </c>
      <c r="E96" s="31" t="s">
        <v>153</v>
      </c>
      <c r="F96" s="56">
        <v>10000</v>
      </c>
      <c r="G96" s="101"/>
      <c r="H96" s="101"/>
      <c r="I96" s="61">
        <f t="shared" si="11"/>
        <v>10000</v>
      </c>
      <c r="J96" s="112"/>
      <c r="K96" s="112"/>
      <c r="L96" s="62">
        <f t="shared" si="15"/>
        <v>10000</v>
      </c>
      <c r="M96" s="106"/>
      <c r="N96" s="106"/>
      <c r="O96" s="62">
        <f t="shared" si="16"/>
        <v>10000</v>
      </c>
      <c r="P96" s="112"/>
      <c r="Q96" s="61"/>
      <c r="R96" s="62">
        <f t="shared" si="17"/>
        <v>10000</v>
      </c>
      <c r="S96" s="61"/>
      <c r="T96" s="61"/>
      <c r="U96" s="62">
        <f t="shared" si="18"/>
        <v>10000</v>
      </c>
      <c r="V96" s="61"/>
      <c r="W96" s="61"/>
      <c r="X96" s="62">
        <f t="shared" si="12"/>
        <v>10000</v>
      </c>
      <c r="Y96" s="61"/>
      <c r="Z96" s="61"/>
      <c r="AA96" s="62">
        <f t="shared" si="13"/>
        <v>10000</v>
      </c>
      <c r="AB96" s="61"/>
      <c r="AC96" s="61"/>
      <c r="AD96" s="67">
        <f t="shared" si="14"/>
        <v>10000</v>
      </c>
      <c r="AE96" s="61">
        <f>'0102'!AQ367</f>
        <v>0</v>
      </c>
      <c r="AF96" s="66"/>
      <c r="AG96" s="66"/>
      <c r="AH96" s="66"/>
      <c r="AI96" s="66"/>
      <c r="AJ96" s="66"/>
      <c r="AK96" s="66"/>
      <c r="AL96" s="66"/>
      <c r="AM96" s="66"/>
      <c r="AN96" s="66"/>
      <c r="AO96" s="66"/>
      <c r="AP96" s="66"/>
      <c r="AQ96" s="66"/>
      <c r="AR96" s="122">
        <f t="shared" si="19"/>
        <v>10000</v>
      </c>
    </row>
    <row r="97" spans="1:44" ht="15" customHeight="1" x14ac:dyDescent="0.25">
      <c r="A97" s="25">
        <v>1</v>
      </c>
      <c r="B97" s="26" t="s">
        <v>10</v>
      </c>
      <c r="C97" s="26" t="s">
        <v>42</v>
      </c>
      <c r="D97" s="30">
        <v>72101</v>
      </c>
      <c r="E97" s="31" t="s">
        <v>113</v>
      </c>
      <c r="F97" s="56">
        <v>371456.35</v>
      </c>
      <c r="G97" s="101"/>
      <c r="H97" s="101"/>
      <c r="I97" s="61">
        <f t="shared" si="11"/>
        <v>371456.35</v>
      </c>
      <c r="J97" s="112"/>
      <c r="K97" s="112"/>
      <c r="L97" s="62">
        <f t="shared" si="15"/>
        <v>371456.35</v>
      </c>
      <c r="M97" s="106"/>
      <c r="N97" s="106"/>
      <c r="O97" s="62">
        <f t="shared" si="16"/>
        <v>371456.35</v>
      </c>
      <c r="P97" s="112"/>
      <c r="Q97" s="61"/>
      <c r="R97" s="62">
        <f t="shared" si="17"/>
        <v>371456.35</v>
      </c>
      <c r="S97" s="61"/>
      <c r="T97" s="61"/>
      <c r="U97" s="62">
        <f t="shared" si="18"/>
        <v>371456.35</v>
      </c>
      <c r="V97" s="61"/>
      <c r="W97" s="61"/>
      <c r="X97" s="62">
        <f t="shared" si="12"/>
        <v>371456.35</v>
      </c>
      <c r="Y97" s="61"/>
      <c r="Z97" s="61"/>
      <c r="AA97" s="62">
        <f t="shared" si="13"/>
        <v>371456.35</v>
      </c>
      <c r="AB97" s="61"/>
      <c r="AC97" s="61"/>
      <c r="AD97" s="67">
        <f t="shared" si="14"/>
        <v>371456.35</v>
      </c>
      <c r="AE97" s="61">
        <f>'0102'!AR366</f>
        <v>0</v>
      </c>
      <c r="AF97" s="66"/>
      <c r="AG97" s="66"/>
      <c r="AH97" s="66"/>
      <c r="AI97" s="66"/>
      <c r="AJ97" s="66"/>
      <c r="AK97" s="66"/>
      <c r="AL97" s="66">
        <f>'0102'!AR150</f>
        <v>0</v>
      </c>
      <c r="AM97" s="66"/>
      <c r="AN97" s="66"/>
      <c r="AO97" s="66"/>
      <c r="AP97" s="66"/>
      <c r="AQ97" s="66"/>
      <c r="AR97" s="122">
        <f t="shared" si="19"/>
        <v>371456.35</v>
      </c>
    </row>
    <row r="98" spans="1:44" ht="15" hidden="1" customHeight="1" x14ac:dyDescent="0.25">
      <c r="A98" s="25">
        <v>1</v>
      </c>
      <c r="B98" s="26" t="s">
        <v>10</v>
      </c>
      <c r="C98" s="26" t="s">
        <v>42</v>
      </c>
      <c r="D98" s="30"/>
      <c r="E98" s="31"/>
      <c r="F98" s="56"/>
      <c r="G98" s="101"/>
      <c r="H98" s="101"/>
      <c r="I98" s="61">
        <f t="shared" si="11"/>
        <v>0</v>
      </c>
      <c r="J98" s="112"/>
      <c r="K98" s="112"/>
      <c r="L98" s="62">
        <f t="shared" si="15"/>
        <v>0</v>
      </c>
      <c r="M98" s="106"/>
      <c r="N98" s="106"/>
      <c r="O98" s="62">
        <f t="shared" si="16"/>
        <v>0</v>
      </c>
      <c r="P98" s="61"/>
      <c r="Q98" s="61"/>
      <c r="R98" s="62">
        <f t="shared" si="17"/>
        <v>0</v>
      </c>
      <c r="S98" s="61"/>
      <c r="T98" s="61"/>
      <c r="U98" s="62">
        <f t="shared" si="18"/>
        <v>0</v>
      </c>
      <c r="V98" s="61"/>
      <c r="W98" s="61"/>
      <c r="X98" s="62">
        <f t="shared" si="12"/>
        <v>0</v>
      </c>
      <c r="Y98" s="61"/>
      <c r="Z98" s="61"/>
      <c r="AA98" s="62">
        <f t="shared" si="13"/>
        <v>0</v>
      </c>
      <c r="AB98" s="61"/>
      <c r="AC98" s="61"/>
      <c r="AD98" s="67">
        <f t="shared" si="14"/>
        <v>0</v>
      </c>
      <c r="AE98" s="61">
        <f>'0102'!AS366</f>
        <v>0</v>
      </c>
      <c r="AF98" s="66"/>
      <c r="AG98" s="66"/>
      <c r="AH98" s="66"/>
      <c r="AI98" s="66"/>
      <c r="AJ98" s="66"/>
      <c r="AK98" s="66"/>
      <c r="AL98" s="66"/>
      <c r="AM98" s="66"/>
      <c r="AN98" s="66"/>
      <c r="AO98" s="66"/>
      <c r="AP98" s="66"/>
      <c r="AQ98" s="66"/>
      <c r="AR98" s="122">
        <f t="shared" si="19"/>
        <v>0</v>
      </c>
    </row>
    <row r="99" spans="1:44" ht="15" hidden="1" customHeight="1" x14ac:dyDescent="0.25">
      <c r="A99" s="25">
        <v>1</v>
      </c>
      <c r="B99" s="26" t="s">
        <v>10</v>
      </c>
      <c r="C99" s="26" t="s">
        <v>42</v>
      </c>
      <c r="D99" s="30"/>
      <c r="E99" s="31"/>
      <c r="F99" s="56"/>
      <c r="G99" s="101"/>
      <c r="H99" s="101"/>
      <c r="I99" s="61">
        <f t="shared" si="11"/>
        <v>0</v>
      </c>
      <c r="J99" s="112"/>
      <c r="K99" s="112"/>
      <c r="L99" s="62">
        <f t="shared" si="15"/>
        <v>0</v>
      </c>
      <c r="M99" s="106"/>
      <c r="N99" s="106"/>
      <c r="O99" s="62">
        <f t="shared" si="16"/>
        <v>0</v>
      </c>
      <c r="P99" s="61"/>
      <c r="Q99" s="61"/>
      <c r="R99" s="62">
        <f t="shared" si="17"/>
        <v>0</v>
      </c>
      <c r="S99" s="61"/>
      <c r="T99" s="61"/>
      <c r="U99" s="62">
        <f t="shared" si="18"/>
        <v>0</v>
      </c>
      <c r="V99" s="61"/>
      <c r="W99" s="61"/>
      <c r="X99" s="62">
        <f t="shared" si="12"/>
        <v>0</v>
      </c>
      <c r="Y99" s="61"/>
      <c r="Z99" s="61"/>
      <c r="AA99" s="62">
        <f t="shared" si="13"/>
        <v>0</v>
      </c>
      <c r="AB99" s="61"/>
      <c r="AC99" s="61"/>
      <c r="AD99" s="67">
        <f t="shared" si="14"/>
        <v>0</v>
      </c>
      <c r="AE99" s="61">
        <f>'0102'!AT366</f>
        <v>0</v>
      </c>
      <c r="AF99" s="66"/>
      <c r="AG99" s="66"/>
      <c r="AH99" s="66"/>
      <c r="AI99" s="66"/>
      <c r="AJ99" s="66"/>
      <c r="AK99" s="66"/>
      <c r="AL99" s="66"/>
      <c r="AM99" s="66"/>
      <c r="AN99" s="66"/>
      <c r="AO99" s="66"/>
      <c r="AP99" s="66"/>
      <c r="AQ99" s="66"/>
      <c r="AR99" s="122">
        <f t="shared" si="19"/>
        <v>0</v>
      </c>
    </row>
    <row r="100" spans="1:44" ht="15" hidden="1" customHeight="1" x14ac:dyDescent="0.25">
      <c r="A100" s="25">
        <v>1</v>
      </c>
      <c r="B100" s="26" t="s">
        <v>10</v>
      </c>
      <c r="C100" s="26" t="s">
        <v>42</v>
      </c>
      <c r="D100" s="30"/>
      <c r="E100" s="31"/>
      <c r="F100" s="56"/>
      <c r="G100" s="101"/>
      <c r="H100" s="101"/>
      <c r="I100" s="61">
        <f t="shared" ref="I100:I136" si="20">F100+G100-H100</f>
        <v>0</v>
      </c>
      <c r="J100" s="112"/>
      <c r="K100" s="112"/>
      <c r="L100" s="62">
        <f t="shared" si="15"/>
        <v>0</v>
      </c>
      <c r="M100" s="106"/>
      <c r="N100" s="106"/>
      <c r="O100" s="62">
        <f t="shared" si="16"/>
        <v>0</v>
      </c>
      <c r="P100" s="61"/>
      <c r="Q100" s="61"/>
      <c r="R100" s="62">
        <f t="shared" si="17"/>
        <v>0</v>
      </c>
      <c r="S100" s="61"/>
      <c r="T100" s="61"/>
      <c r="U100" s="62">
        <f t="shared" si="18"/>
        <v>0</v>
      </c>
      <c r="V100" s="61"/>
      <c r="W100" s="61"/>
      <c r="X100" s="62">
        <f t="shared" si="12"/>
        <v>0</v>
      </c>
      <c r="Y100" s="61"/>
      <c r="Z100" s="61"/>
      <c r="AA100" s="62">
        <f t="shared" si="13"/>
        <v>0</v>
      </c>
      <c r="AB100" s="61"/>
      <c r="AC100" s="61"/>
      <c r="AD100" s="67">
        <f t="shared" si="14"/>
        <v>0</v>
      </c>
      <c r="AE100" s="61">
        <f>'0102'!AU366</f>
        <v>0</v>
      </c>
      <c r="AF100" s="66"/>
      <c r="AG100" s="66"/>
      <c r="AH100" s="66"/>
      <c r="AI100" s="66"/>
      <c r="AJ100" s="66"/>
      <c r="AK100" s="66"/>
      <c r="AL100" s="66"/>
      <c r="AM100" s="66"/>
      <c r="AN100" s="66"/>
      <c r="AO100" s="66"/>
      <c r="AP100" s="66"/>
      <c r="AQ100" s="66"/>
      <c r="AR100" s="122">
        <f t="shared" si="19"/>
        <v>0</v>
      </c>
    </row>
    <row r="101" spans="1:44" ht="15" hidden="1" customHeight="1" x14ac:dyDescent="0.25">
      <c r="A101" s="25">
        <v>1</v>
      </c>
      <c r="B101" s="26" t="s">
        <v>10</v>
      </c>
      <c r="C101" s="26" t="s">
        <v>42</v>
      </c>
      <c r="D101" s="36"/>
      <c r="E101" s="37"/>
      <c r="F101" s="56"/>
      <c r="G101" s="101"/>
      <c r="H101" s="101"/>
      <c r="I101" s="61">
        <f t="shared" si="20"/>
        <v>0</v>
      </c>
      <c r="J101" s="112"/>
      <c r="K101" s="112"/>
      <c r="L101" s="62">
        <f t="shared" si="15"/>
        <v>0</v>
      </c>
      <c r="M101" s="106"/>
      <c r="N101" s="106"/>
      <c r="O101" s="62">
        <f t="shared" si="16"/>
        <v>0</v>
      </c>
      <c r="P101" s="61"/>
      <c r="Q101" s="61"/>
      <c r="R101" s="62">
        <f t="shared" si="17"/>
        <v>0</v>
      </c>
      <c r="S101" s="61"/>
      <c r="T101" s="61"/>
      <c r="U101" s="62">
        <f t="shared" si="18"/>
        <v>0</v>
      </c>
      <c r="V101" s="61"/>
      <c r="W101" s="61"/>
      <c r="X101" s="62">
        <f t="shared" si="12"/>
        <v>0</v>
      </c>
      <c r="Y101" s="61"/>
      <c r="Z101" s="61"/>
      <c r="AA101" s="62">
        <f t="shared" si="13"/>
        <v>0</v>
      </c>
      <c r="AB101" s="61"/>
      <c r="AC101" s="61"/>
      <c r="AD101" s="67">
        <f t="shared" si="14"/>
        <v>0</v>
      </c>
      <c r="AE101" s="61">
        <f>'0102'!AV366</f>
        <v>0</v>
      </c>
      <c r="AF101" s="66"/>
      <c r="AG101" s="66"/>
      <c r="AH101" s="66"/>
      <c r="AI101" s="66"/>
      <c r="AJ101" s="66"/>
      <c r="AK101" s="66"/>
      <c r="AL101" s="66"/>
      <c r="AM101" s="66"/>
      <c r="AN101" s="66"/>
      <c r="AO101" s="66"/>
      <c r="AP101" s="66"/>
      <c r="AQ101" s="66"/>
      <c r="AR101" s="122">
        <f t="shared" si="19"/>
        <v>0</v>
      </c>
    </row>
    <row r="102" spans="1:44" ht="15" hidden="1" customHeight="1" x14ac:dyDescent="0.25">
      <c r="A102" s="25">
        <v>1</v>
      </c>
      <c r="B102" s="26" t="s">
        <v>10</v>
      </c>
      <c r="C102" s="26" t="s">
        <v>42</v>
      </c>
      <c r="D102" s="36">
        <v>72101</v>
      </c>
      <c r="E102" s="37" t="s">
        <v>113</v>
      </c>
      <c r="F102" s="56"/>
      <c r="G102" s="101"/>
      <c r="H102" s="101"/>
      <c r="I102" s="61">
        <f t="shared" si="20"/>
        <v>0</v>
      </c>
      <c r="J102" s="112"/>
      <c r="K102" s="112"/>
      <c r="L102" s="62">
        <f t="shared" si="15"/>
        <v>0</v>
      </c>
      <c r="M102" s="106"/>
      <c r="N102" s="106"/>
      <c r="O102" s="62">
        <f t="shared" si="16"/>
        <v>0</v>
      </c>
      <c r="P102" s="61"/>
      <c r="Q102" s="61"/>
      <c r="R102" s="62">
        <f t="shared" si="17"/>
        <v>0</v>
      </c>
      <c r="S102" s="61"/>
      <c r="T102" s="61"/>
      <c r="U102" s="62">
        <f t="shared" si="18"/>
        <v>0</v>
      </c>
      <c r="V102" s="61"/>
      <c r="W102" s="61"/>
      <c r="X102" s="62">
        <f t="shared" si="12"/>
        <v>0</v>
      </c>
      <c r="Y102" s="61"/>
      <c r="Z102" s="61"/>
      <c r="AA102" s="62">
        <f t="shared" si="13"/>
        <v>0</v>
      </c>
      <c r="AB102" s="61"/>
      <c r="AC102" s="61"/>
      <c r="AD102" s="67">
        <f t="shared" si="14"/>
        <v>0</v>
      </c>
      <c r="AE102" s="61"/>
      <c r="AF102" s="66"/>
      <c r="AG102" s="66"/>
      <c r="AH102" s="66"/>
      <c r="AI102" s="66"/>
      <c r="AJ102" s="66"/>
      <c r="AK102" s="66"/>
      <c r="AL102" s="66"/>
      <c r="AM102" s="66"/>
      <c r="AN102" s="66"/>
      <c r="AO102" s="66"/>
      <c r="AP102" s="66"/>
      <c r="AQ102" s="66"/>
      <c r="AR102" s="122">
        <f t="shared" si="19"/>
        <v>0</v>
      </c>
    </row>
    <row r="103" spans="1:44" ht="15" customHeight="1" x14ac:dyDescent="0.25">
      <c r="A103" s="25"/>
      <c r="B103" s="26"/>
      <c r="C103" s="26"/>
      <c r="D103" s="29"/>
      <c r="E103" s="28"/>
      <c r="F103" s="56"/>
      <c r="G103" s="101"/>
      <c r="H103" s="101"/>
      <c r="I103" s="61">
        <f t="shared" si="20"/>
        <v>0</v>
      </c>
      <c r="J103" s="112"/>
      <c r="K103" s="112"/>
      <c r="L103" s="62">
        <f t="shared" si="15"/>
        <v>0</v>
      </c>
      <c r="M103" s="106"/>
      <c r="N103" s="106"/>
      <c r="O103" s="62">
        <f t="shared" si="16"/>
        <v>0</v>
      </c>
      <c r="P103" s="61"/>
      <c r="Q103" s="61"/>
      <c r="R103" s="62">
        <f t="shared" si="17"/>
        <v>0</v>
      </c>
      <c r="S103" s="61"/>
      <c r="T103" s="61"/>
      <c r="U103" s="62"/>
      <c r="V103" s="61"/>
      <c r="W103" s="61"/>
      <c r="X103" s="62"/>
      <c r="Y103" s="61"/>
      <c r="Z103" s="61"/>
      <c r="AA103" s="62"/>
      <c r="AB103" s="61"/>
      <c r="AC103" s="61"/>
      <c r="AD103" s="67">
        <f t="shared" si="14"/>
        <v>0</v>
      </c>
      <c r="AE103" s="231">
        <f>SUM(AE52:AE102)</f>
        <v>236264.57</v>
      </c>
      <c r="AF103" s="171">
        <f>SUM(AF52:AF102)</f>
        <v>0</v>
      </c>
      <c r="AG103" s="171">
        <f>SUM(AG52:AG102)</f>
        <v>21341.34</v>
      </c>
      <c r="AH103" s="171">
        <f t="shared" ref="AH103:AN103" si="21">SUM(AH52:AH102)</f>
        <v>30743.140000000007</v>
      </c>
      <c r="AI103" s="171">
        <f>SUM(AI52:AI102)</f>
        <v>24002.680000000004</v>
      </c>
      <c r="AJ103" s="171">
        <f t="shared" si="21"/>
        <v>25387.730000000003</v>
      </c>
      <c r="AK103" s="171">
        <f>SUM(AK52:AK102)</f>
        <v>28725.83</v>
      </c>
      <c r="AL103" s="171">
        <f t="shared" si="21"/>
        <v>24656.730000000003</v>
      </c>
      <c r="AM103" s="171">
        <f t="shared" si="21"/>
        <v>31819.19</v>
      </c>
      <c r="AN103" s="171">
        <f t="shared" si="21"/>
        <v>341.05</v>
      </c>
      <c r="AO103" s="171">
        <f>SUM(AO52:AO102)</f>
        <v>150</v>
      </c>
      <c r="AP103" s="171">
        <f>SUM(AP52:AP102)</f>
        <v>25</v>
      </c>
      <c r="AQ103" s="171">
        <f>SUM(AQ52:AQ102)</f>
        <v>1.7</v>
      </c>
      <c r="AR103" s="122"/>
    </row>
    <row r="104" spans="1:44" ht="15" customHeight="1" x14ac:dyDescent="0.25">
      <c r="A104" s="25">
        <v>1</v>
      </c>
      <c r="B104" s="26" t="s">
        <v>42</v>
      </c>
      <c r="C104" s="26" t="s">
        <v>10</v>
      </c>
      <c r="D104" s="29">
        <v>51101</v>
      </c>
      <c r="E104" s="28" t="s">
        <v>11</v>
      </c>
      <c r="F104" s="56">
        <v>486009.84</v>
      </c>
      <c r="G104" s="134"/>
      <c r="H104" s="101"/>
      <c r="I104" s="61">
        <f t="shared" si="20"/>
        <v>486009.84</v>
      </c>
      <c r="J104" s="112"/>
      <c r="K104" s="112"/>
      <c r="L104" s="62">
        <f t="shared" si="15"/>
        <v>486009.84</v>
      </c>
      <c r="M104" s="106"/>
      <c r="N104" s="106"/>
      <c r="O104" s="62">
        <f t="shared" si="16"/>
        <v>486009.84</v>
      </c>
      <c r="P104" s="61"/>
      <c r="Q104" s="61"/>
      <c r="R104" s="62">
        <f t="shared" si="17"/>
        <v>486009.84</v>
      </c>
      <c r="S104" s="61"/>
      <c r="T104" s="61"/>
      <c r="U104" s="62">
        <f t="shared" si="18"/>
        <v>486009.84</v>
      </c>
      <c r="V104" s="61"/>
      <c r="W104" s="61"/>
      <c r="X104" s="62">
        <f t="shared" ref="X104:X151" si="22">U104+V104-W104</f>
        <v>486009.84</v>
      </c>
      <c r="Y104" s="61"/>
      <c r="Z104" s="61"/>
      <c r="AA104" s="62">
        <f t="shared" ref="AA104:AA151" si="23">X104+Y104-Z104</f>
        <v>486009.84</v>
      </c>
      <c r="AB104" s="61"/>
      <c r="AC104" s="61"/>
      <c r="AD104" s="67">
        <f t="shared" si="14"/>
        <v>486009.84</v>
      </c>
      <c r="AE104" s="61">
        <f>'0201'!C191</f>
        <v>386155.98000000004</v>
      </c>
      <c r="AF104" s="66">
        <f>'0201'!C8</f>
        <v>0</v>
      </c>
      <c r="AG104" s="66">
        <f>'0201'!C14</f>
        <v>41326.57</v>
      </c>
      <c r="AH104" s="66">
        <f>'0201'!C32</f>
        <v>41755.5</v>
      </c>
      <c r="AI104" s="193">
        <f>'0201'!C47</f>
        <v>42105.16</v>
      </c>
      <c r="AJ104" s="196">
        <f>'0201'!C60</f>
        <v>42622.13</v>
      </c>
      <c r="AK104" s="196">
        <f>'0201'!C68</f>
        <v>42333.53</v>
      </c>
      <c r="AL104" s="205">
        <f>'0201'!C79</f>
        <v>41836.230000000003</v>
      </c>
      <c r="AM104" s="169">
        <f>'0201'!C91</f>
        <v>42130.71</v>
      </c>
      <c r="AN104" s="169">
        <f>'0201'!C118</f>
        <v>0</v>
      </c>
      <c r="AO104" s="222">
        <f>'0201'!C135</f>
        <v>0</v>
      </c>
      <c r="AP104" s="169">
        <f>'0201'!C107+'0201'!C109</f>
        <v>0</v>
      </c>
      <c r="AQ104" s="169">
        <f>'0201'!C155+'0201'!C173</f>
        <v>0</v>
      </c>
      <c r="AR104" s="122">
        <f t="shared" si="19"/>
        <v>99853.859999999986</v>
      </c>
    </row>
    <row r="105" spans="1:44" ht="15" customHeight="1" x14ac:dyDescent="0.25">
      <c r="A105" s="25">
        <v>1</v>
      </c>
      <c r="B105" s="26" t="s">
        <v>42</v>
      </c>
      <c r="C105" s="26" t="s">
        <v>10</v>
      </c>
      <c r="D105" s="29">
        <v>51107</v>
      </c>
      <c r="E105" s="28" t="s">
        <v>46</v>
      </c>
      <c r="F105" s="56">
        <v>2443.5</v>
      </c>
      <c r="G105" s="101"/>
      <c r="H105" s="101"/>
      <c r="I105" s="61">
        <f t="shared" si="20"/>
        <v>2443.5</v>
      </c>
      <c r="J105" s="112"/>
      <c r="K105" s="112"/>
      <c r="L105" s="62">
        <f t="shared" si="15"/>
        <v>2443.5</v>
      </c>
      <c r="M105" s="106"/>
      <c r="N105" s="106"/>
      <c r="O105" s="62">
        <f t="shared" si="16"/>
        <v>2443.5</v>
      </c>
      <c r="P105" s="61"/>
      <c r="Q105" s="61"/>
      <c r="R105" s="62">
        <f t="shared" si="17"/>
        <v>2443.5</v>
      </c>
      <c r="S105" s="61"/>
      <c r="T105" s="61"/>
      <c r="U105" s="62">
        <f t="shared" si="18"/>
        <v>2443.5</v>
      </c>
      <c r="V105" s="61"/>
      <c r="W105" s="61"/>
      <c r="X105" s="62">
        <f t="shared" si="22"/>
        <v>2443.5</v>
      </c>
      <c r="Y105" s="61"/>
      <c r="Z105" s="61"/>
      <c r="AA105" s="62">
        <f t="shared" si="23"/>
        <v>2443.5</v>
      </c>
      <c r="AB105" s="61"/>
      <c r="AC105" s="61"/>
      <c r="AD105" s="67">
        <f t="shared" si="14"/>
        <v>2443.5</v>
      </c>
      <c r="AE105" s="61">
        <f>'0201'!E191</f>
        <v>1585.5</v>
      </c>
      <c r="AF105" s="66">
        <f>'0201'!E8</f>
        <v>0</v>
      </c>
      <c r="AG105" s="66">
        <f>'0201'!E14</f>
        <v>286.5</v>
      </c>
      <c r="AH105" s="66"/>
      <c r="AI105" s="193">
        <f>'0201'!E47</f>
        <v>366.75</v>
      </c>
      <c r="AJ105" s="205">
        <f>'0201'!E60</f>
        <v>410.25</v>
      </c>
      <c r="AK105" s="197">
        <f>'0201'!E68</f>
        <v>154.5</v>
      </c>
      <c r="AL105" s="166">
        <f>'0201'!E79</f>
        <v>54.75</v>
      </c>
      <c r="AM105" s="166"/>
      <c r="AN105" s="166">
        <f>'0201'!E118</f>
        <v>0</v>
      </c>
      <c r="AO105" s="166"/>
      <c r="AP105" s="166">
        <f>'0201'!E107</f>
        <v>0</v>
      </c>
      <c r="AQ105" s="166">
        <f>'0201'!E155</f>
        <v>0</v>
      </c>
      <c r="AR105" s="122">
        <f t="shared" si="19"/>
        <v>858</v>
      </c>
    </row>
    <row r="106" spans="1:44" ht="15" customHeight="1" x14ac:dyDescent="0.25">
      <c r="A106" s="25">
        <v>1</v>
      </c>
      <c r="B106" s="26" t="s">
        <v>42</v>
      </c>
      <c r="C106" s="26" t="s">
        <v>10</v>
      </c>
      <c r="D106" s="29">
        <v>51201</v>
      </c>
      <c r="E106" s="28" t="s">
        <v>12</v>
      </c>
      <c r="F106" s="56">
        <v>108240</v>
      </c>
      <c r="G106" s="101"/>
      <c r="H106" s="101"/>
      <c r="I106" s="61">
        <f t="shared" si="20"/>
        <v>108240</v>
      </c>
      <c r="J106" s="112"/>
      <c r="K106" s="112"/>
      <c r="L106" s="62">
        <f t="shared" si="15"/>
        <v>108240</v>
      </c>
      <c r="M106" s="106"/>
      <c r="N106" s="106"/>
      <c r="O106" s="62">
        <f t="shared" si="16"/>
        <v>108240</v>
      </c>
      <c r="P106" s="61"/>
      <c r="Q106" s="61"/>
      <c r="R106" s="62">
        <f t="shared" si="17"/>
        <v>108240</v>
      </c>
      <c r="S106" s="61"/>
      <c r="T106" s="61"/>
      <c r="U106" s="62">
        <f t="shared" si="18"/>
        <v>108240</v>
      </c>
      <c r="V106" s="61"/>
      <c r="W106" s="61"/>
      <c r="X106" s="62">
        <f t="shared" si="22"/>
        <v>108240</v>
      </c>
      <c r="Y106" s="61"/>
      <c r="Z106" s="61"/>
      <c r="AA106" s="62">
        <f t="shared" si="23"/>
        <v>108240</v>
      </c>
      <c r="AB106" s="61"/>
      <c r="AC106" s="61"/>
      <c r="AD106" s="67">
        <f t="shared" si="14"/>
        <v>108240</v>
      </c>
      <c r="AE106" s="61">
        <f>'0201'!D191</f>
        <v>74480.23</v>
      </c>
      <c r="AF106" s="66">
        <f>'0201'!D5</f>
        <v>0</v>
      </c>
      <c r="AG106" s="66">
        <f>'0201'!D13+'0201'!D15</f>
        <v>9153.7099999999991</v>
      </c>
      <c r="AH106" s="66">
        <f>'0201'!D33+'0201'!D34</f>
        <v>9172.2000000000007</v>
      </c>
      <c r="AI106" s="66">
        <f>'0201'!D48+'0201'!D49</f>
        <v>8946.9599999999991</v>
      </c>
      <c r="AJ106" s="66">
        <f>'0201'!D61+'0201'!D62</f>
        <v>9540</v>
      </c>
      <c r="AK106" s="66">
        <f>'0201'!D69+'0201'!D70+'0201'!D77</f>
        <v>9636.24</v>
      </c>
      <c r="AL106" s="66">
        <f>'0201'!D80+'0201'!D81</f>
        <v>9494.3799999999992</v>
      </c>
      <c r="AM106" s="66">
        <f>'0201'!D92</f>
        <v>9379.99</v>
      </c>
      <c r="AN106" s="66">
        <f>'0201'!D119</f>
        <v>0</v>
      </c>
      <c r="AO106" s="66">
        <f>'0201'!D133</f>
        <v>0</v>
      </c>
      <c r="AP106" s="66">
        <f>'0201'!D151+'0201'!D154</f>
        <v>0</v>
      </c>
      <c r="AQ106" s="66">
        <f>'0201'!D156+'0201'!D174</f>
        <v>0</v>
      </c>
      <c r="AR106" s="122">
        <f t="shared" si="19"/>
        <v>33759.770000000004</v>
      </c>
    </row>
    <row r="107" spans="1:44" ht="15" hidden="1" customHeight="1" x14ac:dyDescent="0.25">
      <c r="A107" s="25">
        <v>1</v>
      </c>
      <c r="B107" s="26" t="s">
        <v>42</v>
      </c>
      <c r="C107" s="26" t="s">
        <v>10</v>
      </c>
      <c r="D107" s="29">
        <v>51203</v>
      </c>
      <c r="E107" s="28" t="s">
        <v>127</v>
      </c>
      <c r="F107" s="56"/>
      <c r="G107" s="101"/>
      <c r="H107" s="101"/>
      <c r="I107" s="61">
        <f t="shared" si="20"/>
        <v>0</v>
      </c>
      <c r="J107" s="112"/>
      <c r="K107" s="112"/>
      <c r="L107" s="62">
        <f t="shared" si="15"/>
        <v>0</v>
      </c>
      <c r="M107" s="106"/>
      <c r="N107" s="106"/>
      <c r="O107" s="62">
        <f t="shared" si="16"/>
        <v>0</v>
      </c>
      <c r="P107" s="61"/>
      <c r="Q107" s="61"/>
      <c r="R107" s="62">
        <f t="shared" si="17"/>
        <v>0</v>
      </c>
      <c r="S107" s="107"/>
      <c r="T107" s="61"/>
      <c r="U107" s="62">
        <f t="shared" si="18"/>
        <v>0</v>
      </c>
      <c r="V107" s="107"/>
      <c r="W107" s="61"/>
      <c r="X107" s="62">
        <f t="shared" si="22"/>
        <v>0</v>
      </c>
      <c r="Y107" s="107"/>
      <c r="Z107" s="61"/>
      <c r="AA107" s="62">
        <f t="shared" si="23"/>
        <v>0</v>
      </c>
      <c r="AB107" s="107"/>
      <c r="AC107" s="61"/>
      <c r="AD107" s="67">
        <f t="shared" si="14"/>
        <v>0</v>
      </c>
      <c r="AE107" s="61"/>
      <c r="AF107" s="66"/>
      <c r="AG107" s="66"/>
      <c r="AH107" s="66"/>
      <c r="AI107" s="66"/>
      <c r="AJ107" s="66"/>
      <c r="AK107" s="66"/>
      <c r="AL107" s="66"/>
      <c r="AM107" s="66"/>
      <c r="AN107" s="66"/>
      <c r="AO107" s="66"/>
      <c r="AP107" s="66"/>
      <c r="AQ107" s="66"/>
      <c r="AR107" s="122">
        <f t="shared" si="19"/>
        <v>0</v>
      </c>
    </row>
    <row r="108" spans="1:44" ht="15" customHeight="1" x14ac:dyDescent="0.25">
      <c r="A108" s="25">
        <v>1</v>
      </c>
      <c r="B108" s="26" t="s">
        <v>42</v>
      </c>
      <c r="C108" s="26" t="s">
        <v>10</v>
      </c>
      <c r="D108" s="29">
        <v>51301</v>
      </c>
      <c r="E108" s="28" t="s">
        <v>43</v>
      </c>
      <c r="F108" s="56">
        <v>22822.5</v>
      </c>
      <c r="G108" s="101"/>
      <c r="H108" s="101"/>
      <c r="I108" s="61">
        <f t="shared" si="20"/>
        <v>22822.5</v>
      </c>
      <c r="J108" s="112">
        <f>20507.22+105</f>
        <v>20612.22</v>
      </c>
      <c r="K108" s="112"/>
      <c r="L108" s="62">
        <f t="shared" si="15"/>
        <v>43434.720000000001</v>
      </c>
      <c r="M108" s="106"/>
      <c r="N108" s="106"/>
      <c r="O108" s="62">
        <f t="shared" si="16"/>
        <v>43434.720000000001</v>
      </c>
      <c r="P108" s="61"/>
      <c r="Q108" s="61"/>
      <c r="R108" s="62">
        <f t="shared" si="17"/>
        <v>43434.720000000001</v>
      </c>
      <c r="S108" s="61"/>
      <c r="T108" s="61"/>
      <c r="U108" s="62">
        <f t="shared" si="18"/>
        <v>43434.720000000001</v>
      </c>
      <c r="V108" s="61"/>
      <c r="W108" s="61"/>
      <c r="X108" s="62">
        <f t="shared" si="22"/>
        <v>43434.720000000001</v>
      </c>
      <c r="Y108" s="61"/>
      <c r="Z108" s="61"/>
      <c r="AA108" s="62">
        <f t="shared" si="23"/>
        <v>43434.720000000001</v>
      </c>
      <c r="AB108" s="61"/>
      <c r="AC108" s="61"/>
      <c r="AD108" s="67">
        <f t="shared" si="14"/>
        <v>43434.720000000001</v>
      </c>
      <c r="AE108" s="61">
        <f>'0201'!F191</f>
        <v>36713.58</v>
      </c>
      <c r="AF108" s="66"/>
      <c r="AG108" s="66">
        <f>'0201'!F11</f>
        <v>8107.5</v>
      </c>
      <c r="AH108" s="66">
        <f>'0201'!F20</f>
        <v>6437.51</v>
      </c>
      <c r="AI108" s="191">
        <f>'0201'!F46</f>
        <v>282.89</v>
      </c>
      <c r="AJ108" s="196">
        <f>'0201'!F54</f>
        <v>6593.33</v>
      </c>
      <c r="AK108" s="198">
        <f>'0201'!F65</f>
        <v>3811.36</v>
      </c>
      <c r="AL108" s="205">
        <f>'0201'!F78</f>
        <v>2525</v>
      </c>
      <c r="AM108" s="169">
        <f>'0201'!F88</f>
        <v>3255.81</v>
      </c>
      <c r="AN108" s="169">
        <f>'0201'!F79</f>
        <v>0</v>
      </c>
      <c r="AO108" s="222">
        <f>'0201'!F131+'0201'!F132</f>
        <v>0</v>
      </c>
      <c r="AP108" s="169">
        <f>'0201'!F139+'0201'!F140</f>
        <v>0</v>
      </c>
      <c r="AQ108" s="169">
        <f>'0201'!F157+'0201'!F158</f>
        <v>0</v>
      </c>
      <c r="AR108" s="122">
        <f t="shared" si="19"/>
        <v>6721.1399999999994</v>
      </c>
    </row>
    <row r="109" spans="1:44" ht="15" customHeight="1" x14ac:dyDescent="0.25">
      <c r="A109" s="25">
        <v>1</v>
      </c>
      <c r="B109" s="26" t="s">
        <v>42</v>
      </c>
      <c r="C109" s="26" t="s">
        <v>10</v>
      </c>
      <c r="D109" s="30">
        <v>51401</v>
      </c>
      <c r="E109" s="31" t="s">
        <v>13</v>
      </c>
      <c r="F109" s="56">
        <v>46082.45</v>
      </c>
      <c r="G109" s="134"/>
      <c r="H109" s="101"/>
      <c r="I109" s="61">
        <f t="shared" si="20"/>
        <v>46082.45</v>
      </c>
      <c r="J109" s="112"/>
      <c r="K109" s="112"/>
      <c r="L109" s="62">
        <f t="shared" si="15"/>
        <v>46082.45</v>
      </c>
      <c r="M109" s="106"/>
      <c r="N109" s="106"/>
      <c r="O109" s="62">
        <f t="shared" si="16"/>
        <v>46082.45</v>
      </c>
      <c r="P109" s="61"/>
      <c r="Q109" s="61"/>
      <c r="R109" s="62">
        <f t="shared" si="17"/>
        <v>46082.45</v>
      </c>
      <c r="S109" s="61"/>
      <c r="T109" s="61"/>
      <c r="U109" s="62">
        <f t="shared" si="18"/>
        <v>46082.45</v>
      </c>
      <c r="V109" s="116"/>
      <c r="W109" s="61"/>
      <c r="X109" s="62">
        <f t="shared" si="22"/>
        <v>46082.45</v>
      </c>
      <c r="Y109" s="61"/>
      <c r="Z109" s="61"/>
      <c r="AA109" s="62">
        <f t="shared" si="23"/>
        <v>46082.45</v>
      </c>
      <c r="AB109" s="61"/>
      <c r="AC109" s="61"/>
      <c r="AD109" s="67">
        <f t="shared" si="14"/>
        <v>46082.45</v>
      </c>
      <c r="AE109" s="61">
        <f>'0201'!H191</f>
        <v>31548.49</v>
      </c>
      <c r="AF109" s="66"/>
      <c r="AG109" s="66">
        <f>'0201'!H13+'0201'!H14</f>
        <v>0</v>
      </c>
      <c r="AH109" s="66">
        <f>'0201'!H23+'0201'!H31</f>
        <v>8090.2800000000007</v>
      </c>
      <c r="AI109" s="66">
        <f>'0201'!H43+'0201'!H44+'0201'!H45</f>
        <v>4259.09</v>
      </c>
      <c r="AJ109" s="66">
        <f>'0201'!H58+'0201'!H59</f>
        <v>3678.07</v>
      </c>
      <c r="AK109" s="66">
        <f>'0201'!H73+'0201'!H74+'0201'!H75</f>
        <v>4109.0600000000004</v>
      </c>
      <c r="AL109" s="66">
        <f>'0201'!H84+'0201'!H85+'0201'!H87</f>
        <v>3974.28</v>
      </c>
      <c r="AM109" s="66">
        <f>'0201'!H96</f>
        <v>3533.52</v>
      </c>
      <c r="AN109" s="66">
        <f>'0201'!H121+'0201'!H123</f>
        <v>0</v>
      </c>
      <c r="AO109" s="66">
        <f>'0201'!H89+'0201'!H100</f>
        <v>0</v>
      </c>
      <c r="AP109" s="66">
        <f>'0201'!H101</f>
        <v>0</v>
      </c>
      <c r="AQ109" s="66"/>
      <c r="AR109" s="122">
        <f t="shared" si="19"/>
        <v>14533.959999999995</v>
      </c>
    </row>
    <row r="110" spans="1:44" ht="15" customHeight="1" x14ac:dyDescent="0.25">
      <c r="A110" s="25">
        <v>1</v>
      </c>
      <c r="B110" s="26" t="s">
        <v>42</v>
      </c>
      <c r="C110" s="26" t="s">
        <v>10</v>
      </c>
      <c r="D110" s="30">
        <v>51402</v>
      </c>
      <c r="E110" s="31" t="s">
        <v>14</v>
      </c>
      <c r="F110" s="56">
        <v>12375.19</v>
      </c>
      <c r="G110" s="101"/>
      <c r="H110" s="101"/>
      <c r="I110" s="61">
        <f t="shared" si="20"/>
        <v>12375.19</v>
      </c>
      <c r="J110" s="112"/>
      <c r="K110" s="112"/>
      <c r="L110" s="62">
        <f t="shared" si="15"/>
        <v>12375.19</v>
      </c>
      <c r="M110" s="106"/>
      <c r="N110" s="106"/>
      <c r="O110" s="62">
        <f t="shared" si="16"/>
        <v>12375.19</v>
      </c>
      <c r="P110" s="61"/>
      <c r="Q110" s="61"/>
      <c r="R110" s="62">
        <f t="shared" si="17"/>
        <v>12375.19</v>
      </c>
      <c r="S110" s="61"/>
      <c r="T110" s="61"/>
      <c r="U110" s="62">
        <f t="shared" si="18"/>
        <v>12375.19</v>
      </c>
      <c r="V110" s="61"/>
      <c r="W110" s="61"/>
      <c r="X110" s="62">
        <f t="shared" si="22"/>
        <v>12375.19</v>
      </c>
      <c r="Y110" s="61"/>
      <c r="Z110" s="61"/>
      <c r="AA110" s="62">
        <f t="shared" si="23"/>
        <v>12375.19</v>
      </c>
      <c r="AB110" s="61"/>
      <c r="AC110" s="61"/>
      <c r="AD110" s="67">
        <f t="shared" si="14"/>
        <v>12375.19</v>
      </c>
      <c r="AE110" s="61">
        <f>'0201'!I191</f>
        <v>7272.7800000000007</v>
      </c>
      <c r="AF110" s="66"/>
      <c r="AG110" s="66">
        <f>'0201'!I13</f>
        <v>0</v>
      </c>
      <c r="AH110" s="66">
        <f>'0201'!I23+'0201'!I31</f>
        <v>1940.43</v>
      </c>
      <c r="AI110" s="66">
        <f>'0201'!I43+'0201'!I45</f>
        <v>981.9</v>
      </c>
      <c r="AJ110" s="66">
        <f>'0201'!I58+'0201'!I59</f>
        <v>795.42000000000007</v>
      </c>
      <c r="AK110" s="66">
        <f>'0201'!I74+'0201'!I75</f>
        <v>1132.49</v>
      </c>
      <c r="AL110" s="66">
        <f>'0201'!I84</f>
        <v>779.84</v>
      </c>
      <c r="AM110" s="66">
        <f>'0201'!I96</f>
        <v>742.63</v>
      </c>
      <c r="AN110" s="66">
        <f>'0201'!I121+'0201'!I123</f>
        <v>0</v>
      </c>
      <c r="AO110" s="66">
        <f>'0201'!I100</f>
        <v>0</v>
      </c>
      <c r="AP110" s="66">
        <f>'0201'!I101</f>
        <v>0</v>
      </c>
      <c r="AQ110" s="66"/>
      <c r="AR110" s="122">
        <f t="shared" si="19"/>
        <v>5102.41</v>
      </c>
    </row>
    <row r="111" spans="1:44" ht="15" customHeight="1" x14ac:dyDescent="0.25">
      <c r="A111" s="25">
        <v>1</v>
      </c>
      <c r="B111" s="26" t="s">
        <v>42</v>
      </c>
      <c r="C111" s="26" t="s">
        <v>10</v>
      </c>
      <c r="D111" s="30">
        <v>51501</v>
      </c>
      <c r="E111" s="31" t="s">
        <v>13</v>
      </c>
      <c r="F111" s="56">
        <v>42985.54</v>
      </c>
      <c r="G111" s="134"/>
      <c r="H111" s="101"/>
      <c r="I111" s="61">
        <f t="shared" si="20"/>
        <v>42985.54</v>
      </c>
      <c r="J111" s="112"/>
      <c r="K111" s="112"/>
      <c r="L111" s="62">
        <f t="shared" si="15"/>
        <v>42985.54</v>
      </c>
      <c r="M111" s="106"/>
      <c r="N111" s="106"/>
      <c r="O111" s="62">
        <f t="shared" si="16"/>
        <v>42985.54</v>
      </c>
      <c r="P111" s="61"/>
      <c r="Q111" s="61"/>
      <c r="R111" s="62">
        <f t="shared" si="17"/>
        <v>42985.54</v>
      </c>
      <c r="S111" s="61"/>
      <c r="T111" s="61"/>
      <c r="U111" s="62">
        <f t="shared" si="18"/>
        <v>42985.54</v>
      </c>
      <c r="V111" s="116"/>
      <c r="W111" s="61"/>
      <c r="X111" s="62">
        <f t="shared" si="22"/>
        <v>42985.54</v>
      </c>
      <c r="Y111" s="61"/>
      <c r="Z111" s="61"/>
      <c r="AA111" s="62">
        <f t="shared" si="23"/>
        <v>42985.54</v>
      </c>
      <c r="AB111" s="61"/>
      <c r="AC111" s="61"/>
      <c r="AD111" s="67">
        <f t="shared" si="14"/>
        <v>42985.54</v>
      </c>
      <c r="AE111" s="61">
        <f>'0201'!J191</f>
        <v>28592.299999999996</v>
      </c>
      <c r="AF111" s="66"/>
      <c r="AG111" s="66">
        <f>'0201'!J11+'0201'!J12</f>
        <v>0</v>
      </c>
      <c r="AH111" s="66">
        <f>'0201'!J21+'0201'!J22+'0201'!J24+'0201'!J25+'0201'!J26+'0201'!J27+'0201'!J29+'0201'!J30</f>
        <v>7379.46</v>
      </c>
      <c r="AI111" s="66">
        <f>'0201'!J39+'0201'!J40+'0201'!J41+'0201'!J42</f>
        <v>3637.75</v>
      </c>
      <c r="AJ111" s="66">
        <f>'0201'!J55+'0201'!J56+'0201'!J57</f>
        <v>3256.42</v>
      </c>
      <c r="AK111" s="66">
        <f>'0201'!J66+'0201'!J67+'0201'!J72</f>
        <v>3711.76</v>
      </c>
      <c r="AL111" s="66">
        <f>'0201'!J82+'0201'!J83</f>
        <v>3560.77</v>
      </c>
      <c r="AM111" s="66">
        <f>'0201'!J94+'0201'!J95</f>
        <v>3530.45</v>
      </c>
      <c r="AN111" s="66">
        <f>'0201'!J110+'0201'!J111+'0201'!J124+'0201'!J125</f>
        <v>0</v>
      </c>
      <c r="AO111" s="66">
        <f>'0201'!J98+'0201'!J99</f>
        <v>0</v>
      </c>
      <c r="AP111" s="66">
        <f>'0201'!J103+'0201'!J104</f>
        <v>0</v>
      </c>
      <c r="AQ111" s="66"/>
      <c r="AR111" s="122">
        <f t="shared" si="19"/>
        <v>14393.240000000005</v>
      </c>
    </row>
    <row r="112" spans="1:44" ht="15" customHeight="1" x14ac:dyDescent="0.25">
      <c r="A112" s="25">
        <v>1</v>
      </c>
      <c r="B112" s="26" t="s">
        <v>42</v>
      </c>
      <c r="C112" s="26" t="s">
        <v>10</v>
      </c>
      <c r="D112" s="29">
        <v>51502</v>
      </c>
      <c r="E112" s="31" t="s">
        <v>14</v>
      </c>
      <c r="F112" s="56">
        <v>8124.16</v>
      </c>
      <c r="G112" s="101"/>
      <c r="H112" s="101"/>
      <c r="I112" s="61">
        <f t="shared" si="20"/>
        <v>8124.16</v>
      </c>
      <c r="J112" s="112"/>
      <c r="K112" s="112"/>
      <c r="L112" s="62">
        <f t="shared" si="15"/>
        <v>8124.16</v>
      </c>
      <c r="M112" s="106"/>
      <c r="N112" s="106"/>
      <c r="O112" s="62">
        <f t="shared" si="16"/>
        <v>8124.16</v>
      </c>
      <c r="P112" s="61"/>
      <c r="Q112" s="61"/>
      <c r="R112" s="62">
        <f t="shared" si="17"/>
        <v>8124.16</v>
      </c>
      <c r="S112" s="61"/>
      <c r="T112" s="61"/>
      <c r="U112" s="62">
        <f t="shared" si="18"/>
        <v>8124.16</v>
      </c>
      <c r="V112" s="61"/>
      <c r="W112" s="61"/>
      <c r="X112" s="62">
        <f t="shared" si="22"/>
        <v>8124.16</v>
      </c>
      <c r="Y112" s="61"/>
      <c r="Z112" s="61"/>
      <c r="AA112" s="62">
        <f t="shared" si="23"/>
        <v>8124.16</v>
      </c>
      <c r="AB112" s="61"/>
      <c r="AC112" s="61"/>
      <c r="AD112" s="67">
        <f t="shared" si="14"/>
        <v>8124.16</v>
      </c>
      <c r="AE112" s="61">
        <f>'0201'!K191</f>
        <v>5801.829999999999</v>
      </c>
      <c r="AF112" s="66"/>
      <c r="AG112" s="66">
        <f>'0201'!K11+'0201'!K12</f>
        <v>0</v>
      </c>
      <c r="AH112" s="66">
        <f>'0201'!K21+'0201'!K24+'0201'!K26+'0201'!K29</f>
        <v>1520.28</v>
      </c>
      <c r="AI112" s="66">
        <f>'0201'!K39+'0201'!K41</f>
        <v>754.23</v>
      </c>
      <c r="AJ112" s="66">
        <f>'0201'!K55+'0201'!K57</f>
        <v>743.22</v>
      </c>
      <c r="AK112" s="66">
        <f>'0201'!K66+'0201'!K67+'0201'!K71</f>
        <v>796.03</v>
      </c>
      <c r="AL112" s="66">
        <f>'0201'!K82+'0201'!K83</f>
        <v>684.5</v>
      </c>
      <c r="AM112" s="66">
        <f>'0201'!K94+'0201'!K95</f>
        <v>647.94000000000005</v>
      </c>
      <c r="AN112" s="66">
        <f>'0201'!K110+'0201'!K111+'0201'!K124+'0201'!K125</f>
        <v>0</v>
      </c>
      <c r="AO112" s="66">
        <f>'0201'!K98+'0201'!K99</f>
        <v>0</v>
      </c>
      <c r="AP112" s="66">
        <f>'0201'!K103+'0201'!K104</f>
        <v>0</v>
      </c>
      <c r="AQ112" s="66"/>
      <c r="AR112" s="122">
        <f t="shared" si="19"/>
        <v>2322.3300000000008</v>
      </c>
    </row>
    <row r="113" spans="1:45" ht="15" customHeight="1" x14ac:dyDescent="0.25">
      <c r="A113" s="25">
        <v>1</v>
      </c>
      <c r="B113" s="26" t="s">
        <v>42</v>
      </c>
      <c r="C113" s="26" t="s">
        <v>10</v>
      </c>
      <c r="D113" s="29">
        <v>51701</v>
      </c>
      <c r="E113" s="37" t="s">
        <v>91</v>
      </c>
      <c r="F113" s="56">
        <v>25000</v>
      </c>
      <c r="G113" s="101"/>
      <c r="H113" s="101"/>
      <c r="I113" s="61">
        <f t="shared" si="20"/>
        <v>25000</v>
      </c>
      <c r="J113" s="112"/>
      <c r="K113" s="112">
        <v>20507.22</v>
      </c>
      <c r="L113" s="62">
        <f t="shared" si="15"/>
        <v>4492.7799999999988</v>
      </c>
      <c r="M113" s="106"/>
      <c r="N113" s="106"/>
      <c r="O113" s="62">
        <f t="shared" si="16"/>
        <v>4492.7799999999988</v>
      </c>
      <c r="P113" s="61"/>
      <c r="Q113" s="61"/>
      <c r="R113" s="62">
        <f t="shared" si="17"/>
        <v>4492.7799999999988</v>
      </c>
      <c r="S113" s="61"/>
      <c r="T113" s="61"/>
      <c r="U113" s="62">
        <f t="shared" si="18"/>
        <v>4492.7799999999988</v>
      </c>
      <c r="V113" s="61"/>
      <c r="W113" s="61"/>
      <c r="X113" s="62">
        <f t="shared" si="22"/>
        <v>4492.7799999999988</v>
      </c>
      <c r="Y113" s="61"/>
      <c r="Z113" s="61"/>
      <c r="AA113" s="62">
        <f t="shared" si="23"/>
        <v>4492.7799999999988</v>
      </c>
      <c r="AB113" s="61"/>
      <c r="AC113" s="61"/>
      <c r="AD113" s="67">
        <f t="shared" si="14"/>
        <v>4492.7799999999988</v>
      </c>
      <c r="AE113" s="61">
        <f>'0201'!G191</f>
        <v>2712.91</v>
      </c>
      <c r="AF113" s="66"/>
      <c r="AG113" s="66">
        <f>'0201'!G16</f>
        <v>2712.91</v>
      </c>
      <c r="AH113" s="66">
        <f>'0201'!G24</f>
        <v>0</v>
      </c>
      <c r="AI113" s="66">
        <f>'0201'!G35+'0201'!G36</f>
        <v>0</v>
      </c>
      <c r="AJ113" s="66">
        <f>'0201'!G44</f>
        <v>0</v>
      </c>
      <c r="AK113" s="66">
        <f>'0201'!G53</f>
        <v>0</v>
      </c>
      <c r="AL113" s="66">
        <f>'0201'!G71+'0201'!G72+'0201'!G73+'0201'!G74+'0201'!G75+'0201'!G76+'0201'!G78+'0201'!G79</f>
        <v>0</v>
      </c>
      <c r="AM113" s="66">
        <f>'0201'!G84+'0201'!G85+'0201'!G86+'0201'!G87+'0201'!G88+'0201'!G89+'0201'!G90+'0201'!G91+'0201'!G92+'0201'!G93</f>
        <v>0</v>
      </c>
      <c r="AN113" s="66">
        <f>'0201'!G112+'0201'!G113+'0201'!G114+'0201'!G115+'0201'!G116+'0201'!G117</f>
        <v>0</v>
      </c>
      <c r="AO113" s="66">
        <f>'0201'!G127+'0201'!G128+'0201'!G129</f>
        <v>0</v>
      </c>
      <c r="AP113" s="66">
        <f>'0201'!G137+'0201'!G138</f>
        <v>0</v>
      </c>
      <c r="AQ113" s="66"/>
      <c r="AR113" s="122">
        <f t="shared" si="19"/>
        <v>1779.869999999999</v>
      </c>
    </row>
    <row r="114" spans="1:45" ht="15" hidden="1" customHeight="1" x14ac:dyDescent="0.25">
      <c r="A114" s="25">
        <v>1</v>
      </c>
      <c r="B114" s="26" t="s">
        <v>42</v>
      </c>
      <c r="C114" s="26" t="s">
        <v>10</v>
      </c>
      <c r="D114" s="29">
        <v>51702</v>
      </c>
      <c r="E114" s="37" t="s">
        <v>92</v>
      </c>
      <c r="F114" s="56"/>
      <c r="G114" s="101"/>
      <c r="H114" s="101"/>
      <c r="I114" s="61">
        <f t="shared" si="20"/>
        <v>0</v>
      </c>
      <c r="J114" s="112"/>
      <c r="K114" s="112"/>
      <c r="L114" s="62">
        <f t="shared" si="15"/>
        <v>0</v>
      </c>
      <c r="M114" s="106"/>
      <c r="N114" s="106"/>
      <c r="O114" s="62">
        <f t="shared" si="16"/>
        <v>0</v>
      </c>
      <c r="P114" s="61"/>
      <c r="Q114" s="61"/>
      <c r="R114" s="62">
        <f t="shared" si="17"/>
        <v>0</v>
      </c>
      <c r="S114" s="61"/>
      <c r="T114" s="61"/>
      <c r="U114" s="62">
        <f t="shared" si="18"/>
        <v>0</v>
      </c>
      <c r="V114" s="61"/>
      <c r="W114" s="61"/>
      <c r="X114" s="62">
        <f t="shared" si="22"/>
        <v>0</v>
      </c>
      <c r="Y114" s="61"/>
      <c r="Z114" s="61"/>
      <c r="AA114" s="62">
        <f t="shared" si="23"/>
        <v>0</v>
      </c>
      <c r="AB114" s="61"/>
      <c r="AC114" s="61"/>
      <c r="AD114" s="67">
        <f t="shared" si="14"/>
        <v>0</v>
      </c>
      <c r="AE114" s="61"/>
      <c r="AF114" s="66"/>
      <c r="AG114" s="66"/>
      <c r="AH114" s="66"/>
      <c r="AI114" s="66"/>
      <c r="AJ114" s="66"/>
      <c r="AK114" s="66"/>
      <c r="AL114" s="66"/>
      <c r="AM114" s="66"/>
      <c r="AN114" s="66"/>
      <c r="AO114" s="66"/>
      <c r="AP114" s="66"/>
      <c r="AQ114" s="66"/>
      <c r="AR114" s="122">
        <f t="shared" si="19"/>
        <v>0</v>
      </c>
    </row>
    <row r="115" spans="1:45" ht="15" customHeight="1" x14ac:dyDescent="0.25">
      <c r="A115" s="25">
        <v>1</v>
      </c>
      <c r="B115" s="26" t="s">
        <v>42</v>
      </c>
      <c r="C115" s="26" t="s">
        <v>10</v>
      </c>
      <c r="D115" s="29">
        <v>51901</v>
      </c>
      <c r="E115" s="37" t="s">
        <v>16</v>
      </c>
      <c r="F115" s="56"/>
      <c r="G115" s="101">
        <v>3285</v>
      </c>
      <c r="H115" s="101"/>
      <c r="I115" s="61">
        <f t="shared" si="20"/>
        <v>3285</v>
      </c>
      <c r="J115" s="112"/>
      <c r="K115" s="112"/>
      <c r="L115" s="62">
        <f t="shared" si="15"/>
        <v>3285</v>
      </c>
      <c r="M115" s="106"/>
      <c r="N115" s="106"/>
      <c r="O115" s="62">
        <f t="shared" si="16"/>
        <v>3285</v>
      </c>
      <c r="P115" s="61"/>
      <c r="Q115" s="61"/>
      <c r="R115" s="62">
        <f t="shared" si="17"/>
        <v>3285</v>
      </c>
      <c r="S115" s="61"/>
      <c r="T115" s="61"/>
      <c r="U115" s="62">
        <f t="shared" si="18"/>
        <v>3285</v>
      </c>
      <c r="V115" s="61"/>
      <c r="W115" s="61"/>
      <c r="X115" s="62">
        <f t="shared" si="22"/>
        <v>3285</v>
      </c>
      <c r="Y115" s="61"/>
      <c r="Z115" s="61"/>
      <c r="AA115" s="62">
        <f t="shared" si="23"/>
        <v>3285</v>
      </c>
      <c r="AB115" s="61"/>
      <c r="AC115" s="61"/>
      <c r="AD115" s="67">
        <f t="shared" si="14"/>
        <v>3285</v>
      </c>
      <c r="AE115" s="61">
        <f>'0201'!L191</f>
        <v>2190</v>
      </c>
      <c r="AF115" s="66">
        <f>'0201'!L6</f>
        <v>0</v>
      </c>
      <c r="AG115" s="66">
        <f>'0201'!L16</f>
        <v>0</v>
      </c>
      <c r="AH115" s="66">
        <f>'0201'!L29</f>
        <v>0</v>
      </c>
      <c r="AI115" s="165">
        <f>'0201'!L50</f>
        <v>365</v>
      </c>
      <c r="AJ115" s="196">
        <f>'0201'!L63</f>
        <v>365</v>
      </c>
      <c r="AK115" s="199">
        <f>'0201'!L76</f>
        <v>365</v>
      </c>
      <c r="AL115" s="204">
        <f>'0201'!L86</f>
        <v>365</v>
      </c>
      <c r="AM115" s="169">
        <f>'0201'!L93</f>
        <v>365</v>
      </c>
      <c r="AN115" s="169">
        <f>'0201'!L120</f>
        <v>0</v>
      </c>
      <c r="AO115" s="222">
        <f>'0201'!L134</f>
        <v>0</v>
      </c>
      <c r="AP115" s="169">
        <f>'0201'!L152</f>
        <v>0</v>
      </c>
      <c r="AQ115" s="169">
        <f>'0201'!L170+'0201'!L175</f>
        <v>0</v>
      </c>
      <c r="AR115" s="122">
        <f t="shared" si="19"/>
        <v>1095</v>
      </c>
    </row>
    <row r="116" spans="1:45" ht="15" customHeight="1" x14ac:dyDescent="0.25">
      <c r="A116" s="25">
        <v>1</v>
      </c>
      <c r="B116" s="26" t="s">
        <v>42</v>
      </c>
      <c r="C116" s="26" t="s">
        <v>10</v>
      </c>
      <c r="D116" s="29">
        <v>51903</v>
      </c>
      <c r="E116" s="28" t="s">
        <v>139</v>
      </c>
      <c r="F116" s="56">
        <v>20400</v>
      </c>
      <c r="G116" s="101"/>
      <c r="H116" s="101"/>
      <c r="I116" s="61">
        <f t="shared" si="20"/>
        <v>20400</v>
      </c>
      <c r="J116" s="112"/>
      <c r="K116" s="112"/>
      <c r="L116" s="62">
        <f t="shared" si="15"/>
        <v>20400</v>
      </c>
      <c r="M116" s="106"/>
      <c r="N116" s="106"/>
      <c r="O116" s="62">
        <f t="shared" si="16"/>
        <v>20400</v>
      </c>
      <c r="P116" s="61"/>
      <c r="Q116" s="61"/>
      <c r="R116" s="62">
        <f t="shared" si="17"/>
        <v>20400</v>
      </c>
      <c r="S116" s="61"/>
      <c r="T116" s="61"/>
      <c r="U116" s="62">
        <f t="shared" si="18"/>
        <v>20400</v>
      </c>
      <c r="V116" s="61"/>
      <c r="W116" s="61"/>
      <c r="X116" s="62">
        <f t="shared" si="22"/>
        <v>20400</v>
      </c>
      <c r="Y116" s="61"/>
      <c r="Z116" s="61"/>
      <c r="AA116" s="62">
        <f t="shared" si="23"/>
        <v>20400</v>
      </c>
      <c r="AB116" s="61"/>
      <c r="AC116" s="61"/>
      <c r="AD116" s="67">
        <f t="shared" si="14"/>
        <v>20400</v>
      </c>
      <c r="AE116" s="61">
        <f>'0201'!M191</f>
        <v>21088.53</v>
      </c>
      <c r="AF116" s="66">
        <f>'0201'!M9</f>
        <v>0</v>
      </c>
      <c r="AG116" s="66"/>
      <c r="AH116" s="66">
        <f>'0201'!M13</f>
        <v>0</v>
      </c>
      <c r="AI116" s="66"/>
      <c r="AJ116" s="66"/>
      <c r="AK116" s="66">
        <f>'0201'!M64</f>
        <v>11060.3</v>
      </c>
      <c r="AL116" s="66"/>
      <c r="AM116" s="66"/>
      <c r="AN116" s="66"/>
      <c r="AO116" s="66"/>
      <c r="AP116" s="66"/>
      <c r="AQ116" s="66"/>
      <c r="AR116" s="122">
        <f t="shared" si="19"/>
        <v>-688.52999999999884</v>
      </c>
    </row>
    <row r="117" spans="1:45" ht="15" customHeight="1" x14ac:dyDescent="0.25">
      <c r="A117" s="25">
        <v>1</v>
      </c>
      <c r="B117" s="26" t="s">
        <v>42</v>
      </c>
      <c r="C117" s="26" t="s">
        <v>10</v>
      </c>
      <c r="D117" s="29">
        <v>54101</v>
      </c>
      <c r="E117" s="55" t="s">
        <v>18</v>
      </c>
      <c r="F117" s="56">
        <v>1000</v>
      </c>
      <c r="G117" s="101"/>
      <c r="H117" s="101"/>
      <c r="I117" s="61">
        <f t="shared" si="20"/>
        <v>1000</v>
      </c>
      <c r="J117" s="112"/>
      <c r="K117" s="112"/>
      <c r="L117" s="62">
        <f t="shared" si="15"/>
        <v>1000</v>
      </c>
      <c r="M117" s="106"/>
      <c r="N117" s="106"/>
      <c r="O117" s="62">
        <f t="shared" si="16"/>
        <v>1000</v>
      </c>
      <c r="P117" s="61"/>
      <c r="Q117" s="61"/>
      <c r="R117" s="62">
        <f t="shared" si="17"/>
        <v>1000</v>
      </c>
      <c r="S117" s="61"/>
      <c r="T117" s="61"/>
      <c r="U117" s="62">
        <f t="shared" si="18"/>
        <v>1000</v>
      </c>
      <c r="V117" s="61"/>
      <c r="W117" s="61"/>
      <c r="X117" s="62">
        <f t="shared" si="22"/>
        <v>1000</v>
      </c>
      <c r="Y117" s="61"/>
      <c r="Z117" s="61"/>
      <c r="AA117" s="62">
        <f t="shared" si="23"/>
        <v>1000</v>
      </c>
      <c r="AB117" s="61"/>
      <c r="AC117" s="61"/>
      <c r="AD117" s="67">
        <f t="shared" si="14"/>
        <v>1000</v>
      </c>
      <c r="AE117" s="61">
        <f>'0201'!N191</f>
        <v>460</v>
      </c>
      <c r="AF117" s="66"/>
      <c r="AG117" s="66">
        <f>'0201'!N12</f>
        <v>460</v>
      </c>
      <c r="AH117" s="66"/>
      <c r="AI117" s="66"/>
      <c r="AJ117" s="66"/>
      <c r="AK117" s="66"/>
      <c r="AL117" s="66">
        <f>'0201'!N70</f>
        <v>0</v>
      </c>
      <c r="AM117" s="66"/>
      <c r="AN117" s="66">
        <f>'0201'!N83</f>
        <v>0</v>
      </c>
      <c r="AO117" s="66">
        <f>'0201'!N97</f>
        <v>0</v>
      </c>
      <c r="AP117" s="66">
        <f>'0201'!N143+'0201'!N144+'0201'!N149</f>
        <v>0</v>
      </c>
      <c r="AQ117" s="66">
        <f>'0201'!N91</f>
        <v>0</v>
      </c>
      <c r="AR117" s="122">
        <f>AD117-AE117</f>
        <v>540</v>
      </c>
    </row>
    <row r="118" spans="1:45" ht="15" customHeight="1" x14ac:dyDescent="0.25">
      <c r="A118" s="25">
        <v>1</v>
      </c>
      <c r="B118" s="26" t="s">
        <v>42</v>
      </c>
      <c r="C118" s="26" t="s">
        <v>10</v>
      </c>
      <c r="D118" s="30">
        <v>54103</v>
      </c>
      <c r="E118" s="31" t="s">
        <v>19</v>
      </c>
      <c r="F118" s="56">
        <v>125</v>
      </c>
      <c r="G118" s="101"/>
      <c r="H118" s="101"/>
      <c r="I118" s="61">
        <f t="shared" si="20"/>
        <v>125</v>
      </c>
      <c r="J118" s="112"/>
      <c r="K118" s="112"/>
      <c r="L118" s="62">
        <f t="shared" si="15"/>
        <v>125</v>
      </c>
      <c r="M118" s="106"/>
      <c r="N118" s="106"/>
      <c r="O118" s="62">
        <f t="shared" si="16"/>
        <v>125</v>
      </c>
      <c r="P118" s="61"/>
      <c r="Q118" s="61"/>
      <c r="R118" s="62">
        <f t="shared" si="17"/>
        <v>125</v>
      </c>
      <c r="S118" s="61"/>
      <c r="T118" s="61"/>
      <c r="U118" s="62">
        <f t="shared" si="18"/>
        <v>125</v>
      </c>
      <c r="V118" s="61"/>
      <c r="W118" s="61"/>
      <c r="X118" s="62">
        <f t="shared" si="22"/>
        <v>125</v>
      </c>
      <c r="Y118" s="61"/>
      <c r="Z118" s="61"/>
      <c r="AA118" s="62">
        <f t="shared" si="23"/>
        <v>125</v>
      </c>
      <c r="AB118" s="61"/>
      <c r="AC118" s="61"/>
      <c r="AD118" s="67">
        <f t="shared" si="14"/>
        <v>125</v>
      </c>
      <c r="AE118" s="61">
        <f>'0201'!O191</f>
        <v>0</v>
      </c>
      <c r="AF118" s="66"/>
      <c r="AG118" s="66"/>
      <c r="AH118" s="66"/>
      <c r="AI118" s="66"/>
      <c r="AJ118" s="66"/>
      <c r="AK118" s="66"/>
      <c r="AL118" s="66"/>
      <c r="AM118" s="66"/>
      <c r="AN118" s="66"/>
      <c r="AO118" s="66"/>
      <c r="AP118" s="66"/>
      <c r="AQ118" s="66"/>
      <c r="AR118" s="122">
        <f t="shared" si="19"/>
        <v>125</v>
      </c>
    </row>
    <row r="119" spans="1:45" ht="15" customHeight="1" x14ac:dyDescent="0.25">
      <c r="A119" s="25">
        <v>1</v>
      </c>
      <c r="B119" s="26" t="s">
        <v>42</v>
      </c>
      <c r="C119" s="26" t="s">
        <v>10</v>
      </c>
      <c r="D119" s="30">
        <v>54104</v>
      </c>
      <c r="E119" s="31" t="s">
        <v>20</v>
      </c>
      <c r="F119" s="56">
        <v>10000</v>
      </c>
      <c r="G119" s="101"/>
      <c r="H119" s="101"/>
      <c r="I119" s="61">
        <f t="shared" si="20"/>
        <v>10000</v>
      </c>
      <c r="J119" s="112"/>
      <c r="K119" s="112"/>
      <c r="L119" s="62">
        <f t="shared" si="15"/>
        <v>10000</v>
      </c>
      <c r="M119" s="106"/>
      <c r="N119" s="106"/>
      <c r="O119" s="62">
        <f t="shared" si="16"/>
        <v>10000</v>
      </c>
      <c r="P119" s="61"/>
      <c r="Q119" s="61"/>
      <c r="R119" s="62">
        <f t="shared" si="17"/>
        <v>10000</v>
      </c>
      <c r="S119" s="61"/>
      <c r="T119" s="61"/>
      <c r="U119" s="62">
        <f t="shared" si="18"/>
        <v>10000</v>
      </c>
      <c r="V119" s="61"/>
      <c r="W119" s="61"/>
      <c r="X119" s="62">
        <f t="shared" si="22"/>
        <v>10000</v>
      </c>
      <c r="Y119" s="61"/>
      <c r="Z119" s="61"/>
      <c r="AA119" s="62">
        <f t="shared" si="23"/>
        <v>10000</v>
      </c>
      <c r="AB119" s="61"/>
      <c r="AC119" s="61"/>
      <c r="AD119" s="67">
        <f t="shared" si="14"/>
        <v>10000</v>
      </c>
      <c r="AE119" s="61">
        <f>'0201'!P191</f>
        <v>5945.07</v>
      </c>
      <c r="AF119" s="66"/>
      <c r="AG119" s="66"/>
      <c r="AH119" s="66"/>
      <c r="AI119" s="66">
        <f>'0201'!P38</f>
        <v>2860.57</v>
      </c>
      <c r="AJ119" s="66"/>
      <c r="AK119" s="66"/>
      <c r="AL119" s="66"/>
      <c r="AM119" s="66">
        <f>'0201'!P90</f>
        <v>3084.5</v>
      </c>
      <c r="AN119" s="66"/>
      <c r="AO119" s="66"/>
      <c r="AP119" s="66"/>
      <c r="AQ119" s="66">
        <f>'0201'!P161</f>
        <v>0</v>
      </c>
      <c r="AR119" s="122">
        <f t="shared" si="19"/>
        <v>4054.9300000000003</v>
      </c>
    </row>
    <row r="120" spans="1:45" ht="15" customHeight="1" x14ac:dyDescent="0.25">
      <c r="A120" s="25">
        <v>1</v>
      </c>
      <c r="B120" s="26" t="s">
        <v>42</v>
      </c>
      <c r="C120" s="26" t="s">
        <v>10</v>
      </c>
      <c r="D120" s="30">
        <v>54105</v>
      </c>
      <c r="E120" s="31" t="s">
        <v>68</v>
      </c>
      <c r="F120" s="56">
        <v>3000</v>
      </c>
      <c r="G120" s="101"/>
      <c r="H120" s="101"/>
      <c r="I120" s="61">
        <f t="shared" si="20"/>
        <v>3000</v>
      </c>
      <c r="J120" s="112"/>
      <c r="K120" s="112"/>
      <c r="L120" s="62">
        <f t="shared" si="15"/>
        <v>3000</v>
      </c>
      <c r="M120" s="106"/>
      <c r="N120" s="106"/>
      <c r="O120" s="62">
        <f t="shared" si="16"/>
        <v>3000</v>
      </c>
      <c r="P120" s="61"/>
      <c r="Q120" s="61"/>
      <c r="R120" s="62">
        <f t="shared" si="17"/>
        <v>3000</v>
      </c>
      <c r="S120" s="61"/>
      <c r="T120" s="61"/>
      <c r="U120" s="62">
        <f t="shared" si="18"/>
        <v>3000</v>
      </c>
      <c r="V120" s="61"/>
      <c r="W120" s="61"/>
      <c r="X120" s="62">
        <f t="shared" si="22"/>
        <v>3000</v>
      </c>
      <c r="Y120" s="61"/>
      <c r="Z120" s="61"/>
      <c r="AA120" s="62">
        <f t="shared" si="23"/>
        <v>3000</v>
      </c>
      <c r="AB120" s="61"/>
      <c r="AC120" s="61"/>
      <c r="AD120" s="67">
        <f t="shared" si="14"/>
        <v>3000</v>
      </c>
      <c r="AE120" s="61">
        <f>'0201'!Q191</f>
        <v>0</v>
      </c>
      <c r="AF120" s="66"/>
      <c r="AG120" s="66"/>
      <c r="AH120" s="66"/>
      <c r="AI120" s="66"/>
      <c r="AJ120" s="66"/>
      <c r="AK120" s="66"/>
      <c r="AL120" s="66">
        <f>'0201'!Q69</f>
        <v>0</v>
      </c>
      <c r="AM120" s="66"/>
      <c r="AN120" s="66"/>
      <c r="AO120" s="66"/>
      <c r="AP120" s="66"/>
      <c r="AQ120" s="66"/>
      <c r="AR120" s="122">
        <f t="shared" si="19"/>
        <v>3000</v>
      </c>
    </row>
    <row r="121" spans="1:45" ht="15" customHeight="1" x14ac:dyDescent="0.25">
      <c r="A121" s="25">
        <v>1</v>
      </c>
      <c r="B121" s="26" t="s">
        <v>42</v>
      </c>
      <c r="C121" s="26" t="s">
        <v>10</v>
      </c>
      <c r="D121" s="30">
        <v>54106</v>
      </c>
      <c r="E121" s="31" t="s">
        <v>21</v>
      </c>
      <c r="F121" s="56">
        <v>2000</v>
      </c>
      <c r="G121" s="101"/>
      <c r="H121" s="101"/>
      <c r="I121" s="61">
        <f t="shared" si="20"/>
        <v>2000</v>
      </c>
      <c r="J121" s="112"/>
      <c r="K121" s="112"/>
      <c r="L121" s="62">
        <f t="shared" si="15"/>
        <v>2000</v>
      </c>
      <c r="M121" s="106"/>
      <c r="N121" s="106"/>
      <c r="O121" s="62">
        <f t="shared" si="16"/>
        <v>2000</v>
      </c>
      <c r="P121" s="61"/>
      <c r="Q121" s="61"/>
      <c r="R121" s="62">
        <f t="shared" si="17"/>
        <v>2000</v>
      </c>
      <c r="S121" s="61"/>
      <c r="T121" s="61"/>
      <c r="U121" s="62">
        <f t="shared" si="18"/>
        <v>2000</v>
      </c>
      <c r="V121" s="61"/>
      <c r="W121" s="61"/>
      <c r="X121" s="62">
        <f t="shared" si="22"/>
        <v>2000</v>
      </c>
      <c r="Y121" s="61"/>
      <c r="Z121" s="61"/>
      <c r="AA121" s="62">
        <f t="shared" si="23"/>
        <v>2000</v>
      </c>
      <c r="AB121" s="61"/>
      <c r="AC121" s="61"/>
      <c r="AD121" s="67">
        <f t="shared" si="14"/>
        <v>2000</v>
      </c>
      <c r="AE121" s="61">
        <f>'0201'!R191</f>
        <v>0</v>
      </c>
      <c r="AF121" s="66"/>
      <c r="AG121" s="66"/>
      <c r="AH121" s="66"/>
      <c r="AI121" s="66"/>
      <c r="AJ121" s="66"/>
      <c r="AK121" s="66"/>
      <c r="AL121" s="66"/>
      <c r="AM121" s="66"/>
      <c r="AN121" s="66"/>
      <c r="AO121" s="66"/>
      <c r="AP121" s="66"/>
      <c r="AQ121" s="66"/>
      <c r="AR121" s="122">
        <f t="shared" si="19"/>
        <v>2000</v>
      </c>
    </row>
    <row r="122" spans="1:45" ht="15" customHeight="1" x14ac:dyDescent="0.25">
      <c r="A122" s="25">
        <v>1</v>
      </c>
      <c r="B122" s="26" t="s">
        <v>42</v>
      </c>
      <c r="C122" s="26" t="s">
        <v>10</v>
      </c>
      <c r="D122" s="30">
        <v>54107</v>
      </c>
      <c r="E122" s="31" t="s">
        <v>22</v>
      </c>
      <c r="F122" s="56">
        <v>4000</v>
      </c>
      <c r="G122" s="101"/>
      <c r="H122" s="101"/>
      <c r="I122" s="61">
        <f t="shared" si="20"/>
        <v>4000</v>
      </c>
      <c r="J122" s="112"/>
      <c r="K122" s="112"/>
      <c r="L122" s="62">
        <f t="shared" si="15"/>
        <v>4000</v>
      </c>
      <c r="M122" s="106"/>
      <c r="N122" s="106"/>
      <c r="O122" s="62">
        <f t="shared" si="16"/>
        <v>4000</v>
      </c>
      <c r="P122" s="61"/>
      <c r="Q122" s="61"/>
      <c r="R122" s="62">
        <f t="shared" si="17"/>
        <v>4000</v>
      </c>
      <c r="S122" s="61"/>
      <c r="T122" s="61"/>
      <c r="U122" s="62">
        <f t="shared" si="18"/>
        <v>4000</v>
      </c>
      <c r="V122" s="61"/>
      <c r="W122" s="61"/>
      <c r="X122" s="62">
        <f t="shared" si="22"/>
        <v>4000</v>
      </c>
      <c r="Y122" s="61"/>
      <c r="Z122" s="61"/>
      <c r="AA122" s="62">
        <f t="shared" si="23"/>
        <v>4000</v>
      </c>
      <c r="AB122" s="61"/>
      <c r="AC122" s="61"/>
      <c r="AD122" s="67">
        <f t="shared" si="14"/>
        <v>4000</v>
      </c>
      <c r="AE122" s="61">
        <f>'0201'!S191</f>
        <v>1249.2</v>
      </c>
      <c r="AF122" s="66"/>
      <c r="AG122" s="66">
        <f>'0201'!S19</f>
        <v>74.7</v>
      </c>
      <c r="AH122" s="66">
        <f>'0201'!S22</f>
        <v>0</v>
      </c>
      <c r="AI122" s="66"/>
      <c r="AJ122" s="66">
        <f>'0201'!S53</f>
        <v>1174.5</v>
      </c>
      <c r="AK122" s="66">
        <f>'0201'!S65</f>
        <v>0</v>
      </c>
      <c r="AL122" s="66"/>
      <c r="AM122" s="66">
        <f>'0201'!S70</f>
        <v>0</v>
      </c>
      <c r="AN122" s="66"/>
      <c r="AO122" s="66">
        <f>'0201'!S97</f>
        <v>0</v>
      </c>
      <c r="AP122" s="66">
        <f>'0201'!S148</f>
        <v>0</v>
      </c>
      <c r="AQ122" s="66">
        <f>'0201'!S91</f>
        <v>0</v>
      </c>
      <c r="AR122" s="122">
        <f t="shared" si="19"/>
        <v>2750.8</v>
      </c>
      <c r="AS122" s="45"/>
    </row>
    <row r="123" spans="1:45" ht="15" customHeight="1" x14ac:dyDescent="0.25">
      <c r="A123" s="25">
        <v>1</v>
      </c>
      <c r="B123" s="26" t="s">
        <v>42</v>
      </c>
      <c r="C123" s="26" t="s">
        <v>10</v>
      </c>
      <c r="D123" s="30">
        <v>54108</v>
      </c>
      <c r="E123" s="31" t="s">
        <v>98</v>
      </c>
      <c r="F123" s="56">
        <v>1000</v>
      </c>
      <c r="G123" s="101"/>
      <c r="H123" s="101"/>
      <c r="I123" s="61">
        <f t="shared" si="20"/>
        <v>1000</v>
      </c>
      <c r="J123" s="112"/>
      <c r="K123" s="112"/>
      <c r="L123" s="62">
        <f t="shared" si="15"/>
        <v>1000</v>
      </c>
      <c r="M123" s="106"/>
      <c r="N123" s="106"/>
      <c r="O123" s="62">
        <f t="shared" si="16"/>
        <v>1000</v>
      </c>
      <c r="P123" s="61"/>
      <c r="Q123" s="61"/>
      <c r="R123" s="62">
        <f t="shared" si="17"/>
        <v>1000</v>
      </c>
      <c r="S123" s="61"/>
      <c r="T123" s="61"/>
      <c r="U123" s="62">
        <f t="shared" si="18"/>
        <v>1000</v>
      </c>
      <c r="V123" s="61"/>
      <c r="W123" s="61"/>
      <c r="X123" s="62">
        <f t="shared" si="22"/>
        <v>1000</v>
      </c>
      <c r="Y123" s="61"/>
      <c r="Z123" s="61"/>
      <c r="AA123" s="62">
        <f t="shared" si="23"/>
        <v>1000</v>
      </c>
      <c r="AB123" s="61"/>
      <c r="AC123" s="61"/>
      <c r="AD123" s="67">
        <f t="shared" ref="AD123:AD185" si="24">AA123+AB123-AC123</f>
        <v>1000</v>
      </c>
      <c r="AE123" s="61">
        <f>'0201'!T191</f>
        <v>0</v>
      </c>
      <c r="AF123" s="66"/>
      <c r="AG123" s="66"/>
      <c r="AH123" s="66"/>
      <c r="AI123" s="66"/>
      <c r="AJ123" s="66"/>
      <c r="AK123" s="66"/>
      <c r="AL123" s="66"/>
      <c r="AM123" s="66"/>
      <c r="AN123" s="66"/>
      <c r="AO123" s="66"/>
      <c r="AP123" s="66"/>
      <c r="AQ123" s="66">
        <f>'0201'!T91</f>
        <v>0</v>
      </c>
      <c r="AR123" s="122">
        <f t="shared" si="19"/>
        <v>1000</v>
      </c>
    </row>
    <row r="124" spans="1:45" ht="15" hidden="1" customHeight="1" x14ac:dyDescent="0.25">
      <c r="A124" s="25">
        <v>1</v>
      </c>
      <c r="B124" s="26" t="s">
        <v>42</v>
      </c>
      <c r="C124" s="26" t="s">
        <v>10</v>
      </c>
      <c r="D124" s="30">
        <v>54109</v>
      </c>
      <c r="E124" s="31" t="s">
        <v>118</v>
      </c>
      <c r="F124" s="56"/>
      <c r="G124" s="101"/>
      <c r="H124" s="101"/>
      <c r="I124" s="61">
        <f t="shared" si="20"/>
        <v>0</v>
      </c>
      <c r="J124" s="112"/>
      <c r="K124" s="112"/>
      <c r="L124" s="62">
        <f t="shared" si="15"/>
        <v>0</v>
      </c>
      <c r="M124" s="106"/>
      <c r="N124" s="106"/>
      <c r="O124" s="62">
        <f t="shared" si="16"/>
        <v>0</v>
      </c>
      <c r="P124" s="61"/>
      <c r="Q124" s="61"/>
      <c r="R124" s="62">
        <f t="shared" si="17"/>
        <v>0</v>
      </c>
      <c r="S124" s="61"/>
      <c r="T124" s="61"/>
      <c r="U124" s="62">
        <f t="shared" si="18"/>
        <v>0</v>
      </c>
      <c r="V124" s="61"/>
      <c r="W124" s="61"/>
      <c r="X124" s="62">
        <f t="shared" si="22"/>
        <v>0</v>
      </c>
      <c r="Y124" s="61"/>
      <c r="Z124" s="61"/>
      <c r="AA124" s="62">
        <f t="shared" si="23"/>
        <v>0</v>
      </c>
      <c r="AB124" s="61"/>
      <c r="AC124" s="61"/>
      <c r="AD124" s="67">
        <f t="shared" si="24"/>
        <v>0</v>
      </c>
      <c r="AE124" s="61">
        <f>'0201'!U191</f>
        <v>0</v>
      </c>
      <c r="AF124" s="66"/>
      <c r="AG124" s="66"/>
      <c r="AH124" s="66"/>
      <c r="AI124" s="66"/>
      <c r="AJ124" s="66"/>
      <c r="AK124" s="66"/>
      <c r="AL124" s="66"/>
      <c r="AM124" s="66"/>
      <c r="AN124" s="66"/>
      <c r="AO124" s="66"/>
      <c r="AP124" s="66"/>
      <c r="AQ124" s="66"/>
      <c r="AR124" s="122">
        <f t="shared" si="19"/>
        <v>0</v>
      </c>
    </row>
    <row r="125" spans="1:45" ht="15" hidden="1" customHeight="1" x14ac:dyDescent="0.25">
      <c r="A125" s="25">
        <v>1</v>
      </c>
      <c r="B125" s="26" t="s">
        <v>42</v>
      </c>
      <c r="C125" s="26" t="s">
        <v>10</v>
      </c>
      <c r="D125" s="30">
        <v>54110</v>
      </c>
      <c r="E125" s="31" t="s">
        <v>47</v>
      </c>
      <c r="F125" s="56"/>
      <c r="G125" s="101"/>
      <c r="H125" s="101"/>
      <c r="I125" s="61">
        <f t="shared" si="20"/>
        <v>0</v>
      </c>
      <c r="J125" s="112"/>
      <c r="K125" s="112"/>
      <c r="L125" s="62">
        <f t="shared" si="15"/>
        <v>0</v>
      </c>
      <c r="M125" s="106"/>
      <c r="N125" s="106"/>
      <c r="O125" s="62">
        <f t="shared" si="16"/>
        <v>0</v>
      </c>
      <c r="P125" s="61"/>
      <c r="Q125" s="61"/>
      <c r="R125" s="62">
        <f t="shared" si="17"/>
        <v>0</v>
      </c>
      <c r="S125" s="61"/>
      <c r="T125" s="61"/>
      <c r="U125" s="62">
        <f t="shared" si="18"/>
        <v>0</v>
      </c>
      <c r="V125" s="61"/>
      <c r="W125" s="61"/>
      <c r="X125" s="62">
        <f t="shared" si="22"/>
        <v>0</v>
      </c>
      <c r="Y125" s="61"/>
      <c r="Z125" s="61"/>
      <c r="AA125" s="62">
        <f t="shared" si="23"/>
        <v>0</v>
      </c>
      <c r="AB125" s="61"/>
      <c r="AC125" s="61"/>
      <c r="AD125" s="67">
        <f t="shared" si="24"/>
        <v>0</v>
      </c>
      <c r="AE125" s="61">
        <f>'0201'!V191</f>
        <v>0</v>
      </c>
      <c r="AF125" s="66"/>
      <c r="AG125" s="66"/>
      <c r="AH125" s="66">
        <f>'0201'!AA32</f>
        <v>0</v>
      </c>
      <c r="AI125" s="66"/>
      <c r="AJ125" s="66"/>
      <c r="AK125" s="66">
        <f>'0201'!AA60+'0201'!AA61</f>
        <v>0</v>
      </c>
      <c r="AL125" s="66">
        <f>'0201'!AA74+'0201'!AA75</f>
        <v>0</v>
      </c>
      <c r="AM125" s="66"/>
      <c r="AN125" s="66">
        <f>'0201'!V83</f>
        <v>0</v>
      </c>
      <c r="AO125" s="66">
        <f>'0201'!V97</f>
        <v>0</v>
      </c>
      <c r="AP125" s="66"/>
      <c r="AQ125" s="66">
        <f>'0201'!AA120+'0201'!AA122+'0201'!AA125</f>
        <v>0</v>
      </c>
      <c r="AR125" s="122">
        <f t="shared" si="19"/>
        <v>0</v>
      </c>
    </row>
    <row r="126" spans="1:45" ht="15" customHeight="1" x14ac:dyDescent="0.25">
      <c r="A126" s="25">
        <v>1</v>
      </c>
      <c r="B126" s="26" t="s">
        <v>42</v>
      </c>
      <c r="C126" s="26" t="s">
        <v>10</v>
      </c>
      <c r="D126" s="30">
        <v>54111</v>
      </c>
      <c r="E126" s="31" t="s">
        <v>103</v>
      </c>
      <c r="F126" s="56">
        <v>3000</v>
      </c>
      <c r="G126" s="101"/>
      <c r="H126" s="101"/>
      <c r="I126" s="61">
        <f t="shared" si="20"/>
        <v>3000</v>
      </c>
      <c r="J126" s="112"/>
      <c r="K126" s="112"/>
      <c r="L126" s="62">
        <f t="shared" si="15"/>
        <v>3000</v>
      </c>
      <c r="M126" s="106"/>
      <c r="N126" s="106"/>
      <c r="O126" s="62">
        <f t="shared" si="16"/>
        <v>3000</v>
      </c>
      <c r="P126" s="61"/>
      <c r="Q126" s="61"/>
      <c r="R126" s="62">
        <f t="shared" si="17"/>
        <v>3000</v>
      </c>
      <c r="S126" s="61"/>
      <c r="T126" s="61"/>
      <c r="U126" s="62">
        <f t="shared" si="18"/>
        <v>3000</v>
      </c>
      <c r="V126" s="61"/>
      <c r="W126" s="61"/>
      <c r="X126" s="62">
        <f t="shared" si="22"/>
        <v>3000</v>
      </c>
      <c r="Y126" s="61"/>
      <c r="Z126" s="61"/>
      <c r="AA126" s="62">
        <f t="shared" si="23"/>
        <v>3000</v>
      </c>
      <c r="AB126" s="61"/>
      <c r="AC126" s="61"/>
      <c r="AD126" s="67">
        <f t="shared" si="24"/>
        <v>3000</v>
      </c>
      <c r="AE126" s="61">
        <f>'0201'!W191</f>
        <v>0</v>
      </c>
      <c r="AF126" s="66"/>
      <c r="AG126" s="66"/>
      <c r="AH126" s="66"/>
      <c r="AI126" s="66"/>
      <c r="AJ126" s="66"/>
      <c r="AK126" s="66"/>
      <c r="AL126" s="66"/>
      <c r="AM126" s="66"/>
      <c r="AN126" s="66"/>
      <c r="AO126" s="66"/>
      <c r="AP126" s="66"/>
      <c r="AQ126" s="66"/>
      <c r="AR126" s="122">
        <f t="shared" si="19"/>
        <v>3000</v>
      </c>
    </row>
    <row r="127" spans="1:45" ht="15" customHeight="1" x14ac:dyDescent="0.25">
      <c r="A127" s="25">
        <v>1</v>
      </c>
      <c r="B127" s="26" t="s">
        <v>42</v>
      </c>
      <c r="C127" s="26" t="s">
        <v>10</v>
      </c>
      <c r="D127" s="30">
        <v>54112</v>
      </c>
      <c r="E127" s="31" t="s">
        <v>44</v>
      </c>
      <c r="F127" s="56">
        <v>3000</v>
      </c>
      <c r="G127" s="101"/>
      <c r="H127" s="101"/>
      <c r="I127" s="61">
        <f t="shared" si="20"/>
        <v>3000</v>
      </c>
      <c r="J127" s="112"/>
      <c r="K127" s="112"/>
      <c r="L127" s="62">
        <f t="shared" si="15"/>
        <v>3000</v>
      </c>
      <c r="M127" s="106"/>
      <c r="N127" s="106"/>
      <c r="O127" s="62">
        <f t="shared" si="16"/>
        <v>3000</v>
      </c>
      <c r="P127" s="61"/>
      <c r="Q127" s="61"/>
      <c r="R127" s="62">
        <f t="shared" si="17"/>
        <v>3000</v>
      </c>
      <c r="S127" s="61"/>
      <c r="T127" s="61"/>
      <c r="U127" s="62">
        <f t="shared" si="18"/>
        <v>3000</v>
      </c>
      <c r="V127" s="61"/>
      <c r="W127" s="61"/>
      <c r="X127" s="62">
        <f t="shared" si="22"/>
        <v>3000</v>
      </c>
      <c r="Y127" s="61"/>
      <c r="Z127" s="61"/>
      <c r="AA127" s="62">
        <f t="shared" si="23"/>
        <v>3000</v>
      </c>
      <c r="AB127" s="61"/>
      <c r="AC127" s="61"/>
      <c r="AD127" s="67">
        <f t="shared" si="24"/>
        <v>3000</v>
      </c>
      <c r="AE127" s="61">
        <f>'0201'!X191</f>
        <v>0</v>
      </c>
      <c r="AF127" s="66"/>
      <c r="AG127" s="66"/>
      <c r="AH127" s="66"/>
      <c r="AI127" s="66">
        <f>'0201'!X32</f>
        <v>0</v>
      </c>
      <c r="AJ127" s="66"/>
      <c r="AK127" s="66">
        <f>'0201'!X65</f>
        <v>0</v>
      </c>
      <c r="AL127" s="66"/>
      <c r="AM127" s="66"/>
      <c r="AN127" s="66"/>
      <c r="AO127" s="66"/>
      <c r="AP127" s="66"/>
      <c r="AQ127" s="66"/>
      <c r="AR127" s="122">
        <f t="shared" si="19"/>
        <v>3000</v>
      </c>
    </row>
    <row r="128" spans="1:45" ht="15" customHeight="1" x14ac:dyDescent="0.25">
      <c r="A128" s="25">
        <v>1</v>
      </c>
      <c r="B128" s="26" t="s">
        <v>42</v>
      </c>
      <c r="C128" s="26" t="s">
        <v>10</v>
      </c>
      <c r="D128" s="30">
        <v>54114</v>
      </c>
      <c r="E128" s="31" t="s">
        <v>24</v>
      </c>
      <c r="F128" s="56">
        <v>1000</v>
      </c>
      <c r="G128" s="101"/>
      <c r="H128" s="101"/>
      <c r="I128" s="61">
        <f t="shared" si="20"/>
        <v>1000</v>
      </c>
      <c r="J128" s="112"/>
      <c r="K128" s="112"/>
      <c r="L128" s="62">
        <f t="shared" si="15"/>
        <v>1000</v>
      </c>
      <c r="M128" s="106"/>
      <c r="N128" s="106"/>
      <c r="O128" s="62">
        <f t="shared" si="16"/>
        <v>1000</v>
      </c>
      <c r="P128" s="61"/>
      <c r="Q128" s="61"/>
      <c r="R128" s="62">
        <f t="shared" si="17"/>
        <v>1000</v>
      </c>
      <c r="S128" s="61"/>
      <c r="T128" s="61"/>
      <c r="U128" s="62">
        <f t="shared" si="18"/>
        <v>1000</v>
      </c>
      <c r="V128" s="61"/>
      <c r="W128" s="61"/>
      <c r="X128" s="62">
        <f t="shared" si="22"/>
        <v>1000</v>
      </c>
      <c r="Y128" s="61"/>
      <c r="Z128" s="61"/>
      <c r="AA128" s="62">
        <f t="shared" si="23"/>
        <v>1000</v>
      </c>
      <c r="AB128" s="61"/>
      <c r="AC128" s="61"/>
      <c r="AD128" s="67">
        <f t="shared" si="24"/>
        <v>1000</v>
      </c>
      <c r="AE128" s="61">
        <f>'0201'!Y191</f>
        <v>40</v>
      </c>
      <c r="AF128" s="66"/>
      <c r="AG128" s="66"/>
      <c r="AH128" s="66">
        <f>'0201'!Y36</f>
        <v>40</v>
      </c>
      <c r="AI128" s="66"/>
      <c r="AJ128" s="66">
        <f>'0201'!Y40</f>
        <v>0</v>
      </c>
      <c r="AK128" s="66">
        <f>'0201'!Y66</f>
        <v>0</v>
      </c>
      <c r="AL128" s="66"/>
      <c r="AM128" s="66">
        <f>'0201'!Y95</f>
        <v>0</v>
      </c>
      <c r="AN128" s="66">
        <f>'0201'!Y83</f>
        <v>0</v>
      </c>
      <c r="AO128" s="66">
        <f>'0201'!Y97</f>
        <v>0</v>
      </c>
      <c r="AP128" s="66"/>
      <c r="AQ128" s="66"/>
      <c r="AR128" s="122">
        <f t="shared" si="19"/>
        <v>960</v>
      </c>
    </row>
    <row r="129" spans="1:44" ht="15" customHeight="1" x14ac:dyDescent="0.3">
      <c r="A129" s="25">
        <v>1</v>
      </c>
      <c r="B129" s="26" t="s">
        <v>42</v>
      </c>
      <c r="C129" s="26" t="s">
        <v>10</v>
      </c>
      <c r="D129" s="30">
        <v>54115</v>
      </c>
      <c r="E129" s="31" t="s">
        <v>25</v>
      </c>
      <c r="F129" s="56">
        <v>15000</v>
      </c>
      <c r="G129" s="101"/>
      <c r="H129" s="101"/>
      <c r="I129" s="61">
        <f t="shared" si="20"/>
        <v>15000</v>
      </c>
      <c r="J129" s="112"/>
      <c r="K129" s="112"/>
      <c r="L129" s="62">
        <f t="shared" si="15"/>
        <v>15000</v>
      </c>
      <c r="M129" s="106"/>
      <c r="N129" s="106"/>
      <c r="O129" s="62">
        <f t="shared" si="16"/>
        <v>15000</v>
      </c>
      <c r="P129" s="61"/>
      <c r="Q129" s="61"/>
      <c r="R129" s="62">
        <f t="shared" si="17"/>
        <v>15000</v>
      </c>
      <c r="S129" s="61"/>
      <c r="T129" s="61"/>
      <c r="U129" s="62">
        <f t="shared" si="18"/>
        <v>15000</v>
      </c>
      <c r="V129" s="61"/>
      <c r="W129" s="61"/>
      <c r="X129" s="62">
        <f t="shared" si="22"/>
        <v>15000</v>
      </c>
      <c r="Y129" s="61"/>
      <c r="Z129" s="61"/>
      <c r="AA129" s="62">
        <f t="shared" si="23"/>
        <v>15000</v>
      </c>
      <c r="AB129" s="61"/>
      <c r="AC129" s="61"/>
      <c r="AD129" s="67">
        <f t="shared" si="24"/>
        <v>15000</v>
      </c>
      <c r="AE129" s="61">
        <f>'0201'!Z191</f>
        <v>8801.7000000000007</v>
      </c>
      <c r="AF129" s="66">
        <f>'0201'!Z7</f>
        <v>0</v>
      </c>
      <c r="AG129" s="66">
        <f>'0201'!Z17+'0201'!Z18</f>
        <v>8801.7000000000007</v>
      </c>
      <c r="AH129" s="66">
        <f>'0201'!Z23</f>
        <v>0</v>
      </c>
      <c r="AI129" s="192"/>
      <c r="AJ129" s="18">
        <f>'0201'!Z50+'0201'!Z51</f>
        <v>0</v>
      </c>
      <c r="AK129" s="168">
        <f>'0201'!Z58</f>
        <v>0</v>
      </c>
      <c r="AL129" s="217">
        <f>'0201'!Z67</f>
        <v>0</v>
      </c>
      <c r="AM129" s="169">
        <f>'0201'!Z74</f>
        <v>0</v>
      </c>
      <c r="AN129" s="169">
        <f>'0201'!AD107</f>
        <v>0</v>
      </c>
      <c r="AO129" s="169"/>
      <c r="AP129" s="169">
        <f>'0201'!Z102</f>
        <v>0</v>
      </c>
      <c r="AQ129" s="169"/>
      <c r="AR129" s="122">
        <f t="shared" si="19"/>
        <v>6198.2999999999993</v>
      </c>
    </row>
    <row r="130" spans="1:44" ht="15" customHeight="1" x14ac:dyDescent="0.25">
      <c r="A130" s="25">
        <v>1</v>
      </c>
      <c r="B130" s="26" t="s">
        <v>42</v>
      </c>
      <c r="C130" s="26" t="s">
        <v>10</v>
      </c>
      <c r="D130" s="30">
        <v>54117</v>
      </c>
      <c r="E130" s="31" t="s">
        <v>48</v>
      </c>
      <c r="F130" s="56">
        <v>5000</v>
      </c>
      <c r="G130" s="101"/>
      <c r="H130" s="101"/>
      <c r="I130" s="61">
        <f t="shared" si="20"/>
        <v>5000</v>
      </c>
      <c r="J130" s="112"/>
      <c r="K130" s="112"/>
      <c r="L130" s="62">
        <f t="shared" si="15"/>
        <v>5000</v>
      </c>
      <c r="M130" s="106"/>
      <c r="N130" s="106"/>
      <c r="O130" s="62">
        <f t="shared" si="16"/>
        <v>5000</v>
      </c>
      <c r="P130" s="61"/>
      <c r="Q130" s="61"/>
      <c r="R130" s="62">
        <f t="shared" si="17"/>
        <v>5000</v>
      </c>
      <c r="S130" s="61"/>
      <c r="T130" s="61"/>
      <c r="U130" s="62">
        <f t="shared" si="18"/>
        <v>5000</v>
      </c>
      <c r="V130" s="61"/>
      <c r="W130" s="61"/>
      <c r="X130" s="62">
        <f t="shared" si="22"/>
        <v>5000</v>
      </c>
      <c r="Y130" s="61"/>
      <c r="Z130" s="61"/>
      <c r="AA130" s="62">
        <f t="shared" si="23"/>
        <v>5000</v>
      </c>
      <c r="AB130" s="61"/>
      <c r="AC130" s="61"/>
      <c r="AD130" s="67">
        <f t="shared" si="24"/>
        <v>5000</v>
      </c>
      <c r="AE130" s="61">
        <f>'0201'!AA191</f>
        <v>0</v>
      </c>
      <c r="AF130" s="66"/>
      <c r="AG130" s="66">
        <f>'0201'!AA9</f>
        <v>0</v>
      </c>
      <c r="AH130" s="66"/>
      <c r="AI130" s="66"/>
      <c r="AJ130" s="66"/>
      <c r="AK130" s="66"/>
      <c r="AL130" s="66">
        <f>'0201'!AA59</f>
        <v>0</v>
      </c>
      <c r="AM130" s="66"/>
      <c r="AN130" s="66"/>
      <c r="AO130" s="66"/>
      <c r="AP130" s="66"/>
      <c r="AQ130" s="66"/>
      <c r="AR130" s="122">
        <f t="shared" si="19"/>
        <v>5000</v>
      </c>
    </row>
    <row r="131" spans="1:44" ht="15" customHeight="1" x14ac:dyDescent="0.25">
      <c r="A131" s="25">
        <v>1</v>
      </c>
      <c r="B131" s="26" t="s">
        <v>42</v>
      </c>
      <c r="C131" s="26" t="s">
        <v>10</v>
      </c>
      <c r="D131" s="30">
        <v>54118</v>
      </c>
      <c r="E131" s="31" t="s">
        <v>26</v>
      </c>
      <c r="F131" s="56">
        <v>5000</v>
      </c>
      <c r="G131" s="101"/>
      <c r="H131" s="101"/>
      <c r="I131" s="61">
        <f t="shared" si="20"/>
        <v>5000</v>
      </c>
      <c r="J131" s="112"/>
      <c r="K131" s="112"/>
      <c r="L131" s="62">
        <f t="shared" si="15"/>
        <v>5000</v>
      </c>
      <c r="M131" s="106"/>
      <c r="N131" s="106"/>
      <c r="O131" s="62">
        <f t="shared" si="16"/>
        <v>5000</v>
      </c>
      <c r="P131" s="61"/>
      <c r="Q131" s="61"/>
      <c r="R131" s="62">
        <f t="shared" si="17"/>
        <v>5000</v>
      </c>
      <c r="S131" s="61"/>
      <c r="T131" s="61"/>
      <c r="U131" s="62">
        <f t="shared" si="18"/>
        <v>5000</v>
      </c>
      <c r="V131" s="61"/>
      <c r="W131" s="61"/>
      <c r="X131" s="62">
        <f t="shared" si="22"/>
        <v>5000</v>
      </c>
      <c r="Y131" s="61"/>
      <c r="Z131" s="61"/>
      <c r="AA131" s="62">
        <f t="shared" si="23"/>
        <v>5000</v>
      </c>
      <c r="AB131" s="61"/>
      <c r="AC131" s="61"/>
      <c r="AD131" s="67">
        <f t="shared" si="24"/>
        <v>5000</v>
      </c>
      <c r="AE131" s="61">
        <f>'0201'!AB191</f>
        <v>1816.03</v>
      </c>
      <c r="AF131" s="66"/>
      <c r="AG131" s="66">
        <f>'0201'!AB15+'0201'!AB16+'0201'!AB17+'0201'!AB18</f>
        <v>0</v>
      </c>
      <c r="AH131" s="66">
        <f>'0201'!AB35</f>
        <v>169.5</v>
      </c>
      <c r="AI131" s="66">
        <f>'0201'!AB32</f>
        <v>0</v>
      </c>
      <c r="AJ131" s="66">
        <f>'0201'!AB51+'0201'!AB52</f>
        <v>1646.53</v>
      </c>
      <c r="AK131" s="66">
        <f>'0201'!AB58+'0201'!AB65</f>
        <v>0</v>
      </c>
      <c r="AL131" s="66">
        <f>'0201'!AB60</f>
        <v>0</v>
      </c>
      <c r="AM131" s="66">
        <f>'0201'!AB95</f>
        <v>0</v>
      </c>
      <c r="AN131" s="66">
        <f>'0201'!AB126</f>
        <v>0</v>
      </c>
      <c r="AO131" s="66">
        <f>'0201'!AB130</f>
        <v>0</v>
      </c>
      <c r="AP131" s="66">
        <f>'0201'!AB141</f>
        <v>0</v>
      </c>
      <c r="AQ131" s="66">
        <f>'0201'!AB159</f>
        <v>0</v>
      </c>
      <c r="AR131" s="122">
        <f t="shared" si="19"/>
        <v>3183.9700000000003</v>
      </c>
    </row>
    <row r="132" spans="1:44" ht="15" customHeight="1" x14ac:dyDescent="0.25">
      <c r="A132" s="25">
        <v>1</v>
      </c>
      <c r="B132" s="26" t="s">
        <v>42</v>
      </c>
      <c r="C132" s="26" t="s">
        <v>10</v>
      </c>
      <c r="D132" s="30">
        <v>54119</v>
      </c>
      <c r="E132" s="31" t="s">
        <v>27</v>
      </c>
      <c r="F132" s="56">
        <v>1000</v>
      </c>
      <c r="G132" s="101"/>
      <c r="H132" s="101"/>
      <c r="I132" s="61">
        <f t="shared" si="20"/>
        <v>1000</v>
      </c>
      <c r="J132" s="112"/>
      <c r="K132" s="112"/>
      <c r="L132" s="62">
        <f t="shared" si="15"/>
        <v>1000</v>
      </c>
      <c r="M132" s="106"/>
      <c r="N132" s="106"/>
      <c r="O132" s="62">
        <f t="shared" si="16"/>
        <v>1000</v>
      </c>
      <c r="P132" s="61"/>
      <c r="Q132" s="61"/>
      <c r="R132" s="62">
        <f t="shared" si="17"/>
        <v>1000</v>
      </c>
      <c r="S132" s="61"/>
      <c r="T132" s="61"/>
      <c r="U132" s="62">
        <f t="shared" si="18"/>
        <v>1000</v>
      </c>
      <c r="V132" s="61"/>
      <c r="W132" s="61"/>
      <c r="X132" s="62">
        <f t="shared" si="22"/>
        <v>1000</v>
      </c>
      <c r="Y132" s="61"/>
      <c r="Z132" s="61"/>
      <c r="AA132" s="62">
        <f t="shared" si="23"/>
        <v>1000</v>
      </c>
      <c r="AB132" s="61"/>
      <c r="AC132" s="61"/>
      <c r="AD132" s="67">
        <f t="shared" si="24"/>
        <v>1000</v>
      </c>
      <c r="AE132" s="61">
        <f>'0201'!AC191</f>
        <v>400</v>
      </c>
      <c r="AF132" s="66"/>
      <c r="AG132" s="66"/>
      <c r="AH132" s="66">
        <f>'0201'!AC37</f>
        <v>400</v>
      </c>
      <c r="AI132" s="66">
        <f>'0201'!AC32</f>
        <v>0</v>
      </c>
      <c r="AJ132" s="66">
        <f>'0201'!AC52</f>
        <v>0</v>
      </c>
      <c r="AK132" s="66">
        <f>'0201'!AC58</f>
        <v>0</v>
      </c>
      <c r="AL132" s="66"/>
      <c r="AM132" s="66"/>
      <c r="AN132" s="66">
        <f>'0201'!AC83</f>
        <v>0</v>
      </c>
      <c r="AO132" s="66">
        <f>'0201'!AC97</f>
        <v>0</v>
      </c>
      <c r="AP132" s="66"/>
      <c r="AQ132" s="66">
        <f>'0201'!AC91</f>
        <v>0</v>
      </c>
      <c r="AR132" s="122">
        <f t="shared" si="19"/>
        <v>600</v>
      </c>
    </row>
    <row r="133" spans="1:44" ht="15" customHeight="1" x14ac:dyDescent="0.25">
      <c r="A133" s="25">
        <v>1</v>
      </c>
      <c r="B133" s="26" t="s">
        <v>42</v>
      </c>
      <c r="C133" s="26" t="s">
        <v>10</v>
      </c>
      <c r="D133" s="30">
        <v>54199</v>
      </c>
      <c r="E133" s="31" t="s">
        <v>28</v>
      </c>
      <c r="F133" s="151">
        <v>10000</v>
      </c>
      <c r="G133" s="101"/>
      <c r="H133" s="101">
        <v>3285</v>
      </c>
      <c r="I133" s="61">
        <f t="shared" si="20"/>
        <v>6715</v>
      </c>
      <c r="J133" s="112"/>
      <c r="K133" s="112">
        <v>105</v>
      </c>
      <c r="L133" s="62">
        <f t="shared" si="15"/>
        <v>6610</v>
      </c>
      <c r="M133" s="106"/>
      <c r="N133" s="106"/>
      <c r="O133" s="62">
        <f t="shared" si="16"/>
        <v>6610</v>
      </c>
      <c r="P133" s="61"/>
      <c r="Q133" s="107"/>
      <c r="R133" s="62">
        <f t="shared" si="17"/>
        <v>6610</v>
      </c>
      <c r="S133" s="61"/>
      <c r="T133" s="107"/>
      <c r="U133" s="62">
        <f t="shared" si="18"/>
        <v>6610</v>
      </c>
      <c r="V133" s="61"/>
      <c r="W133" s="107"/>
      <c r="X133" s="62">
        <f t="shared" si="22"/>
        <v>6610</v>
      </c>
      <c r="Y133" s="61"/>
      <c r="Z133" s="107"/>
      <c r="AA133" s="62">
        <f t="shared" si="23"/>
        <v>6610</v>
      </c>
      <c r="AB133" s="61"/>
      <c r="AC133" s="107"/>
      <c r="AD133" s="67">
        <f t="shared" si="24"/>
        <v>6610</v>
      </c>
      <c r="AE133" s="61">
        <f>'0201'!AD191</f>
        <v>0</v>
      </c>
      <c r="AF133" s="66"/>
      <c r="AG133" s="66">
        <f>'0201'!AD10</f>
        <v>0</v>
      </c>
      <c r="AH133" s="66">
        <f>'0201'!AD21</f>
        <v>0</v>
      </c>
      <c r="AI133" s="66"/>
      <c r="AJ133" s="66">
        <f>'0201'!AD40</f>
        <v>0</v>
      </c>
      <c r="AK133" s="66">
        <f>'0201'!AD66</f>
        <v>0</v>
      </c>
      <c r="AL133" s="66">
        <f>'0201'!AD77</f>
        <v>0</v>
      </c>
      <c r="AM133" s="66">
        <f>'0201'!AD95</f>
        <v>0</v>
      </c>
      <c r="AN133" s="66">
        <f>'0201'!AD122</f>
        <v>0</v>
      </c>
      <c r="AO133" s="66">
        <f>'0201'!AD136</f>
        <v>0</v>
      </c>
      <c r="AP133" s="66">
        <f>'0201'!AD150</f>
        <v>0</v>
      </c>
      <c r="AQ133" s="66">
        <f>'0201'!AD160</f>
        <v>0</v>
      </c>
      <c r="AR133" s="122">
        <f t="shared" si="19"/>
        <v>6610</v>
      </c>
    </row>
    <row r="134" spans="1:44" ht="15" hidden="1" customHeight="1" x14ac:dyDescent="0.25">
      <c r="A134" s="25">
        <v>1</v>
      </c>
      <c r="B134" s="26" t="s">
        <v>42</v>
      </c>
      <c r="C134" s="26" t="s">
        <v>10</v>
      </c>
      <c r="D134" s="30">
        <v>54202</v>
      </c>
      <c r="E134" s="31" t="s">
        <v>119</v>
      </c>
      <c r="F134" s="56"/>
      <c r="G134" s="101"/>
      <c r="H134" s="101"/>
      <c r="I134" s="61">
        <f t="shared" si="20"/>
        <v>0</v>
      </c>
      <c r="J134" s="112"/>
      <c r="K134" s="112"/>
      <c r="L134" s="62">
        <f t="shared" si="15"/>
        <v>0</v>
      </c>
      <c r="M134" s="106"/>
      <c r="N134" s="106"/>
      <c r="O134" s="62">
        <f t="shared" si="16"/>
        <v>0</v>
      </c>
      <c r="P134" s="61"/>
      <c r="Q134" s="107"/>
      <c r="R134" s="62">
        <f t="shared" si="17"/>
        <v>0</v>
      </c>
      <c r="S134" s="61"/>
      <c r="T134" s="107"/>
      <c r="U134" s="62">
        <f t="shared" si="18"/>
        <v>0</v>
      </c>
      <c r="V134" s="61"/>
      <c r="W134" s="107"/>
      <c r="X134" s="62">
        <f t="shared" si="22"/>
        <v>0</v>
      </c>
      <c r="Y134" s="61"/>
      <c r="Z134" s="107"/>
      <c r="AA134" s="62">
        <f t="shared" si="23"/>
        <v>0</v>
      </c>
      <c r="AB134" s="61"/>
      <c r="AC134" s="107"/>
      <c r="AD134" s="67">
        <f t="shared" si="24"/>
        <v>0</v>
      </c>
      <c r="AE134" s="61">
        <f>'0201'!AE191</f>
        <v>0</v>
      </c>
      <c r="AF134" s="66"/>
      <c r="AG134" s="66"/>
      <c r="AH134" s="66"/>
      <c r="AI134" s="66"/>
      <c r="AJ134" s="66"/>
      <c r="AK134" s="66"/>
      <c r="AL134" s="66"/>
      <c r="AM134" s="66"/>
      <c r="AN134" s="66"/>
      <c r="AO134" s="66"/>
      <c r="AP134" s="66"/>
      <c r="AQ134" s="66"/>
      <c r="AR134" s="122">
        <f t="shared" si="19"/>
        <v>0</v>
      </c>
    </row>
    <row r="135" spans="1:44" ht="15" hidden="1" customHeight="1" x14ac:dyDescent="0.25">
      <c r="A135" s="25">
        <v>1</v>
      </c>
      <c r="B135" s="26" t="s">
        <v>42</v>
      </c>
      <c r="C135" s="26" t="s">
        <v>10</v>
      </c>
      <c r="D135" s="30">
        <v>54203</v>
      </c>
      <c r="E135" s="31" t="s">
        <v>31</v>
      </c>
      <c r="F135" s="56"/>
      <c r="G135" s="101"/>
      <c r="H135" s="101"/>
      <c r="I135" s="61">
        <f t="shared" si="20"/>
        <v>0</v>
      </c>
      <c r="J135" s="112"/>
      <c r="K135" s="112"/>
      <c r="L135" s="62">
        <f t="shared" si="15"/>
        <v>0</v>
      </c>
      <c r="M135" s="106"/>
      <c r="N135" s="106"/>
      <c r="O135" s="62">
        <f t="shared" si="16"/>
        <v>0</v>
      </c>
      <c r="P135" s="61"/>
      <c r="Q135" s="107"/>
      <c r="R135" s="62">
        <f t="shared" si="17"/>
        <v>0</v>
      </c>
      <c r="S135" s="61"/>
      <c r="T135" s="107"/>
      <c r="U135" s="62">
        <f t="shared" si="18"/>
        <v>0</v>
      </c>
      <c r="V135" s="61"/>
      <c r="W135" s="107"/>
      <c r="X135" s="62">
        <f t="shared" si="22"/>
        <v>0</v>
      </c>
      <c r="Y135" s="61"/>
      <c r="Z135" s="107"/>
      <c r="AA135" s="62">
        <f t="shared" si="23"/>
        <v>0</v>
      </c>
      <c r="AB135" s="61"/>
      <c r="AC135" s="107"/>
      <c r="AD135" s="67">
        <f t="shared" si="24"/>
        <v>0</v>
      </c>
      <c r="AE135" s="61"/>
      <c r="AF135" s="66"/>
      <c r="AG135" s="66"/>
      <c r="AH135" s="66"/>
      <c r="AI135" s="66"/>
      <c r="AJ135" s="66"/>
      <c r="AK135" s="66"/>
      <c r="AL135" s="66"/>
      <c r="AM135" s="66"/>
      <c r="AN135" s="66"/>
      <c r="AO135" s="66"/>
      <c r="AP135" s="66"/>
      <c r="AQ135" s="66"/>
      <c r="AR135" s="122">
        <f t="shared" si="19"/>
        <v>0</v>
      </c>
    </row>
    <row r="136" spans="1:44" ht="15" customHeight="1" x14ac:dyDescent="0.25">
      <c r="A136" s="25">
        <v>1</v>
      </c>
      <c r="B136" s="26" t="s">
        <v>42</v>
      </c>
      <c r="C136" s="26" t="s">
        <v>10</v>
      </c>
      <c r="D136" s="30">
        <v>54204</v>
      </c>
      <c r="E136" s="31" t="s">
        <v>49</v>
      </c>
      <c r="F136" s="56">
        <v>500</v>
      </c>
      <c r="G136" s="101"/>
      <c r="H136" s="101"/>
      <c r="I136" s="61">
        <f t="shared" si="20"/>
        <v>500</v>
      </c>
      <c r="J136" s="112"/>
      <c r="K136" s="112"/>
      <c r="L136" s="62">
        <f t="shared" si="15"/>
        <v>500</v>
      </c>
      <c r="M136" s="106"/>
      <c r="N136" s="106"/>
      <c r="O136" s="62">
        <f t="shared" si="16"/>
        <v>500</v>
      </c>
      <c r="P136" s="61"/>
      <c r="Q136" s="61"/>
      <c r="R136" s="62">
        <f t="shared" si="17"/>
        <v>500</v>
      </c>
      <c r="S136" s="61"/>
      <c r="T136" s="61"/>
      <c r="U136" s="62">
        <f t="shared" si="18"/>
        <v>500</v>
      </c>
      <c r="V136" s="61"/>
      <c r="W136" s="61"/>
      <c r="X136" s="62">
        <f t="shared" si="22"/>
        <v>500</v>
      </c>
      <c r="Y136" s="61"/>
      <c r="Z136" s="61"/>
      <c r="AA136" s="62">
        <f t="shared" si="23"/>
        <v>500</v>
      </c>
      <c r="AB136" s="61"/>
      <c r="AC136" s="61"/>
      <c r="AD136" s="67">
        <f t="shared" si="24"/>
        <v>500</v>
      </c>
      <c r="AE136" s="61">
        <f>'0201'!AF191</f>
        <v>119.82</v>
      </c>
      <c r="AF136" s="66"/>
      <c r="AG136" s="66"/>
      <c r="AH136" s="66"/>
      <c r="AI136" s="66">
        <f>'0201'!AF32</f>
        <v>0</v>
      </c>
      <c r="AJ136" s="66"/>
      <c r="AK136" s="66"/>
      <c r="AL136" s="66">
        <f>'0201'!AF60</f>
        <v>0</v>
      </c>
      <c r="AM136" s="66"/>
      <c r="AN136" s="66">
        <f>'0201'!AF83</f>
        <v>0</v>
      </c>
      <c r="AO136" s="66"/>
      <c r="AP136" s="66"/>
      <c r="AQ136" s="66">
        <f>'0201'!AF91</f>
        <v>0</v>
      </c>
      <c r="AR136" s="122">
        <f t="shared" si="19"/>
        <v>380.18</v>
      </c>
    </row>
    <row r="137" spans="1:44" ht="15" hidden="1" customHeight="1" x14ac:dyDescent="0.25">
      <c r="A137" s="25">
        <v>1</v>
      </c>
      <c r="B137" s="26" t="s">
        <v>42</v>
      </c>
      <c r="C137" s="26" t="s">
        <v>10</v>
      </c>
      <c r="D137" s="30">
        <v>54301</v>
      </c>
      <c r="E137" s="31" t="s">
        <v>32</v>
      </c>
      <c r="F137" s="151"/>
      <c r="G137" s="101"/>
      <c r="H137" s="101"/>
      <c r="I137" s="61">
        <f t="shared" ref="I137:I173" si="25">F137+G137-H137</f>
        <v>0</v>
      </c>
      <c r="J137" s="112"/>
      <c r="K137" s="112"/>
      <c r="L137" s="62">
        <f t="shared" si="15"/>
        <v>0</v>
      </c>
      <c r="M137" s="106"/>
      <c r="N137" s="106"/>
      <c r="O137" s="62">
        <f t="shared" si="16"/>
        <v>0</v>
      </c>
      <c r="P137" s="61"/>
      <c r="Q137" s="61"/>
      <c r="R137" s="62">
        <f t="shared" si="17"/>
        <v>0</v>
      </c>
      <c r="S137" s="61"/>
      <c r="T137" s="61"/>
      <c r="U137" s="62">
        <f t="shared" si="18"/>
        <v>0</v>
      </c>
      <c r="V137" s="61"/>
      <c r="W137" s="61"/>
      <c r="X137" s="62">
        <f t="shared" si="22"/>
        <v>0</v>
      </c>
      <c r="Y137" s="61"/>
      <c r="Z137" s="61"/>
      <c r="AA137" s="62">
        <f t="shared" si="23"/>
        <v>0</v>
      </c>
      <c r="AB137" s="61"/>
      <c r="AC137" s="61"/>
      <c r="AD137" s="67">
        <f t="shared" si="24"/>
        <v>0</v>
      </c>
      <c r="AE137" s="61">
        <f>'0201'!AG191</f>
        <v>0</v>
      </c>
      <c r="AF137" s="66"/>
      <c r="AG137" s="66"/>
      <c r="AH137" s="66"/>
      <c r="AI137" s="66"/>
      <c r="AJ137" s="66"/>
      <c r="AK137" s="66"/>
      <c r="AL137" s="66"/>
      <c r="AM137" s="66"/>
      <c r="AN137" s="66"/>
      <c r="AO137" s="66"/>
      <c r="AP137" s="66"/>
      <c r="AQ137" s="66">
        <f>'0201'!AG91</f>
        <v>0</v>
      </c>
      <c r="AR137" s="122">
        <f t="shared" si="19"/>
        <v>0</v>
      </c>
    </row>
    <row r="138" spans="1:44" ht="15" hidden="1" customHeight="1" x14ac:dyDescent="0.25">
      <c r="A138" s="25">
        <v>1</v>
      </c>
      <c r="B138" s="26" t="s">
        <v>42</v>
      </c>
      <c r="C138" s="26" t="s">
        <v>10</v>
      </c>
      <c r="D138" s="30">
        <v>54302</v>
      </c>
      <c r="E138" s="31" t="s">
        <v>120</v>
      </c>
      <c r="F138" s="56"/>
      <c r="G138" s="101"/>
      <c r="H138" s="101"/>
      <c r="I138" s="61">
        <f t="shared" si="25"/>
        <v>0</v>
      </c>
      <c r="J138" s="112"/>
      <c r="K138" s="112"/>
      <c r="L138" s="62">
        <f t="shared" si="15"/>
        <v>0</v>
      </c>
      <c r="M138" s="106"/>
      <c r="N138" s="106"/>
      <c r="O138" s="62">
        <f t="shared" si="16"/>
        <v>0</v>
      </c>
      <c r="P138" s="61"/>
      <c r="Q138" s="61"/>
      <c r="R138" s="62">
        <f t="shared" si="17"/>
        <v>0</v>
      </c>
      <c r="S138" s="61"/>
      <c r="T138" s="61"/>
      <c r="U138" s="62">
        <f t="shared" si="18"/>
        <v>0</v>
      </c>
      <c r="V138" s="61"/>
      <c r="W138" s="61"/>
      <c r="X138" s="62">
        <f t="shared" si="22"/>
        <v>0</v>
      </c>
      <c r="Y138" s="61"/>
      <c r="Z138" s="61"/>
      <c r="AA138" s="62">
        <f t="shared" si="23"/>
        <v>0</v>
      </c>
      <c r="AB138" s="61"/>
      <c r="AC138" s="61"/>
      <c r="AD138" s="67">
        <f t="shared" si="24"/>
        <v>0</v>
      </c>
      <c r="AE138" s="61">
        <f>'0201'!AH191</f>
        <v>0</v>
      </c>
      <c r="AF138" s="66"/>
      <c r="AG138" s="66"/>
      <c r="AH138" s="66"/>
      <c r="AI138" s="66"/>
      <c r="AJ138" s="66"/>
      <c r="AK138" s="66"/>
      <c r="AL138" s="66"/>
      <c r="AM138" s="66"/>
      <c r="AN138" s="66"/>
      <c r="AO138" s="66"/>
      <c r="AP138" s="66"/>
      <c r="AQ138" s="66"/>
      <c r="AR138" s="122">
        <f t="shared" si="19"/>
        <v>0</v>
      </c>
    </row>
    <row r="139" spans="1:44" ht="15" hidden="1" customHeight="1" x14ac:dyDescent="0.25">
      <c r="A139" s="25">
        <v>1</v>
      </c>
      <c r="B139" s="26" t="s">
        <v>42</v>
      </c>
      <c r="C139" s="26" t="s">
        <v>10</v>
      </c>
      <c r="D139" s="30">
        <v>54304</v>
      </c>
      <c r="E139" s="31" t="s">
        <v>121</v>
      </c>
      <c r="F139" s="56"/>
      <c r="G139" s="101"/>
      <c r="H139" s="101"/>
      <c r="I139" s="61">
        <f t="shared" si="25"/>
        <v>0</v>
      </c>
      <c r="J139" s="112"/>
      <c r="K139" s="112"/>
      <c r="L139" s="62">
        <f t="shared" si="15"/>
        <v>0</v>
      </c>
      <c r="M139" s="106"/>
      <c r="N139" s="106"/>
      <c r="O139" s="62">
        <f t="shared" si="16"/>
        <v>0</v>
      </c>
      <c r="P139" s="61"/>
      <c r="Q139" s="61"/>
      <c r="R139" s="62">
        <f t="shared" si="17"/>
        <v>0</v>
      </c>
      <c r="S139" s="61"/>
      <c r="T139" s="61"/>
      <c r="U139" s="62">
        <f t="shared" si="18"/>
        <v>0</v>
      </c>
      <c r="V139" s="61"/>
      <c r="W139" s="61"/>
      <c r="X139" s="62">
        <f t="shared" si="22"/>
        <v>0</v>
      </c>
      <c r="Y139" s="61"/>
      <c r="Z139" s="61"/>
      <c r="AA139" s="62">
        <f t="shared" si="23"/>
        <v>0</v>
      </c>
      <c r="AB139" s="61"/>
      <c r="AC139" s="61"/>
      <c r="AD139" s="67">
        <f t="shared" si="24"/>
        <v>0</v>
      </c>
      <c r="AE139" s="61">
        <f>'0201'!AI191</f>
        <v>0</v>
      </c>
      <c r="AF139" s="66"/>
      <c r="AG139" s="66"/>
      <c r="AH139" s="66"/>
      <c r="AI139" s="66">
        <f>'0201'!AI32</f>
        <v>0</v>
      </c>
      <c r="AJ139" s="66"/>
      <c r="AK139" s="66"/>
      <c r="AL139" s="66">
        <f>'0201'!AI60</f>
        <v>0</v>
      </c>
      <c r="AM139" s="66"/>
      <c r="AN139" s="66">
        <f>'0201'!AI83</f>
        <v>0</v>
      </c>
      <c r="AO139" s="66"/>
      <c r="AP139" s="66"/>
      <c r="AQ139" s="66"/>
      <c r="AR139" s="122">
        <f t="shared" si="19"/>
        <v>0</v>
      </c>
    </row>
    <row r="140" spans="1:44" ht="15" customHeight="1" x14ac:dyDescent="0.25">
      <c r="A140" s="25">
        <v>1</v>
      </c>
      <c r="B140" s="26" t="s">
        <v>42</v>
      </c>
      <c r="C140" s="26" t="s">
        <v>10</v>
      </c>
      <c r="D140" s="30">
        <v>54305</v>
      </c>
      <c r="E140" s="31" t="s">
        <v>126</v>
      </c>
      <c r="F140" s="56">
        <v>500</v>
      </c>
      <c r="G140" s="101"/>
      <c r="H140" s="101"/>
      <c r="I140" s="61">
        <f t="shared" si="25"/>
        <v>500</v>
      </c>
      <c r="J140" s="112"/>
      <c r="K140" s="112"/>
      <c r="L140" s="62">
        <f t="shared" si="15"/>
        <v>500</v>
      </c>
      <c r="M140" s="106"/>
      <c r="N140" s="106"/>
      <c r="O140" s="62">
        <f t="shared" si="16"/>
        <v>500</v>
      </c>
      <c r="P140" s="61"/>
      <c r="Q140" s="61"/>
      <c r="R140" s="62">
        <f t="shared" si="17"/>
        <v>500</v>
      </c>
      <c r="S140" s="61"/>
      <c r="T140" s="61"/>
      <c r="U140" s="62">
        <f t="shared" si="18"/>
        <v>500</v>
      </c>
      <c r="V140" s="61"/>
      <c r="W140" s="61"/>
      <c r="X140" s="62">
        <f t="shared" si="22"/>
        <v>500</v>
      </c>
      <c r="Y140" s="61"/>
      <c r="Z140" s="61"/>
      <c r="AA140" s="62">
        <f t="shared" si="23"/>
        <v>500</v>
      </c>
      <c r="AB140" s="61"/>
      <c r="AC140" s="61"/>
      <c r="AD140" s="67">
        <f t="shared" si="24"/>
        <v>500</v>
      </c>
      <c r="AE140" s="61"/>
      <c r="AF140" s="66"/>
      <c r="AG140" s="66"/>
      <c r="AH140" s="66"/>
      <c r="AI140" s="66"/>
      <c r="AJ140" s="66"/>
      <c r="AK140" s="66"/>
      <c r="AL140" s="66"/>
      <c r="AM140" s="66"/>
      <c r="AN140" s="66"/>
      <c r="AO140" s="66"/>
      <c r="AP140" s="66"/>
      <c r="AQ140" s="66"/>
      <c r="AR140" s="122">
        <f t="shared" si="19"/>
        <v>500</v>
      </c>
    </row>
    <row r="141" spans="1:44" ht="15" customHeight="1" x14ac:dyDescent="0.25">
      <c r="A141" s="25">
        <v>1</v>
      </c>
      <c r="B141" s="26" t="s">
        <v>42</v>
      </c>
      <c r="C141" s="26" t="s">
        <v>10</v>
      </c>
      <c r="D141" s="30">
        <v>54313</v>
      </c>
      <c r="E141" s="31" t="s">
        <v>34</v>
      </c>
      <c r="F141" s="56">
        <v>500</v>
      </c>
      <c r="G141" s="101"/>
      <c r="H141" s="101"/>
      <c r="I141" s="61">
        <f t="shared" si="25"/>
        <v>500</v>
      </c>
      <c r="J141" s="112"/>
      <c r="K141" s="112"/>
      <c r="L141" s="62">
        <f t="shared" si="15"/>
        <v>500</v>
      </c>
      <c r="M141" s="106"/>
      <c r="N141" s="106"/>
      <c r="O141" s="62">
        <f t="shared" si="16"/>
        <v>500</v>
      </c>
      <c r="P141" s="61"/>
      <c r="Q141" s="61"/>
      <c r="R141" s="62">
        <f t="shared" si="17"/>
        <v>500</v>
      </c>
      <c r="S141" s="61"/>
      <c r="T141" s="61"/>
      <c r="U141" s="62">
        <f t="shared" si="18"/>
        <v>500</v>
      </c>
      <c r="V141" s="61"/>
      <c r="W141" s="61"/>
      <c r="X141" s="62">
        <f t="shared" si="22"/>
        <v>500</v>
      </c>
      <c r="Y141" s="61"/>
      <c r="Z141" s="61"/>
      <c r="AA141" s="62">
        <f t="shared" si="23"/>
        <v>500</v>
      </c>
      <c r="AB141" s="61"/>
      <c r="AC141" s="61"/>
      <c r="AD141" s="67">
        <f t="shared" si="24"/>
        <v>500</v>
      </c>
      <c r="AE141" s="61">
        <f>'0201'!AJ191</f>
        <v>0</v>
      </c>
      <c r="AF141" s="66"/>
      <c r="AG141" s="66">
        <f>'0201'!AJ15</f>
        <v>0</v>
      </c>
      <c r="AH141" s="66"/>
      <c r="AI141" s="66"/>
      <c r="AJ141" s="66"/>
      <c r="AK141" s="66"/>
      <c r="AL141" s="66"/>
      <c r="AM141" s="66">
        <f>'0201'!AJ99</f>
        <v>0</v>
      </c>
      <c r="AN141" s="66"/>
      <c r="AO141" s="66"/>
      <c r="AP141" s="66"/>
      <c r="AQ141" s="66"/>
      <c r="AR141" s="122">
        <f t="shared" si="19"/>
        <v>500</v>
      </c>
    </row>
    <row r="142" spans="1:44" ht="15" hidden="1" customHeight="1" x14ac:dyDescent="0.25">
      <c r="A142" s="25">
        <v>1</v>
      </c>
      <c r="B142" s="26" t="s">
        <v>42</v>
      </c>
      <c r="C142" s="26" t="s">
        <v>10</v>
      </c>
      <c r="D142" s="30">
        <v>54317</v>
      </c>
      <c r="E142" s="31" t="s">
        <v>99</v>
      </c>
      <c r="F142" s="56"/>
      <c r="G142" s="101"/>
      <c r="H142" s="101"/>
      <c r="I142" s="61">
        <f t="shared" si="25"/>
        <v>0</v>
      </c>
      <c r="J142" s="112"/>
      <c r="K142" s="112"/>
      <c r="L142" s="62">
        <f t="shared" si="15"/>
        <v>0</v>
      </c>
      <c r="M142" s="106"/>
      <c r="N142" s="106"/>
      <c r="O142" s="62">
        <f t="shared" si="16"/>
        <v>0</v>
      </c>
      <c r="P142" s="61"/>
      <c r="Q142" s="61"/>
      <c r="R142" s="62">
        <f t="shared" si="17"/>
        <v>0</v>
      </c>
      <c r="S142" s="61"/>
      <c r="T142" s="61"/>
      <c r="U142" s="62">
        <f t="shared" si="18"/>
        <v>0</v>
      </c>
      <c r="V142" s="61"/>
      <c r="W142" s="61"/>
      <c r="X142" s="62">
        <f t="shared" si="22"/>
        <v>0</v>
      </c>
      <c r="Y142" s="61"/>
      <c r="Z142" s="61"/>
      <c r="AA142" s="62">
        <f t="shared" si="23"/>
        <v>0</v>
      </c>
      <c r="AB142" s="61"/>
      <c r="AC142" s="61"/>
      <c r="AD142" s="67">
        <f t="shared" si="24"/>
        <v>0</v>
      </c>
      <c r="AE142" s="61"/>
      <c r="AF142" s="66"/>
      <c r="AG142" s="66"/>
      <c r="AH142" s="66"/>
      <c r="AI142" s="66"/>
      <c r="AJ142" s="66"/>
      <c r="AK142" s="66"/>
      <c r="AL142" s="66"/>
      <c r="AM142" s="66"/>
      <c r="AN142" s="66"/>
      <c r="AO142" s="66"/>
      <c r="AP142" s="66"/>
      <c r="AQ142" s="66"/>
      <c r="AR142" s="122">
        <f t="shared" si="19"/>
        <v>0</v>
      </c>
    </row>
    <row r="143" spans="1:44" ht="15" hidden="1" customHeight="1" x14ac:dyDescent="0.25">
      <c r="A143" s="25">
        <v>1</v>
      </c>
      <c r="B143" s="26" t="s">
        <v>42</v>
      </c>
      <c r="C143" s="26" t="s">
        <v>10</v>
      </c>
      <c r="D143" s="30">
        <v>54399</v>
      </c>
      <c r="E143" s="31" t="s">
        <v>69</v>
      </c>
      <c r="F143" s="56"/>
      <c r="G143" s="101"/>
      <c r="H143" s="101"/>
      <c r="I143" s="61">
        <f t="shared" si="25"/>
        <v>0</v>
      </c>
      <c r="J143" s="112"/>
      <c r="K143" s="112"/>
      <c r="L143" s="62">
        <f t="shared" si="15"/>
        <v>0</v>
      </c>
      <c r="M143" s="106"/>
      <c r="N143" s="106"/>
      <c r="O143" s="62">
        <f t="shared" si="16"/>
        <v>0</v>
      </c>
      <c r="P143" s="61"/>
      <c r="Q143" s="61"/>
      <c r="R143" s="62">
        <f t="shared" si="17"/>
        <v>0</v>
      </c>
      <c r="S143" s="61"/>
      <c r="T143" s="61"/>
      <c r="U143" s="62">
        <f t="shared" si="18"/>
        <v>0</v>
      </c>
      <c r="V143" s="61"/>
      <c r="W143" s="61"/>
      <c r="X143" s="62">
        <f t="shared" si="22"/>
        <v>0</v>
      </c>
      <c r="Y143" s="61"/>
      <c r="Z143" s="61"/>
      <c r="AA143" s="62">
        <f t="shared" si="23"/>
        <v>0</v>
      </c>
      <c r="AB143" s="61"/>
      <c r="AC143" s="61"/>
      <c r="AD143" s="67">
        <f t="shared" si="24"/>
        <v>0</v>
      </c>
      <c r="AE143" s="61"/>
      <c r="AF143" s="66"/>
      <c r="AG143" s="66"/>
      <c r="AH143" s="66"/>
      <c r="AI143" s="66"/>
      <c r="AJ143" s="66"/>
      <c r="AK143" s="66"/>
      <c r="AL143" s="66"/>
      <c r="AM143" s="66"/>
      <c r="AN143" s="66"/>
      <c r="AO143" s="66"/>
      <c r="AP143" s="66"/>
      <c r="AQ143" s="66"/>
      <c r="AR143" s="122">
        <f t="shared" si="19"/>
        <v>0</v>
      </c>
    </row>
    <row r="144" spans="1:44" ht="15" hidden="1" customHeight="1" x14ac:dyDescent="0.25">
      <c r="A144" s="25">
        <v>1</v>
      </c>
      <c r="B144" s="26" t="s">
        <v>42</v>
      </c>
      <c r="C144" s="26" t="s">
        <v>10</v>
      </c>
      <c r="D144" s="30">
        <v>54318</v>
      </c>
      <c r="E144" s="31" t="s">
        <v>154</v>
      </c>
      <c r="F144" s="56"/>
      <c r="G144" s="101"/>
      <c r="H144" s="101"/>
      <c r="I144" s="61">
        <f t="shared" si="25"/>
        <v>0</v>
      </c>
      <c r="J144" s="112"/>
      <c r="K144" s="112"/>
      <c r="L144" s="62">
        <f t="shared" si="15"/>
        <v>0</v>
      </c>
      <c r="M144" s="106"/>
      <c r="N144" s="106"/>
      <c r="O144" s="62">
        <f t="shared" si="16"/>
        <v>0</v>
      </c>
      <c r="P144" s="61"/>
      <c r="Q144" s="61"/>
      <c r="R144" s="62">
        <f t="shared" si="17"/>
        <v>0</v>
      </c>
      <c r="S144" s="61"/>
      <c r="T144" s="61"/>
      <c r="U144" s="62">
        <f t="shared" si="18"/>
        <v>0</v>
      </c>
      <c r="V144" s="61"/>
      <c r="W144" s="61"/>
      <c r="X144" s="62">
        <f t="shared" si="22"/>
        <v>0</v>
      </c>
      <c r="Y144" s="61"/>
      <c r="Z144" s="61"/>
      <c r="AA144" s="62">
        <f t="shared" si="23"/>
        <v>0</v>
      </c>
      <c r="AB144" s="61"/>
      <c r="AC144" s="61"/>
      <c r="AD144" s="67">
        <f t="shared" si="24"/>
        <v>0</v>
      </c>
      <c r="AE144" s="61">
        <f>'0201'!AK191</f>
        <v>0</v>
      </c>
      <c r="AF144" s="66"/>
      <c r="AG144" s="66"/>
      <c r="AH144" s="66"/>
      <c r="AI144" s="66"/>
      <c r="AJ144" s="66"/>
      <c r="AK144" s="66"/>
      <c r="AL144" s="66"/>
      <c r="AM144" s="66"/>
      <c r="AN144" s="66">
        <f>'0201'!AK83</f>
        <v>0</v>
      </c>
      <c r="AO144" s="66">
        <f>'0201'!AK97</f>
        <v>0</v>
      </c>
      <c r="AP144" s="66"/>
      <c r="AQ144" s="66"/>
      <c r="AR144" s="122">
        <f t="shared" si="19"/>
        <v>0</v>
      </c>
    </row>
    <row r="145" spans="1:44" ht="15" hidden="1" customHeight="1" x14ac:dyDescent="0.25">
      <c r="A145" s="25">
        <v>1</v>
      </c>
      <c r="B145" s="26" t="s">
        <v>42</v>
      </c>
      <c r="C145" s="26" t="s">
        <v>10</v>
      </c>
      <c r="D145" s="30">
        <v>54403</v>
      </c>
      <c r="E145" s="31" t="s">
        <v>114</v>
      </c>
      <c r="F145" s="56"/>
      <c r="G145" s="101"/>
      <c r="H145" s="101"/>
      <c r="I145" s="61">
        <f t="shared" si="25"/>
        <v>0</v>
      </c>
      <c r="J145" s="112"/>
      <c r="K145" s="112"/>
      <c r="L145" s="62">
        <f t="shared" si="15"/>
        <v>0</v>
      </c>
      <c r="M145" s="106"/>
      <c r="N145" s="106"/>
      <c r="O145" s="62">
        <f t="shared" si="16"/>
        <v>0</v>
      </c>
      <c r="P145" s="61"/>
      <c r="Q145" s="61"/>
      <c r="R145" s="62">
        <f t="shared" si="17"/>
        <v>0</v>
      </c>
      <c r="S145" s="61"/>
      <c r="T145" s="61"/>
      <c r="U145" s="62">
        <f t="shared" si="18"/>
        <v>0</v>
      </c>
      <c r="V145" s="61"/>
      <c r="W145" s="61"/>
      <c r="X145" s="62">
        <f t="shared" si="22"/>
        <v>0</v>
      </c>
      <c r="Y145" s="61"/>
      <c r="Z145" s="61"/>
      <c r="AA145" s="62">
        <f t="shared" si="23"/>
        <v>0</v>
      </c>
      <c r="AB145" s="61"/>
      <c r="AC145" s="61"/>
      <c r="AD145" s="67">
        <f t="shared" si="24"/>
        <v>0</v>
      </c>
      <c r="AE145" s="61">
        <f>'0201'!AL191</f>
        <v>0</v>
      </c>
      <c r="AF145" s="66"/>
      <c r="AG145" s="66"/>
      <c r="AH145" s="66"/>
      <c r="AI145" s="66"/>
      <c r="AJ145" s="66"/>
      <c r="AK145" s="66"/>
      <c r="AL145" s="66"/>
      <c r="AM145" s="66"/>
      <c r="AN145" s="66"/>
      <c r="AO145" s="66"/>
      <c r="AP145" s="66"/>
      <c r="AQ145" s="66"/>
      <c r="AR145" s="122">
        <f t="shared" si="19"/>
        <v>0</v>
      </c>
    </row>
    <row r="146" spans="1:44" ht="15" customHeight="1" x14ac:dyDescent="0.25">
      <c r="A146" s="25">
        <v>1</v>
      </c>
      <c r="B146" s="26" t="s">
        <v>42</v>
      </c>
      <c r="C146" s="26" t="s">
        <v>10</v>
      </c>
      <c r="D146" s="30">
        <v>55601</v>
      </c>
      <c r="E146" s="31" t="s">
        <v>38</v>
      </c>
      <c r="F146" s="56">
        <v>6000</v>
      </c>
      <c r="G146" s="101"/>
      <c r="H146" s="101"/>
      <c r="I146" s="61">
        <f t="shared" si="25"/>
        <v>6000</v>
      </c>
      <c r="J146" s="112"/>
      <c r="K146" s="112"/>
      <c r="L146" s="62">
        <f t="shared" si="15"/>
        <v>6000</v>
      </c>
      <c r="M146" s="106"/>
      <c r="N146" s="106"/>
      <c r="O146" s="62">
        <f t="shared" si="16"/>
        <v>6000</v>
      </c>
      <c r="P146" s="61"/>
      <c r="Q146" s="61"/>
      <c r="R146" s="62">
        <f t="shared" si="17"/>
        <v>6000</v>
      </c>
      <c r="S146" s="61"/>
      <c r="T146" s="61"/>
      <c r="U146" s="62">
        <f t="shared" si="18"/>
        <v>6000</v>
      </c>
      <c r="V146" s="61"/>
      <c r="W146" s="61"/>
      <c r="X146" s="62">
        <f t="shared" si="22"/>
        <v>6000</v>
      </c>
      <c r="Y146" s="61"/>
      <c r="Z146" s="61"/>
      <c r="AA146" s="62">
        <f t="shared" si="23"/>
        <v>6000</v>
      </c>
      <c r="AB146" s="61"/>
      <c r="AC146" s="61"/>
      <c r="AD146" s="67">
        <f t="shared" si="24"/>
        <v>6000</v>
      </c>
      <c r="AE146" s="61">
        <f>'0201'!AN191</f>
        <v>1638</v>
      </c>
      <c r="AF146" s="66"/>
      <c r="AG146" s="66"/>
      <c r="AH146" s="66"/>
      <c r="AI146" s="66"/>
      <c r="AJ146" s="66"/>
      <c r="AK146" s="66"/>
      <c r="AL146" s="66"/>
      <c r="AM146" s="66">
        <f>'0201'!AN89</f>
        <v>819</v>
      </c>
      <c r="AN146" s="66"/>
      <c r="AO146" s="66"/>
      <c r="AP146" s="66"/>
      <c r="AQ146" s="66"/>
      <c r="AR146" s="122">
        <f t="shared" si="19"/>
        <v>4362</v>
      </c>
    </row>
    <row r="147" spans="1:44" ht="15" hidden="1" customHeight="1" x14ac:dyDescent="0.25">
      <c r="A147" s="25">
        <v>1</v>
      </c>
      <c r="B147" s="26" t="s">
        <v>42</v>
      </c>
      <c r="C147" s="26" t="s">
        <v>10</v>
      </c>
      <c r="D147" s="30">
        <v>61101</v>
      </c>
      <c r="E147" s="31" t="s">
        <v>40</v>
      </c>
      <c r="F147" s="56"/>
      <c r="G147" s="101"/>
      <c r="H147" s="101"/>
      <c r="I147" s="61">
        <f t="shared" si="25"/>
        <v>0</v>
      </c>
      <c r="J147" s="112"/>
      <c r="K147" s="112"/>
      <c r="L147" s="62">
        <f t="shared" si="15"/>
        <v>0</v>
      </c>
      <c r="M147" s="106"/>
      <c r="N147" s="106"/>
      <c r="O147" s="62">
        <f t="shared" si="16"/>
        <v>0</v>
      </c>
      <c r="P147" s="61"/>
      <c r="Q147" s="61"/>
      <c r="R147" s="62">
        <f t="shared" si="17"/>
        <v>0</v>
      </c>
      <c r="S147" s="61"/>
      <c r="T147" s="61"/>
      <c r="U147" s="62">
        <f t="shared" si="18"/>
        <v>0</v>
      </c>
      <c r="V147" s="61"/>
      <c r="W147" s="61"/>
      <c r="X147" s="62">
        <f t="shared" si="22"/>
        <v>0</v>
      </c>
      <c r="Y147" s="61"/>
      <c r="Z147" s="61"/>
      <c r="AA147" s="62">
        <f t="shared" si="23"/>
        <v>0</v>
      </c>
      <c r="AB147" s="61"/>
      <c r="AC147" s="61"/>
      <c r="AD147" s="67">
        <f t="shared" si="24"/>
        <v>0</v>
      </c>
      <c r="AE147" s="61"/>
      <c r="AF147" s="66"/>
      <c r="AG147" s="66"/>
      <c r="AH147" s="66"/>
      <c r="AI147" s="66"/>
      <c r="AJ147" s="66"/>
      <c r="AK147" s="66"/>
      <c r="AL147" s="66"/>
      <c r="AM147" s="66"/>
      <c r="AN147" s="66"/>
      <c r="AO147" s="66"/>
      <c r="AP147" s="66"/>
      <c r="AQ147" s="66"/>
      <c r="AR147" s="122">
        <f t="shared" si="19"/>
        <v>0</v>
      </c>
    </row>
    <row r="148" spans="1:44" ht="15" hidden="1" customHeight="1" x14ac:dyDescent="0.25">
      <c r="A148" s="25">
        <v>1</v>
      </c>
      <c r="B148" s="26" t="s">
        <v>42</v>
      </c>
      <c r="C148" s="26" t="s">
        <v>10</v>
      </c>
      <c r="D148" s="30">
        <v>61104</v>
      </c>
      <c r="E148" s="31" t="s">
        <v>41</v>
      </c>
      <c r="F148" s="56"/>
      <c r="G148" s="101"/>
      <c r="H148" s="101"/>
      <c r="I148" s="61">
        <f t="shared" si="25"/>
        <v>0</v>
      </c>
      <c r="J148" s="112"/>
      <c r="K148" s="112"/>
      <c r="L148" s="62">
        <f t="shared" si="15"/>
        <v>0</v>
      </c>
      <c r="M148" s="106"/>
      <c r="N148" s="106"/>
      <c r="O148" s="62">
        <f t="shared" si="16"/>
        <v>0</v>
      </c>
      <c r="P148" s="61"/>
      <c r="Q148" s="61"/>
      <c r="R148" s="62">
        <f t="shared" si="17"/>
        <v>0</v>
      </c>
      <c r="S148" s="61"/>
      <c r="T148" s="61"/>
      <c r="U148" s="62">
        <f t="shared" si="18"/>
        <v>0</v>
      </c>
      <c r="V148" s="61"/>
      <c r="W148" s="61"/>
      <c r="X148" s="62">
        <f t="shared" si="22"/>
        <v>0</v>
      </c>
      <c r="Y148" s="61"/>
      <c r="Z148" s="61"/>
      <c r="AA148" s="62">
        <f t="shared" si="23"/>
        <v>0</v>
      </c>
      <c r="AB148" s="61"/>
      <c r="AC148" s="61"/>
      <c r="AD148" s="67">
        <f t="shared" si="24"/>
        <v>0</v>
      </c>
      <c r="AE148" s="61">
        <f>'0201'!AO191</f>
        <v>0</v>
      </c>
      <c r="AF148" s="66"/>
      <c r="AG148" s="66"/>
      <c r="AH148" s="66"/>
      <c r="AI148" s="66"/>
      <c r="AJ148" s="66"/>
      <c r="AK148" s="66"/>
      <c r="AL148" s="66"/>
      <c r="AM148" s="66"/>
      <c r="AN148" s="66"/>
      <c r="AO148" s="66"/>
      <c r="AP148" s="66"/>
      <c r="AQ148" s="66"/>
      <c r="AR148" s="122">
        <f t="shared" si="19"/>
        <v>0</v>
      </c>
    </row>
    <row r="149" spans="1:44" ht="15" hidden="1" customHeight="1" x14ac:dyDescent="0.25">
      <c r="A149" s="25">
        <v>1</v>
      </c>
      <c r="B149" s="26" t="s">
        <v>42</v>
      </c>
      <c r="C149" s="26" t="s">
        <v>10</v>
      </c>
      <c r="D149" s="30">
        <v>61110</v>
      </c>
      <c r="E149" s="31" t="s">
        <v>116</v>
      </c>
      <c r="F149" s="56"/>
      <c r="G149" s="101"/>
      <c r="H149" s="101"/>
      <c r="I149" s="61">
        <f t="shared" si="25"/>
        <v>0</v>
      </c>
      <c r="J149" s="112"/>
      <c r="K149" s="112"/>
      <c r="L149" s="62">
        <f t="shared" si="15"/>
        <v>0</v>
      </c>
      <c r="M149" s="106"/>
      <c r="N149" s="106"/>
      <c r="O149" s="62">
        <f t="shared" si="16"/>
        <v>0</v>
      </c>
      <c r="P149" s="61"/>
      <c r="Q149" s="61"/>
      <c r="R149" s="62">
        <f t="shared" si="17"/>
        <v>0</v>
      </c>
      <c r="S149" s="61"/>
      <c r="T149" s="61"/>
      <c r="U149" s="62">
        <f t="shared" si="18"/>
        <v>0</v>
      </c>
      <c r="V149" s="61"/>
      <c r="W149" s="61"/>
      <c r="X149" s="62">
        <f t="shared" si="22"/>
        <v>0</v>
      </c>
      <c r="Y149" s="61"/>
      <c r="Z149" s="61"/>
      <c r="AA149" s="62">
        <f t="shared" si="23"/>
        <v>0</v>
      </c>
      <c r="AB149" s="61"/>
      <c r="AC149" s="61"/>
      <c r="AD149" s="67">
        <f t="shared" si="24"/>
        <v>0</v>
      </c>
      <c r="AE149" s="61">
        <f>'0201'!AP191</f>
        <v>0</v>
      </c>
      <c r="AF149" s="66"/>
      <c r="AG149" s="66"/>
      <c r="AH149" s="66"/>
      <c r="AI149" s="66"/>
      <c r="AJ149" s="66"/>
      <c r="AK149" s="66"/>
      <c r="AL149" s="66"/>
      <c r="AM149" s="66"/>
      <c r="AN149" s="66"/>
      <c r="AO149" s="66"/>
      <c r="AP149" s="66"/>
      <c r="AQ149" s="66"/>
      <c r="AR149" s="122">
        <f t="shared" si="19"/>
        <v>0</v>
      </c>
    </row>
    <row r="150" spans="1:44" ht="15" hidden="1" customHeight="1" x14ac:dyDescent="0.25">
      <c r="A150" s="25">
        <v>1</v>
      </c>
      <c r="B150" s="26" t="s">
        <v>42</v>
      </c>
      <c r="C150" s="26" t="s">
        <v>10</v>
      </c>
      <c r="D150" s="30">
        <v>61199</v>
      </c>
      <c r="E150" s="31" t="s">
        <v>67</v>
      </c>
      <c r="F150" s="56"/>
      <c r="G150" s="101"/>
      <c r="H150" s="101"/>
      <c r="I150" s="61">
        <f t="shared" si="25"/>
        <v>0</v>
      </c>
      <c r="J150" s="112"/>
      <c r="K150" s="112"/>
      <c r="L150" s="62">
        <f t="shared" si="15"/>
        <v>0</v>
      </c>
      <c r="M150" s="106"/>
      <c r="N150" s="106"/>
      <c r="O150" s="62">
        <f t="shared" si="16"/>
        <v>0</v>
      </c>
      <c r="P150" s="61"/>
      <c r="Q150" s="61"/>
      <c r="R150" s="62">
        <f t="shared" si="17"/>
        <v>0</v>
      </c>
      <c r="S150" s="61"/>
      <c r="T150" s="61"/>
      <c r="U150" s="62">
        <f t="shared" si="18"/>
        <v>0</v>
      </c>
      <c r="V150" s="61"/>
      <c r="W150" s="61"/>
      <c r="X150" s="62">
        <f t="shared" si="22"/>
        <v>0</v>
      </c>
      <c r="Y150" s="61"/>
      <c r="Z150" s="61"/>
      <c r="AA150" s="62">
        <f t="shared" si="23"/>
        <v>0</v>
      </c>
      <c r="AB150" s="61"/>
      <c r="AC150" s="61"/>
      <c r="AD150" s="67">
        <f t="shared" si="24"/>
        <v>0</v>
      </c>
      <c r="AE150" s="61">
        <f>'0201'!AQ191</f>
        <v>0</v>
      </c>
      <c r="AF150" s="66"/>
      <c r="AG150" s="66"/>
      <c r="AH150" s="66"/>
      <c r="AI150" s="66"/>
      <c r="AJ150" s="66"/>
      <c r="AK150" s="66"/>
      <c r="AL150" s="66"/>
      <c r="AM150" s="66"/>
      <c r="AN150" s="66"/>
      <c r="AO150" s="66"/>
      <c r="AP150" s="66"/>
      <c r="AQ150" s="66"/>
      <c r="AR150" s="122">
        <f t="shared" si="19"/>
        <v>0</v>
      </c>
    </row>
    <row r="151" spans="1:44" ht="15" customHeight="1" x14ac:dyDescent="0.25">
      <c r="A151" s="25">
        <v>1</v>
      </c>
      <c r="B151" s="26" t="s">
        <v>42</v>
      </c>
      <c r="C151" s="26" t="s">
        <v>10</v>
      </c>
      <c r="D151" s="30">
        <v>61403</v>
      </c>
      <c r="E151" s="31" t="s">
        <v>71</v>
      </c>
      <c r="F151" s="56">
        <v>50000</v>
      </c>
      <c r="G151" s="101"/>
      <c r="H151" s="134"/>
      <c r="I151" s="61">
        <f t="shared" si="25"/>
        <v>50000</v>
      </c>
      <c r="J151" s="112"/>
      <c r="K151" s="112"/>
      <c r="L151" s="62">
        <f t="shared" si="15"/>
        <v>50000</v>
      </c>
      <c r="M151" s="106"/>
      <c r="N151" s="106"/>
      <c r="O151" s="62">
        <f t="shared" si="16"/>
        <v>50000</v>
      </c>
      <c r="P151" s="61"/>
      <c r="Q151" s="61"/>
      <c r="R151" s="62">
        <f t="shared" si="17"/>
        <v>50000</v>
      </c>
      <c r="S151" s="61"/>
      <c r="T151" s="61"/>
      <c r="U151" s="62">
        <f t="shared" si="18"/>
        <v>50000</v>
      </c>
      <c r="V151" s="61"/>
      <c r="W151" s="61"/>
      <c r="X151" s="62">
        <f t="shared" si="22"/>
        <v>50000</v>
      </c>
      <c r="Y151" s="61"/>
      <c r="Z151" s="61"/>
      <c r="AA151" s="62">
        <f t="shared" si="23"/>
        <v>50000</v>
      </c>
      <c r="AB151" s="61"/>
      <c r="AC151" s="61"/>
      <c r="AD151" s="67">
        <f t="shared" si="24"/>
        <v>50000</v>
      </c>
      <c r="AE151" s="61">
        <f>'0201'!AR191</f>
        <v>1750</v>
      </c>
      <c r="AF151" s="66"/>
      <c r="AG151" s="66"/>
      <c r="AH151" s="66">
        <f>'0201'!AR28</f>
        <v>150</v>
      </c>
      <c r="AI151" s="66">
        <f>'0201'!AR39</f>
        <v>0</v>
      </c>
      <c r="AJ151" s="66">
        <f>'0201'!AR41+'0201'!AR42</f>
        <v>0</v>
      </c>
      <c r="AK151" s="66"/>
      <c r="AL151" s="66"/>
      <c r="AM151" s="66">
        <f>'0201'!AR104+'0201'!AR105+'0201'!AR106+'0201'!AR107+'0201'!AR108</f>
        <v>400</v>
      </c>
      <c r="AN151" s="66"/>
      <c r="AO151" s="66">
        <f>'0201'!AR94</f>
        <v>0</v>
      </c>
      <c r="AP151" s="66">
        <f>'0201'!AR142+'0201'!AR145+'0201'!AR146+'0201'!AR147+'0201'!AR153</f>
        <v>0</v>
      </c>
      <c r="AQ151" s="66">
        <f>'0201'!AR162+'0201'!AR163+'0201'!AR164+'0201'!AR165+'0201'!AR166+'0201'!AR167+'0201'!AR168+'0201'!AR169+'0201'!AR171+'0201'!AR172+'0201'!AR176</f>
        <v>0</v>
      </c>
      <c r="AR151" s="122">
        <f t="shared" si="19"/>
        <v>48250</v>
      </c>
    </row>
    <row r="152" spans="1:44" ht="15" customHeight="1" x14ac:dyDescent="0.25">
      <c r="A152" s="25"/>
      <c r="B152" s="26"/>
      <c r="C152" s="26"/>
      <c r="D152" s="29"/>
      <c r="E152" s="28"/>
      <c r="F152" s="56"/>
      <c r="G152" s="101"/>
      <c r="H152" s="101"/>
      <c r="I152" s="61">
        <f t="shared" si="25"/>
        <v>0</v>
      </c>
      <c r="J152" s="112"/>
      <c r="K152" s="112"/>
      <c r="L152" s="62">
        <f t="shared" si="15"/>
        <v>0</v>
      </c>
      <c r="M152" s="106"/>
      <c r="N152" s="106"/>
      <c r="O152" s="62"/>
      <c r="P152" s="61"/>
      <c r="Q152" s="61"/>
      <c r="R152" s="62"/>
      <c r="S152" s="61"/>
      <c r="T152" s="61"/>
      <c r="U152" s="62"/>
      <c r="V152" s="61"/>
      <c r="W152" s="61"/>
      <c r="X152" s="62"/>
      <c r="Y152" s="61"/>
      <c r="Z152" s="61"/>
      <c r="AA152" s="62"/>
      <c r="AB152" s="61"/>
      <c r="AC152" s="61"/>
      <c r="AD152" s="67">
        <f t="shared" si="24"/>
        <v>0</v>
      </c>
      <c r="AE152" s="231">
        <f t="shared" ref="AE152:AJ152" si="26">SUM(AE104:AE151)</f>
        <v>620361.94999999995</v>
      </c>
      <c r="AF152" s="171">
        <f t="shared" si="26"/>
        <v>0</v>
      </c>
      <c r="AG152" s="171">
        <f t="shared" si="26"/>
        <v>70923.59</v>
      </c>
      <c r="AH152" s="171">
        <f t="shared" si="26"/>
        <v>77055.16</v>
      </c>
      <c r="AI152" s="171">
        <f t="shared" si="26"/>
        <v>64560.30000000001</v>
      </c>
      <c r="AJ152" s="171">
        <f t="shared" si="26"/>
        <v>70824.87</v>
      </c>
      <c r="AK152" s="171">
        <f t="shared" ref="AK152:AQ152" si="27">SUM(AK104:AK151)</f>
        <v>77110.27</v>
      </c>
      <c r="AL152" s="171">
        <f t="shared" si="27"/>
        <v>63274.749999999993</v>
      </c>
      <c r="AM152" s="171">
        <f t="shared" si="27"/>
        <v>67889.549999999988</v>
      </c>
      <c r="AN152" s="171">
        <f t="shared" si="27"/>
        <v>0</v>
      </c>
      <c r="AO152" s="171">
        <f t="shared" si="27"/>
        <v>0</v>
      </c>
      <c r="AP152" s="171">
        <f>SUM(AP104:AP151)</f>
        <v>0</v>
      </c>
      <c r="AQ152" s="171">
        <f t="shared" si="27"/>
        <v>0</v>
      </c>
      <c r="AR152" s="122"/>
    </row>
    <row r="153" spans="1:44" ht="15" customHeight="1" x14ac:dyDescent="0.25">
      <c r="A153" s="25">
        <v>1</v>
      </c>
      <c r="B153" s="26" t="s">
        <v>42</v>
      </c>
      <c r="C153" s="26" t="s">
        <v>42</v>
      </c>
      <c r="D153" s="29">
        <v>51101</v>
      </c>
      <c r="E153" s="28" t="s">
        <v>11</v>
      </c>
      <c r="F153" s="56">
        <v>345057.24</v>
      </c>
      <c r="G153" s="134"/>
      <c r="H153" s="101"/>
      <c r="I153" s="61">
        <f t="shared" si="25"/>
        <v>345057.24</v>
      </c>
      <c r="J153" s="112"/>
      <c r="K153" s="112"/>
      <c r="L153" s="62">
        <f t="shared" si="15"/>
        <v>345057.24</v>
      </c>
      <c r="M153" s="106"/>
      <c r="N153" s="106"/>
      <c r="O153" s="62">
        <f t="shared" si="16"/>
        <v>345057.24</v>
      </c>
      <c r="P153" s="61"/>
      <c r="Q153" s="61"/>
      <c r="R153" s="62">
        <f t="shared" ref="R153:R204" si="28">O153+P153-Q153</f>
        <v>345057.24</v>
      </c>
      <c r="S153" s="61"/>
      <c r="T153" s="61"/>
      <c r="U153" s="62">
        <f t="shared" ref="U153:U204" si="29">R153+S153-T153</f>
        <v>345057.24</v>
      </c>
      <c r="V153" s="61"/>
      <c r="W153" s="61"/>
      <c r="X153" s="62">
        <f t="shared" ref="X153:X184" si="30">U153+V153-W153</f>
        <v>345057.24</v>
      </c>
      <c r="Y153" s="61"/>
      <c r="Z153" s="61"/>
      <c r="AA153" s="62">
        <f t="shared" ref="AA153:AA184" si="31">X153+Y153-Z153</f>
        <v>345057.24</v>
      </c>
      <c r="AB153" s="61"/>
      <c r="AC153" s="61"/>
      <c r="AD153" s="67">
        <f t="shared" si="24"/>
        <v>345057.24</v>
      </c>
      <c r="AE153" s="61">
        <f>'0202'!C242</f>
        <v>229278.69999999998</v>
      </c>
      <c r="AF153" s="66">
        <f>'0202'!C8+'0202'!C9+'0202'!C11</f>
        <v>0</v>
      </c>
      <c r="AG153" s="66">
        <f>'0202'!C26</f>
        <v>25111.8</v>
      </c>
      <c r="AH153" s="66">
        <f>'0202'!C49</f>
        <v>24307.08</v>
      </c>
      <c r="AI153" s="165">
        <f>'0202'!C70</f>
        <v>24428.34</v>
      </c>
      <c r="AJ153" s="193">
        <f>'0202'!C85</f>
        <v>24558.15</v>
      </c>
      <c r="AK153" s="197">
        <f>'0202'!C101</f>
        <v>24015.65</v>
      </c>
      <c r="AL153" s="166">
        <f>'0202'!C115+'0202'!C124</f>
        <v>23836.36</v>
      </c>
      <c r="AM153" s="166">
        <f>'0202'!C129</f>
        <v>23368.89</v>
      </c>
      <c r="AN153" s="166">
        <f>'0202'!C151</f>
        <v>0</v>
      </c>
      <c r="AO153" s="166">
        <f>'0202'!C188</f>
        <v>0</v>
      </c>
      <c r="AP153" s="166">
        <f>'0202'!C147</f>
        <v>0</v>
      </c>
      <c r="AQ153" s="166">
        <f>'0202'!C205+'0202'!C218</f>
        <v>0</v>
      </c>
      <c r="AR153" s="122">
        <f t="shared" si="19"/>
        <v>115778.54000000001</v>
      </c>
    </row>
    <row r="154" spans="1:44" ht="15" customHeight="1" x14ac:dyDescent="0.25">
      <c r="A154" s="25">
        <v>1</v>
      </c>
      <c r="B154" s="26" t="s">
        <v>42</v>
      </c>
      <c r="C154" s="26" t="s">
        <v>42</v>
      </c>
      <c r="D154" s="29">
        <v>51201</v>
      </c>
      <c r="E154" s="28" t="s">
        <v>12</v>
      </c>
      <c r="F154" s="56">
        <v>167340</v>
      </c>
      <c r="G154" s="101"/>
      <c r="H154" s="101"/>
      <c r="I154" s="61">
        <f t="shared" si="25"/>
        <v>167340</v>
      </c>
      <c r="J154" s="112"/>
      <c r="K154" s="112"/>
      <c r="L154" s="62">
        <f t="shared" si="15"/>
        <v>167340</v>
      </c>
      <c r="M154" s="106"/>
      <c r="N154" s="106"/>
      <c r="O154" s="62">
        <f t="shared" si="16"/>
        <v>167340</v>
      </c>
      <c r="P154" s="61"/>
      <c r="Q154" s="61"/>
      <c r="R154" s="62">
        <f t="shared" si="28"/>
        <v>167340</v>
      </c>
      <c r="S154" s="61"/>
      <c r="T154" s="61"/>
      <c r="U154" s="62">
        <f t="shared" si="29"/>
        <v>167340</v>
      </c>
      <c r="V154" s="61"/>
      <c r="W154" s="61"/>
      <c r="X154" s="62">
        <f t="shared" si="30"/>
        <v>167340</v>
      </c>
      <c r="Y154" s="61"/>
      <c r="Z154" s="61"/>
      <c r="AA154" s="62">
        <f t="shared" si="31"/>
        <v>167340</v>
      </c>
      <c r="AB154" s="61"/>
      <c r="AC154" s="61"/>
      <c r="AD154" s="67">
        <f t="shared" si="24"/>
        <v>167340</v>
      </c>
      <c r="AE154" s="61">
        <f>'0202'!D242</f>
        <v>94985.91</v>
      </c>
      <c r="AF154" s="66">
        <f>'0202'!D5+'0202'!D7</f>
        <v>0</v>
      </c>
      <c r="AG154" s="66">
        <f>'0202'!D25+'0202'!D27</f>
        <v>11351.58</v>
      </c>
      <c r="AH154" s="66">
        <f>'0202'!D50+'0202'!D51</f>
        <v>11248.57</v>
      </c>
      <c r="AI154" s="165">
        <f>'0202'!D71+'0202'!D72</f>
        <v>11348.5</v>
      </c>
      <c r="AJ154" s="193">
        <f>'0202'!D86+'0202'!D87</f>
        <v>11748.42</v>
      </c>
      <c r="AK154" s="197">
        <f>'0202'!D102+'0202'!D103</f>
        <v>11713.5</v>
      </c>
      <c r="AL154" s="166">
        <f>'0202'!D116+'0202'!D117</f>
        <v>11246.33</v>
      </c>
      <c r="AM154" s="166">
        <f>'0202'!D130+'0202'!D131</f>
        <v>11798.59</v>
      </c>
      <c r="AN154" s="166">
        <f>'0202'!D152+'0202'!D155</f>
        <v>0</v>
      </c>
      <c r="AO154" s="166">
        <f>'0202'!D186</f>
        <v>0</v>
      </c>
      <c r="AP154" s="166">
        <f>'0202'!D148</f>
        <v>0</v>
      </c>
      <c r="AQ154" s="166">
        <f>'0202'!D206+'0202'!D219</f>
        <v>0</v>
      </c>
      <c r="AR154" s="122">
        <f t="shared" si="19"/>
        <v>72354.09</v>
      </c>
    </row>
    <row r="155" spans="1:44" ht="15" customHeight="1" x14ac:dyDescent="0.25">
      <c r="A155" s="25">
        <v>1</v>
      </c>
      <c r="B155" s="26" t="s">
        <v>42</v>
      </c>
      <c r="C155" s="26" t="s">
        <v>42</v>
      </c>
      <c r="D155" s="29">
        <v>51107</v>
      </c>
      <c r="E155" s="28" t="s">
        <v>163</v>
      </c>
      <c r="F155" s="56"/>
      <c r="G155" s="101">
        <v>109.5</v>
      </c>
      <c r="H155" s="101"/>
      <c r="I155" s="61">
        <f t="shared" si="25"/>
        <v>109.5</v>
      </c>
      <c r="J155" s="112"/>
      <c r="K155" s="112"/>
      <c r="L155" s="62">
        <f t="shared" si="15"/>
        <v>109.5</v>
      </c>
      <c r="M155" s="106"/>
      <c r="N155" s="106"/>
      <c r="O155" s="62">
        <f t="shared" si="16"/>
        <v>109.5</v>
      </c>
      <c r="P155" s="61"/>
      <c r="Q155" s="61"/>
      <c r="R155" s="62">
        <f t="shared" si="28"/>
        <v>109.5</v>
      </c>
      <c r="S155" s="61"/>
      <c r="T155" s="61"/>
      <c r="U155" s="62">
        <f t="shared" si="29"/>
        <v>109.5</v>
      </c>
      <c r="V155" s="61"/>
      <c r="W155" s="61"/>
      <c r="X155" s="62">
        <f t="shared" si="30"/>
        <v>109.5</v>
      </c>
      <c r="Y155" s="61"/>
      <c r="Z155" s="61"/>
      <c r="AA155" s="62">
        <f t="shared" si="31"/>
        <v>109.5</v>
      </c>
      <c r="AB155" s="61"/>
      <c r="AC155" s="61"/>
      <c r="AD155" s="67">
        <f t="shared" si="24"/>
        <v>109.5</v>
      </c>
      <c r="AE155" s="61">
        <f>'0202'!E242</f>
        <v>109.5</v>
      </c>
      <c r="AF155" s="66"/>
      <c r="AG155" s="66"/>
      <c r="AH155" s="66"/>
      <c r="AI155" s="61">
        <f>'0202'!E70</f>
        <v>109.5</v>
      </c>
      <c r="AJ155" s="61"/>
      <c r="AK155" s="66"/>
      <c r="AL155" s="66"/>
      <c r="AM155" s="66"/>
      <c r="AN155" s="66"/>
      <c r="AO155" s="66"/>
      <c r="AP155" s="66"/>
      <c r="AQ155" s="66">
        <f>'0202'!F107</f>
        <v>0</v>
      </c>
      <c r="AR155" s="122">
        <f t="shared" si="19"/>
        <v>0</v>
      </c>
    </row>
    <row r="156" spans="1:44" ht="15" customHeight="1" x14ac:dyDescent="0.25">
      <c r="A156" s="25">
        <v>1</v>
      </c>
      <c r="B156" s="26" t="s">
        <v>42</v>
      </c>
      <c r="C156" s="26" t="s">
        <v>42</v>
      </c>
      <c r="D156" s="29">
        <v>51301</v>
      </c>
      <c r="E156" s="28" t="s">
        <v>43</v>
      </c>
      <c r="F156" s="56">
        <v>47612</v>
      </c>
      <c r="G156" s="101"/>
      <c r="H156" s="101"/>
      <c r="I156" s="61">
        <f t="shared" si="25"/>
        <v>47612</v>
      </c>
      <c r="J156" s="112"/>
      <c r="K156" s="112"/>
      <c r="L156" s="62">
        <f t="shared" si="15"/>
        <v>47612</v>
      </c>
      <c r="M156" s="106"/>
      <c r="N156" s="106"/>
      <c r="O156" s="62">
        <f t="shared" si="16"/>
        <v>47612</v>
      </c>
      <c r="P156" s="61"/>
      <c r="Q156" s="61"/>
      <c r="R156" s="62">
        <f t="shared" si="28"/>
        <v>47612</v>
      </c>
      <c r="S156" s="61"/>
      <c r="T156" s="61"/>
      <c r="U156" s="62">
        <f t="shared" si="29"/>
        <v>47612</v>
      </c>
      <c r="V156" s="61"/>
      <c r="W156" s="61"/>
      <c r="X156" s="62">
        <f t="shared" si="30"/>
        <v>47612</v>
      </c>
      <c r="Y156" s="61"/>
      <c r="Z156" s="61"/>
      <c r="AA156" s="62">
        <f t="shared" si="31"/>
        <v>47612</v>
      </c>
      <c r="AB156" s="61"/>
      <c r="AC156" s="61"/>
      <c r="AD156" s="67">
        <f t="shared" si="24"/>
        <v>47612</v>
      </c>
      <c r="AE156" s="61">
        <f>'0202'!G242</f>
        <v>36883.919999999998</v>
      </c>
      <c r="AF156" s="66"/>
      <c r="AG156" s="66">
        <f>'0202'!G20</f>
        <v>3690.38</v>
      </c>
      <c r="AH156" s="66">
        <f>'0202'!G35</f>
        <v>2993.95</v>
      </c>
      <c r="AI156" s="165">
        <f>'0202'!G67+'0202'!G74</f>
        <v>3766.76</v>
      </c>
      <c r="AJ156" s="193">
        <f>'0202'!G78</f>
        <v>7172</v>
      </c>
      <c r="AK156" s="197">
        <f>'0202'!G95</f>
        <v>4176.75</v>
      </c>
      <c r="AL156" s="166">
        <f>'0202'!G111</f>
        <v>3768</v>
      </c>
      <c r="AM156" s="166">
        <f>'0202'!G128</f>
        <v>3773</v>
      </c>
      <c r="AN156" s="166">
        <f>'0202'!G112</f>
        <v>0</v>
      </c>
      <c r="AO156" s="166">
        <f>'0202'!G183+'0202'!G185</f>
        <v>0</v>
      </c>
      <c r="AP156" s="166">
        <f>'0202'!G195</f>
        <v>0</v>
      </c>
      <c r="AQ156" s="166">
        <f>'0202'!G208</f>
        <v>0</v>
      </c>
      <c r="AR156" s="122">
        <f t="shared" si="19"/>
        <v>10728.080000000002</v>
      </c>
    </row>
    <row r="157" spans="1:44" ht="15" customHeight="1" x14ac:dyDescent="0.25">
      <c r="A157" s="25">
        <v>1</v>
      </c>
      <c r="B157" s="26" t="s">
        <v>42</v>
      </c>
      <c r="C157" s="26" t="s">
        <v>42</v>
      </c>
      <c r="D157" s="30">
        <v>51401</v>
      </c>
      <c r="E157" s="31" t="s">
        <v>13</v>
      </c>
      <c r="F157" s="56">
        <v>31379.18</v>
      </c>
      <c r="G157" s="134"/>
      <c r="H157" s="101"/>
      <c r="I157" s="61">
        <f t="shared" si="25"/>
        <v>31379.18</v>
      </c>
      <c r="J157" s="112"/>
      <c r="K157" s="112"/>
      <c r="L157" s="62">
        <f t="shared" ref="L157:L204" si="32">I157+J157-K157</f>
        <v>31379.18</v>
      </c>
      <c r="M157" s="105"/>
      <c r="N157" s="105"/>
      <c r="O157" s="62">
        <f t="shared" ref="O157:O204" si="33">L157+M157-N157</f>
        <v>31379.18</v>
      </c>
      <c r="P157" s="62"/>
      <c r="Q157" s="62"/>
      <c r="R157" s="62">
        <f t="shared" si="28"/>
        <v>31379.18</v>
      </c>
      <c r="S157" s="62"/>
      <c r="T157" s="62"/>
      <c r="U157" s="62">
        <f t="shared" si="29"/>
        <v>31379.18</v>
      </c>
      <c r="V157" s="62"/>
      <c r="W157" s="62"/>
      <c r="X157" s="62">
        <f t="shared" si="30"/>
        <v>31379.18</v>
      </c>
      <c r="Y157" s="62"/>
      <c r="Z157" s="62"/>
      <c r="AA157" s="62">
        <f t="shared" si="31"/>
        <v>31379.18</v>
      </c>
      <c r="AB157" s="62"/>
      <c r="AC157" s="62"/>
      <c r="AD157" s="67">
        <f t="shared" si="24"/>
        <v>31379.18</v>
      </c>
      <c r="AE157" s="61">
        <f>'0202'!H242</f>
        <v>19391.86</v>
      </c>
      <c r="AF157" s="66"/>
      <c r="AG157" s="66">
        <f>'0202'!H22</f>
        <v>0</v>
      </c>
      <c r="AH157" s="66">
        <f>'0202'!H38+'0202'!H48</f>
        <v>5219.04</v>
      </c>
      <c r="AI157" s="66">
        <f>'0202'!H66</f>
        <v>2314.3200000000002</v>
      </c>
      <c r="AJ157" s="66">
        <f>'0202'!H84</f>
        <v>2376.86</v>
      </c>
      <c r="AK157" s="66">
        <f>'0202'!H108</f>
        <v>2556.86</v>
      </c>
      <c r="AL157" s="66">
        <f>'0202'!H121</f>
        <v>2338.4499999999998</v>
      </c>
      <c r="AM157" s="66">
        <f>'0202'!H138</f>
        <v>2283.5300000000002</v>
      </c>
      <c r="AN157" s="66">
        <f>'0202'!H154+'0202'!H159</f>
        <v>0</v>
      </c>
      <c r="AO157" s="66">
        <f>'0202'!H137</f>
        <v>0</v>
      </c>
      <c r="AP157" s="66">
        <f>'0202'!H139</f>
        <v>0</v>
      </c>
      <c r="AQ157" s="66"/>
      <c r="AR157" s="122">
        <f t="shared" si="19"/>
        <v>11987.32</v>
      </c>
    </row>
    <row r="158" spans="1:44" ht="15" customHeight="1" x14ac:dyDescent="0.25">
      <c r="A158" s="25">
        <v>1</v>
      </c>
      <c r="B158" s="26" t="s">
        <v>42</v>
      </c>
      <c r="C158" s="26" t="s">
        <v>42</v>
      </c>
      <c r="D158" s="30">
        <v>51402</v>
      </c>
      <c r="E158" s="31" t="s">
        <v>14</v>
      </c>
      <c r="F158" s="56">
        <v>14433.26</v>
      </c>
      <c r="G158" s="101"/>
      <c r="H158" s="101"/>
      <c r="I158" s="61">
        <f t="shared" si="25"/>
        <v>14433.26</v>
      </c>
      <c r="J158" s="112"/>
      <c r="K158" s="112"/>
      <c r="L158" s="62">
        <f t="shared" si="32"/>
        <v>14433.26</v>
      </c>
      <c r="M158" s="105"/>
      <c r="N158" s="105"/>
      <c r="O158" s="62">
        <f t="shared" si="33"/>
        <v>14433.26</v>
      </c>
      <c r="P158" s="62"/>
      <c r="Q158" s="62"/>
      <c r="R158" s="62">
        <f t="shared" si="28"/>
        <v>14433.26</v>
      </c>
      <c r="S158" s="62"/>
      <c r="T158" s="62"/>
      <c r="U158" s="62">
        <f t="shared" si="29"/>
        <v>14433.26</v>
      </c>
      <c r="V158" s="62"/>
      <c r="W158" s="62"/>
      <c r="X158" s="62">
        <f t="shared" si="30"/>
        <v>14433.26</v>
      </c>
      <c r="Y158" s="62"/>
      <c r="Z158" s="62"/>
      <c r="AA158" s="62">
        <f t="shared" si="31"/>
        <v>14433.26</v>
      </c>
      <c r="AB158" s="62"/>
      <c r="AC158" s="62"/>
      <c r="AD158" s="67">
        <f t="shared" si="24"/>
        <v>14433.26</v>
      </c>
      <c r="AE158" s="61">
        <f>'0202'!I242</f>
        <v>8737.260000000002</v>
      </c>
      <c r="AF158" s="66"/>
      <c r="AG158" s="66">
        <f>'0202'!I22</f>
        <v>0</v>
      </c>
      <c r="AH158" s="66">
        <f>'0202'!I38+'0202'!I48</f>
        <v>2156.2600000000002</v>
      </c>
      <c r="AI158" s="66">
        <f>'0202'!I66</f>
        <v>1000.21</v>
      </c>
      <c r="AJ158" s="66">
        <f>'0202'!I84</f>
        <v>1037.42</v>
      </c>
      <c r="AK158" s="66">
        <f>'0202'!I108</f>
        <v>1137.42</v>
      </c>
      <c r="AL158" s="66">
        <f>'0202'!I121</f>
        <v>1097.81</v>
      </c>
      <c r="AM158" s="66">
        <f>'0202'!I138</f>
        <v>1102.22</v>
      </c>
      <c r="AN158" s="66">
        <f>'0202'!I154+'0202'!I159</f>
        <v>0</v>
      </c>
      <c r="AO158" s="66">
        <f>'0202'!I137</f>
        <v>0</v>
      </c>
      <c r="AP158" s="66">
        <f>'0202'!I139</f>
        <v>0</v>
      </c>
      <c r="AQ158" s="66"/>
      <c r="AR158" s="122">
        <f t="shared" si="19"/>
        <v>5695.9999999999982</v>
      </c>
    </row>
    <row r="159" spans="1:44" ht="15" customHeight="1" x14ac:dyDescent="0.25">
      <c r="A159" s="25">
        <v>1</v>
      </c>
      <c r="B159" s="26" t="s">
        <v>42</v>
      </c>
      <c r="C159" s="26" t="s">
        <v>42</v>
      </c>
      <c r="D159" s="30">
        <v>51501</v>
      </c>
      <c r="E159" s="31" t="s">
        <v>13</v>
      </c>
      <c r="F159" s="56">
        <v>32038.04</v>
      </c>
      <c r="G159" s="134"/>
      <c r="H159" s="101"/>
      <c r="I159" s="61">
        <f t="shared" si="25"/>
        <v>32038.04</v>
      </c>
      <c r="J159" s="112"/>
      <c r="K159" s="112"/>
      <c r="L159" s="62">
        <f t="shared" si="32"/>
        <v>32038.04</v>
      </c>
      <c r="M159" s="105"/>
      <c r="N159" s="105"/>
      <c r="O159" s="62">
        <f t="shared" si="33"/>
        <v>32038.04</v>
      </c>
      <c r="P159" s="62"/>
      <c r="Q159" s="62"/>
      <c r="R159" s="62">
        <f t="shared" si="28"/>
        <v>32038.04</v>
      </c>
      <c r="S159" s="62"/>
      <c r="T159" s="62"/>
      <c r="U159" s="62">
        <f t="shared" si="29"/>
        <v>32038.04</v>
      </c>
      <c r="V159" s="62"/>
      <c r="W159" s="62"/>
      <c r="X159" s="62">
        <f t="shared" si="30"/>
        <v>32038.04</v>
      </c>
      <c r="Y159" s="62"/>
      <c r="Z159" s="62"/>
      <c r="AA159" s="62">
        <f t="shared" si="31"/>
        <v>32038.04</v>
      </c>
      <c r="AB159" s="62"/>
      <c r="AC159" s="62"/>
      <c r="AD159" s="67">
        <f t="shared" si="24"/>
        <v>32038.04</v>
      </c>
      <c r="AE159" s="61">
        <f>'0202'!J242</f>
        <v>19945.559999999998</v>
      </c>
      <c r="AF159" s="66"/>
      <c r="AG159" s="66">
        <f>'0202'!J19+'0202'!J20</f>
        <v>0</v>
      </c>
      <c r="AH159" s="66">
        <f>'0202'!J36+'0202'!J37+'0202'!J42+'0202'!J43+'0202'!J44+'0202'!J45+'0202'!J47</f>
        <v>5211.2299999999996</v>
      </c>
      <c r="AI159" s="66">
        <f>'0202'!J62+'0202'!J63+'0202'!J64+'0202'!J65</f>
        <v>2491.6400000000003</v>
      </c>
      <c r="AJ159" s="66">
        <f>'0202'!J79+'0202'!J80+'0202'!J83</f>
        <v>2285.62</v>
      </c>
      <c r="AK159" s="66">
        <f>'0202'!J99+'0202'!J100+'0202'!J105</f>
        <v>2670.3300000000004</v>
      </c>
      <c r="AL159" s="66">
        <f>'0202'!J119+'0202'!J120</f>
        <v>2520.81</v>
      </c>
      <c r="AM159" s="66">
        <f>'0202'!J136+'0202'!J137</f>
        <v>2384.69</v>
      </c>
      <c r="AN159" s="66">
        <f>'0202'!J138+'0202'!J139+'0202'!J160+'0202'!J161</f>
        <v>0</v>
      </c>
      <c r="AO159" s="66">
        <f>'0202'!J135+'0202'!J136</f>
        <v>1229.18</v>
      </c>
      <c r="AP159" s="66">
        <f>'0202'!J140+'0202'!J141</f>
        <v>0</v>
      </c>
      <c r="AQ159" s="66"/>
      <c r="AR159" s="122">
        <f t="shared" si="19"/>
        <v>12092.480000000003</v>
      </c>
    </row>
    <row r="160" spans="1:44" ht="15" customHeight="1" x14ac:dyDescent="0.25">
      <c r="A160" s="25">
        <v>1</v>
      </c>
      <c r="B160" s="26" t="s">
        <v>42</v>
      </c>
      <c r="C160" s="26" t="s">
        <v>42</v>
      </c>
      <c r="D160" s="29">
        <v>51502</v>
      </c>
      <c r="E160" s="31" t="s">
        <v>14</v>
      </c>
      <c r="F160" s="56">
        <v>15270.06</v>
      </c>
      <c r="G160" s="101"/>
      <c r="H160" s="101"/>
      <c r="I160" s="61">
        <f t="shared" si="25"/>
        <v>15270.06</v>
      </c>
      <c r="J160" s="112"/>
      <c r="K160" s="112"/>
      <c r="L160" s="62">
        <f t="shared" si="32"/>
        <v>15270.06</v>
      </c>
      <c r="M160" s="105"/>
      <c r="N160" s="105"/>
      <c r="O160" s="62">
        <f t="shared" si="33"/>
        <v>15270.06</v>
      </c>
      <c r="P160" s="62"/>
      <c r="Q160" s="62"/>
      <c r="R160" s="62">
        <f t="shared" si="28"/>
        <v>15270.06</v>
      </c>
      <c r="S160" s="62"/>
      <c r="T160" s="62"/>
      <c r="U160" s="62">
        <f t="shared" si="29"/>
        <v>15270.06</v>
      </c>
      <c r="V160" s="62"/>
      <c r="W160" s="62"/>
      <c r="X160" s="62">
        <f t="shared" si="30"/>
        <v>15270.06</v>
      </c>
      <c r="Y160" s="62"/>
      <c r="Z160" s="62"/>
      <c r="AA160" s="62">
        <f t="shared" si="31"/>
        <v>15270.06</v>
      </c>
      <c r="AB160" s="62"/>
      <c r="AC160" s="62"/>
      <c r="AD160" s="67">
        <f t="shared" si="24"/>
        <v>15270.06</v>
      </c>
      <c r="AE160" s="61">
        <f>'0202'!K242</f>
        <v>9306.08</v>
      </c>
      <c r="AF160" s="66"/>
      <c r="AG160" s="66">
        <f>'0202'!K19+'0202'!K20</f>
        <v>0</v>
      </c>
      <c r="AH160" s="66">
        <f>'0202'!K36+'0202'!K42+'0202'!K44+'0202'!K46+'0202'!K47</f>
        <v>2409.23</v>
      </c>
      <c r="AI160" s="66">
        <f>'0202'!K62+'0202'!K64</f>
        <v>1107.08</v>
      </c>
      <c r="AJ160" s="66">
        <f>'0202'!K79+'0202'!K83</f>
        <v>822.68</v>
      </c>
      <c r="AK160" s="66">
        <f>'0202'!K99+'0202'!K100+'0202'!K104</f>
        <v>1317.55</v>
      </c>
      <c r="AL160" s="66">
        <f>'0202'!K119+'0202'!K120</f>
        <v>1097.8800000000001</v>
      </c>
      <c r="AM160" s="66">
        <f>'0202'!K136+'0202'!K137</f>
        <v>1247.67</v>
      </c>
      <c r="AN160" s="66">
        <f>'0202'!K138+'0202'!K139+'0202'!K160+'0202'!K161</f>
        <v>0</v>
      </c>
      <c r="AO160" s="66">
        <f>'0202'!K135+'0202'!K136</f>
        <v>815.27</v>
      </c>
      <c r="AP160" s="66">
        <f>'0202'!K140+'0202'!K141</f>
        <v>0</v>
      </c>
      <c r="AQ160" s="66"/>
      <c r="AR160" s="122">
        <f t="shared" si="19"/>
        <v>5963.98</v>
      </c>
    </row>
    <row r="161" spans="1:44" ht="15" customHeight="1" x14ac:dyDescent="0.25">
      <c r="A161" s="25">
        <v>1</v>
      </c>
      <c r="B161" s="26" t="s">
        <v>42</v>
      </c>
      <c r="C161" s="26" t="s">
        <v>42</v>
      </c>
      <c r="D161" s="29">
        <v>51701</v>
      </c>
      <c r="E161" s="37" t="s">
        <v>83</v>
      </c>
      <c r="F161" s="56">
        <v>25000</v>
      </c>
      <c r="G161" s="101"/>
      <c r="H161" s="101"/>
      <c r="I161" s="61">
        <f t="shared" si="25"/>
        <v>25000</v>
      </c>
      <c r="J161" s="112"/>
      <c r="K161" s="112"/>
      <c r="L161" s="62">
        <f t="shared" si="32"/>
        <v>25000</v>
      </c>
      <c r="M161" s="105"/>
      <c r="N161" s="105"/>
      <c r="O161" s="62">
        <f t="shared" si="33"/>
        <v>25000</v>
      </c>
      <c r="P161" s="105"/>
      <c r="Q161" s="62"/>
      <c r="R161" s="62">
        <f t="shared" si="28"/>
        <v>25000</v>
      </c>
      <c r="S161" s="105"/>
      <c r="T161" s="62"/>
      <c r="U161" s="62">
        <f t="shared" si="29"/>
        <v>25000</v>
      </c>
      <c r="V161" s="105"/>
      <c r="W161" s="62"/>
      <c r="X161" s="62">
        <f t="shared" si="30"/>
        <v>25000</v>
      </c>
      <c r="Y161" s="105"/>
      <c r="Z161" s="62"/>
      <c r="AA161" s="62">
        <f t="shared" si="31"/>
        <v>25000</v>
      </c>
      <c r="AB161" s="105"/>
      <c r="AC161" s="62"/>
      <c r="AD161" s="67">
        <f t="shared" si="24"/>
        <v>25000</v>
      </c>
      <c r="AE161" s="61">
        <f>'0202'!L242</f>
        <v>17626.440000000002</v>
      </c>
      <c r="AF161" s="66">
        <f>'0202'!L5</f>
        <v>0</v>
      </c>
      <c r="AG161" s="66">
        <f>'0202'!L28</f>
        <v>2631.94</v>
      </c>
      <c r="AH161" s="66">
        <f>'0202'!L54+'0202'!L55</f>
        <v>4214.63</v>
      </c>
      <c r="AI161" s="66"/>
      <c r="AJ161" s="66"/>
      <c r="AK161" s="66">
        <f>'0202'!L92+'0202'!L107</f>
        <v>3908.85</v>
      </c>
      <c r="AL161" s="66">
        <f>'0202'!L124</f>
        <v>2093.69</v>
      </c>
      <c r="AM161" s="66">
        <f>'0202'!L125</f>
        <v>2145.39</v>
      </c>
      <c r="AN161" s="66">
        <f>'0202'!L70+'0202'!L79</f>
        <v>0</v>
      </c>
      <c r="AO161" s="66"/>
      <c r="AP161" s="66"/>
      <c r="AQ161" s="66">
        <f>'0202'!L105+'0202'!L108</f>
        <v>0</v>
      </c>
      <c r="AR161" s="122">
        <f t="shared" si="19"/>
        <v>7373.5599999999977</v>
      </c>
    </row>
    <row r="162" spans="1:44" ht="15" hidden="1" customHeight="1" x14ac:dyDescent="0.25">
      <c r="A162" s="25">
        <v>1</v>
      </c>
      <c r="B162" s="26" t="s">
        <v>42</v>
      </c>
      <c r="C162" s="26" t="s">
        <v>42</v>
      </c>
      <c r="D162" s="29">
        <v>51702</v>
      </c>
      <c r="E162" s="37" t="s">
        <v>95</v>
      </c>
      <c r="F162" s="56"/>
      <c r="G162" s="101"/>
      <c r="H162" s="101"/>
      <c r="I162" s="61">
        <f t="shared" si="25"/>
        <v>0</v>
      </c>
      <c r="J162" s="112"/>
      <c r="K162" s="112"/>
      <c r="L162" s="62">
        <f t="shared" si="32"/>
        <v>0</v>
      </c>
      <c r="M162" s="105"/>
      <c r="N162" s="105"/>
      <c r="O162" s="62">
        <f t="shared" si="33"/>
        <v>0</v>
      </c>
      <c r="P162" s="62"/>
      <c r="Q162" s="62"/>
      <c r="R162" s="62">
        <f t="shared" si="28"/>
        <v>0</v>
      </c>
      <c r="S162" s="62"/>
      <c r="T162" s="62"/>
      <c r="U162" s="62">
        <f t="shared" si="29"/>
        <v>0</v>
      </c>
      <c r="V162" s="62"/>
      <c r="W162" s="62"/>
      <c r="X162" s="62">
        <f t="shared" si="30"/>
        <v>0</v>
      </c>
      <c r="Y162" s="62"/>
      <c r="Z162" s="62"/>
      <c r="AA162" s="62">
        <f t="shared" si="31"/>
        <v>0</v>
      </c>
      <c r="AB162" s="62"/>
      <c r="AC162" s="62"/>
      <c r="AD162" s="67">
        <f t="shared" si="24"/>
        <v>0</v>
      </c>
      <c r="AE162" s="61">
        <f>'0202'!M242</f>
        <v>0</v>
      </c>
      <c r="AF162" s="66"/>
      <c r="AG162" s="66"/>
      <c r="AH162" s="66"/>
      <c r="AI162" s="66"/>
      <c r="AJ162" s="66"/>
      <c r="AK162" s="66"/>
      <c r="AL162" s="66"/>
      <c r="AM162" s="66"/>
      <c r="AN162" s="66"/>
      <c r="AO162" s="66"/>
      <c r="AP162" s="66"/>
      <c r="AQ162" s="66"/>
      <c r="AR162" s="122">
        <f t="shared" si="19"/>
        <v>0</v>
      </c>
    </row>
    <row r="163" spans="1:44" ht="15" customHeight="1" x14ac:dyDescent="0.25">
      <c r="A163" s="25">
        <v>1</v>
      </c>
      <c r="B163" s="26" t="s">
        <v>42</v>
      </c>
      <c r="C163" s="26" t="s">
        <v>42</v>
      </c>
      <c r="D163" s="29">
        <v>51901</v>
      </c>
      <c r="E163" s="37" t="s">
        <v>16</v>
      </c>
      <c r="F163" s="56"/>
      <c r="G163" s="101"/>
      <c r="H163" s="101"/>
      <c r="I163" s="61">
        <f t="shared" si="25"/>
        <v>0</v>
      </c>
      <c r="J163" s="112"/>
      <c r="K163" s="112"/>
      <c r="L163" s="62">
        <f t="shared" si="32"/>
        <v>0</v>
      </c>
      <c r="M163" s="105"/>
      <c r="N163" s="105"/>
      <c r="O163" s="62">
        <f t="shared" si="33"/>
        <v>0</v>
      </c>
      <c r="P163" s="62"/>
      <c r="Q163" s="62"/>
      <c r="R163" s="62">
        <f t="shared" si="28"/>
        <v>0</v>
      </c>
      <c r="S163" s="62"/>
      <c r="T163" s="62"/>
      <c r="U163" s="62">
        <f t="shared" si="29"/>
        <v>0</v>
      </c>
      <c r="V163" s="62"/>
      <c r="W163" s="62"/>
      <c r="X163" s="62">
        <f t="shared" si="30"/>
        <v>0</v>
      </c>
      <c r="Y163" s="62"/>
      <c r="Z163" s="62"/>
      <c r="AA163" s="62">
        <f t="shared" si="31"/>
        <v>0</v>
      </c>
      <c r="AB163" s="61"/>
      <c r="AC163" s="62"/>
      <c r="AD163" s="67">
        <f t="shared" si="24"/>
        <v>0</v>
      </c>
      <c r="AE163" s="61">
        <f>'0202'!N242</f>
        <v>0</v>
      </c>
      <c r="AF163" s="66">
        <f>'0202'!N6</f>
        <v>0</v>
      </c>
      <c r="AG163" s="66">
        <f>'0202'!N26</f>
        <v>0</v>
      </c>
      <c r="AH163" s="66">
        <f>'0202'!N43</f>
        <v>0</v>
      </c>
      <c r="AI163" s="192">
        <f>'0202'!N60</f>
        <v>0</v>
      </c>
      <c r="AJ163" s="18">
        <f>'0202'!N76</f>
        <v>0</v>
      </c>
      <c r="AK163" s="196">
        <f>'0202'!N96</f>
        <v>0</v>
      </c>
      <c r="AL163" s="168">
        <f>'0202'!N122</f>
        <v>0</v>
      </c>
      <c r="AM163" s="219">
        <f>'0202'!N131</f>
        <v>0</v>
      </c>
      <c r="AN163" s="169">
        <f>'0202'!N153</f>
        <v>0</v>
      </c>
      <c r="AO163" s="169">
        <f>'0202'!N187</f>
        <v>0</v>
      </c>
      <c r="AP163" s="169">
        <f>'0202'!N202</f>
        <v>0</v>
      </c>
      <c r="AQ163" s="169">
        <f>'0202'!N220</f>
        <v>0</v>
      </c>
      <c r="AR163" s="122">
        <f t="shared" si="19"/>
        <v>0</v>
      </c>
    </row>
    <row r="164" spans="1:44" ht="15" customHeight="1" x14ac:dyDescent="0.25">
      <c r="A164" s="25">
        <v>1</v>
      </c>
      <c r="B164" s="26" t="s">
        <v>42</v>
      </c>
      <c r="C164" s="26" t="s">
        <v>42</v>
      </c>
      <c r="D164" s="29">
        <v>51903</v>
      </c>
      <c r="E164" s="28" t="s">
        <v>17</v>
      </c>
      <c r="F164" s="56">
        <v>18190</v>
      </c>
      <c r="G164" s="101"/>
      <c r="H164" s="101"/>
      <c r="I164" s="61">
        <f t="shared" si="25"/>
        <v>18190</v>
      </c>
      <c r="J164" s="112"/>
      <c r="K164" s="112"/>
      <c r="L164" s="62">
        <f t="shared" si="32"/>
        <v>18190</v>
      </c>
      <c r="M164" s="62"/>
      <c r="N164" s="62"/>
      <c r="O164" s="62">
        <f t="shared" si="33"/>
        <v>18190</v>
      </c>
      <c r="P164" s="62"/>
      <c r="Q164" s="62"/>
      <c r="R164" s="62">
        <f t="shared" si="28"/>
        <v>18190</v>
      </c>
      <c r="S164" s="62"/>
      <c r="T164" s="62"/>
      <c r="U164" s="62">
        <f t="shared" si="29"/>
        <v>18190</v>
      </c>
      <c r="V164" s="62"/>
      <c r="W164" s="62"/>
      <c r="X164" s="62">
        <f t="shared" si="30"/>
        <v>18190</v>
      </c>
      <c r="Y164" s="62"/>
      <c r="Z164" s="62"/>
      <c r="AA164" s="62">
        <f t="shared" si="31"/>
        <v>18190</v>
      </c>
      <c r="AB164" s="62"/>
      <c r="AC164" s="62"/>
      <c r="AD164" s="67">
        <f t="shared" si="24"/>
        <v>18190</v>
      </c>
      <c r="AE164" s="61">
        <f>'0202'!O242</f>
        <v>15420.24</v>
      </c>
      <c r="AF164" s="66">
        <f>'0202'!O10</f>
        <v>0</v>
      </c>
      <c r="AG164" s="66"/>
      <c r="AH164" s="66">
        <f>'0202'!O15</f>
        <v>0</v>
      </c>
      <c r="AI164" s="66"/>
      <c r="AJ164" s="66"/>
      <c r="AK164" s="66">
        <f>'0202'!O93</f>
        <v>7405.3</v>
      </c>
      <c r="AL164" s="66">
        <f>'0202'!O48</f>
        <v>0</v>
      </c>
      <c r="AM164" s="66"/>
      <c r="AN164" s="66">
        <f>'0202'!O77</f>
        <v>0</v>
      </c>
      <c r="AO164" s="66">
        <f>'0202'!O88</f>
        <v>0</v>
      </c>
      <c r="AP164" s="66"/>
      <c r="AQ164" s="66"/>
      <c r="AR164" s="122">
        <f t="shared" si="19"/>
        <v>2769.76</v>
      </c>
    </row>
    <row r="165" spans="1:44" ht="15" customHeight="1" x14ac:dyDescent="0.25">
      <c r="A165" s="25">
        <v>1</v>
      </c>
      <c r="B165" s="26" t="s">
        <v>42</v>
      </c>
      <c r="C165" s="26" t="s">
        <v>42</v>
      </c>
      <c r="D165" s="29">
        <v>54101</v>
      </c>
      <c r="E165" s="55" t="s">
        <v>18</v>
      </c>
      <c r="F165" s="56">
        <v>7000</v>
      </c>
      <c r="G165" s="101"/>
      <c r="H165" s="101"/>
      <c r="I165" s="61">
        <f t="shared" si="25"/>
        <v>7000</v>
      </c>
      <c r="J165" s="112"/>
      <c r="K165" s="112"/>
      <c r="L165" s="62">
        <f t="shared" si="32"/>
        <v>7000</v>
      </c>
      <c r="M165" s="62"/>
      <c r="N165" s="62"/>
      <c r="O165" s="62">
        <f t="shared" si="33"/>
        <v>7000</v>
      </c>
      <c r="P165" s="62"/>
      <c r="Q165" s="62"/>
      <c r="R165" s="62">
        <f t="shared" si="28"/>
        <v>7000</v>
      </c>
      <c r="S165" s="62"/>
      <c r="T165" s="62"/>
      <c r="U165" s="62">
        <f t="shared" si="29"/>
        <v>7000</v>
      </c>
      <c r="V165" s="62"/>
      <c r="W165" s="62"/>
      <c r="X165" s="62">
        <f t="shared" si="30"/>
        <v>7000</v>
      </c>
      <c r="Y165" s="62"/>
      <c r="Z165" s="62"/>
      <c r="AA165" s="62">
        <f t="shared" si="31"/>
        <v>7000</v>
      </c>
      <c r="AB165" s="62"/>
      <c r="AC165" s="62"/>
      <c r="AD165" s="67">
        <f t="shared" si="24"/>
        <v>7000</v>
      </c>
      <c r="AE165" s="61">
        <f>'0202'!P242</f>
        <v>2142.25</v>
      </c>
      <c r="AF165" s="66"/>
      <c r="AG165" s="66"/>
      <c r="AH165" s="66"/>
      <c r="AI165" s="66"/>
      <c r="AJ165" s="66"/>
      <c r="AK165" s="66"/>
      <c r="AL165" s="66"/>
      <c r="AM165" s="66"/>
      <c r="AN165" s="66">
        <f>'0202'!P167+'0202'!P168+'0202'!P169</f>
        <v>0</v>
      </c>
      <c r="AO165" s="66">
        <f>'0202'!P170+'0202'!P171+'0202'!P172+'0202'!P173+'0202'!P176+'0202'!P179+'0202'!P180+'0202'!P181+'0202'!P182</f>
        <v>0</v>
      </c>
      <c r="AP165" s="66"/>
      <c r="AQ165" s="66">
        <f>'0202'!P210+'0202'!P211+'0202'!P212+'0202'!P221+'0202'!P222+'0202'!P223+'0202'!P224+'0202'!P229+'0202'!P230+'0202'!P231</f>
        <v>0</v>
      </c>
      <c r="AR165" s="122">
        <f t="shared" si="19"/>
        <v>4857.75</v>
      </c>
    </row>
    <row r="166" spans="1:44" ht="15" customHeight="1" x14ac:dyDescent="0.25">
      <c r="A166" s="25">
        <v>1</v>
      </c>
      <c r="B166" s="26" t="s">
        <v>42</v>
      </c>
      <c r="C166" s="26" t="s">
        <v>42</v>
      </c>
      <c r="D166" s="30">
        <v>54103</v>
      </c>
      <c r="E166" s="31" t="s">
        <v>19</v>
      </c>
      <c r="F166" s="56">
        <v>125</v>
      </c>
      <c r="G166" s="101"/>
      <c r="H166" s="101"/>
      <c r="I166" s="61">
        <f t="shared" si="25"/>
        <v>125</v>
      </c>
      <c r="J166" s="112"/>
      <c r="K166" s="112"/>
      <c r="L166" s="62">
        <f t="shared" si="32"/>
        <v>125</v>
      </c>
      <c r="M166" s="105"/>
      <c r="N166" s="105"/>
      <c r="O166" s="62">
        <f t="shared" si="33"/>
        <v>125</v>
      </c>
      <c r="P166" s="62"/>
      <c r="Q166" s="62"/>
      <c r="R166" s="62">
        <f t="shared" si="28"/>
        <v>125</v>
      </c>
      <c r="S166" s="62"/>
      <c r="T166" s="62"/>
      <c r="U166" s="62">
        <f t="shared" si="29"/>
        <v>125</v>
      </c>
      <c r="V166" s="62"/>
      <c r="W166" s="62"/>
      <c r="X166" s="62">
        <f t="shared" si="30"/>
        <v>125</v>
      </c>
      <c r="Y166" s="62"/>
      <c r="Z166" s="62"/>
      <c r="AA166" s="62">
        <f t="shared" si="31"/>
        <v>125</v>
      </c>
      <c r="AB166" s="62"/>
      <c r="AC166" s="62"/>
      <c r="AD166" s="67">
        <f t="shared" si="24"/>
        <v>125</v>
      </c>
      <c r="AE166" s="61">
        <f>'0202'!Q242</f>
        <v>0</v>
      </c>
      <c r="AF166" s="66"/>
      <c r="AG166" s="66"/>
      <c r="AH166" s="66"/>
      <c r="AI166" s="66"/>
      <c r="AJ166" s="66"/>
      <c r="AK166" s="66"/>
      <c r="AL166" s="66"/>
      <c r="AM166" s="66"/>
      <c r="AN166" s="66"/>
      <c r="AO166" s="66"/>
      <c r="AP166" s="66"/>
      <c r="AQ166" s="66"/>
      <c r="AR166" s="122">
        <f t="shared" ref="AR166:AR203" si="34">AD166-AE166</f>
        <v>125</v>
      </c>
    </row>
    <row r="167" spans="1:44" ht="15" customHeight="1" x14ac:dyDescent="0.25">
      <c r="A167" s="25">
        <v>1</v>
      </c>
      <c r="B167" s="26" t="s">
        <v>42</v>
      </c>
      <c r="C167" s="26" t="s">
        <v>42</v>
      </c>
      <c r="D167" s="30">
        <v>54104</v>
      </c>
      <c r="E167" s="31" t="s">
        <v>20</v>
      </c>
      <c r="F167" s="58">
        <v>10000</v>
      </c>
      <c r="G167" s="101"/>
      <c r="H167" s="101"/>
      <c r="I167" s="61">
        <f t="shared" si="25"/>
        <v>10000</v>
      </c>
      <c r="J167" s="112"/>
      <c r="K167" s="112"/>
      <c r="L167" s="62">
        <f t="shared" si="32"/>
        <v>10000</v>
      </c>
      <c r="M167" s="105"/>
      <c r="N167" s="105"/>
      <c r="O167" s="62">
        <f t="shared" si="33"/>
        <v>10000</v>
      </c>
      <c r="P167" s="62"/>
      <c r="Q167" s="62"/>
      <c r="R167" s="62">
        <f t="shared" si="28"/>
        <v>10000</v>
      </c>
      <c r="S167" s="62"/>
      <c r="T167" s="62"/>
      <c r="U167" s="62">
        <f t="shared" si="29"/>
        <v>10000</v>
      </c>
      <c r="V167" s="62"/>
      <c r="W167" s="62"/>
      <c r="X167" s="62">
        <f t="shared" si="30"/>
        <v>10000</v>
      </c>
      <c r="Y167" s="62"/>
      <c r="Z167" s="62"/>
      <c r="AA167" s="62">
        <f t="shared" si="31"/>
        <v>10000</v>
      </c>
      <c r="AB167" s="62"/>
      <c r="AC167" s="62"/>
      <c r="AD167" s="67">
        <f t="shared" si="24"/>
        <v>10000</v>
      </c>
      <c r="AE167" s="61">
        <f>'0202'!R242</f>
        <v>8818.6</v>
      </c>
      <c r="AF167" s="66"/>
      <c r="AG167" s="66">
        <f>'0202'!R14</f>
        <v>6079</v>
      </c>
      <c r="AH167" s="66">
        <f>'0202'!R31+'0202'!R59</f>
        <v>2739.6</v>
      </c>
      <c r="AI167" s="66"/>
      <c r="AJ167" s="66"/>
      <c r="AK167" s="66"/>
      <c r="AL167" s="66"/>
      <c r="AM167" s="66"/>
      <c r="AN167" s="66"/>
      <c r="AO167" s="66"/>
      <c r="AP167" s="66"/>
      <c r="AQ167" s="66"/>
      <c r="AR167" s="122">
        <f t="shared" si="34"/>
        <v>1181.3999999999996</v>
      </c>
    </row>
    <row r="168" spans="1:44" ht="15" customHeight="1" x14ac:dyDescent="0.25">
      <c r="A168" s="25">
        <v>1</v>
      </c>
      <c r="B168" s="26" t="s">
        <v>42</v>
      </c>
      <c r="C168" s="26" t="s">
        <v>42</v>
      </c>
      <c r="D168" s="30">
        <v>54105</v>
      </c>
      <c r="E168" s="31" t="s">
        <v>61</v>
      </c>
      <c r="F168" s="58">
        <v>1000</v>
      </c>
      <c r="G168" s="101"/>
      <c r="H168" s="101"/>
      <c r="I168" s="61">
        <f t="shared" si="25"/>
        <v>1000</v>
      </c>
      <c r="J168" s="112"/>
      <c r="K168" s="112"/>
      <c r="L168" s="62">
        <f t="shared" si="32"/>
        <v>1000</v>
      </c>
      <c r="M168" s="105"/>
      <c r="N168" s="105"/>
      <c r="O168" s="62">
        <f t="shared" si="33"/>
        <v>1000</v>
      </c>
      <c r="P168" s="62"/>
      <c r="Q168" s="62"/>
      <c r="R168" s="62">
        <f t="shared" si="28"/>
        <v>1000</v>
      </c>
      <c r="S168" s="62"/>
      <c r="T168" s="62"/>
      <c r="U168" s="62">
        <f t="shared" si="29"/>
        <v>1000</v>
      </c>
      <c r="V168" s="62"/>
      <c r="W168" s="62"/>
      <c r="X168" s="62">
        <f t="shared" si="30"/>
        <v>1000</v>
      </c>
      <c r="Y168" s="62"/>
      <c r="Z168" s="62"/>
      <c r="AA168" s="62">
        <f t="shared" si="31"/>
        <v>1000</v>
      </c>
      <c r="AB168" s="62"/>
      <c r="AC168" s="62"/>
      <c r="AD168" s="67">
        <f t="shared" si="24"/>
        <v>1000</v>
      </c>
      <c r="AE168" s="61">
        <f>'0202'!S242</f>
        <v>0</v>
      </c>
      <c r="AF168" s="66"/>
      <c r="AG168" s="66"/>
      <c r="AH168" s="66"/>
      <c r="AI168" s="66"/>
      <c r="AJ168" s="66"/>
      <c r="AK168" s="66"/>
      <c r="AL168" s="66"/>
      <c r="AM168" s="66"/>
      <c r="AN168" s="66"/>
      <c r="AO168" s="66"/>
      <c r="AP168" s="66"/>
      <c r="AQ168" s="66"/>
      <c r="AR168" s="122">
        <f t="shared" si="34"/>
        <v>1000</v>
      </c>
    </row>
    <row r="169" spans="1:44" ht="15" customHeight="1" x14ac:dyDescent="0.25">
      <c r="A169" s="25">
        <v>1</v>
      </c>
      <c r="B169" s="26" t="s">
        <v>42</v>
      </c>
      <c r="C169" s="26" t="s">
        <v>42</v>
      </c>
      <c r="D169" s="30">
        <v>54106</v>
      </c>
      <c r="E169" s="31" t="s">
        <v>21</v>
      </c>
      <c r="F169" s="58">
        <v>1000</v>
      </c>
      <c r="G169" s="101"/>
      <c r="H169" s="101"/>
      <c r="I169" s="61">
        <f t="shared" si="25"/>
        <v>1000</v>
      </c>
      <c r="J169" s="112"/>
      <c r="K169" s="112"/>
      <c r="L169" s="62">
        <f t="shared" si="32"/>
        <v>1000</v>
      </c>
      <c r="M169" s="105"/>
      <c r="N169" s="105"/>
      <c r="O169" s="62">
        <f t="shared" si="33"/>
        <v>1000</v>
      </c>
      <c r="P169" s="62"/>
      <c r="Q169" s="62"/>
      <c r="R169" s="62">
        <f t="shared" si="28"/>
        <v>1000</v>
      </c>
      <c r="S169" s="62"/>
      <c r="T169" s="62"/>
      <c r="U169" s="62">
        <f t="shared" si="29"/>
        <v>1000</v>
      </c>
      <c r="V169" s="62"/>
      <c r="W169" s="62"/>
      <c r="X169" s="62">
        <f t="shared" si="30"/>
        <v>1000</v>
      </c>
      <c r="Y169" s="62"/>
      <c r="Z169" s="62"/>
      <c r="AA169" s="62">
        <f t="shared" si="31"/>
        <v>1000</v>
      </c>
      <c r="AB169" s="62"/>
      <c r="AC169" s="62"/>
      <c r="AD169" s="67">
        <f t="shared" si="24"/>
        <v>1000</v>
      </c>
      <c r="AE169" s="61">
        <f>'0202'!T242</f>
        <v>0</v>
      </c>
      <c r="AF169" s="66"/>
      <c r="AG169" s="66"/>
      <c r="AH169" s="66"/>
      <c r="AI169" s="66"/>
      <c r="AJ169" s="66"/>
      <c r="AK169" s="66"/>
      <c r="AL169" s="66"/>
      <c r="AM169" s="66"/>
      <c r="AN169" s="66"/>
      <c r="AO169" s="66"/>
      <c r="AP169" s="66"/>
      <c r="AQ169" s="66"/>
      <c r="AR169" s="122">
        <f t="shared" si="34"/>
        <v>1000</v>
      </c>
    </row>
    <row r="170" spans="1:44" ht="15" customHeight="1" x14ac:dyDescent="0.25">
      <c r="A170" s="25">
        <v>1</v>
      </c>
      <c r="B170" s="26" t="s">
        <v>42</v>
      </c>
      <c r="C170" s="26" t="s">
        <v>42</v>
      </c>
      <c r="D170" s="30">
        <v>54107</v>
      </c>
      <c r="E170" s="31" t="s">
        <v>22</v>
      </c>
      <c r="F170" s="58">
        <v>1000</v>
      </c>
      <c r="G170" s="101"/>
      <c r="H170" s="101"/>
      <c r="I170" s="61">
        <f t="shared" si="25"/>
        <v>1000</v>
      </c>
      <c r="J170" s="112"/>
      <c r="K170" s="112"/>
      <c r="L170" s="62">
        <f t="shared" si="32"/>
        <v>1000</v>
      </c>
      <c r="M170" s="105"/>
      <c r="N170" s="105"/>
      <c r="O170" s="62">
        <f t="shared" si="33"/>
        <v>1000</v>
      </c>
      <c r="P170" s="62"/>
      <c r="Q170" s="62"/>
      <c r="R170" s="62">
        <f t="shared" si="28"/>
        <v>1000</v>
      </c>
      <c r="S170" s="62"/>
      <c r="T170" s="62"/>
      <c r="U170" s="62">
        <f t="shared" si="29"/>
        <v>1000</v>
      </c>
      <c r="V170" s="62"/>
      <c r="W170" s="62"/>
      <c r="X170" s="62">
        <f t="shared" si="30"/>
        <v>1000</v>
      </c>
      <c r="Y170" s="62"/>
      <c r="Z170" s="62"/>
      <c r="AA170" s="62">
        <f t="shared" si="31"/>
        <v>1000</v>
      </c>
      <c r="AB170" s="62"/>
      <c r="AC170" s="62"/>
      <c r="AD170" s="67">
        <f t="shared" si="24"/>
        <v>1000</v>
      </c>
      <c r="AE170" s="61">
        <f>'0202'!U242</f>
        <v>120</v>
      </c>
      <c r="AF170" s="66"/>
      <c r="AG170" s="66">
        <f>'0202'!U13</f>
        <v>120</v>
      </c>
      <c r="AH170" s="66">
        <f>'0202'!U33</f>
        <v>0</v>
      </c>
      <c r="AI170" s="66"/>
      <c r="AJ170" s="66"/>
      <c r="AK170" s="66">
        <f>'0202'!U87</f>
        <v>0</v>
      </c>
      <c r="AL170" s="66"/>
      <c r="AM170" s="66"/>
      <c r="AN170" s="66">
        <f>'0202'!U123</f>
        <v>0</v>
      </c>
      <c r="AO170" s="66">
        <f>'0202'!U178</f>
        <v>0</v>
      </c>
      <c r="AP170" s="66"/>
      <c r="AQ170" s="66">
        <f>'0202'!U110</f>
        <v>0</v>
      </c>
      <c r="AR170" s="122">
        <f t="shared" si="34"/>
        <v>880</v>
      </c>
    </row>
    <row r="171" spans="1:44" ht="15" customHeight="1" x14ac:dyDescent="0.25">
      <c r="A171" s="25">
        <v>1</v>
      </c>
      <c r="B171" s="26" t="s">
        <v>42</v>
      </c>
      <c r="C171" s="26" t="s">
        <v>42</v>
      </c>
      <c r="D171" s="30">
        <v>54108</v>
      </c>
      <c r="E171" s="31" t="s">
        <v>98</v>
      </c>
      <c r="F171" s="58">
        <v>1000</v>
      </c>
      <c r="G171" s="101"/>
      <c r="H171" s="101"/>
      <c r="I171" s="61">
        <f t="shared" si="25"/>
        <v>1000</v>
      </c>
      <c r="J171" s="112"/>
      <c r="K171" s="112"/>
      <c r="L171" s="62">
        <f t="shared" si="32"/>
        <v>1000</v>
      </c>
      <c r="M171" s="105"/>
      <c r="N171" s="105"/>
      <c r="O171" s="62">
        <f t="shared" si="33"/>
        <v>1000</v>
      </c>
      <c r="P171" s="62"/>
      <c r="Q171" s="62"/>
      <c r="R171" s="62">
        <f t="shared" si="28"/>
        <v>1000</v>
      </c>
      <c r="S171" s="62"/>
      <c r="T171" s="62"/>
      <c r="U171" s="62">
        <f t="shared" si="29"/>
        <v>1000</v>
      </c>
      <c r="V171" s="62"/>
      <c r="W171" s="62"/>
      <c r="X171" s="62">
        <f t="shared" si="30"/>
        <v>1000</v>
      </c>
      <c r="Y171" s="62"/>
      <c r="Z171" s="62"/>
      <c r="AA171" s="62">
        <f t="shared" si="31"/>
        <v>1000</v>
      </c>
      <c r="AB171" s="62"/>
      <c r="AC171" s="62"/>
      <c r="AD171" s="67">
        <f t="shared" si="24"/>
        <v>1000</v>
      </c>
      <c r="AE171" s="61">
        <f>'0202'!V242</f>
        <v>0</v>
      </c>
      <c r="AF171" s="66"/>
      <c r="AG171" s="66"/>
      <c r="AH171" s="66"/>
      <c r="AI171" s="66"/>
      <c r="AJ171" s="66"/>
      <c r="AK171" s="66"/>
      <c r="AL171" s="66"/>
      <c r="AM171" s="66"/>
      <c r="AN171" s="66"/>
      <c r="AO171" s="66"/>
      <c r="AP171" s="66"/>
      <c r="AQ171" s="66"/>
      <c r="AR171" s="122">
        <f t="shared" si="34"/>
        <v>1000</v>
      </c>
    </row>
    <row r="172" spans="1:44" ht="15" customHeight="1" x14ac:dyDescent="0.25">
      <c r="A172" s="25">
        <v>1</v>
      </c>
      <c r="B172" s="26" t="s">
        <v>42</v>
      </c>
      <c r="C172" s="26" t="s">
        <v>42</v>
      </c>
      <c r="D172" s="30">
        <v>54109</v>
      </c>
      <c r="E172" s="31" t="s">
        <v>118</v>
      </c>
      <c r="F172" s="58">
        <v>10000</v>
      </c>
      <c r="G172" s="101"/>
      <c r="H172" s="101"/>
      <c r="I172" s="61">
        <f t="shared" si="25"/>
        <v>10000</v>
      </c>
      <c r="J172" s="112"/>
      <c r="K172" s="112"/>
      <c r="L172" s="62">
        <f t="shared" si="32"/>
        <v>10000</v>
      </c>
      <c r="M172" s="105"/>
      <c r="N172" s="105"/>
      <c r="O172" s="62">
        <f t="shared" si="33"/>
        <v>10000</v>
      </c>
      <c r="P172" s="62"/>
      <c r="Q172" s="62"/>
      <c r="R172" s="62">
        <f t="shared" si="28"/>
        <v>10000</v>
      </c>
      <c r="S172" s="62"/>
      <c r="T172" s="62"/>
      <c r="U172" s="62">
        <f t="shared" si="29"/>
        <v>10000</v>
      </c>
      <c r="V172" s="62"/>
      <c r="W172" s="62"/>
      <c r="X172" s="62">
        <f t="shared" si="30"/>
        <v>10000</v>
      </c>
      <c r="Y172" s="62"/>
      <c r="Z172" s="62"/>
      <c r="AA172" s="62">
        <f t="shared" si="31"/>
        <v>10000</v>
      </c>
      <c r="AB172" s="62"/>
      <c r="AC172" s="62"/>
      <c r="AD172" s="67">
        <f t="shared" si="24"/>
        <v>10000</v>
      </c>
      <c r="AE172" s="61">
        <f>'0202'!W242</f>
        <v>0</v>
      </c>
      <c r="AF172" s="66"/>
      <c r="AG172" s="66"/>
      <c r="AH172" s="66"/>
      <c r="AI172" s="66"/>
      <c r="AJ172" s="66"/>
      <c r="AK172" s="66"/>
      <c r="AL172" s="66"/>
      <c r="AM172" s="66"/>
      <c r="AN172" s="66"/>
      <c r="AO172" s="66"/>
      <c r="AP172" s="66"/>
      <c r="AQ172" s="66"/>
      <c r="AR172" s="122">
        <f t="shared" si="34"/>
        <v>10000</v>
      </c>
    </row>
    <row r="173" spans="1:44" ht="15" customHeight="1" x14ac:dyDescent="0.25">
      <c r="A173" s="25">
        <v>1</v>
      </c>
      <c r="B173" s="26" t="s">
        <v>42</v>
      </c>
      <c r="C173" s="26" t="s">
        <v>42</v>
      </c>
      <c r="D173" s="30">
        <v>54110</v>
      </c>
      <c r="E173" s="31" t="s">
        <v>47</v>
      </c>
      <c r="F173" s="58">
        <v>50000</v>
      </c>
      <c r="G173" s="101"/>
      <c r="H173" s="101"/>
      <c r="I173" s="61">
        <f t="shared" si="25"/>
        <v>50000</v>
      </c>
      <c r="J173" s="112"/>
      <c r="K173" s="112"/>
      <c r="L173" s="62">
        <f t="shared" si="32"/>
        <v>50000</v>
      </c>
      <c r="M173" s="105"/>
      <c r="N173" s="105"/>
      <c r="O173" s="62">
        <f t="shared" si="33"/>
        <v>50000</v>
      </c>
      <c r="P173" s="105"/>
      <c r="Q173" s="62"/>
      <c r="R173" s="62">
        <f t="shared" si="28"/>
        <v>50000</v>
      </c>
      <c r="S173" s="62"/>
      <c r="T173" s="62"/>
      <c r="U173" s="62">
        <f t="shared" si="29"/>
        <v>50000</v>
      </c>
      <c r="V173" s="62"/>
      <c r="W173" s="62"/>
      <c r="X173" s="62">
        <f t="shared" si="30"/>
        <v>50000</v>
      </c>
      <c r="Y173" s="62"/>
      <c r="Z173" s="62"/>
      <c r="AA173" s="62">
        <f t="shared" si="31"/>
        <v>50000</v>
      </c>
      <c r="AB173" s="62"/>
      <c r="AC173" s="62"/>
      <c r="AD173" s="67">
        <f t="shared" si="24"/>
        <v>50000</v>
      </c>
      <c r="AE173" s="61">
        <f>'0202'!X242</f>
        <v>8.85</v>
      </c>
      <c r="AF173" s="66"/>
      <c r="AG173" s="66">
        <f>'0202'!X15</f>
        <v>8.85</v>
      </c>
      <c r="AH173" s="66">
        <f>'0202'!X33</f>
        <v>0</v>
      </c>
      <c r="AI173" s="66"/>
      <c r="AJ173" s="66">
        <f>'0202'!X69</f>
        <v>0</v>
      </c>
      <c r="AK173" s="66"/>
      <c r="AL173" s="66">
        <f>'0202'!X80</f>
        <v>0</v>
      </c>
      <c r="AM173" s="66">
        <f>'0202'!X128</f>
        <v>0</v>
      </c>
      <c r="AN173" s="66">
        <f>'0202'!X116</f>
        <v>0</v>
      </c>
      <c r="AO173" s="66">
        <f>'0202'!X134</f>
        <v>0</v>
      </c>
      <c r="AP173" s="66"/>
      <c r="AQ173" s="66">
        <f>'0202'!X230</f>
        <v>0</v>
      </c>
      <c r="AR173" s="122">
        <f t="shared" si="34"/>
        <v>49991.15</v>
      </c>
    </row>
    <row r="174" spans="1:44" ht="15" customHeight="1" x14ac:dyDescent="0.25">
      <c r="A174" s="25">
        <v>1</v>
      </c>
      <c r="B174" s="26" t="s">
        <v>42</v>
      </c>
      <c r="C174" s="26" t="s">
        <v>42</v>
      </c>
      <c r="D174" s="30">
        <v>54111</v>
      </c>
      <c r="E174" s="31" t="s">
        <v>156</v>
      </c>
      <c r="F174" s="58">
        <v>15000</v>
      </c>
      <c r="G174" s="101"/>
      <c r="H174" s="101"/>
      <c r="I174" s="61">
        <f t="shared" ref="I174:I203" si="35">F174+G174-H174</f>
        <v>15000</v>
      </c>
      <c r="J174" s="112"/>
      <c r="K174" s="112"/>
      <c r="L174" s="62">
        <f t="shared" si="32"/>
        <v>15000</v>
      </c>
      <c r="M174" s="105"/>
      <c r="N174" s="105"/>
      <c r="O174" s="62">
        <f t="shared" si="33"/>
        <v>15000</v>
      </c>
      <c r="P174" s="62"/>
      <c r="Q174" s="62"/>
      <c r="R174" s="62">
        <f t="shared" si="28"/>
        <v>15000</v>
      </c>
      <c r="S174" s="62"/>
      <c r="T174" s="62"/>
      <c r="U174" s="62">
        <f t="shared" si="29"/>
        <v>15000</v>
      </c>
      <c r="V174" s="62"/>
      <c r="W174" s="62"/>
      <c r="X174" s="62">
        <f t="shared" si="30"/>
        <v>15000</v>
      </c>
      <c r="Y174" s="62"/>
      <c r="Z174" s="62"/>
      <c r="AA174" s="62">
        <f t="shared" si="31"/>
        <v>15000</v>
      </c>
      <c r="AB174" s="62"/>
      <c r="AC174" s="62"/>
      <c r="AD174" s="67">
        <f t="shared" si="24"/>
        <v>15000</v>
      </c>
      <c r="AE174" s="61">
        <f>'0202'!Y242</f>
        <v>0</v>
      </c>
      <c r="AF174" s="66"/>
      <c r="AG174" s="66"/>
      <c r="AH174" s="66"/>
      <c r="AI174" s="66"/>
      <c r="AJ174" s="66"/>
      <c r="AK174" s="66"/>
      <c r="AL174" s="66"/>
      <c r="AM174" s="66"/>
      <c r="AN174" s="66"/>
      <c r="AO174" s="66">
        <f>'0202'!Y104</f>
        <v>0</v>
      </c>
      <c r="AP174" s="66"/>
      <c r="AQ174" s="66"/>
      <c r="AR174" s="122">
        <f t="shared" si="34"/>
        <v>15000</v>
      </c>
    </row>
    <row r="175" spans="1:44" ht="15" customHeight="1" x14ac:dyDescent="0.25">
      <c r="A175" s="25">
        <v>1</v>
      </c>
      <c r="B175" s="26" t="s">
        <v>42</v>
      </c>
      <c r="C175" s="26" t="s">
        <v>42</v>
      </c>
      <c r="D175" s="30">
        <v>54112</v>
      </c>
      <c r="E175" s="31" t="s">
        <v>157</v>
      </c>
      <c r="F175" s="58">
        <v>15000</v>
      </c>
      <c r="G175" s="101"/>
      <c r="H175" s="101"/>
      <c r="I175" s="61">
        <f t="shared" si="35"/>
        <v>15000</v>
      </c>
      <c r="J175" s="112"/>
      <c r="K175" s="112"/>
      <c r="L175" s="62">
        <f t="shared" si="32"/>
        <v>15000</v>
      </c>
      <c r="M175" s="105"/>
      <c r="N175" s="105"/>
      <c r="O175" s="62">
        <f t="shared" si="33"/>
        <v>15000</v>
      </c>
      <c r="P175" s="62"/>
      <c r="Q175" s="62"/>
      <c r="R175" s="62">
        <f t="shared" si="28"/>
        <v>15000</v>
      </c>
      <c r="S175" s="62"/>
      <c r="T175" s="62"/>
      <c r="U175" s="62">
        <f t="shared" si="29"/>
        <v>15000</v>
      </c>
      <c r="V175" s="62"/>
      <c r="W175" s="62"/>
      <c r="X175" s="62">
        <f t="shared" si="30"/>
        <v>15000</v>
      </c>
      <c r="Y175" s="62"/>
      <c r="Z175" s="62"/>
      <c r="AA175" s="62">
        <f t="shared" si="31"/>
        <v>15000</v>
      </c>
      <c r="AB175" s="62"/>
      <c r="AC175" s="62"/>
      <c r="AD175" s="67">
        <f t="shared" si="24"/>
        <v>15000</v>
      </c>
      <c r="AE175" s="61">
        <f>'0202'!Z242</f>
        <v>0</v>
      </c>
      <c r="AF175" s="66"/>
      <c r="AG175" s="66"/>
      <c r="AH175" s="66">
        <f>'0202'!Z33</f>
        <v>0</v>
      </c>
      <c r="AI175" s="66">
        <f>'0202'!Z55</f>
        <v>0</v>
      </c>
      <c r="AJ175" s="66"/>
      <c r="AK175" s="66"/>
      <c r="AL175" s="66"/>
      <c r="AM175" s="66"/>
      <c r="AN175" s="66">
        <f>'0202'!Z116</f>
        <v>0</v>
      </c>
      <c r="AO175" s="66">
        <f>'0202'!Z134</f>
        <v>0</v>
      </c>
      <c r="AP175" s="66">
        <f>'0202'!Z145</f>
        <v>0</v>
      </c>
      <c r="AQ175" s="66"/>
      <c r="AR175" s="122">
        <f t="shared" si="34"/>
        <v>15000</v>
      </c>
    </row>
    <row r="176" spans="1:44" ht="15" customHeight="1" x14ac:dyDescent="0.25">
      <c r="A176" s="25">
        <v>1</v>
      </c>
      <c r="B176" s="26" t="s">
        <v>42</v>
      </c>
      <c r="C176" s="26" t="s">
        <v>42</v>
      </c>
      <c r="D176" s="30">
        <v>54114</v>
      </c>
      <c r="E176" s="31" t="s">
        <v>24</v>
      </c>
      <c r="F176" s="58">
        <v>1000</v>
      </c>
      <c r="G176" s="101"/>
      <c r="H176" s="101"/>
      <c r="I176" s="61">
        <f t="shared" si="35"/>
        <v>1000</v>
      </c>
      <c r="J176" s="112"/>
      <c r="K176" s="112"/>
      <c r="L176" s="62">
        <f t="shared" si="32"/>
        <v>1000</v>
      </c>
      <c r="M176" s="105"/>
      <c r="N176" s="105"/>
      <c r="O176" s="62">
        <f t="shared" si="33"/>
        <v>1000</v>
      </c>
      <c r="P176" s="62"/>
      <c r="Q176" s="62"/>
      <c r="R176" s="62">
        <f t="shared" si="28"/>
        <v>1000</v>
      </c>
      <c r="S176" s="62"/>
      <c r="T176" s="62"/>
      <c r="U176" s="62">
        <f t="shared" si="29"/>
        <v>1000</v>
      </c>
      <c r="V176" s="62"/>
      <c r="W176" s="62"/>
      <c r="X176" s="62">
        <f t="shared" si="30"/>
        <v>1000</v>
      </c>
      <c r="Y176" s="62"/>
      <c r="Z176" s="62"/>
      <c r="AA176" s="62">
        <f t="shared" si="31"/>
        <v>1000</v>
      </c>
      <c r="AB176" s="62"/>
      <c r="AC176" s="62"/>
      <c r="AD176" s="67">
        <f t="shared" si="24"/>
        <v>1000</v>
      </c>
      <c r="AE176" s="61">
        <f>'0202'!AA242</f>
        <v>0</v>
      </c>
      <c r="AF176" s="66"/>
      <c r="AG176" s="66"/>
      <c r="AH176" s="66"/>
      <c r="AI176" s="66"/>
      <c r="AJ176" s="66">
        <f>'0202'!AA82</f>
        <v>0</v>
      </c>
      <c r="AK176" s="66"/>
      <c r="AL176" s="66">
        <f>'0202'!AA80</f>
        <v>0</v>
      </c>
      <c r="AM176" s="66"/>
      <c r="AN176" s="66"/>
      <c r="AO176" s="66"/>
      <c r="AP176" s="66"/>
      <c r="AQ176" s="66"/>
      <c r="AR176" s="122">
        <f t="shared" si="34"/>
        <v>1000</v>
      </c>
    </row>
    <row r="177" spans="1:44" ht="15" customHeight="1" x14ac:dyDescent="0.25">
      <c r="A177" s="25">
        <v>1</v>
      </c>
      <c r="B177" s="26" t="s">
        <v>42</v>
      </c>
      <c r="C177" s="26" t="s">
        <v>42</v>
      </c>
      <c r="D177" s="30">
        <v>54115</v>
      </c>
      <c r="E177" s="31" t="s">
        <v>63</v>
      </c>
      <c r="F177" s="58">
        <v>1000</v>
      </c>
      <c r="G177" s="101"/>
      <c r="H177" s="101"/>
      <c r="I177" s="61">
        <f t="shared" si="35"/>
        <v>1000</v>
      </c>
      <c r="J177" s="112"/>
      <c r="K177" s="112"/>
      <c r="L177" s="62">
        <f t="shared" si="32"/>
        <v>1000</v>
      </c>
      <c r="M177" s="105"/>
      <c r="N177" s="105"/>
      <c r="O177" s="62">
        <f t="shared" si="33"/>
        <v>1000</v>
      </c>
      <c r="P177" s="62"/>
      <c r="Q177" s="62"/>
      <c r="R177" s="62">
        <f t="shared" si="28"/>
        <v>1000</v>
      </c>
      <c r="S177" s="62"/>
      <c r="T177" s="62"/>
      <c r="U177" s="62">
        <f t="shared" si="29"/>
        <v>1000</v>
      </c>
      <c r="V177" s="62"/>
      <c r="W177" s="62"/>
      <c r="X177" s="62">
        <f t="shared" si="30"/>
        <v>1000</v>
      </c>
      <c r="Y177" s="62"/>
      <c r="Z177" s="62"/>
      <c r="AA177" s="62">
        <f t="shared" si="31"/>
        <v>1000</v>
      </c>
      <c r="AB177" s="62"/>
      <c r="AC177" s="62"/>
      <c r="AD177" s="67">
        <f t="shared" si="24"/>
        <v>1000</v>
      </c>
      <c r="AE177" s="61">
        <f>'0202'!AB242</f>
        <v>0</v>
      </c>
      <c r="AF177" s="66"/>
      <c r="AG177" s="66"/>
      <c r="AH177" s="66"/>
      <c r="AI177" s="66"/>
      <c r="AJ177" s="66"/>
      <c r="AK177" s="66">
        <f>'0202'!AB93</f>
        <v>0</v>
      </c>
      <c r="AL177" s="66"/>
      <c r="AM177" s="66">
        <f>'0202'!AB63</f>
        <v>0</v>
      </c>
      <c r="AN177" s="66"/>
      <c r="AO177" s="66"/>
      <c r="AP177" s="66"/>
      <c r="AQ177" s="66"/>
      <c r="AR177" s="122">
        <f t="shared" si="34"/>
        <v>1000</v>
      </c>
    </row>
    <row r="178" spans="1:44" ht="15" customHeight="1" x14ac:dyDescent="0.25">
      <c r="A178" s="25">
        <v>1</v>
      </c>
      <c r="B178" s="26" t="s">
        <v>42</v>
      </c>
      <c r="C178" s="26" t="s">
        <v>42</v>
      </c>
      <c r="D178" s="30">
        <v>54118</v>
      </c>
      <c r="E178" s="31" t="s">
        <v>26</v>
      </c>
      <c r="F178" s="58">
        <v>10000</v>
      </c>
      <c r="G178" s="101"/>
      <c r="H178" s="101">
        <v>1123.77</v>
      </c>
      <c r="I178" s="61">
        <f t="shared" si="35"/>
        <v>8876.23</v>
      </c>
      <c r="J178" s="112"/>
      <c r="K178" s="112"/>
      <c r="L178" s="62">
        <f t="shared" si="32"/>
        <v>8876.23</v>
      </c>
      <c r="M178" s="105"/>
      <c r="N178" s="105"/>
      <c r="O178" s="62">
        <f t="shared" si="33"/>
        <v>8876.23</v>
      </c>
      <c r="P178" s="62"/>
      <c r="Q178" s="62"/>
      <c r="R178" s="62">
        <f t="shared" si="28"/>
        <v>8876.23</v>
      </c>
      <c r="S178" s="62"/>
      <c r="T178" s="62"/>
      <c r="U178" s="62">
        <f t="shared" si="29"/>
        <v>8876.23</v>
      </c>
      <c r="V178" s="62"/>
      <c r="W178" s="62"/>
      <c r="X178" s="62">
        <f t="shared" si="30"/>
        <v>8876.23</v>
      </c>
      <c r="Y178" s="62"/>
      <c r="Z178" s="62"/>
      <c r="AA178" s="62">
        <f t="shared" si="31"/>
        <v>8876.23</v>
      </c>
      <c r="AB178" s="62"/>
      <c r="AC178" s="62"/>
      <c r="AD178" s="67">
        <f t="shared" si="24"/>
        <v>8876.23</v>
      </c>
      <c r="AE178" s="61">
        <f>'0202'!AC242</f>
        <v>2605.9700000000003</v>
      </c>
      <c r="AF178" s="66"/>
      <c r="AG178" s="66">
        <f>'0202'!AC16+'0202'!AC22+'0202'!AC23</f>
        <v>1555.23</v>
      </c>
      <c r="AH178" s="66">
        <f>'0202'!AC52</f>
        <v>288</v>
      </c>
      <c r="AI178" s="192">
        <f>'0202'!AC53+'0202'!AC68</f>
        <v>0</v>
      </c>
      <c r="AJ178" s="196">
        <f>'0202'!AC77</f>
        <v>762.74</v>
      </c>
      <c r="AK178" s="168"/>
      <c r="AL178" s="193">
        <f>'0202'!AC111+'0202'!AC112+'0202'!AC119+'0202'!AC124</f>
        <v>0</v>
      </c>
      <c r="AM178" s="169">
        <f>'0202'!AC128+'0202'!AC136</f>
        <v>0</v>
      </c>
      <c r="AN178" s="169">
        <f>'0202'!AC145+'0202'!AC146</f>
        <v>0</v>
      </c>
      <c r="AO178" s="169">
        <f>'0202'!AC190</f>
        <v>0</v>
      </c>
      <c r="AP178" s="169">
        <f>'0202'!AC138+'0202'!AC151</f>
        <v>0</v>
      </c>
      <c r="AQ178" s="169">
        <f>'0202'!AC227</f>
        <v>0</v>
      </c>
      <c r="AR178" s="122">
        <f t="shared" si="34"/>
        <v>6270.2599999999993</v>
      </c>
    </row>
    <row r="179" spans="1:44" ht="15" customHeight="1" x14ac:dyDescent="0.25">
      <c r="A179" s="25">
        <v>1</v>
      </c>
      <c r="B179" s="26" t="s">
        <v>42</v>
      </c>
      <c r="C179" s="26" t="s">
        <v>42</v>
      </c>
      <c r="D179" s="30">
        <v>54119</v>
      </c>
      <c r="E179" s="31" t="s">
        <v>27</v>
      </c>
      <c r="F179" s="58">
        <v>5000</v>
      </c>
      <c r="G179" s="101"/>
      <c r="H179" s="101"/>
      <c r="I179" s="61">
        <f t="shared" si="35"/>
        <v>5000</v>
      </c>
      <c r="J179" s="112"/>
      <c r="K179" s="112"/>
      <c r="L179" s="62">
        <f t="shared" si="32"/>
        <v>5000</v>
      </c>
      <c r="M179" s="105"/>
      <c r="N179" s="105"/>
      <c r="O179" s="62">
        <f t="shared" si="33"/>
        <v>5000</v>
      </c>
      <c r="P179" s="62"/>
      <c r="Q179" s="62"/>
      <c r="R179" s="62">
        <f t="shared" si="28"/>
        <v>5000</v>
      </c>
      <c r="S179" s="62"/>
      <c r="T179" s="62"/>
      <c r="U179" s="62">
        <f t="shared" si="29"/>
        <v>5000</v>
      </c>
      <c r="V179" s="62"/>
      <c r="W179" s="62"/>
      <c r="X179" s="62">
        <f t="shared" si="30"/>
        <v>5000</v>
      </c>
      <c r="Y179" s="62"/>
      <c r="Z179" s="62"/>
      <c r="AA179" s="62">
        <f t="shared" si="31"/>
        <v>5000</v>
      </c>
      <c r="AB179" s="62"/>
      <c r="AC179" s="62"/>
      <c r="AD179" s="67">
        <f t="shared" si="24"/>
        <v>5000</v>
      </c>
      <c r="AE179" s="61">
        <f>'0202'!AD242</f>
        <v>3493.38</v>
      </c>
      <c r="AF179" s="66"/>
      <c r="AG179" s="66">
        <f>'0202'!AD30</f>
        <v>47.68</v>
      </c>
      <c r="AH179" s="66">
        <f>'0202'!AD33</f>
        <v>1570.7</v>
      </c>
      <c r="AI179" s="66">
        <f>'0202'!AD52</f>
        <v>0</v>
      </c>
      <c r="AJ179" s="66">
        <f>'0202'!AD69</f>
        <v>0</v>
      </c>
      <c r="AK179" s="66"/>
      <c r="AL179" s="66">
        <f>'0202'!AD110</f>
        <v>0</v>
      </c>
      <c r="AM179" s="66">
        <f>'0202'!AD128</f>
        <v>0</v>
      </c>
      <c r="AN179" s="66">
        <f>'0202'!AD116</f>
        <v>0</v>
      </c>
      <c r="AO179" s="66">
        <f>'0202'!AD134</f>
        <v>0</v>
      </c>
      <c r="AP179" s="66">
        <f>'0202'!AD200+'0202'!AD201</f>
        <v>0</v>
      </c>
      <c r="AQ179" s="66">
        <f>'0202'!AD216+'0202'!AD217</f>
        <v>0</v>
      </c>
      <c r="AR179" s="122">
        <f t="shared" si="34"/>
        <v>1506.62</v>
      </c>
    </row>
    <row r="180" spans="1:44" ht="15" customHeight="1" x14ac:dyDescent="0.25">
      <c r="A180" s="25">
        <v>1</v>
      </c>
      <c r="B180" s="26" t="s">
        <v>42</v>
      </c>
      <c r="C180" s="26" t="s">
        <v>42</v>
      </c>
      <c r="D180" s="30">
        <v>54199</v>
      </c>
      <c r="E180" s="31" t="s">
        <v>28</v>
      </c>
      <c r="F180" s="58">
        <v>50000</v>
      </c>
      <c r="G180" s="101"/>
      <c r="H180" s="101">
        <v>109.5</v>
      </c>
      <c r="I180" s="61">
        <f t="shared" si="35"/>
        <v>49890.5</v>
      </c>
      <c r="J180" s="112"/>
      <c r="K180" s="112">
        <v>1300</v>
      </c>
      <c r="L180" s="62">
        <f t="shared" si="32"/>
        <v>48590.5</v>
      </c>
      <c r="M180" s="105"/>
      <c r="N180" s="105"/>
      <c r="O180" s="62">
        <f t="shared" si="33"/>
        <v>48590.5</v>
      </c>
      <c r="P180" s="62"/>
      <c r="Q180" s="62"/>
      <c r="R180" s="62">
        <f t="shared" si="28"/>
        <v>48590.5</v>
      </c>
      <c r="S180" s="116"/>
      <c r="T180" s="62"/>
      <c r="U180" s="62">
        <f t="shared" si="29"/>
        <v>48590.5</v>
      </c>
      <c r="V180" s="62"/>
      <c r="W180" s="62"/>
      <c r="X180" s="62">
        <f t="shared" si="30"/>
        <v>48590.5</v>
      </c>
      <c r="Y180" s="62"/>
      <c r="Z180" s="62"/>
      <c r="AA180" s="62">
        <f t="shared" si="31"/>
        <v>48590.5</v>
      </c>
      <c r="AB180" s="62"/>
      <c r="AC180" s="62"/>
      <c r="AD180" s="67">
        <f t="shared" si="24"/>
        <v>48590.5</v>
      </c>
      <c r="AE180" s="61">
        <f>'0202'!AE242</f>
        <v>0</v>
      </c>
      <c r="AF180" s="66"/>
      <c r="AG180" s="66">
        <f>'0202'!AE18</f>
        <v>0</v>
      </c>
      <c r="AH180" s="66">
        <f>'0202'!AE46</f>
        <v>0</v>
      </c>
      <c r="AI180" s="66"/>
      <c r="AJ180" s="66"/>
      <c r="AK180" s="66">
        <f>'0202'!AE33</f>
        <v>0</v>
      </c>
      <c r="AL180" s="66"/>
      <c r="AM180" s="66"/>
      <c r="AN180" s="66">
        <f>'0202'!AE116</f>
        <v>0</v>
      </c>
      <c r="AO180" s="66"/>
      <c r="AP180" s="66"/>
      <c r="AQ180" s="66"/>
      <c r="AR180" s="122">
        <f t="shared" si="34"/>
        <v>48590.5</v>
      </c>
    </row>
    <row r="181" spans="1:44" ht="15" hidden="1" customHeight="1" x14ac:dyDescent="0.25">
      <c r="A181" s="25">
        <v>1</v>
      </c>
      <c r="B181" s="26" t="s">
        <v>42</v>
      </c>
      <c r="C181" s="26" t="s">
        <v>42</v>
      </c>
      <c r="D181" s="30">
        <v>54202</v>
      </c>
      <c r="E181" s="31" t="s">
        <v>30</v>
      </c>
      <c r="F181" s="58"/>
      <c r="G181" s="101"/>
      <c r="H181" s="101"/>
      <c r="I181" s="61">
        <f t="shared" si="35"/>
        <v>0</v>
      </c>
      <c r="J181" s="112"/>
      <c r="K181" s="112"/>
      <c r="L181" s="62">
        <f t="shared" si="32"/>
        <v>0</v>
      </c>
      <c r="M181" s="105"/>
      <c r="N181" s="105"/>
      <c r="O181" s="62">
        <f t="shared" si="33"/>
        <v>0</v>
      </c>
      <c r="P181" s="62"/>
      <c r="Q181" s="62"/>
      <c r="R181" s="62">
        <f t="shared" si="28"/>
        <v>0</v>
      </c>
      <c r="S181" s="62"/>
      <c r="T181" s="62"/>
      <c r="U181" s="62">
        <f t="shared" si="29"/>
        <v>0</v>
      </c>
      <c r="V181" s="62"/>
      <c r="W181" s="62"/>
      <c r="X181" s="62">
        <f t="shared" si="30"/>
        <v>0</v>
      </c>
      <c r="Y181" s="62"/>
      <c r="Z181" s="62"/>
      <c r="AA181" s="62">
        <f t="shared" si="31"/>
        <v>0</v>
      </c>
      <c r="AB181" s="62"/>
      <c r="AC181" s="62"/>
      <c r="AD181" s="67">
        <f t="shared" si="24"/>
        <v>0</v>
      </c>
      <c r="AE181" s="61">
        <f>'0202'!AF242</f>
        <v>0</v>
      </c>
      <c r="AF181" s="66"/>
      <c r="AG181" s="66"/>
      <c r="AH181" s="66"/>
      <c r="AI181" s="66"/>
      <c r="AJ181" s="66"/>
      <c r="AK181" s="66"/>
      <c r="AL181" s="66"/>
      <c r="AM181" s="66"/>
      <c r="AN181" s="66"/>
      <c r="AO181" s="66"/>
      <c r="AP181" s="66"/>
      <c r="AQ181" s="66"/>
      <c r="AR181" s="122">
        <f t="shared" si="34"/>
        <v>0</v>
      </c>
    </row>
    <row r="182" spans="1:44" ht="15" hidden="1" customHeight="1" x14ac:dyDescent="0.25">
      <c r="A182" s="25">
        <v>1</v>
      </c>
      <c r="B182" s="26" t="s">
        <v>42</v>
      </c>
      <c r="C182" s="26" t="s">
        <v>42</v>
      </c>
      <c r="D182" s="30">
        <v>54203</v>
      </c>
      <c r="E182" s="31" t="s">
        <v>31</v>
      </c>
      <c r="F182" s="58"/>
      <c r="G182" s="101"/>
      <c r="H182" s="101"/>
      <c r="I182" s="61">
        <f t="shared" si="35"/>
        <v>0</v>
      </c>
      <c r="J182" s="112"/>
      <c r="K182" s="112"/>
      <c r="L182" s="62">
        <f t="shared" si="32"/>
        <v>0</v>
      </c>
      <c r="M182" s="105"/>
      <c r="N182" s="105"/>
      <c r="O182" s="62">
        <f t="shared" si="33"/>
        <v>0</v>
      </c>
      <c r="P182" s="62"/>
      <c r="Q182" s="62"/>
      <c r="R182" s="62">
        <f t="shared" si="28"/>
        <v>0</v>
      </c>
      <c r="S182" s="62"/>
      <c r="T182" s="62"/>
      <c r="U182" s="62">
        <f t="shared" si="29"/>
        <v>0</v>
      </c>
      <c r="V182" s="62"/>
      <c r="W182" s="62"/>
      <c r="X182" s="62">
        <f t="shared" si="30"/>
        <v>0</v>
      </c>
      <c r="Y182" s="62"/>
      <c r="Z182" s="62"/>
      <c r="AA182" s="62">
        <f t="shared" si="31"/>
        <v>0</v>
      </c>
      <c r="AB182" s="62"/>
      <c r="AC182" s="62"/>
      <c r="AD182" s="67">
        <f t="shared" si="24"/>
        <v>0</v>
      </c>
      <c r="AE182" s="61"/>
      <c r="AF182" s="66"/>
      <c r="AG182" s="66"/>
      <c r="AH182" s="66"/>
      <c r="AI182" s="66"/>
      <c r="AJ182" s="66"/>
      <c r="AK182" s="66"/>
      <c r="AL182" s="66"/>
      <c r="AM182" s="66"/>
      <c r="AN182" s="66"/>
      <c r="AO182" s="66"/>
      <c r="AP182" s="66"/>
      <c r="AQ182" s="66"/>
      <c r="AR182" s="122">
        <f t="shared" si="34"/>
        <v>0</v>
      </c>
    </row>
    <row r="183" spans="1:44" ht="15" customHeight="1" x14ac:dyDescent="0.25">
      <c r="A183" s="25">
        <v>1</v>
      </c>
      <c r="B183" s="26" t="s">
        <v>42</v>
      </c>
      <c r="C183" s="26" t="s">
        <v>42</v>
      </c>
      <c r="D183" s="30">
        <v>54205</v>
      </c>
      <c r="E183" s="31" t="s">
        <v>50</v>
      </c>
      <c r="F183" s="58">
        <v>275000</v>
      </c>
      <c r="G183" s="101"/>
      <c r="H183" s="101"/>
      <c r="I183" s="61">
        <f t="shared" si="35"/>
        <v>275000</v>
      </c>
      <c r="J183" s="112"/>
      <c r="K183" s="112"/>
      <c r="L183" s="62">
        <f t="shared" si="32"/>
        <v>275000</v>
      </c>
      <c r="M183" s="105"/>
      <c r="N183" s="105"/>
      <c r="O183" s="62">
        <f t="shared" si="33"/>
        <v>275000</v>
      </c>
      <c r="P183" s="62"/>
      <c r="Q183" s="62"/>
      <c r="R183" s="62">
        <f t="shared" si="28"/>
        <v>275000</v>
      </c>
      <c r="S183" s="62"/>
      <c r="T183" s="62"/>
      <c r="U183" s="62">
        <f t="shared" si="29"/>
        <v>275000</v>
      </c>
      <c r="V183" s="62"/>
      <c r="W183" s="62"/>
      <c r="X183" s="62">
        <f t="shared" si="30"/>
        <v>275000</v>
      </c>
      <c r="Y183" s="62"/>
      <c r="Z183" s="62"/>
      <c r="AA183" s="62">
        <f t="shared" si="31"/>
        <v>275000</v>
      </c>
      <c r="AB183" s="62"/>
      <c r="AC183" s="62"/>
      <c r="AD183" s="67">
        <f t="shared" si="24"/>
        <v>275000</v>
      </c>
      <c r="AE183" s="61">
        <f>'0202'!AG242</f>
        <v>189732.36000000004</v>
      </c>
      <c r="AF183" s="66"/>
      <c r="AG183" s="66">
        <f>'0202'!AG12+'0202'!AG19+'0202'!AG29</f>
        <v>20224.57</v>
      </c>
      <c r="AH183" s="66">
        <f>'0202'!AG32+'0202'!AG34+'0202'!AG53+'0202'!AG56+'0202'!AG57</f>
        <v>21764.19</v>
      </c>
      <c r="AI183" s="66">
        <f>'0202'!AG60+'0202'!AG61+'0202'!AG73</f>
        <v>21551.260000000002</v>
      </c>
      <c r="AJ183" s="66">
        <f>'0202'!AG81+'0202'!AG82+'0202'!AG90</f>
        <v>20386.579999999998</v>
      </c>
      <c r="AK183" s="66">
        <f>'0202'!AG94+'0202'!AG96+'0202'!AG106</f>
        <v>20785.429999999997</v>
      </c>
      <c r="AL183" s="66">
        <f>'0202'!AG112+'0202'!AG113+'0202'!AG122</f>
        <v>21476.63</v>
      </c>
      <c r="AM183" s="66">
        <f>'0202'!AG126+'0202'!AG127+'0202'!AG133</f>
        <v>22084.149999999998</v>
      </c>
      <c r="AN183" s="66">
        <f>'0202'!AG144+'0202'!AG150+'0202'!AG166</f>
        <v>0</v>
      </c>
      <c r="AO183" s="66">
        <f>'0202'!AG177+'0202'!AG184+'0202'!AG189</f>
        <v>0</v>
      </c>
      <c r="AP183" s="66">
        <f>'0202'!AG194+'0202'!AG196+'0202'!AG199</f>
        <v>0</v>
      </c>
      <c r="AQ183" s="66">
        <f>'0202'!AG207+'0202'!AG213+'0202'!AG225</f>
        <v>0</v>
      </c>
      <c r="AR183" s="122">
        <f t="shared" si="34"/>
        <v>85267.639999999956</v>
      </c>
    </row>
    <row r="184" spans="1:44" ht="15" hidden="1" customHeight="1" x14ac:dyDescent="0.25">
      <c r="A184" s="25">
        <v>1</v>
      </c>
      <c r="B184" s="26" t="s">
        <v>42</v>
      </c>
      <c r="C184" s="26" t="s">
        <v>42</v>
      </c>
      <c r="D184" s="30">
        <v>54301</v>
      </c>
      <c r="E184" s="31" t="s">
        <v>100</v>
      </c>
      <c r="F184" s="58"/>
      <c r="G184" s="101"/>
      <c r="H184" s="101"/>
      <c r="I184" s="61">
        <f t="shared" si="35"/>
        <v>0</v>
      </c>
      <c r="J184" s="112"/>
      <c r="K184" s="112"/>
      <c r="L184" s="62">
        <f t="shared" si="32"/>
        <v>0</v>
      </c>
      <c r="M184" s="105"/>
      <c r="N184" s="105"/>
      <c r="O184" s="62">
        <f t="shared" si="33"/>
        <v>0</v>
      </c>
      <c r="P184" s="62"/>
      <c r="Q184" s="62"/>
      <c r="R184" s="62">
        <f t="shared" si="28"/>
        <v>0</v>
      </c>
      <c r="S184" s="62"/>
      <c r="T184" s="62"/>
      <c r="U184" s="62">
        <f t="shared" si="29"/>
        <v>0</v>
      </c>
      <c r="V184" s="62"/>
      <c r="W184" s="62"/>
      <c r="X184" s="62">
        <f t="shared" si="30"/>
        <v>0</v>
      </c>
      <c r="Y184" s="62"/>
      <c r="Z184" s="62"/>
      <c r="AA184" s="62">
        <f t="shared" si="31"/>
        <v>0</v>
      </c>
      <c r="AB184" s="62"/>
      <c r="AC184" s="62"/>
      <c r="AD184" s="67">
        <f t="shared" si="24"/>
        <v>0</v>
      </c>
      <c r="AE184" s="61">
        <f>'0202'!AH242</f>
        <v>0</v>
      </c>
      <c r="AF184" s="66"/>
      <c r="AG184" s="66"/>
      <c r="AH184" s="66"/>
      <c r="AI184" s="66"/>
      <c r="AJ184" s="66"/>
      <c r="AK184" s="66">
        <f>'0202'!AH65</f>
        <v>0</v>
      </c>
      <c r="AL184" s="66"/>
      <c r="AM184" s="66"/>
      <c r="AN184" s="66"/>
      <c r="AO184" s="66"/>
      <c r="AP184" s="66"/>
      <c r="AQ184" s="66"/>
      <c r="AR184" s="122">
        <f t="shared" si="34"/>
        <v>0</v>
      </c>
    </row>
    <row r="185" spans="1:44" ht="15" customHeight="1" x14ac:dyDescent="0.25">
      <c r="A185" s="25">
        <v>1</v>
      </c>
      <c r="B185" s="26" t="s">
        <v>42</v>
      </c>
      <c r="C185" s="26" t="s">
        <v>42</v>
      </c>
      <c r="D185" s="30">
        <v>54304</v>
      </c>
      <c r="E185" s="31" t="s">
        <v>86</v>
      </c>
      <c r="F185" s="58">
        <v>400000</v>
      </c>
      <c r="G185" s="101"/>
      <c r="H185" s="101"/>
      <c r="I185" s="61">
        <f t="shared" si="35"/>
        <v>400000</v>
      </c>
      <c r="J185" s="112"/>
      <c r="K185" s="112"/>
      <c r="L185" s="62">
        <f t="shared" si="32"/>
        <v>400000</v>
      </c>
      <c r="M185" s="105"/>
      <c r="N185" s="105"/>
      <c r="O185" s="62">
        <f t="shared" si="33"/>
        <v>400000</v>
      </c>
      <c r="P185" s="62"/>
      <c r="Q185" s="62"/>
      <c r="R185" s="62">
        <f t="shared" si="28"/>
        <v>400000</v>
      </c>
      <c r="S185" s="62"/>
      <c r="T185" s="62"/>
      <c r="U185" s="62">
        <f t="shared" si="29"/>
        <v>400000</v>
      </c>
      <c r="V185" s="62"/>
      <c r="W185" s="62"/>
      <c r="X185" s="62">
        <f t="shared" ref="X185:X192" si="36">U185+V185-W185</f>
        <v>400000</v>
      </c>
      <c r="Y185" s="62"/>
      <c r="Z185" s="62"/>
      <c r="AA185" s="62">
        <f t="shared" ref="AA185:AA192" si="37">X185+Y185-Z185</f>
        <v>400000</v>
      </c>
      <c r="AB185" s="62"/>
      <c r="AC185" s="62"/>
      <c r="AD185" s="67">
        <f t="shared" si="24"/>
        <v>400000</v>
      </c>
      <c r="AE185" s="61">
        <f>'0202'!AJ242</f>
        <v>256601.85999999996</v>
      </c>
      <c r="AF185" s="66"/>
      <c r="AG185" s="66">
        <f>'0202'!AJ24</f>
        <v>31510.04</v>
      </c>
      <c r="AH185" s="66">
        <f>'0202'!AJ41+'0202'!AJ58</f>
        <v>25754.19</v>
      </c>
      <c r="AI185" s="66">
        <f>'0202'!AJ62+'0202'!AJ65</f>
        <v>0</v>
      </c>
      <c r="AJ185" s="66">
        <f>'0202'!AJ76+'0202'!AJ91</f>
        <v>58587.7</v>
      </c>
      <c r="AK185" s="66">
        <f>'0202'!AJ98</f>
        <v>33813.269999999997</v>
      </c>
      <c r="AL185" s="66">
        <f>'0202'!AJ118</f>
        <v>35284.699999999997</v>
      </c>
      <c r="AM185" s="66">
        <f>'0202'!AJ134</f>
        <v>34280.92</v>
      </c>
      <c r="AN185" s="66">
        <f>'0202'!AJ147+'0202'!AJ148+'0202'!AJ149+'0202'!AJ164+'0202'!AJ165</f>
        <v>0</v>
      </c>
      <c r="AO185" s="66">
        <f>'0202'!AJ174</f>
        <v>0</v>
      </c>
      <c r="AP185" s="66">
        <f>'0202'!AJ193+'0202'!AJ203+'0202'!AJ204</f>
        <v>0</v>
      </c>
      <c r="AQ185" s="66">
        <f>'0202'!AJ209+'0202'!AJ214+'0202'!AJ215</f>
        <v>0</v>
      </c>
      <c r="AR185" s="122">
        <f t="shared" si="34"/>
        <v>143398.14000000004</v>
      </c>
    </row>
    <row r="186" spans="1:44" ht="15" customHeight="1" x14ac:dyDescent="0.25">
      <c r="A186" s="25">
        <v>1</v>
      </c>
      <c r="B186" s="26" t="s">
        <v>42</v>
      </c>
      <c r="C186" s="26" t="s">
        <v>42</v>
      </c>
      <c r="D186" s="30">
        <v>54319</v>
      </c>
      <c r="E186" s="31" t="s">
        <v>165</v>
      </c>
      <c r="F186" s="58"/>
      <c r="G186" s="101"/>
      <c r="H186" s="101"/>
      <c r="I186" s="61">
        <f t="shared" si="35"/>
        <v>0</v>
      </c>
      <c r="J186" s="112">
        <v>1300</v>
      </c>
      <c r="K186" s="112"/>
      <c r="L186" s="62">
        <f t="shared" si="32"/>
        <v>1300</v>
      </c>
      <c r="M186" s="105"/>
      <c r="N186" s="105"/>
      <c r="O186" s="62">
        <f t="shared" si="33"/>
        <v>1300</v>
      </c>
      <c r="P186" s="62"/>
      <c r="Q186" s="62"/>
      <c r="R186" s="62">
        <f t="shared" si="28"/>
        <v>1300</v>
      </c>
      <c r="S186" s="62"/>
      <c r="T186" s="62"/>
      <c r="U186" s="62">
        <f t="shared" si="29"/>
        <v>1300</v>
      </c>
      <c r="V186" s="62"/>
      <c r="W186" s="62"/>
      <c r="X186" s="62">
        <f t="shared" si="36"/>
        <v>1300</v>
      </c>
      <c r="Y186" s="62"/>
      <c r="Z186" s="62"/>
      <c r="AA186" s="62">
        <f t="shared" si="37"/>
        <v>1300</v>
      </c>
      <c r="AB186" s="62"/>
      <c r="AC186" s="62"/>
      <c r="AD186" s="67">
        <f t="shared" ref="AD186:AD192" si="38">AA186+AB186-AC186</f>
        <v>1300</v>
      </c>
      <c r="AE186" s="61">
        <f>'0202'!AK242</f>
        <v>0</v>
      </c>
      <c r="AF186" s="66"/>
      <c r="AG186" s="66"/>
      <c r="AH186" s="66"/>
      <c r="AI186" s="66"/>
      <c r="AJ186" s="66"/>
      <c r="AK186" s="66">
        <f>'0202'!AK78</f>
        <v>0</v>
      </c>
      <c r="AL186" s="66">
        <f>'0202'!AM110</f>
        <v>1145.46</v>
      </c>
      <c r="AM186" s="66"/>
      <c r="AN186" s="66">
        <f>'0202'!AK116</f>
        <v>0</v>
      </c>
      <c r="AO186" s="66"/>
      <c r="AP186" s="66"/>
      <c r="AQ186" s="66"/>
      <c r="AR186" s="122">
        <f t="shared" si="34"/>
        <v>1300</v>
      </c>
    </row>
    <row r="187" spans="1:44" ht="15" customHeight="1" x14ac:dyDescent="0.25">
      <c r="A187" s="25">
        <v>1</v>
      </c>
      <c r="B187" s="26" t="s">
        <v>42</v>
      </c>
      <c r="C187" s="26" t="s">
        <v>42</v>
      </c>
      <c r="D187" s="30">
        <v>54401</v>
      </c>
      <c r="E187" s="31" t="s">
        <v>36</v>
      </c>
      <c r="F187" s="58">
        <v>3000</v>
      </c>
      <c r="G187" s="101"/>
      <c r="H187" s="101"/>
      <c r="I187" s="61">
        <f t="shared" si="35"/>
        <v>3000</v>
      </c>
      <c r="J187" s="112"/>
      <c r="K187" s="112"/>
      <c r="L187" s="62">
        <f t="shared" si="32"/>
        <v>3000</v>
      </c>
      <c r="M187" s="105"/>
      <c r="N187" s="105"/>
      <c r="O187" s="62">
        <f t="shared" si="33"/>
        <v>3000</v>
      </c>
      <c r="P187" s="62"/>
      <c r="Q187" s="62"/>
      <c r="R187" s="62">
        <f t="shared" si="28"/>
        <v>3000</v>
      </c>
      <c r="S187" s="62"/>
      <c r="T187" s="62"/>
      <c r="U187" s="62">
        <f t="shared" si="29"/>
        <v>3000</v>
      </c>
      <c r="V187" s="62"/>
      <c r="W187" s="62"/>
      <c r="X187" s="62">
        <f t="shared" si="36"/>
        <v>3000</v>
      </c>
      <c r="Y187" s="62"/>
      <c r="Z187" s="62"/>
      <c r="AA187" s="62">
        <f t="shared" si="37"/>
        <v>3000</v>
      </c>
      <c r="AB187" s="62"/>
      <c r="AC187" s="62"/>
      <c r="AD187" s="67">
        <f t="shared" si="38"/>
        <v>3000</v>
      </c>
      <c r="AE187" s="61">
        <f>'0202'!AN242</f>
        <v>0</v>
      </c>
      <c r="AF187" s="66"/>
      <c r="AG187" s="66">
        <f>'0202'!AN17+'0202'!AN18+'0202'!AN23+'0202'!AN24</f>
        <v>0</v>
      </c>
      <c r="AH187" s="66">
        <f>'0202'!AN33</f>
        <v>0</v>
      </c>
      <c r="AI187" s="66">
        <f>'0202'!AN56+'0202'!AN63+'0202'!AN64</f>
        <v>0</v>
      </c>
      <c r="AJ187" s="66">
        <f>'0202'!AN69+'0202'!AN84</f>
        <v>0</v>
      </c>
      <c r="AK187" s="66">
        <f>'0202'!AN88+'0202'!AN89+'0202'!AN103</f>
        <v>0</v>
      </c>
      <c r="AL187" s="66"/>
      <c r="AM187" s="66">
        <f>'0202'!AN128</f>
        <v>0</v>
      </c>
      <c r="AN187" s="66"/>
      <c r="AO187" s="66"/>
      <c r="AP187" s="66"/>
      <c r="AQ187" s="66"/>
      <c r="AR187" s="122">
        <f t="shared" si="34"/>
        <v>3000</v>
      </c>
    </row>
    <row r="188" spans="1:44" ht="15" customHeight="1" x14ac:dyDescent="0.25">
      <c r="A188" s="25">
        <v>1</v>
      </c>
      <c r="B188" s="26" t="s">
        <v>42</v>
      </c>
      <c r="C188" s="26" t="s">
        <v>42</v>
      </c>
      <c r="D188" s="30">
        <v>54602</v>
      </c>
      <c r="E188" s="31" t="s">
        <v>155</v>
      </c>
      <c r="F188" s="58">
        <v>420000</v>
      </c>
      <c r="G188" s="101"/>
      <c r="H188" s="101"/>
      <c r="I188" s="61">
        <f t="shared" si="35"/>
        <v>420000</v>
      </c>
      <c r="J188" s="112"/>
      <c r="K188" s="112"/>
      <c r="L188" s="62">
        <f t="shared" si="32"/>
        <v>420000</v>
      </c>
      <c r="M188" s="105"/>
      <c r="N188" s="105"/>
      <c r="O188" s="62">
        <f t="shared" si="33"/>
        <v>420000</v>
      </c>
      <c r="P188" s="62"/>
      <c r="Q188" s="62"/>
      <c r="R188" s="62">
        <f t="shared" si="28"/>
        <v>420000</v>
      </c>
      <c r="S188" s="62"/>
      <c r="T188" s="62"/>
      <c r="U188" s="62">
        <f t="shared" si="29"/>
        <v>420000</v>
      </c>
      <c r="V188" s="62"/>
      <c r="W188" s="62"/>
      <c r="X188" s="62">
        <f t="shared" si="36"/>
        <v>420000</v>
      </c>
      <c r="Y188" s="62"/>
      <c r="Z188" s="62"/>
      <c r="AA188" s="62">
        <f t="shared" si="37"/>
        <v>420000</v>
      </c>
      <c r="AB188" s="62"/>
      <c r="AC188" s="62"/>
      <c r="AD188" s="67">
        <f t="shared" si="38"/>
        <v>420000</v>
      </c>
      <c r="AE188" s="61">
        <f>'0202'!AQ242</f>
        <v>244026.54</v>
      </c>
      <c r="AF188" s="66"/>
      <c r="AG188" s="66">
        <f>'0202'!AQ242</f>
        <v>244026.54</v>
      </c>
      <c r="AH188" s="66">
        <f>'0202'!AQ39+'0202'!AQ40</f>
        <v>24444.309999999998</v>
      </c>
      <c r="AI188" s="66">
        <f>'0202'!AQ68+'0202'!AQ69+'0202'!AQ75</f>
        <v>41519.06</v>
      </c>
      <c r="AJ188" s="66">
        <f>'0202'!AQ88+'0202'!AQ89</f>
        <v>29800.9</v>
      </c>
      <c r="AK188" s="66">
        <f>'0202'!AQ97+'0202'!AQ109</f>
        <v>33032.720000000001</v>
      </c>
      <c r="AL188" s="66">
        <f>'0202'!AQ114+'0202'!AQ123</f>
        <v>33759.22</v>
      </c>
      <c r="AM188" s="66">
        <f>'0202'!AQ132+'0202'!AQ135</f>
        <v>34341.42</v>
      </c>
      <c r="AN188" s="66">
        <f>'0202'!AQ140+'0202'!AQ141+'0202'!AQ142+'0202'!AQ143+'0202'!AQ162+'0202'!AQ163</f>
        <v>17564.95</v>
      </c>
      <c r="AO188" s="66">
        <f>'0202'!AQ191+'0202'!AQ192</f>
        <v>0</v>
      </c>
      <c r="AP188" s="66">
        <f>'0202'!AQ197+'0202'!AQ198</f>
        <v>0</v>
      </c>
      <c r="AQ188" s="66"/>
      <c r="AR188" s="122">
        <f t="shared" si="34"/>
        <v>175973.46</v>
      </c>
    </row>
    <row r="189" spans="1:44" ht="15" customHeight="1" x14ac:dyDescent="0.25">
      <c r="A189" s="25">
        <v>1</v>
      </c>
      <c r="B189" s="26" t="s">
        <v>42</v>
      </c>
      <c r="C189" s="26" t="s">
        <v>42</v>
      </c>
      <c r="D189" s="30">
        <v>61101</v>
      </c>
      <c r="E189" s="31" t="s">
        <v>40</v>
      </c>
      <c r="F189" s="58">
        <v>5000</v>
      </c>
      <c r="G189" s="101"/>
      <c r="H189" s="101"/>
      <c r="I189" s="61">
        <f t="shared" si="35"/>
        <v>5000</v>
      </c>
      <c r="J189" s="112"/>
      <c r="K189" s="112"/>
      <c r="L189" s="62"/>
      <c r="M189" s="105"/>
      <c r="N189" s="105"/>
      <c r="O189" s="62"/>
      <c r="P189" s="62"/>
      <c r="Q189" s="62"/>
      <c r="R189" s="62"/>
      <c r="S189" s="62"/>
      <c r="T189" s="62"/>
      <c r="U189" s="62"/>
      <c r="V189" s="62"/>
      <c r="W189" s="62"/>
      <c r="X189" s="62"/>
      <c r="Y189" s="62"/>
      <c r="Z189" s="62"/>
      <c r="AA189" s="62"/>
      <c r="AB189" s="62"/>
      <c r="AC189" s="62"/>
      <c r="AD189" s="67"/>
      <c r="AE189" s="61">
        <f>'0202'!AQ243</f>
        <v>0</v>
      </c>
      <c r="AF189" s="66"/>
      <c r="AG189" s="66"/>
      <c r="AH189" s="66"/>
      <c r="AI189" s="66"/>
      <c r="AJ189" s="66"/>
      <c r="AK189" s="66"/>
      <c r="AL189" s="66"/>
      <c r="AM189" s="66"/>
      <c r="AN189" s="66"/>
      <c r="AO189" s="66"/>
      <c r="AP189" s="66"/>
      <c r="AQ189" s="66"/>
      <c r="AR189" s="122">
        <v>5000</v>
      </c>
    </row>
    <row r="190" spans="1:44" ht="15" customHeight="1" x14ac:dyDescent="0.25">
      <c r="A190" s="25">
        <v>1</v>
      </c>
      <c r="B190" s="26" t="s">
        <v>42</v>
      </c>
      <c r="C190" s="26" t="s">
        <v>42</v>
      </c>
      <c r="D190" s="30">
        <v>61102</v>
      </c>
      <c r="E190" s="31" t="s">
        <v>151</v>
      </c>
      <c r="F190" s="58">
        <v>3000</v>
      </c>
      <c r="G190" s="101"/>
      <c r="H190" s="101"/>
      <c r="I190" s="61">
        <f t="shared" si="35"/>
        <v>3000</v>
      </c>
      <c r="J190" s="112"/>
      <c r="K190" s="112"/>
      <c r="L190" s="62"/>
      <c r="M190" s="105"/>
      <c r="N190" s="105"/>
      <c r="O190" s="62"/>
      <c r="P190" s="62"/>
      <c r="Q190" s="62"/>
      <c r="R190" s="62"/>
      <c r="S190" s="62"/>
      <c r="T190" s="62"/>
      <c r="U190" s="62"/>
      <c r="V190" s="62"/>
      <c r="W190" s="62"/>
      <c r="X190" s="62"/>
      <c r="Y190" s="62"/>
      <c r="Z190" s="62"/>
      <c r="AA190" s="62"/>
      <c r="AB190" s="62"/>
      <c r="AC190" s="62"/>
      <c r="AD190" s="67"/>
      <c r="AE190" s="61">
        <f>'0202'!AQ244</f>
        <v>0</v>
      </c>
      <c r="AF190" s="66"/>
      <c r="AG190" s="66"/>
      <c r="AH190" s="66"/>
      <c r="AI190" s="66"/>
      <c r="AJ190" s="66"/>
      <c r="AK190" s="66"/>
      <c r="AL190" s="66"/>
      <c r="AM190" s="66"/>
      <c r="AN190" s="66"/>
      <c r="AO190" s="66"/>
      <c r="AP190" s="66"/>
      <c r="AQ190" s="66"/>
      <c r="AR190" s="122">
        <v>3000</v>
      </c>
    </row>
    <row r="191" spans="1:44" ht="15" customHeight="1" x14ac:dyDescent="0.25">
      <c r="A191" s="25" t="s">
        <v>161</v>
      </c>
      <c r="B191" s="26" t="s">
        <v>42</v>
      </c>
      <c r="C191" s="26" t="s">
        <v>42</v>
      </c>
      <c r="D191" s="30">
        <v>61104</v>
      </c>
      <c r="E191" s="31" t="s">
        <v>104</v>
      </c>
      <c r="F191" s="58">
        <v>35000</v>
      </c>
      <c r="G191" s="101"/>
      <c r="H191" s="101"/>
      <c r="I191" s="61">
        <f t="shared" si="35"/>
        <v>35000</v>
      </c>
      <c r="J191" s="112"/>
      <c r="K191" s="112"/>
      <c r="L191" s="62">
        <f t="shared" si="32"/>
        <v>35000</v>
      </c>
      <c r="M191" s="105"/>
      <c r="N191" s="105"/>
      <c r="O191" s="62">
        <f t="shared" si="33"/>
        <v>35000</v>
      </c>
      <c r="P191" s="62"/>
      <c r="Q191" s="62"/>
      <c r="R191" s="62">
        <f t="shared" si="28"/>
        <v>35000</v>
      </c>
      <c r="S191" s="62"/>
      <c r="T191" s="62"/>
      <c r="U191" s="62">
        <f t="shared" si="29"/>
        <v>35000</v>
      </c>
      <c r="V191" s="62"/>
      <c r="W191" s="62"/>
      <c r="X191" s="62">
        <f t="shared" si="36"/>
        <v>35000</v>
      </c>
      <c r="Y191" s="62"/>
      <c r="Z191" s="62"/>
      <c r="AA191" s="62">
        <f t="shared" si="37"/>
        <v>35000</v>
      </c>
      <c r="AB191" s="62"/>
      <c r="AC191" s="62"/>
      <c r="AD191" s="67">
        <f t="shared" si="38"/>
        <v>35000</v>
      </c>
      <c r="AE191" s="61">
        <f>'0202'!AQ245</f>
        <v>0</v>
      </c>
      <c r="AF191" s="66"/>
      <c r="AG191" s="66"/>
      <c r="AH191" s="66"/>
      <c r="AI191" s="66"/>
      <c r="AJ191" s="66"/>
      <c r="AK191" s="66"/>
      <c r="AL191" s="66"/>
      <c r="AM191" s="66"/>
      <c r="AN191" s="66"/>
      <c r="AO191" s="66"/>
      <c r="AP191" s="66"/>
      <c r="AQ191" s="66"/>
      <c r="AR191" s="122">
        <f t="shared" si="34"/>
        <v>35000</v>
      </c>
    </row>
    <row r="192" spans="1:44" ht="15" customHeight="1" x14ac:dyDescent="0.25">
      <c r="A192" s="25">
        <v>1</v>
      </c>
      <c r="B192" s="26" t="s">
        <v>42</v>
      </c>
      <c r="C192" s="26" t="s">
        <v>42</v>
      </c>
      <c r="D192" s="30">
        <v>61108</v>
      </c>
      <c r="E192" s="31" t="s">
        <v>159</v>
      </c>
      <c r="F192" s="58">
        <v>15000</v>
      </c>
      <c r="G192" s="101"/>
      <c r="H192" s="101"/>
      <c r="I192" s="61">
        <f t="shared" si="35"/>
        <v>15000</v>
      </c>
      <c r="J192" s="112"/>
      <c r="K192" s="112"/>
      <c r="L192" s="62">
        <f t="shared" si="32"/>
        <v>15000</v>
      </c>
      <c r="M192" s="105"/>
      <c r="N192" s="105"/>
      <c r="O192" s="62">
        <f t="shared" si="33"/>
        <v>15000</v>
      </c>
      <c r="P192" s="62"/>
      <c r="Q192" s="62"/>
      <c r="R192" s="62">
        <f t="shared" si="28"/>
        <v>15000</v>
      </c>
      <c r="S192" s="62"/>
      <c r="T192" s="62"/>
      <c r="U192" s="62">
        <f t="shared" si="29"/>
        <v>15000</v>
      </c>
      <c r="V192" s="62"/>
      <c r="W192" s="62"/>
      <c r="X192" s="62">
        <f t="shared" si="36"/>
        <v>15000</v>
      </c>
      <c r="Y192" s="62"/>
      <c r="Z192" s="62"/>
      <c r="AA192" s="62">
        <f t="shared" si="37"/>
        <v>15000</v>
      </c>
      <c r="AB192" s="62"/>
      <c r="AC192" s="62"/>
      <c r="AD192" s="67">
        <f t="shared" si="38"/>
        <v>15000</v>
      </c>
      <c r="AE192" s="61">
        <f>'0202'!AQ246</f>
        <v>0</v>
      </c>
      <c r="AF192" s="66"/>
      <c r="AG192" s="66"/>
      <c r="AH192" s="66"/>
      <c r="AI192" s="66"/>
      <c r="AJ192" s="66"/>
      <c r="AK192" s="66"/>
      <c r="AL192" s="66"/>
      <c r="AM192" s="66"/>
      <c r="AN192" s="66"/>
      <c r="AO192" s="66"/>
      <c r="AP192" s="66"/>
      <c r="AQ192" s="66"/>
      <c r="AR192" s="122">
        <f t="shared" si="34"/>
        <v>15000</v>
      </c>
    </row>
    <row r="193" spans="1:46" ht="15" customHeight="1" x14ac:dyDescent="0.25">
      <c r="A193" s="25"/>
      <c r="B193" s="26"/>
      <c r="C193" s="26"/>
      <c r="D193" s="132"/>
      <c r="E193" s="133"/>
      <c r="F193" s="58"/>
      <c r="G193" s="101"/>
      <c r="H193" s="101"/>
      <c r="I193" s="61"/>
      <c r="J193" s="112"/>
      <c r="K193" s="112"/>
      <c r="L193" s="62"/>
      <c r="M193" s="105"/>
      <c r="N193" s="105"/>
      <c r="O193" s="62"/>
      <c r="P193" s="62"/>
      <c r="Q193" s="62"/>
      <c r="R193" s="62"/>
      <c r="S193" s="62"/>
      <c r="T193" s="62"/>
      <c r="U193" s="62"/>
      <c r="V193" s="62"/>
      <c r="W193" s="62"/>
      <c r="X193" s="62"/>
      <c r="Y193" s="62"/>
      <c r="Z193" s="62"/>
      <c r="AA193" s="62"/>
      <c r="AB193" s="62"/>
      <c r="AC193" s="62"/>
      <c r="AD193" s="62"/>
      <c r="AE193" s="231">
        <f t="shared" ref="AE193:AQ193" si="39">SUM(AE153:AE192)</f>
        <v>1159235.2799999998</v>
      </c>
      <c r="AF193" s="171">
        <f t="shared" si="39"/>
        <v>0</v>
      </c>
      <c r="AG193" s="171">
        <f t="shared" si="39"/>
        <v>346357.61</v>
      </c>
      <c r="AH193" s="171">
        <f t="shared" si="39"/>
        <v>134320.97999999998</v>
      </c>
      <c r="AI193" s="171">
        <f t="shared" si="39"/>
        <v>109636.67</v>
      </c>
      <c r="AJ193" s="171">
        <f t="shared" si="39"/>
        <v>159539.07</v>
      </c>
      <c r="AK193" s="171">
        <f t="shared" si="39"/>
        <v>146533.63</v>
      </c>
      <c r="AL193" s="171">
        <f t="shared" si="39"/>
        <v>139665.34</v>
      </c>
      <c r="AM193" s="171">
        <f t="shared" si="39"/>
        <v>138810.46999999997</v>
      </c>
      <c r="AN193" s="171">
        <f t="shared" si="39"/>
        <v>17564.95</v>
      </c>
      <c r="AO193" s="171">
        <f t="shared" si="39"/>
        <v>2044.45</v>
      </c>
      <c r="AP193" s="171">
        <f t="shared" si="39"/>
        <v>0</v>
      </c>
      <c r="AQ193" s="171">
        <f t="shared" si="39"/>
        <v>0</v>
      </c>
      <c r="AR193" s="122"/>
    </row>
    <row r="194" spans="1:46" ht="15" hidden="1" customHeight="1" x14ac:dyDescent="0.25">
      <c r="A194" s="25"/>
      <c r="B194" s="26"/>
      <c r="C194" s="26"/>
      <c r="D194" s="132"/>
      <c r="E194" s="133"/>
      <c r="F194" s="58"/>
      <c r="G194" s="101"/>
      <c r="H194" s="101"/>
      <c r="I194" s="61">
        <f t="shared" si="35"/>
        <v>0</v>
      </c>
      <c r="J194" s="112"/>
      <c r="K194" s="112"/>
      <c r="L194" s="62">
        <f t="shared" si="32"/>
        <v>0</v>
      </c>
      <c r="M194" s="105"/>
      <c r="N194" s="105"/>
      <c r="O194" s="62">
        <f t="shared" si="33"/>
        <v>0</v>
      </c>
      <c r="P194" s="62"/>
      <c r="Q194" s="62"/>
      <c r="R194" s="62">
        <f t="shared" si="28"/>
        <v>0</v>
      </c>
      <c r="S194" s="62"/>
      <c r="T194" s="62"/>
      <c r="U194" s="62">
        <f t="shared" si="29"/>
        <v>0</v>
      </c>
      <c r="V194" s="62"/>
      <c r="W194" s="62"/>
      <c r="X194" s="62"/>
      <c r="Y194" s="62"/>
      <c r="Z194" s="62"/>
      <c r="AA194" s="62"/>
      <c r="AB194" s="62"/>
      <c r="AC194" s="62"/>
      <c r="AD194" s="62"/>
      <c r="AE194" s="61"/>
      <c r="AF194" s="66"/>
      <c r="AG194" s="66"/>
      <c r="AH194" s="66"/>
      <c r="AI194" s="66"/>
      <c r="AJ194" s="66"/>
      <c r="AK194" s="66"/>
      <c r="AL194" s="66"/>
      <c r="AM194" s="66"/>
      <c r="AN194" s="66"/>
      <c r="AO194" s="66"/>
      <c r="AP194" s="66"/>
      <c r="AQ194" s="66"/>
      <c r="AR194" s="122">
        <f t="shared" si="34"/>
        <v>0</v>
      </c>
    </row>
    <row r="195" spans="1:46" ht="15" hidden="1" customHeight="1" x14ac:dyDescent="0.25">
      <c r="A195" s="25"/>
      <c r="B195" s="26"/>
      <c r="C195" s="26"/>
      <c r="D195" s="132"/>
      <c r="E195" s="133"/>
      <c r="F195" s="58"/>
      <c r="G195" s="101"/>
      <c r="H195" s="101"/>
      <c r="I195" s="61">
        <f t="shared" si="35"/>
        <v>0</v>
      </c>
      <c r="J195" s="112"/>
      <c r="K195" s="112"/>
      <c r="L195" s="62">
        <f t="shared" si="32"/>
        <v>0</v>
      </c>
      <c r="M195" s="105"/>
      <c r="N195" s="105"/>
      <c r="O195" s="62">
        <f t="shared" si="33"/>
        <v>0</v>
      </c>
      <c r="P195" s="62"/>
      <c r="Q195" s="62"/>
      <c r="R195" s="62">
        <f t="shared" si="28"/>
        <v>0</v>
      </c>
      <c r="S195" s="62"/>
      <c r="T195" s="62"/>
      <c r="U195" s="62">
        <f t="shared" si="29"/>
        <v>0</v>
      </c>
      <c r="V195" s="62"/>
      <c r="W195" s="62"/>
      <c r="X195" s="62"/>
      <c r="Y195" s="62"/>
      <c r="Z195" s="62"/>
      <c r="AA195" s="62"/>
      <c r="AB195" s="62"/>
      <c r="AC195" s="62"/>
      <c r="AD195" s="62"/>
      <c r="AE195" s="61"/>
      <c r="AF195" s="66"/>
      <c r="AG195" s="66"/>
      <c r="AH195" s="66"/>
      <c r="AI195" s="66"/>
      <c r="AJ195" s="66"/>
      <c r="AK195" s="66"/>
      <c r="AL195" s="66"/>
      <c r="AM195" s="66"/>
      <c r="AN195" s="66"/>
      <c r="AO195" s="66"/>
      <c r="AP195" s="66"/>
      <c r="AQ195" s="66"/>
      <c r="AR195" s="122">
        <f t="shared" si="34"/>
        <v>0</v>
      </c>
    </row>
    <row r="196" spans="1:46" ht="15" hidden="1" customHeight="1" x14ac:dyDescent="0.25">
      <c r="A196" s="25"/>
      <c r="B196" s="26"/>
      <c r="C196" s="26"/>
      <c r="D196" s="132"/>
      <c r="E196" s="133"/>
      <c r="F196" s="58"/>
      <c r="G196" s="101"/>
      <c r="H196" s="101"/>
      <c r="I196" s="61">
        <f t="shared" si="35"/>
        <v>0</v>
      </c>
      <c r="J196" s="112"/>
      <c r="K196" s="112"/>
      <c r="L196" s="62">
        <f t="shared" si="32"/>
        <v>0</v>
      </c>
      <c r="M196" s="105"/>
      <c r="N196" s="105"/>
      <c r="O196" s="62">
        <f t="shared" si="33"/>
        <v>0</v>
      </c>
      <c r="P196" s="62"/>
      <c r="Q196" s="62"/>
      <c r="R196" s="62">
        <f t="shared" si="28"/>
        <v>0</v>
      </c>
      <c r="S196" s="62"/>
      <c r="T196" s="62"/>
      <c r="U196" s="62">
        <f t="shared" si="29"/>
        <v>0</v>
      </c>
      <c r="V196" s="62"/>
      <c r="W196" s="62"/>
      <c r="X196" s="62"/>
      <c r="Y196" s="62"/>
      <c r="Z196" s="62"/>
      <c r="AA196" s="62"/>
      <c r="AB196" s="62"/>
      <c r="AC196" s="62"/>
      <c r="AD196" s="62"/>
      <c r="AE196" s="61"/>
      <c r="AF196" s="66"/>
      <c r="AG196" s="66"/>
      <c r="AH196" s="66"/>
      <c r="AI196" s="66"/>
      <c r="AJ196" s="66"/>
      <c r="AK196" s="66"/>
      <c r="AL196" s="66"/>
      <c r="AM196" s="66"/>
      <c r="AN196" s="66"/>
      <c r="AO196" s="66"/>
      <c r="AP196" s="66"/>
      <c r="AQ196" s="66"/>
      <c r="AR196" s="122">
        <f t="shared" si="34"/>
        <v>0</v>
      </c>
    </row>
    <row r="197" spans="1:46" ht="15" hidden="1" customHeight="1" x14ac:dyDescent="0.25">
      <c r="A197" s="25"/>
      <c r="B197" s="26"/>
      <c r="C197" s="26"/>
      <c r="D197" s="132"/>
      <c r="E197" s="133"/>
      <c r="F197" s="58"/>
      <c r="G197" s="101"/>
      <c r="H197" s="101"/>
      <c r="I197" s="61">
        <f t="shared" si="35"/>
        <v>0</v>
      </c>
      <c r="J197" s="112"/>
      <c r="K197" s="112"/>
      <c r="L197" s="62">
        <f t="shared" si="32"/>
        <v>0</v>
      </c>
      <c r="M197" s="105"/>
      <c r="N197" s="105"/>
      <c r="O197" s="62">
        <f t="shared" si="33"/>
        <v>0</v>
      </c>
      <c r="P197" s="62"/>
      <c r="Q197" s="62"/>
      <c r="R197" s="62">
        <f t="shared" si="28"/>
        <v>0</v>
      </c>
      <c r="S197" s="62"/>
      <c r="T197" s="62"/>
      <c r="U197" s="62">
        <f t="shared" si="29"/>
        <v>0</v>
      </c>
      <c r="V197" s="62"/>
      <c r="W197" s="62"/>
      <c r="X197" s="62"/>
      <c r="Y197" s="62"/>
      <c r="Z197" s="62"/>
      <c r="AA197" s="62"/>
      <c r="AB197" s="62"/>
      <c r="AC197" s="62"/>
      <c r="AD197" s="62"/>
      <c r="AE197" s="61"/>
      <c r="AF197" s="66"/>
      <c r="AG197" s="66"/>
      <c r="AH197" s="66"/>
      <c r="AI197" s="66"/>
      <c r="AJ197" s="66"/>
      <c r="AK197" s="66"/>
      <c r="AL197" s="66"/>
      <c r="AM197" s="66"/>
      <c r="AN197" s="66"/>
      <c r="AO197" s="66"/>
      <c r="AP197" s="66"/>
      <c r="AQ197" s="66"/>
      <c r="AR197" s="122">
        <f t="shared" si="34"/>
        <v>0</v>
      </c>
    </row>
    <row r="198" spans="1:46" ht="15" hidden="1" customHeight="1" x14ac:dyDescent="0.25">
      <c r="A198" s="25"/>
      <c r="B198" s="26"/>
      <c r="C198" s="26"/>
      <c r="D198" s="132"/>
      <c r="E198" s="133"/>
      <c r="F198" s="58"/>
      <c r="G198" s="101"/>
      <c r="H198" s="101"/>
      <c r="I198" s="61">
        <f t="shared" si="35"/>
        <v>0</v>
      </c>
      <c r="J198" s="112"/>
      <c r="K198" s="112"/>
      <c r="L198" s="62">
        <f t="shared" si="32"/>
        <v>0</v>
      </c>
      <c r="M198" s="105"/>
      <c r="N198" s="105"/>
      <c r="O198" s="62">
        <f t="shared" si="33"/>
        <v>0</v>
      </c>
      <c r="P198" s="62"/>
      <c r="Q198" s="62"/>
      <c r="R198" s="62">
        <f t="shared" si="28"/>
        <v>0</v>
      </c>
      <c r="S198" s="62"/>
      <c r="T198" s="62"/>
      <c r="U198" s="62">
        <f t="shared" si="29"/>
        <v>0</v>
      </c>
      <c r="V198" s="62"/>
      <c r="W198" s="62"/>
      <c r="X198" s="62"/>
      <c r="Y198" s="62"/>
      <c r="Z198" s="62"/>
      <c r="AA198" s="62"/>
      <c r="AB198" s="62"/>
      <c r="AC198" s="62"/>
      <c r="AD198" s="62"/>
      <c r="AE198" s="61"/>
      <c r="AF198" s="66"/>
      <c r="AG198" s="66"/>
      <c r="AH198" s="66"/>
      <c r="AI198" s="66"/>
      <c r="AJ198" s="66"/>
      <c r="AK198" s="66"/>
      <c r="AL198" s="66"/>
      <c r="AM198" s="66"/>
      <c r="AN198" s="66"/>
      <c r="AO198" s="66"/>
      <c r="AP198" s="66"/>
      <c r="AQ198" s="66"/>
      <c r="AR198" s="122">
        <f t="shared" si="34"/>
        <v>0</v>
      </c>
    </row>
    <row r="199" spans="1:46" ht="15" hidden="1" customHeight="1" x14ac:dyDescent="0.25">
      <c r="A199" s="25"/>
      <c r="B199" s="26"/>
      <c r="C199" s="26"/>
      <c r="D199" s="132"/>
      <c r="E199" s="133"/>
      <c r="F199" s="58"/>
      <c r="G199" s="101"/>
      <c r="H199" s="101"/>
      <c r="I199" s="61">
        <f t="shared" si="35"/>
        <v>0</v>
      </c>
      <c r="J199" s="112"/>
      <c r="K199" s="112"/>
      <c r="L199" s="62">
        <f t="shared" si="32"/>
        <v>0</v>
      </c>
      <c r="M199" s="105"/>
      <c r="N199" s="105"/>
      <c r="O199" s="62">
        <f t="shared" si="33"/>
        <v>0</v>
      </c>
      <c r="P199" s="62"/>
      <c r="Q199" s="62"/>
      <c r="R199" s="62">
        <f t="shared" si="28"/>
        <v>0</v>
      </c>
      <c r="S199" s="62"/>
      <c r="T199" s="62"/>
      <c r="U199" s="62">
        <f t="shared" si="29"/>
        <v>0</v>
      </c>
      <c r="V199" s="62"/>
      <c r="W199" s="62"/>
      <c r="X199" s="62"/>
      <c r="Y199" s="62"/>
      <c r="Z199" s="62"/>
      <c r="AA199" s="62"/>
      <c r="AB199" s="62"/>
      <c r="AC199" s="62"/>
      <c r="AD199" s="62"/>
      <c r="AE199" s="61"/>
      <c r="AF199" s="66"/>
      <c r="AG199" s="66"/>
      <c r="AH199" s="66"/>
      <c r="AI199" s="66"/>
      <c r="AJ199" s="66"/>
      <c r="AK199" s="66"/>
      <c r="AL199" s="66"/>
      <c r="AM199" s="66"/>
      <c r="AN199" s="66"/>
      <c r="AO199" s="66"/>
      <c r="AP199" s="66"/>
      <c r="AQ199" s="66"/>
      <c r="AR199" s="122">
        <f t="shared" si="34"/>
        <v>0</v>
      </c>
    </row>
    <row r="200" spans="1:46" ht="15" hidden="1" customHeight="1" x14ac:dyDescent="0.25">
      <c r="A200" s="25"/>
      <c r="B200" s="26"/>
      <c r="C200" s="26"/>
      <c r="D200" s="132"/>
      <c r="E200" s="133"/>
      <c r="F200" s="58"/>
      <c r="G200" s="101"/>
      <c r="H200" s="101"/>
      <c r="I200" s="61">
        <f t="shared" si="35"/>
        <v>0</v>
      </c>
      <c r="J200" s="112"/>
      <c r="K200" s="112"/>
      <c r="L200" s="62">
        <f t="shared" si="32"/>
        <v>0</v>
      </c>
      <c r="M200" s="105"/>
      <c r="N200" s="105"/>
      <c r="O200" s="62">
        <f t="shared" si="33"/>
        <v>0</v>
      </c>
      <c r="P200" s="62"/>
      <c r="Q200" s="62"/>
      <c r="R200" s="62">
        <f t="shared" si="28"/>
        <v>0</v>
      </c>
      <c r="S200" s="62"/>
      <c r="T200" s="62"/>
      <c r="U200" s="62">
        <f t="shared" si="29"/>
        <v>0</v>
      </c>
      <c r="V200" s="62"/>
      <c r="W200" s="62"/>
      <c r="X200" s="62"/>
      <c r="Y200" s="62"/>
      <c r="Z200" s="62"/>
      <c r="AA200" s="62"/>
      <c r="AB200" s="62"/>
      <c r="AC200" s="62"/>
      <c r="AD200" s="62"/>
      <c r="AE200" s="61"/>
      <c r="AF200" s="66"/>
      <c r="AG200" s="66"/>
      <c r="AH200" s="66"/>
      <c r="AI200" s="66"/>
      <c r="AJ200" s="66"/>
      <c r="AK200" s="66"/>
      <c r="AL200" s="66"/>
      <c r="AM200" s="66"/>
      <c r="AN200" s="66"/>
      <c r="AO200" s="66"/>
      <c r="AP200" s="66"/>
      <c r="AQ200" s="66"/>
      <c r="AR200" s="122">
        <f t="shared" si="34"/>
        <v>0</v>
      </c>
    </row>
    <row r="201" spans="1:46" ht="15" hidden="1" customHeight="1" x14ac:dyDescent="0.25">
      <c r="A201" s="25"/>
      <c r="B201" s="26"/>
      <c r="C201" s="26"/>
      <c r="D201" s="132"/>
      <c r="E201" s="133"/>
      <c r="F201" s="58"/>
      <c r="G201" s="101"/>
      <c r="H201" s="101"/>
      <c r="I201" s="61">
        <f t="shared" si="35"/>
        <v>0</v>
      </c>
      <c r="J201" s="112"/>
      <c r="K201" s="112"/>
      <c r="L201" s="62">
        <f t="shared" si="32"/>
        <v>0</v>
      </c>
      <c r="M201" s="105"/>
      <c r="N201" s="105"/>
      <c r="O201" s="62">
        <f t="shared" si="33"/>
        <v>0</v>
      </c>
      <c r="P201" s="62"/>
      <c r="Q201" s="62"/>
      <c r="R201" s="62">
        <f t="shared" si="28"/>
        <v>0</v>
      </c>
      <c r="S201" s="62"/>
      <c r="T201" s="62"/>
      <c r="U201" s="62">
        <f t="shared" si="29"/>
        <v>0</v>
      </c>
      <c r="V201" s="62"/>
      <c r="W201" s="62"/>
      <c r="X201" s="62"/>
      <c r="Y201" s="62"/>
      <c r="Z201" s="62"/>
      <c r="AA201" s="62"/>
      <c r="AB201" s="62"/>
      <c r="AC201" s="62"/>
      <c r="AD201" s="62"/>
      <c r="AE201" s="61"/>
      <c r="AF201" s="66"/>
      <c r="AG201" s="66"/>
      <c r="AH201" s="66"/>
      <c r="AI201" s="66"/>
      <c r="AJ201" s="66"/>
      <c r="AK201" s="66"/>
      <c r="AL201" s="66"/>
      <c r="AM201" s="66"/>
      <c r="AN201" s="66"/>
      <c r="AO201" s="66"/>
      <c r="AP201" s="66"/>
      <c r="AQ201" s="66"/>
      <c r="AR201" s="122">
        <f t="shared" si="34"/>
        <v>0</v>
      </c>
    </row>
    <row r="202" spans="1:46" ht="15" hidden="1" customHeight="1" x14ac:dyDescent="0.25">
      <c r="A202" s="25"/>
      <c r="B202" s="26"/>
      <c r="C202" s="26"/>
      <c r="D202" s="132"/>
      <c r="E202" s="133"/>
      <c r="F202" s="58"/>
      <c r="G202" s="101"/>
      <c r="H202" s="101"/>
      <c r="I202" s="61">
        <f t="shared" si="35"/>
        <v>0</v>
      </c>
      <c r="J202" s="112"/>
      <c r="K202" s="112"/>
      <c r="L202" s="62">
        <f t="shared" si="32"/>
        <v>0</v>
      </c>
      <c r="M202" s="105"/>
      <c r="N202" s="105"/>
      <c r="O202" s="62">
        <f t="shared" si="33"/>
        <v>0</v>
      </c>
      <c r="P202" s="62"/>
      <c r="Q202" s="62"/>
      <c r="R202" s="62">
        <f t="shared" si="28"/>
        <v>0</v>
      </c>
      <c r="S202" s="62"/>
      <c r="T202" s="62"/>
      <c r="U202" s="62">
        <f t="shared" si="29"/>
        <v>0</v>
      </c>
      <c r="V202" s="62"/>
      <c r="W202" s="62"/>
      <c r="X202" s="62"/>
      <c r="Y202" s="62"/>
      <c r="Z202" s="62"/>
      <c r="AA202" s="62"/>
      <c r="AB202" s="62"/>
      <c r="AC202" s="62"/>
      <c r="AD202" s="62"/>
      <c r="AE202" s="61"/>
      <c r="AF202" s="66"/>
      <c r="AG202" s="66"/>
      <c r="AH202" s="66"/>
      <c r="AI202" s="66"/>
      <c r="AJ202" s="66"/>
      <c r="AK202" s="66"/>
      <c r="AL202" s="66"/>
      <c r="AM202" s="66"/>
      <c r="AN202" s="66"/>
      <c r="AO202" s="66"/>
      <c r="AP202" s="66"/>
      <c r="AQ202" s="66"/>
      <c r="AR202" s="122">
        <f t="shared" si="34"/>
        <v>0</v>
      </c>
    </row>
    <row r="203" spans="1:46" ht="15" hidden="1" customHeight="1" x14ac:dyDescent="0.25">
      <c r="A203" s="25"/>
      <c r="B203" s="26"/>
      <c r="C203" s="26"/>
      <c r="D203" s="38"/>
      <c r="E203" s="39"/>
      <c r="F203" s="59"/>
      <c r="G203" s="61"/>
      <c r="H203" s="61"/>
      <c r="I203" s="61">
        <f t="shared" si="35"/>
        <v>0</v>
      </c>
      <c r="J203" s="112"/>
      <c r="K203" s="112"/>
      <c r="L203" s="62">
        <f t="shared" si="32"/>
        <v>0</v>
      </c>
      <c r="M203" s="63"/>
      <c r="N203" s="63"/>
      <c r="O203" s="62">
        <f t="shared" si="33"/>
        <v>0</v>
      </c>
      <c r="P203" s="63"/>
      <c r="Q203" s="63"/>
      <c r="R203" s="62">
        <f t="shared" si="28"/>
        <v>0</v>
      </c>
      <c r="S203" s="63"/>
      <c r="T203" s="63"/>
      <c r="U203" s="62">
        <f t="shared" si="29"/>
        <v>0</v>
      </c>
      <c r="V203" s="63"/>
      <c r="W203" s="63"/>
      <c r="X203" s="62"/>
      <c r="Y203" s="63"/>
      <c r="Z203" s="63"/>
      <c r="AA203" s="62"/>
      <c r="AB203" s="63"/>
      <c r="AC203" s="63"/>
      <c r="AD203" s="62"/>
      <c r="AE203" s="61"/>
      <c r="AF203" s="66"/>
      <c r="AG203" s="66"/>
      <c r="AH203" s="66"/>
      <c r="AI203" s="66"/>
      <c r="AJ203" s="66"/>
      <c r="AK203" s="66"/>
      <c r="AL203" s="66"/>
      <c r="AM203" s="66"/>
      <c r="AN203" s="66"/>
      <c r="AO203" s="66"/>
      <c r="AP203" s="66"/>
      <c r="AQ203" s="66"/>
      <c r="AR203" s="122">
        <f t="shared" si="34"/>
        <v>0</v>
      </c>
    </row>
    <row r="204" spans="1:46" ht="15" customHeight="1" thickBot="1" x14ac:dyDescent="0.3">
      <c r="A204" s="40"/>
      <c r="B204" s="41"/>
      <c r="C204" s="41"/>
      <c r="D204" s="42"/>
      <c r="E204" s="43" t="s">
        <v>51</v>
      </c>
      <c r="F204" s="60">
        <f>SUM(F7:F203)</f>
        <v>4579228.32</v>
      </c>
      <c r="G204" s="64">
        <f>SUM(G7:G203)</f>
        <v>6205.58</v>
      </c>
      <c r="H204" s="64">
        <f>SUM(H7:H203)</f>
        <v>7176.15</v>
      </c>
      <c r="I204" s="64">
        <f>F204+G204-H204</f>
        <v>4578257.75</v>
      </c>
      <c r="J204" s="64">
        <f>SUM(J7:J203)</f>
        <v>21912.22</v>
      </c>
      <c r="K204" s="64">
        <f>SUM(K7:K203)</f>
        <v>21912.22</v>
      </c>
      <c r="L204" s="65">
        <f t="shared" si="32"/>
        <v>4578257.75</v>
      </c>
      <c r="M204" s="64">
        <f>SUM(M7:M203)</f>
        <v>0</v>
      </c>
      <c r="N204" s="64">
        <f>SUM(N7:N203)</f>
        <v>0</v>
      </c>
      <c r="O204" s="65">
        <f t="shared" si="33"/>
        <v>4578257.75</v>
      </c>
      <c r="P204" s="64">
        <f>SUM(P7:P203)</f>
        <v>0</v>
      </c>
      <c r="Q204" s="64">
        <f>SUM(Q7:Q203)</f>
        <v>0</v>
      </c>
      <c r="R204" s="65">
        <f t="shared" si="28"/>
        <v>4578257.75</v>
      </c>
      <c r="S204" s="64">
        <f>SUM(S7:S203)</f>
        <v>0</v>
      </c>
      <c r="T204" s="64">
        <f>SUM(T7:T203)</f>
        <v>0</v>
      </c>
      <c r="U204" s="65">
        <f t="shared" si="29"/>
        <v>4578257.75</v>
      </c>
      <c r="V204" s="64">
        <f>SUM(V7:V203)</f>
        <v>0</v>
      </c>
      <c r="W204" s="64">
        <f>SUM(W7:W203)</f>
        <v>0</v>
      </c>
      <c r="X204" s="65">
        <f>U204+V204-W204</f>
        <v>4578257.75</v>
      </c>
      <c r="Y204" s="64">
        <f>SUM(Y7:Y203)</f>
        <v>0</v>
      </c>
      <c r="Z204" s="64">
        <f>SUM(Z7:Z203)</f>
        <v>0</v>
      </c>
      <c r="AA204" s="65">
        <f>X204+Y204-Z204</f>
        <v>4578257.75</v>
      </c>
      <c r="AB204" s="64">
        <f>SUM(AB7:AB203)</f>
        <v>0</v>
      </c>
      <c r="AC204" s="64">
        <f>SUM(AC7:AC203)</f>
        <v>0</v>
      </c>
      <c r="AD204" s="65">
        <f>X204+AB204-AC204</f>
        <v>4578257.75</v>
      </c>
      <c r="AE204" s="60">
        <f>AE51+AE103+AE152+AE193</f>
        <v>2336503.2913999995</v>
      </c>
      <c r="AF204" s="160">
        <f>AF51+AF103+AF152+AF193</f>
        <v>1592.08</v>
      </c>
      <c r="AG204" s="60">
        <f>AG51+AG103+AG152+AG193</f>
        <v>474794.05</v>
      </c>
      <c r="AH204" s="60">
        <f>AH51+AH103+AH152+AH193</f>
        <v>290100.02</v>
      </c>
      <c r="AI204" s="182">
        <f>AI193+AI152+AI103+AI51</f>
        <v>224134.42139999999</v>
      </c>
      <c r="AJ204" s="162">
        <f>AJ193+AJ152+AJ103+AJ51</f>
        <v>293702.39</v>
      </c>
      <c r="AK204" s="182">
        <f t="shared" ref="AK204:AQ204" si="40">AK51+AK103+AK152+AK193</f>
        <v>288407.3</v>
      </c>
      <c r="AL204" s="203">
        <f t="shared" si="40"/>
        <v>265094.12</v>
      </c>
      <c r="AM204" s="162">
        <f t="shared" si="40"/>
        <v>274055.24999999994</v>
      </c>
      <c r="AN204" s="223">
        <f t="shared" si="40"/>
        <v>29055.93</v>
      </c>
      <c r="AO204" s="203">
        <f t="shared" si="40"/>
        <v>2687.71</v>
      </c>
      <c r="AP204" s="60">
        <f t="shared" si="40"/>
        <v>25</v>
      </c>
      <c r="AQ204" s="60">
        <f t="shared" si="40"/>
        <v>1.7</v>
      </c>
      <c r="AR204" s="68">
        <f>F204-AE204</f>
        <v>2242725.0286000008</v>
      </c>
      <c r="AT204" s="11">
        <f>AE204+AR204</f>
        <v>4579228.32</v>
      </c>
    </row>
  </sheetData>
  <protectedRanges>
    <protectedRange sqref="M30:N31 P30:Q31 S30:T31 V30:W31 AB30:AC31 Y30:Z31 AB157:AC162 V188:W203 S188:T203 P188:Q203 M188:N203 V109 V111 Z33 Y188:Z203 AB43 AB188:AC203 AC163 AE204:AQ204 L18:AC29 AD188:AD204 AA188:AA204 X188:X204 U188:U204 R188:R204 O188:O204 L188:L204 L7:AD17 AB164:AC184 Y157:Z184 M157:N184 P157:Q184 S157:T184 V157:W184 F7:F204 L185:AD187 L30:L184 O30:O184 R30:R184 U30:U184 X30:X184 AA30:AA184 AD18:AD184" name="Rango1"/>
  </protectedRanges>
  <mergeCells count="30">
    <mergeCell ref="A1:AR1"/>
    <mergeCell ref="A2:AR2"/>
    <mergeCell ref="A5:C5"/>
    <mergeCell ref="D5:D6"/>
    <mergeCell ref="E5:E6"/>
    <mergeCell ref="F5:F6"/>
    <mergeCell ref="G5:I5"/>
    <mergeCell ref="J5:L5"/>
    <mergeCell ref="P5:R5"/>
    <mergeCell ref="S5:U5"/>
    <mergeCell ref="V5:X5"/>
    <mergeCell ref="AB5:AD5"/>
    <mergeCell ref="AO5:AO6"/>
    <mergeCell ref="P3:R4"/>
    <mergeCell ref="M3:O4"/>
    <mergeCell ref="AI5:AI6"/>
    <mergeCell ref="AQ5:AQ6"/>
    <mergeCell ref="Y5:AA5"/>
    <mergeCell ref="AR5:AR6"/>
    <mergeCell ref="AH5:AH6"/>
    <mergeCell ref="E3:F3"/>
    <mergeCell ref="AM5:AM6"/>
    <mergeCell ref="M5:O5"/>
    <mergeCell ref="AE5:AE6"/>
    <mergeCell ref="AJ5:AJ6"/>
    <mergeCell ref="V3:X4"/>
    <mergeCell ref="AL5:AL6"/>
    <mergeCell ref="AK5:AK6"/>
    <mergeCell ref="AN5:AN6"/>
    <mergeCell ref="AP5:AP6"/>
  </mergeCells>
  <pageMargins left="0" right="0" top="0.27559055118110237" bottom="0.39370078740157483" header="0.31496062992125984" footer="0.31496062992125984"/>
  <pageSetup scale="70" orientation="portrait" r:id="rId1"/>
  <headerFooter differentOddEven="1">
    <oddFooter>&amp;CELABORADO POR: JUANA SANCHEZ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O1071"/>
  <sheetViews>
    <sheetView zoomScaleNormal="100" workbookViewId="0">
      <pane xSplit="2" ySplit="3" topLeftCell="C422" activePane="bottomRight" state="frozen"/>
      <selection activeCell="A11" sqref="A11:B11"/>
      <selection pane="topRight" activeCell="A11" sqref="A11:B11"/>
      <selection pane="bottomLeft" activeCell="A11" sqref="A11:B11"/>
      <selection pane="bottomRight" activeCell="B433" sqref="B433"/>
    </sheetView>
  </sheetViews>
  <sheetFormatPr baseColWidth="10" defaultRowHeight="15" x14ac:dyDescent="0.25"/>
  <cols>
    <col min="1" max="1" width="8.85546875" style="2" customWidth="1"/>
    <col min="2" max="2" width="114.7109375" customWidth="1"/>
    <col min="3" max="10" width="14.140625" customWidth="1"/>
    <col min="11" max="16" width="13.28515625" style="15" customWidth="1"/>
    <col min="17" max="17" width="13.28515625" style="6" bestFit="1" customWidth="1"/>
    <col min="18" max="18" width="13.28515625" style="6" customWidth="1"/>
    <col min="19" max="19" width="12.140625" bestFit="1" customWidth="1"/>
    <col min="20" max="20" width="11.7109375" bestFit="1" customWidth="1"/>
    <col min="21" max="21" width="11.7109375" customWidth="1"/>
    <col min="22" max="22" width="11.7109375" bestFit="1" customWidth="1"/>
    <col min="23" max="23" width="11.7109375" customWidth="1"/>
    <col min="24" max="24" width="12.140625" bestFit="1" customWidth="1"/>
    <col min="25" max="25" width="12.140625" customWidth="1"/>
    <col min="26" max="26" width="11.7109375" bestFit="1" customWidth="1"/>
    <col min="27" max="27" width="11.7109375" customWidth="1"/>
    <col min="28" max="28" width="11.7109375" bestFit="1" customWidth="1"/>
    <col min="29" max="30" width="12.85546875" customWidth="1"/>
    <col min="31" max="32" width="12.42578125" style="6" customWidth="1"/>
    <col min="33" max="33" width="13.28515625" style="15" customWidth="1"/>
    <col min="34" max="34" width="11.7109375" bestFit="1" customWidth="1"/>
    <col min="35" max="35" width="11.7109375" customWidth="1"/>
    <col min="36" max="36" width="13.5703125" customWidth="1"/>
    <col min="37" max="37" width="11.7109375" customWidth="1"/>
    <col min="38" max="39" width="12.42578125" customWidth="1"/>
    <col min="40" max="46" width="11.7109375" customWidth="1"/>
    <col min="47" max="47" width="13.140625" customWidth="1"/>
    <col min="48" max="48" width="13.42578125" customWidth="1"/>
    <col min="49" max="50" width="11.7109375" customWidth="1"/>
    <col min="51" max="51" width="13.140625" customWidth="1"/>
    <col min="52" max="52" width="14.5703125" customWidth="1"/>
    <col min="53" max="53" width="13" customWidth="1"/>
    <col min="54" max="54" width="14.42578125" customWidth="1"/>
    <col min="55" max="55" width="13" customWidth="1"/>
    <col min="56" max="56" width="13.28515625" bestFit="1" customWidth="1"/>
    <col min="57" max="57" width="12.140625" bestFit="1" customWidth="1"/>
    <col min="58" max="59" width="12.140625" customWidth="1"/>
    <col min="60" max="60" width="14.140625" customWidth="1"/>
  </cols>
  <sheetData>
    <row r="1" spans="1:60" ht="21" x14ac:dyDescent="0.35">
      <c r="B1" s="221"/>
      <c r="F1" s="263" t="s">
        <v>105</v>
      </c>
      <c r="G1" s="263"/>
      <c r="H1" s="264" t="s">
        <v>106</v>
      </c>
      <c r="I1" s="264"/>
      <c r="K1" s="263"/>
      <c r="L1" s="263"/>
      <c r="M1" s="263"/>
      <c r="N1" s="264"/>
      <c r="O1" s="264"/>
      <c r="P1" s="264"/>
    </row>
    <row r="2" spans="1:60" ht="27" customHeight="1" x14ac:dyDescent="0.35">
      <c r="A2" s="266" t="s">
        <v>0</v>
      </c>
      <c r="B2" s="266"/>
      <c r="C2" s="93" t="s">
        <v>76</v>
      </c>
      <c r="D2" s="93" t="s">
        <v>77</v>
      </c>
      <c r="E2" s="185" t="s">
        <v>72</v>
      </c>
      <c r="F2" s="149" t="s">
        <v>111</v>
      </c>
      <c r="G2" s="149" t="s">
        <v>109</v>
      </c>
      <c r="H2" s="149" t="s">
        <v>108</v>
      </c>
      <c r="I2" s="149" t="s">
        <v>109</v>
      </c>
      <c r="J2" s="173" t="s">
        <v>80</v>
      </c>
      <c r="K2" s="190" t="s">
        <v>128</v>
      </c>
      <c r="L2" s="190" t="s">
        <v>138</v>
      </c>
      <c r="M2" s="149"/>
      <c r="N2" s="149"/>
      <c r="O2" s="142"/>
      <c r="P2" s="149"/>
      <c r="Q2" s="93"/>
      <c r="R2" s="85"/>
      <c r="AE2" s="19"/>
      <c r="AF2" s="19"/>
    </row>
    <row r="3" spans="1:60" ht="21" x14ac:dyDescent="0.35">
      <c r="A3" s="19"/>
      <c r="B3" s="207" t="s">
        <v>158</v>
      </c>
      <c r="C3" s="19">
        <v>51101</v>
      </c>
      <c r="D3" s="19">
        <v>51201</v>
      </c>
      <c r="E3" s="184">
        <v>51301</v>
      </c>
      <c r="F3" s="118">
        <v>51401</v>
      </c>
      <c r="G3" s="172">
        <v>51402</v>
      </c>
      <c r="H3" s="98">
        <v>51501</v>
      </c>
      <c r="I3" s="76">
        <v>51502</v>
      </c>
      <c r="J3" s="74">
        <v>51601</v>
      </c>
      <c r="K3" s="143">
        <v>51701</v>
      </c>
      <c r="L3" s="189">
        <v>51702</v>
      </c>
      <c r="M3" s="143">
        <v>51803</v>
      </c>
      <c r="N3" s="143">
        <v>51901</v>
      </c>
      <c r="O3" s="180">
        <v>51903</v>
      </c>
      <c r="P3" s="143">
        <v>54101</v>
      </c>
      <c r="Q3" s="19">
        <v>54103</v>
      </c>
      <c r="R3" s="85">
        <v>54104</v>
      </c>
      <c r="S3" s="19">
        <v>54105</v>
      </c>
      <c r="T3" s="19">
        <v>54106</v>
      </c>
      <c r="U3" s="91">
        <v>54107</v>
      </c>
      <c r="V3" s="19">
        <v>54108</v>
      </c>
      <c r="W3" s="210">
        <v>54111</v>
      </c>
      <c r="X3" s="19">
        <v>54114</v>
      </c>
      <c r="Y3" s="91">
        <v>54115</v>
      </c>
      <c r="Z3" s="20">
        <v>54118</v>
      </c>
      <c r="AA3" s="91">
        <v>54119</v>
      </c>
      <c r="AB3" s="19">
        <v>54199</v>
      </c>
      <c r="AC3" s="91">
        <v>54201</v>
      </c>
      <c r="AD3" s="19">
        <v>54202</v>
      </c>
      <c r="AE3" s="19">
        <v>54203</v>
      </c>
      <c r="AF3" s="19">
        <v>54301</v>
      </c>
      <c r="AG3" s="19">
        <v>54304</v>
      </c>
      <c r="AH3" s="19">
        <v>54305</v>
      </c>
      <c r="AI3" s="19">
        <v>54313</v>
      </c>
      <c r="AJ3" s="19">
        <v>54314</v>
      </c>
      <c r="AK3" s="19">
        <v>54316</v>
      </c>
      <c r="AL3" s="19">
        <v>54317</v>
      </c>
      <c r="AM3" s="164">
        <v>54399</v>
      </c>
      <c r="AN3" s="91">
        <v>54401</v>
      </c>
      <c r="AO3" s="91">
        <v>54402</v>
      </c>
      <c r="AP3" s="91">
        <v>54403</v>
      </c>
      <c r="AQ3" s="91">
        <v>54404</v>
      </c>
      <c r="AR3" s="206">
        <v>54504</v>
      </c>
      <c r="AS3" s="91">
        <v>54505</v>
      </c>
      <c r="AT3" s="91">
        <v>54508</v>
      </c>
      <c r="AU3" s="91">
        <v>54599</v>
      </c>
      <c r="AV3" s="91">
        <v>55508</v>
      </c>
      <c r="AW3" s="91">
        <v>55509</v>
      </c>
      <c r="AX3" s="91">
        <v>55601</v>
      </c>
      <c r="AY3" s="79">
        <v>55602</v>
      </c>
      <c r="AZ3" s="91">
        <v>55603</v>
      </c>
      <c r="BA3" s="91">
        <v>55703</v>
      </c>
      <c r="BB3" s="161">
        <v>56304</v>
      </c>
      <c r="BC3" s="126">
        <v>61101</v>
      </c>
      <c r="BD3" s="19">
        <v>61104</v>
      </c>
      <c r="BE3" s="19">
        <v>61106</v>
      </c>
      <c r="BF3" s="91">
        <v>61108</v>
      </c>
      <c r="BG3" s="91">
        <v>61110</v>
      </c>
      <c r="BH3" s="85" t="s">
        <v>60</v>
      </c>
    </row>
    <row r="4" spans="1:60" x14ac:dyDescent="0.25">
      <c r="B4" s="53"/>
      <c r="C4" s="11"/>
      <c r="D4" s="11"/>
      <c r="E4" s="11"/>
      <c r="F4" s="11"/>
      <c r="G4" s="11"/>
      <c r="H4" s="11"/>
      <c r="I4" s="11"/>
      <c r="J4" s="11">
        <v>1000</v>
      </c>
      <c r="K4" s="18"/>
      <c r="L4" s="18"/>
      <c r="M4" s="18"/>
      <c r="N4" s="18"/>
      <c r="O4" s="18"/>
      <c r="P4" s="18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4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">
        <f t="shared" ref="BH4:BH67" si="0">SUM(C4:BG4)</f>
        <v>1000</v>
      </c>
    </row>
    <row r="5" spans="1:60" ht="18" customHeight="1" x14ac:dyDescent="0.25">
      <c r="B5" s="110"/>
      <c r="C5" s="11"/>
      <c r="D5" s="11"/>
      <c r="E5" s="11"/>
      <c r="F5" s="11"/>
      <c r="G5" s="11"/>
      <c r="H5" s="11"/>
      <c r="I5" s="11"/>
      <c r="J5" s="11"/>
      <c r="K5" s="18"/>
      <c r="L5" s="18"/>
      <c r="M5" s="18"/>
      <c r="N5" s="18"/>
      <c r="O5" s="18"/>
      <c r="P5" s="18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>
        <v>14.54</v>
      </c>
      <c r="AD5" s="11"/>
      <c r="AE5" s="11"/>
      <c r="AF5" s="11"/>
      <c r="AG5" s="14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">
        <f t="shared" si="0"/>
        <v>14.54</v>
      </c>
    </row>
    <row r="6" spans="1:60" x14ac:dyDescent="0.25">
      <c r="C6" s="11"/>
      <c r="D6" s="11"/>
      <c r="E6" s="11"/>
      <c r="F6" s="11"/>
      <c r="G6" s="11"/>
      <c r="H6" s="11"/>
      <c r="I6" s="11"/>
      <c r="J6" s="11"/>
      <c r="K6" s="18"/>
      <c r="L6" s="18"/>
      <c r="M6" s="18"/>
      <c r="N6" s="18"/>
      <c r="O6" s="18">
        <v>1293.3</v>
      </c>
      <c r="P6" s="18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4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">
        <f t="shared" si="0"/>
        <v>1293.3</v>
      </c>
    </row>
    <row r="7" spans="1:60" x14ac:dyDescent="0.25">
      <c r="C7" s="11"/>
      <c r="D7" s="11"/>
      <c r="E7" s="11"/>
      <c r="F7" s="11"/>
      <c r="G7" s="11"/>
      <c r="H7" s="11"/>
      <c r="I7" s="11"/>
      <c r="J7" s="11"/>
      <c r="K7" s="18"/>
      <c r="L7" s="18"/>
      <c r="M7" s="18"/>
      <c r="N7" s="18"/>
      <c r="O7" s="18"/>
      <c r="P7" s="18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>
        <v>4303.8100000000004</v>
      </c>
      <c r="AD7" s="11"/>
      <c r="AE7" s="11"/>
      <c r="AF7" s="11"/>
      <c r="AG7" s="14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">
        <f t="shared" si="0"/>
        <v>4303.8100000000004</v>
      </c>
    </row>
    <row r="8" spans="1:60" x14ac:dyDescent="0.25">
      <c r="B8" s="53"/>
      <c r="C8" s="11"/>
      <c r="D8" s="11"/>
      <c r="E8" s="11"/>
      <c r="F8" s="11"/>
      <c r="G8" s="11"/>
      <c r="H8" s="11"/>
      <c r="I8" s="11"/>
      <c r="J8" s="11"/>
      <c r="K8" s="18"/>
      <c r="L8" s="18"/>
      <c r="M8" s="18"/>
      <c r="N8" s="18"/>
      <c r="O8" s="18"/>
      <c r="P8" s="18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>
        <v>915.3</v>
      </c>
      <c r="AF8" s="11"/>
      <c r="AG8" s="14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">
        <f t="shared" si="0"/>
        <v>915.3</v>
      </c>
    </row>
    <row r="9" spans="1:60" x14ac:dyDescent="0.25">
      <c r="B9" s="53"/>
      <c r="C9" s="11"/>
      <c r="D9" s="11"/>
      <c r="E9" s="11"/>
      <c r="F9" s="11"/>
      <c r="G9" s="11"/>
      <c r="H9" s="11"/>
      <c r="I9" s="11"/>
      <c r="J9" s="11"/>
      <c r="K9" s="18"/>
      <c r="L9" s="18"/>
      <c r="M9" s="18"/>
      <c r="N9" s="18"/>
      <c r="O9" s="18"/>
      <c r="P9" s="18">
        <v>49.5</v>
      </c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4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">
        <f t="shared" si="0"/>
        <v>49.5</v>
      </c>
    </row>
    <row r="10" spans="1:60" x14ac:dyDescent="0.25">
      <c r="B10" s="53"/>
      <c r="C10" s="11"/>
      <c r="D10" s="11"/>
      <c r="E10" s="11"/>
      <c r="F10" s="11"/>
      <c r="G10" s="11"/>
      <c r="H10" s="11"/>
      <c r="I10" s="11"/>
      <c r="J10" s="11"/>
      <c r="K10" s="18"/>
      <c r="L10" s="18"/>
      <c r="M10" s="18"/>
      <c r="N10" s="18"/>
      <c r="O10" s="18"/>
      <c r="P10" s="18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>
        <v>3.43</v>
      </c>
      <c r="AE10" s="11"/>
      <c r="AF10" s="11"/>
      <c r="AG10" s="14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">
        <f t="shared" si="0"/>
        <v>3.43</v>
      </c>
    </row>
    <row r="11" spans="1:60" x14ac:dyDescent="0.25">
      <c r="B11" s="53"/>
      <c r="C11" s="11"/>
      <c r="D11" s="11"/>
      <c r="E11" s="11"/>
      <c r="F11" s="11"/>
      <c r="G11" s="11"/>
      <c r="H11" s="11"/>
      <c r="I11" s="11"/>
      <c r="J11" s="11"/>
      <c r="K11" s="18"/>
      <c r="L11" s="18"/>
      <c r="M11" s="18"/>
      <c r="N11" s="18"/>
      <c r="O11" s="18"/>
      <c r="P11" s="18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>
        <v>4.9000000000000004</v>
      </c>
      <c r="AE11" s="11"/>
      <c r="AF11" s="11"/>
      <c r="AG11" s="14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1"/>
      <c r="BD11" s="11"/>
      <c r="BE11" s="11"/>
      <c r="BF11" s="11"/>
      <c r="BG11" s="11"/>
      <c r="BH11" s="1">
        <f t="shared" si="0"/>
        <v>4.9000000000000004</v>
      </c>
    </row>
    <row r="12" spans="1:60" x14ac:dyDescent="0.25">
      <c r="B12" s="53"/>
      <c r="C12" s="11">
        <v>1457.5</v>
      </c>
      <c r="D12" s="11"/>
      <c r="E12" s="11"/>
      <c r="F12" s="11"/>
      <c r="G12" s="11"/>
      <c r="H12" s="11"/>
      <c r="I12" s="11"/>
      <c r="J12" s="11"/>
      <c r="K12" s="18"/>
      <c r="L12" s="18"/>
      <c r="M12" s="18"/>
      <c r="N12" s="18"/>
      <c r="O12" s="18"/>
      <c r="P12" s="18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4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">
        <f t="shared" si="0"/>
        <v>1457.5</v>
      </c>
    </row>
    <row r="13" spans="1:60" x14ac:dyDescent="0.25">
      <c r="B13" s="53"/>
      <c r="C13" s="2"/>
      <c r="D13" s="178">
        <v>10470</v>
      </c>
      <c r="E13" s="178"/>
      <c r="F13" s="8"/>
      <c r="G13" s="8"/>
      <c r="H13" s="8"/>
      <c r="I13" s="11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4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">
        <f t="shared" si="0"/>
        <v>10470</v>
      </c>
    </row>
    <row r="14" spans="1:60" x14ac:dyDescent="0.25">
      <c r="B14" s="53"/>
      <c r="C14" s="2"/>
      <c r="D14" s="8"/>
      <c r="E14" s="8"/>
      <c r="F14" s="8"/>
      <c r="G14" s="8"/>
      <c r="H14" s="8"/>
      <c r="I14" s="11"/>
      <c r="J14" s="18"/>
      <c r="N14" s="18"/>
      <c r="O14" s="18"/>
      <c r="P14" s="18"/>
      <c r="Q14" s="18"/>
      <c r="R14" s="18"/>
      <c r="S14" s="18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>
        <v>52.5</v>
      </c>
      <c r="AE14" s="11"/>
      <c r="AF14" s="11"/>
      <c r="AG14" s="14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">
        <f t="shared" si="0"/>
        <v>52.5</v>
      </c>
    </row>
    <row r="15" spans="1:60" x14ac:dyDescent="0.25">
      <c r="B15" s="53"/>
      <c r="C15" s="11"/>
      <c r="D15" s="11"/>
      <c r="E15" s="11"/>
      <c r="F15" s="11"/>
      <c r="G15" s="11"/>
      <c r="H15" s="11"/>
      <c r="I15" s="11"/>
      <c r="J15" s="11"/>
      <c r="K15" s="18"/>
      <c r="L15" s="18"/>
      <c r="M15" s="18"/>
      <c r="N15" s="18"/>
      <c r="O15" s="18"/>
      <c r="P15" s="18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40"/>
      <c r="AD15" s="11">
        <v>297.5</v>
      </c>
      <c r="AE15" s="11"/>
      <c r="AF15" s="11"/>
      <c r="AG15" s="14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">
        <f t="shared" si="0"/>
        <v>297.5</v>
      </c>
    </row>
    <row r="16" spans="1:60" x14ac:dyDescent="0.25">
      <c r="B16" s="53"/>
      <c r="C16" s="11"/>
      <c r="D16" s="11"/>
      <c r="E16" s="11"/>
      <c r="F16" s="11"/>
      <c r="G16" s="11"/>
      <c r="H16" s="11"/>
      <c r="I16" s="11"/>
      <c r="J16" s="11"/>
      <c r="K16" s="18"/>
      <c r="L16" s="18"/>
      <c r="M16" s="18"/>
      <c r="N16" s="18"/>
      <c r="O16" s="18"/>
      <c r="P16" s="18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>
        <v>170</v>
      </c>
      <c r="AE16" s="11"/>
      <c r="AF16" s="11"/>
      <c r="AG16" s="14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">
        <f t="shared" si="0"/>
        <v>170</v>
      </c>
    </row>
    <row r="17" spans="2:60" x14ac:dyDescent="0.25">
      <c r="B17" s="2"/>
      <c r="C17" s="11"/>
      <c r="D17" s="11"/>
      <c r="E17" s="11"/>
      <c r="F17" s="11"/>
      <c r="G17" s="11"/>
      <c r="H17" s="11"/>
      <c r="I17" s="11"/>
      <c r="J17" s="11"/>
      <c r="K17" s="18"/>
      <c r="L17" s="18"/>
      <c r="M17" s="18"/>
      <c r="N17" s="18"/>
      <c r="O17" s="18"/>
      <c r="P17" s="18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>
        <v>127.5</v>
      </c>
      <c r="AE17" s="11"/>
      <c r="AF17" s="11"/>
      <c r="AG17" s="14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25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">
        <f>SUM(C17:BG17)</f>
        <v>127.5</v>
      </c>
    </row>
    <row r="18" spans="2:60" ht="15.75" customHeight="1" x14ac:dyDescent="0.25">
      <c r="B18" s="2"/>
      <c r="C18" s="11"/>
      <c r="D18" s="11"/>
      <c r="E18" s="11"/>
      <c r="F18" s="11"/>
      <c r="G18" s="11"/>
      <c r="H18" s="11"/>
      <c r="I18" s="11"/>
      <c r="J18" s="11"/>
      <c r="K18" s="18"/>
      <c r="L18" s="18"/>
      <c r="M18" s="18"/>
      <c r="N18" s="18"/>
      <c r="O18" s="18"/>
      <c r="P18" s="18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>
        <v>33.75</v>
      </c>
      <c r="AE18" s="11"/>
      <c r="AF18" s="11"/>
      <c r="AG18" s="14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">
        <f t="shared" si="0"/>
        <v>33.75</v>
      </c>
    </row>
    <row r="19" spans="2:60" x14ac:dyDescent="0.25">
      <c r="B19" s="2"/>
      <c r="C19" s="11"/>
      <c r="D19" s="11"/>
      <c r="E19" s="11"/>
      <c r="F19" s="11"/>
      <c r="G19" s="11"/>
      <c r="H19" s="11"/>
      <c r="I19" s="11"/>
      <c r="J19" s="11"/>
      <c r="K19" s="18"/>
      <c r="L19" s="18"/>
      <c r="M19" s="18"/>
      <c r="N19" s="18"/>
      <c r="O19" s="18"/>
      <c r="P19" s="18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>
        <v>92.5</v>
      </c>
      <c r="AE19" s="11"/>
      <c r="AF19" s="11"/>
      <c r="AG19" s="14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">
        <f t="shared" si="0"/>
        <v>92.5</v>
      </c>
    </row>
    <row r="20" spans="2:60" x14ac:dyDescent="0.25">
      <c r="B20" s="2"/>
      <c r="C20" s="125"/>
      <c r="D20" s="125"/>
      <c r="E20" s="125"/>
      <c r="F20" s="125"/>
      <c r="G20" s="125"/>
      <c r="H20" s="125"/>
      <c r="I20" s="125"/>
      <c r="J20" s="125"/>
      <c r="K20" s="125"/>
      <c r="L20" s="125"/>
      <c r="M20" s="125"/>
      <c r="N20" s="125"/>
      <c r="O20" s="125"/>
      <c r="P20" s="125"/>
      <c r="Q20" s="125"/>
      <c r="R20" s="125"/>
      <c r="S20" s="125"/>
      <c r="T20" s="125"/>
      <c r="U20" s="125"/>
      <c r="V20" s="125"/>
      <c r="W20" s="125"/>
      <c r="X20" s="125"/>
      <c r="Y20" s="125"/>
      <c r="Z20" s="125"/>
      <c r="AA20" s="125"/>
      <c r="AB20" s="125"/>
      <c r="AC20" s="125"/>
      <c r="AD20" s="125">
        <v>37.5</v>
      </c>
      <c r="AE20" s="125"/>
      <c r="AF20" s="125"/>
      <c r="AG20" s="152"/>
      <c r="AH20" s="125"/>
      <c r="AI20" s="125"/>
      <c r="AJ20" s="125"/>
      <c r="AK20" s="125"/>
      <c r="AL20" s="125"/>
      <c r="AM20" s="125"/>
      <c r="AN20" s="125"/>
      <c r="AO20" s="125"/>
      <c r="AP20" s="125"/>
      <c r="AQ20" s="125"/>
      <c r="AR20" s="125"/>
      <c r="AS20" s="125"/>
      <c r="AT20" s="125"/>
      <c r="AU20" s="125"/>
      <c r="AV20" s="125"/>
      <c r="AW20" s="125"/>
      <c r="AX20" s="125"/>
      <c r="AY20" s="125"/>
      <c r="AZ20" s="125"/>
      <c r="BA20" s="125"/>
      <c r="BB20" s="125"/>
      <c r="BC20" s="125"/>
      <c r="BD20" s="125"/>
      <c r="BE20" s="125"/>
      <c r="BF20" s="125"/>
      <c r="BG20" s="125"/>
      <c r="BH20" s="1">
        <f t="shared" si="0"/>
        <v>37.5</v>
      </c>
    </row>
    <row r="21" spans="2:60" x14ac:dyDescent="0.25">
      <c r="B21" s="2"/>
      <c r="C21" s="125"/>
      <c r="D21" s="125"/>
      <c r="E21" s="125"/>
      <c r="F21" s="125"/>
      <c r="G21" s="125"/>
      <c r="H21" s="125"/>
      <c r="I21" s="125"/>
      <c r="J21" s="125"/>
      <c r="K21" s="125"/>
      <c r="L21" s="125"/>
      <c r="M21" s="125"/>
      <c r="N21" s="125"/>
      <c r="O21" s="125"/>
      <c r="P21" s="125"/>
      <c r="Q21" s="125"/>
      <c r="R21" s="125"/>
      <c r="S21" s="125"/>
      <c r="T21" s="125"/>
      <c r="U21" s="125"/>
      <c r="V21" s="125"/>
      <c r="W21" s="125"/>
      <c r="X21" s="125"/>
      <c r="Y21" s="125"/>
      <c r="Z21" s="125"/>
      <c r="AA21" s="125"/>
      <c r="AB21" s="125"/>
      <c r="AC21" s="125"/>
      <c r="AD21" s="125">
        <v>143.75</v>
      </c>
      <c r="AE21" s="125"/>
      <c r="AF21" s="125"/>
      <c r="AG21" s="152"/>
      <c r="AH21" s="125"/>
      <c r="AI21" s="125"/>
      <c r="AJ21" s="125"/>
      <c r="AK21" s="125"/>
      <c r="AL21" s="125"/>
      <c r="AM21" s="125"/>
      <c r="AN21" s="125"/>
      <c r="AO21" s="125"/>
      <c r="AP21" s="125"/>
      <c r="AQ21" s="125"/>
      <c r="AR21" s="125"/>
      <c r="AS21" s="125"/>
      <c r="AT21" s="125"/>
      <c r="AU21" s="125"/>
      <c r="AV21" s="125"/>
      <c r="AW21" s="125"/>
      <c r="AX21" s="125"/>
      <c r="AY21" s="125"/>
      <c r="AZ21" s="125"/>
      <c r="BA21" s="125"/>
      <c r="BB21" s="125"/>
      <c r="BC21" s="125"/>
      <c r="BD21" s="125"/>
      <c r="BE21" s="125"/>
      <c r="BF21" s="125"/>
      <c r="BG21" s="125"/>
      <c r="BH21" s="1">
        <f t="shared" si="0"/>
        <v>143.75</v>
      </c>
    </row>
    <row r="22" spans="2:60" x14ac:dyDescent="0.25">
      <c r="B22" s="2"/>
      <c r="C22" s="125"/>
      <c r="D22" s="125"/>
      <c r="E22" s="125"/>
      <c r="F22" s="125"/>
      <c r="G22" s="125"/>
      <c r="H22" s="125"/>
      <c r="I22" s="125"/>
      <c r="J22" s="125"/>
      <c r="K22" s="125"/>
      <c r="L22" s="125"/>
      <c r="M22" s="125"/>
      <c r="N22" s="125"/>
      <c r="O22" s="125"/>
      <c r="P22" s="125"/>
      <c r="Q22" s="125"/>
      <c r="R22" s="125"/>
      <c r="S22" s="125"/>
      <c r="T22" s="125"/>
      <c r="U22" s="125"/>
      <c r="V22" s="125"/>
      <c r="W22" s="125"/>
      <c r="X22" s="125"/>
      <c r="Y22" s="125"/>
      <c r="Z22" s="125"/>
      <c r="AA22" s="125"/>
      <c r="AB22" s="125"/>
      <c r="AC22" s="125"/>
      <c r="AD22" s="125">
        <v>188.75</v>
      </c>
      <c r="AE22" s="125"/>
      <c r="AF22" s="125"/>
      <c r="AG22" s="152"/>
      <c r="AH22" s="125"/>
      <c r="AI22" s="125"/>
      <c r="AJ22" s="125"/>
      <c r="AK22" s="125"/>
      <c r="AL22" s="125"/>
      <c r="AM22" s="125"/>
      <c r="AN22" s="125"/>
      <c r="AO22" s="125"/>
      <c r="AP22" s="125"/>
      <c r="AQ22" s="125"/>
      <c r="AR22" s="125"/>
      <c r="AS22" s="125"/>
      <c r="AT22" s="125"/>
      <c r="AU22" s="125"/>
      <c r="AV22" s="125"/>
      <c r="AW22" s="125"/>
      <c r="AX22" s="125"/>
      <c r="AY22" s="125"/>
      <c r="AZ22" s="125"/>
      <c r="BA22" s="125"/>
      <c r="BB22" s="125"/>
      <c r="BC22" s="125"/>
      <c r="BD22" s="125"/>
      <c r="BE22" s="125"/>
      <c r="BF22" s="125"/>
      <c r="BG22" s="125"/>
      <c r="BH22" s="1">
        <f t="shared" si="0"/>
        <v>188.75</v>
      </c>
    </row>
    <row r="23" spans="2:60" x14ac:dyDescent="0.25">
      <c r="B23" s="2"/>
      <c r="C23" s="125"/>
      <c r="D23" s="125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125"/>
      <c r="Q23" s="125"/>
      <c r="R23" s="125"/>
      <c r="S23" s="125"/>
      <c r="T23" s="125"/>
      <c r="U23" s="125"/>
      <c r="V23" s="125"/>
      <c r="W23" s="125"/>
      <c r="X23" s="125"/>
      <c r="Y23" s="125"/>
      <c r="Z23" s="125"/>
      <c r="AA23" s="125"/>
      <c r="AB23" s="125"/>
      <c r="AC23" s="125"/>
      <c r="AD23" s="125">
        <v>76.25</v>
      </c>
      <c r="AE23" s="125"/>
      <c r="AF23" s="125"/>
      <c r="AG23" s="152"/>
      <c r="AH23" s="125"/>
      <c r="AI23" s="125"/>
      <c r="AJ23" s="125"/>
      <c r="AK23" s="125"/>
      <c r="AL23" s="125"/>
      <c r="AM23" s="125"/>
      <c r="AN23" s="125"/>
      <c r="AO23" s="125"/>
      <c r="AP23" s="125"/>
      <c r="AQ23" s="125"/>
      <c r="AR23" s="125"/>
      <c r="AS23" s="125"/>
      <c r="AT23" s="125"/>
      <c r="AU23" s="125"/>
      <c r="AV23" s="125"/>
      <c r="AW23" s="125"/>
      <c r="AX23" s="125"/>
      <c r="AY23" s="125"/>
      <c r="AZ23" s="125"/>
      <c r="BA23" s="125"/>
      <c r="BB23" s="125"/>
      <c r="BC23" s="125"/>
      <c r="BD23" s="125"/>
      <c r="BE23" s="125"/>
      <c r="BF23" s="125"/>
      <c r="BG23" s="125"/>
      <c r="BH23" s="1">
        <f t="shared" si="0"/>
        <v>76.25</v>
      </c>
    </row>
    <row r="24" spans="2:60" x14ac:dyDescent="0.25">
      <c r="B24" s="2"/>
      <c r="C24" s="153"/>
      <c r="D24" s="154"/>
      <c r="E24" s="154"/>
      <c r="F24" s="154"/>
      <c r="G24" s="154"/>
      <c r="H24" s="154"/>
      <c r="I24" s="154"/>
      <c r="J24" s="154"/>
      <c r="K24" s="125"/>
      <c r="L24" s="125"/>
      <c r="M24" s="125"/>
      <c r="N24" s="125"/>
      <c r="O24" s="125"/>
      <c r="P24" s="125"/>
      <c r="Q24" s="125"/>
      <c r="R24" s="154"/>
      <c r="S24" s="154"/>
      <c r="T24" s="154"/>
      <c r="U24" s="154"/>
      <c r="V24" s="125"/>
      <c r="W24" s="125"/>
      <c r="X24" s="125"/>
      <c r="Y24" s="125"/>
      <c r="Z24" s="125"/>
      <c r="AA24" s="125"/>
      <c r="AB24" s="125"/>
      <c r="AC24" s="125"/>
      <c r="AD24" s="125">
        <v>363.75</v>
      </c>
      <c r="AE24" s="125"/>
      <c r="AF24" s="125"/>
      <c r="AG24" s="152"/>
      <c r="AH24" s="125"/>
      <c r="AI24" s="125"/>
      <c r="AJ24" s="125"/>
      <c r="AK24" s="125"/>
      <c r="AL24" s="125"/>
      <c r="AM24" s="125"/>
      <c r="AN24" s="125"/>
      <c r="AO24" s="125"/>
      <c r="AP24" s="125"/>
      <c r="AQ24" s="125"/>
      <c r="AR24" s="125"/>
      <c r="AS24" s="125"/>
      <c r="AT24" s="125"/>
      <c r="AU24" s="125"/>
      <c r="AV24" s="125"/>
      <c r="AW24" s="125"/>
      <c r="AX24" s="125"/>
      <c r="AY24" s="125"/>
      <c r="AZ24" s="125"/>
      <c r="BA24" s="125"/>
      <c r="BB24" s="125"/>
      <c r="BC24" s="125"/>
      <c r="BD24" s="125"/>
      <c r="BE24" s="125"/>
      <c r="BF24" s="125"/>
      <c r="BG24" s="125"/>
      <c r="BH24" s="1">
        <f t="shared" si="0"/>
        <v>363.75</v>
      </c>
    </row>
    <row r="25" spans="2:60" x14ac:dyDescent="0.25">
      <c r="B25" s="117"/>
      <c r="C25" s="153"/>
      <c r="D25" s="154"/>
      <c r="E25" s="154"/>
      <c r="F25" s="154"/>
      <c r="G25" s="154"/>
      <c r="H25" s="154"/>
      <c r="I25" s="154"/>
      <c r="J25" s="154"/>
      <c r="K25" s="125"/>
      <c r="L25" s="125"/>
      <c r="M25" s="125"/>
      <c r="N25" s="125"/>
      <c r="O25" s="125"/>
      <c r="P25" s="125"/>
      <c r="Q25" s="125"/>
      <c r="R25" s="154"/>
      <c r="S25" s="154"/>
      <c r="T25" s="154"/>
      <c r="U25" s="154"/>
      <c r="V25" s="125"/>
      <c r="W25" s="125"/>
      <c r="X25" s="125"/>
      <c r="Y25" s="125"/>
      <c r="Z25" s="125"/>
      <c r="AA25" s="125"/>
      <c r="AB25" s="125"/>
      <c r="AC25" s="125"/>
      <c r="AD25" s="125">
        <v>7.5</v>
      </c>
      <c r="AE25" s="125"/>
      <c r="AF25" s="125"/>
      <c r="AG25" s="152"/>
      <c r="AH25" s="125"/>
      <c r="AI25" s="125"/>
      <c r="AJ25" s="125"/>
      <c r="AK25" s="125"/>
      <c r="AL25" s="125"/>
      <c r="AM25" s="125"/>
      <c r="AN25" s="125"/>
      <c r="AO25" s="125"/>
      <c r="AP25" s="125"/>
      <c r="AQ25" s="125"/>
      <c r="AR25" s="125"/>
      <c r="AS25" s="125"/>
      <c r="AT25" s="125"/>
      <c r="AU25" s="125"/>
      <c r="AV25" s="125"/>
      <c r="AW25" s="125"/>
      <c r="AX25" s="125"/>
      <c r="AY25" s="125"/>
      <c r="AZ25" s="125"/>
      <c r="BA25" s="125"/>
      <c r="BB25" s="125"/>
      <c r="BC25" s="125"/>
      <c r="BD25" s="125"/>
      <c r="BE25" s="125"/>
      <c r="BF25" s="125"/>
      <c r="BG25" s="125"/>
      <c r="BH25" s="1">
        <f t="shared" si="0"/>
        <v>7.5</v>
      </c>
    </row>
    <row r="26" spans="2:60" x14ac:dyDescent="0.25">
      <c r="B26" s="117"/>
      <c r="C26" s="153"/>
      <c r="D26" s="154"/>
      <c r="E26" s="154"/>
      <c r="F26" s="154"/>
      <c r="G26" s="154"/>
      <c r="H26" s="154"/>
      <c r="I26" s="154"/>
      <c r="J26" s="125"/>
      <c r="K26" s="125"/>
      <c r="L26" s="125"/>
      <c r="M26" s="125"/>
      <c r="N26" s="125"/>
      <c r="O26" s="125"/>
      <c r="P26" s="125"/>
      <c r="Q26" s="125"/>
      <c r="R26" s="154"/>
      <c r="S26" s="154"/>
      <c r="T26" s="154"/>
      <c r="U26" s="154"/>
      <c r="V26" s="125"/>
      <c r="W26" s="125"/>
      <c r="X26" s="125"/>
      <c r="Y26" s="125"/>
      <c r="Z26" s="125"/>
      <c r="AA26" s="125"/>
      <c r="AB26" s="125"/>
      <c r="AC26" s="125"/>
      <c r="AD26" s="125">
        <v>202.5</v>
      </c>
      <c r="AE26" s="125"/>
      <c r="AF26" s="125"/>
      <c r="AG26" s="152"/>
      <c r="AH26" s="125"/>
      <c r="AI26" s="125"/>
      <c r="AJ26" s="125"/>
      <c r="AK26" s="125"/>
      <c r="AL26" s="125"/>
      <c r="AM26" s="125"/>
      <c r="AN26" s="125"/>
      <c r="AO26" s="125"/>
      <c r="AP26" s="125"/>
      <c r="AQ26" s="125"/>
      <c r="AR26" s="125"/>
      <c r="AS26" s="125"/>
      <c r="AT26" s="125"/>
      <c r="AU26" s="125"/>
      <c r="AV26" s="125"/>
      <c r="AW26" s="125"/>
      <c r="AX26" s="125"/>
      <c r="AY26" s="125"/>
      <c r="AZ26" s="125"/>
      <c r="BA26" s="125"/>
      <c r="BB26" s="125"/>
      <c r="BC26" s="125"/>
      <c r="BD26" s="125"/>
      <c r="BE26" s="125"/>
      <c r="BF26" s="125"/>
      <c r="BG26" s="125"/>
      <c r="BH26" s="1">
        <f t="shared" si="0"/>
        <v>202.5</v>
      </c>
    </row>
    <row r="27" spans="2:60" x14ac:dyDescent="0.25">
      <c r="B27" s="117"/>
      <c r="C27" s="153"/>
      <c r="D27" s="154"/>
      <c r="E27" s="154"/>
      <c r="F27" s="154"/>
      <c r="G27" s="154"/>
      <c r="H27" s="154"/>
      <c r="I27" s="154"/>
      <c r="J27" s="154"/>
      <c r="K27" s="125"/>
      <c r="L27" s="125"/>
      <c r="M27" s="125"/>
      <c r="N27" s="125"/>
      <c r="O27" s="125"/>
      <c r="P27" s="125"/>
      <c r="Q27" s="125"/>
      <c r="R27" s="154"/>
      <c r="S27" s="154"/>
      <c r="T27" s="154"/>
      <c r="U27" s="154"/>
      <c r="V27" s="125"/>
      <c r="W27" s="125"/>
      <c r="X27" s="125"/>
      <c r="Y27" s="125"/>
      <c r="Z27" s="125"/>
      <c r="AA27" s="125"/>
      <c r="AB27" s="125"/>
      <c r="AC27" s="125"/>
      <c r="AD27" s="125">
        <v>111.25</v>
      </c>
      <c r="AE27" s="125"/>
      <c r="AF27" s="125"/>
      <c r="AG27" s="152"/>
      <c r="AH27" s="125"/>
      <c r="AI27" s="125"/>
      <c r="AJ27" s="125"/>
      <c r="AK27" s="125"/>
      <c r="AL27" s="125"/>
      <c r="AM27" s="125"/>
      <c r="AN27" s="125"/>
      <c r="AO27" s="125"/>
      <c r="AP27" s="125"/>
      <c r="AQ27" s="125"/>
      <c r="AR27" s="125"/>
      <c r="AS27" s="125"/>
      <c r="AT27" s="125"/>
      <c r="AU27" s="125"/>
      <c r="AV27" s="125"/>
      <c r="AW27" s="125"/>
      <c r="AX27" s="125"/>
      <c r="AY27" s="125"/>
      <c r="AZ27" s="125"/>
      <c r="BA27" s="125"/>
      <c r="BB27" s="125"/>
      <c r="BC27" s="125"/>
      <c r="BD27" s="125"/>
      <c r="BE27" s="125"/>
      <c r="BF27" s="125"/>
      <c r="BG27" s="125"/>
      <c r="BH27" s="1">
        <f t="shared" si="0"/>
        <v>111.25</v>
      </c>
    </row>
    <row r="28" spans="2:60" x14ac:dyDescent="0.25">
      <c r="B28" s="117"/>
      <c r="C28" s="153"/>
      <c r="D28" s="154"/>
      <c r="E28" s="154"/>
      <c r="F28" s="154"/>
      <c r="G28" s="154"/>
      <c r="H28" s="125"/>
      <c r="I28" s="125"/>
      <c r="J28" s="121"/>
      <c r="K28" s="125"/>
      <c r="L28" s="125"/>
      <c r="M28" s="125"/>
      <c r="N28" s="125"/>
      <c r="O28" s="125"/>
      <c r="P28" s="125"/>
      <c r="Q28" s="125"/>
      <c r="R28" s="154"/>
      <c r="S28" s="154"/>
      <c r="T28" s="154"/>
      <c r="U28" s="154"/>
      <c r="V28" s="125"/>
      <c r="W28" s="125"/>
      <c r="X28" s="125"/>
      <c r="Y28" s="125"/>
      <c r="Z28" s="125"/>
      <c r="AA28" s="125"/>
      <c r="AB28" s="125"/>
      <c r="AC28" s="125"/>
      <c r="AD28" s="125">
        <v>31.25</v>
      </c>
      <c r="AE28" s="125"/>
      <c r="AF28" s="125"/>
      <c r="AG28" s="152"/>
      <c r="AH28" s="125"/>
      <c r="AI28" s="125"/>
      <c r="AJ28" s="125"/>
      <c r="AK28" s="125"/>
      <c r="AL28" s="125"/>
      <c r="AM28" s="125"/>
      <c r="AN28" s="125"/>
      <c r="AO28" s="125"/>
      <c r="AP28" s="125"/>
      <c r="AQ28" s="125"/>
      <c r="AR28" s="125"/>
      <c r="AS28" s="125"/>
      <c r="AT28" s="125"/>
      <c r="AU28" s="125"/>
      <c r="AV28" s="125"/>
      <c r="AW28" s="125"/>
      <c r="AX28" s="125"/>
      <c r="AY28" s="125"/>
      <c r="AZ28" s="125"/>
      <c r="BA28" s="125"/>
      <c r="BB28" s="125"/>
      <c r="BC28" s="125"/>
      <c r="BD28" s="125"/>
      <c r="BE28" s="125"/>
      <c r="BF28" s="125"/>
      <c r="BG28" s="125"/>
      <c r="BH28" s="1">
        <f t="shared" si="0"/>
        <v>31.25</v>
      </c>
    </row>
    <row r="29" spans="2:60" x14ac:dyDescent="0.25">
      <c r="B29" s="117"/>
      <c r="C29" s="125"/>
      <c r="D29" s="121"/>
      <c r="E29" s="121"/>
      <c r="F29" s="125"/>
      <c r="G29" s="125"/>
      <c r="H29" s="121"/>
      <c r="I29" s="121"/>
      <c r="J29" s="121"/>
      <c r="K29" s="125"/>
      <c r="L29" s="125"/>
      <c r="M29" s="125"/>
      <c r="N29" s="125"/>
      <c r="O29" s="125"/>
      <c r="P29" s="125"/>
      <c r="Q29" s="125"/>
      <c r="R29" s="125"/>
      <c r="S29" s="125"/>
      <c r="T29" s="125"/>
      <c r="U29" s="125"/>
      <c r="V29" s="125"/>
      <c r="W29" s="125"/>
      <c r="X29" s="125"/>
      <c r="Y29" s="125"/>
      <c r="Z29" s="125"/>
      <c r="AA29" s="125"/>
      <c r="AB29" s="125"/>
      <c r="AC29" s="125"/>
      <c r="AD29" s="125">
        <v>66.25</v>
      </c>
      <c r="AE29" s="125"/>
      <c r="AF29" s="125"/>
      <c r="AG29" s="152"/>
      <c r="AH29" s="125"/>
      <c r="AI29" s="125"/>
      <c r="AJ29" s="125"/>
      <c r="AK29" s="125"/>
      <c r="AL29" s="125"/>
      <c r="AM29" s="125"/>
      <c r="AN29" s="125"/>
      <c r="AO29" s="125"/>
      <c r="AP29" s="125"/>
      <c r="AQ29" s="125"/>
      <c r="AR29" s="125"/>
      <c r="AS29" s="125"/>
      <c r="AT29" s="125"/>
      <c r="AU29" s="125"/>
      <c r="AV29" s="125"/>
      <c r="AW29" s="125"/>
      <c r="AX29" s="125"/>
      <c r="AY29" s="125"/>
      <c r="AZ29" s="125"/>
      <c r="BA29" s="125"/>
      <c r="BB29" s="125"/>
      <c r="BC29" s="125"/>
      <c r="BD29" s="125"/>
      <c r="BE29" s="125"/>
      <c r="BF29" s="125"/>
      <c r="BG29" s="125"/>
      <c r="BH29" s="1">
        <f t="shared" si="0"/>
        <v>66.25</v>
      </c>
    </row>
    <row r="30" spans="2:60" x14ac:dyDescent="0.25">
      <c r="B30" s="117"/>
      <c r="C30" s="121"/>
      <c r="D30" s="125"/>
      <c r="E30" s="125"/>
      <c r="F30" s="125"/>
      <c r="G30" s="125"/>
      <c r="H30" s="121"/>
      <c r="I30" s="121"/>
      <c r="J30" s="125"/>
      <c r="K30" s="125"/>
      <c r="L30" s="125"/>
      <c r="M30" s="125"/>
      <c r="N30" s="125"/>
      <c r="O30" s="125"/>
      <c r="P30" s="125"/>
      <c r="Q30" s="125"/>
      <c r="R30" s="125"/>
      <c r="S30" s="125"/>
      <c r="T30" s="125"/>
      <c r="U30" s="125"/>
      <c r="V30" s="125"/>
      <c r="W30" s="125"/>
      <c r="X30" s="125"/>
      <c r="Y30" s="125"/>
      <c r="Z30" s="125"/>
      <c r="AA30" s="125"/>
      <c r="AB30" s="125"/>
      <c r="AC30" s="125"/>
      <c r="AD30" s="125"/>
      <c r="AE30" s="125"/>
      <c r="AF30" s="125"/>
      <c r="AG30" s="152"/>
      <c r="AH30" s="125"/>
      <c r="AI30" s="125"/>
      <c r="AJ30" s="125"/>
      <c r="AK30" s="125"/>
      <c r="AL30" s="125"/>
      <c r="AM30" s="125"/>
      <c r="AN30" s="125"/>
      <c r="AO30" s="125"/>
      <c r="AP30" s="125"/>
      <c r="AQ30" s="125"/>
      <c r="AR30" s="125"/>
      <c r="AS30" s="125"/>
      <c r="AT30" s="125"/>
      <c r="AU30" s="125">
        <v>25.75</v>
      </c>
      <c r="AV30" s="125"/>
      <c r="AW30" s="125"/>
      <c r="AX30" s="125"/>
      <c r="AY30" s="125"/>
      <c r="AZ30" s="125"/>
      <c r="BA30" s="125"/>
      <c r="BB30" s="125"/>
      <c r="BC30" s="125"/>
      <c r="BD30" s="125"/>
      <c r="BE30" s="125"/>
      <c r="BF30" s="125"/>
      <c r="BG30" s="125"/>
      <c r="BH30" s="1">
        <f t="shared" si="0"/>
        <v>25.75</v>
      </c>
    </row>
    <row r="31" spans="2:60" x14ac:dyDescent="0.25">
      <c r="B31" s="117"/>
      <c r="C31" s="11"/>
      <c r="D31" s="121"/>
      <c r="E31" s="121"/>
      <c r="F31" s="11"/>
      <c r="G31" s="11"/>
      <c r="H31" s="121"/>
      <c r="I31" s="121"/>
      <c r="J31" s="121"/>
      <c r="K31" s="18"/>
      <c r="L31" s="18"/>
      <c r="M31" s="18"/>
      <c r="N31" s="18"/>
      <c r="O31" s="18"/>
      <c r="P31" s="18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4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>
        <v>5571.41</v>
      </c>
      <c r="BA31" s="11"/>
      <c r="BB31" s="11"/>
      <c r="BC31" s="11"/>
      <c r="BD31" s="11"/>
      <c r="BE31" s="11"/>
      <c r="BF31" s="11"/>
      <c r="BG31" s="11"/>
      <c r="BH31" s="1">
        <f t="shared" si="0"/>
        <v>5571.41</v>
      </c>
    </row>
    <row r="32" spans="2:60" x14ac:dyDescent="0.25">
      <c r="B32" s="117"/>
      <c r="C32" s="11"/>
      <c r="D32" s="121"/>
      <c r="E32" s="121"/>
      <c r="F32" s="11"/>
      <c r="G32" s="11"/>
      <c r="H32" s="121"/>
      <c r="I32" s="121"/>
      <c r="J32" s="121"/>
      <c r="K32" s="18"/>
      <c r="L32" s="18"/>
      <c r="M32" s="18"/>
      <c r="N32" s="18"/>
      <c r="O32" s="18"/>
      <c r="P32" s="18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>
        <v>535.20000000000005</v>
      </c>
      <c r="AD32" s="11"/>
      <c r="AE32" s="11"/>
      <c r="AF32" s="11"/>
      <c r="AG32" s="14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21"/>
      <c r="BE32" s="11"/>
      <c r="BF32" s="11"/>
      <c r="BG32" s="11"/>
      <c r="BH32" s="1">
        <f t="shared" si="0"/>
        <v>535.20000000000005</v>
      </c>
    </row>
    <row r="33" spans="2:60" x14ac:dyDescent="0.25">
      <c r="B33" s="117"/>
      <c r="C33" s="11"/>
      <c r="D33" s="11"/>
      <c r="E33" s="11"/>
      <c r="F33" s="11"/>
      <c r="G33" s="11"/>
      <c r="H33" s="121"/>
      <c r="I33" s="121"/>
      <c r="J33" s="121"/>
      <c r="K33" s="121"/>
      <c r="L33" s="121"/>
      <c r="M33" s="121"/>
      <c r="N33" s="18"/>
      <c r="O33" s="18"/>
      <c r="P33" s="18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>
        <v>43.08</v>
      </c>
      <c r="AD33" s="11"/>
      <c r="AE33" s="11"/>
      <c r="AF33" s="11"/>
      <c r="AG33" s="14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">
        <f t="shared" si="0"/>
        <v>43.08</v>
      </c>
    </row>
    <row r="34" spans="2:60" x14ac:dyDescent="0.25">
      <c r="B34" s="117"/>
      <c r="C34" s="11"/>
      <c r="D34" s="11"/>
      <c r="E34" s="11"/>
      <c r="F34" s="11"/>
      <c r="G34" s="11"/>
      <c r="H34" s="121"/>
      <c r="I34" s="121"/>
      <c r="J34" s="11"/>
      <c r="K34" s="18"/>
      <c r="L34" s="18"/>
      <c r="M34" s="18"/>
      <c r="N34" s="121"/>
      <c r="O34" s="18"/>
      <c r="P34" s="18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>
        <v>403.62</v>
      </c>
      <c r="AD34" s="11"/>
      <c r="AE34" s="11"/>
      <c r="AF34" s="11"/>
      <c r="AG34" s="14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">
        <f t="shared" si="0"/>
        <v>403.62</v>
      </c>
    </row>
    <row r="35" spans="2:60" x14ac:dyDescent="0.25">
      <c r="B35" s="117"/>
      <c r="C35" s="11"/>
      <c r="D35" s="11"/>
      <c r="E35" s="11"/>
      <c r="F35" s="11"/>
      <c r="G35" s="11"/>
      <c r="H35" s="121"/>
      <c r="I35" s="121"/>
      <c r="J35" s="11"/>
      <c r="K35" s="18"/>
      <c r="L35" s="18"/>
      <c r="M35" s="18"/>
      <c r="N35" s="121"/>
      <c r="O35" s="18"/>
      <c r="P35" s="18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>
        <v>3.53</v>
      </c>
      <c r="AE35" s="11"/>
      <c r="AF35" s="11"/>
      <c r="AG35" s="14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21"/>
      <c r="BB35" s="121"/>
      <c r="BC35" s="11"/>
      <c r="BD35" s="11"/>
      <c r="BE35" s="11"/>
      <c r="BF35" s="11"/>
      <c r="BG35" s="11"/>
      <c r="BH35" s="1">
        <f t="shared" si="0"/>
        <v>3.53</v>
      </c>
    </row>
    <row r="36" spans="2:60" x14ac:dyDescent="0.25">
      <c r="B36" s="117"/>
      <c r="C36" s="121"/>
      <c r="D36" s="121"/>
      <c r="E36" s="121"/>
      <c r="F36" s="11"/>
      <c r="G36" s="11"/>
      <c r="H36" s="121"/>
      <c r="I36" s="121"/>
      <c r="J36" s="11"/>
      <c r="K36" s="18"/>
      <c r="L36" s="18"/>
      <c r="M36" s="18"/>
      <c r="N36" s="121"/>
      <c r="O36" s="18"/>
      <c r="P36" s="18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4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  <c r="AY36" s="11"/>
      <c r="AZ36" s="11">
        <v>446.07</v>
      </c>
      <c r="BA36" s="11"/>
      <c r="BB36" s="121"/>
      <c r="BC36" s="11"/>
      <c r="BD36" s="11"/>
      <c r="BE36" s="11"/>
      <c r="BF36" s="11"/>
      <c r="BG36" s="11"/>
      <c r="BH36" s="1">
        <f t="shared" si="0"/>
        <v>446.07</v>
      </c>
    </row>
    <row r="37" spans="2:60" x14ac:dyDescent="0.25">
      <c r="B37" s="117"/>
      <c r="C37" s="121"/>
      <c r="D37" s="121"/>
      <c r="E37" s="121"/>
      <c r="F37" s="11"/>
      <c r="G37" s="11"/>
      <c r="H37" s="121"/>
      <c r="I37" s="121"/>
      <c r="J37" s="11">
        <v>1000</v>
      </c>
      <c r="K37" s="18"/>
      <c r="L37" s="18"/>
      <c r="M37" s="18"/>
      <c r="N37" s="121"/>
      <c r="O37" s="18"/>
      <c r="P37" s="18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4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  <c r="AZ37" s="11"/>
      <c r="BA37" s="11"/>
      <c r="BB37" s="121"/>
      <c r="BC37" s="11"/>
      <c r="BD37" s="11"/>
      <c r="BE37" s="11"/>
      <c r="BF37" s="11"/>
      <c r="BG37" s="11"/>
      <c r="BH37" s="1">
        <f t="shared" si="0"/>
        <v>1000</v>
      </c>
    </row>
    <row r="38" spans="2:60" x14ac:dyDescent="0.25">
      <c r="B38" s="117"/>
      <c r="C38" s="11"/>
      <c r="D38" s="11"/>
      <c r="E38" s="11"/>
      <c r="F38" s="11"/>
      <c r="G38" s="11"/>
      <c r="H38" s="121"/>
      <c r="I38" s="121"/>
      <c r="J38" s="11"/>
      <c r="K38" s="18"/>
      <c r="L38" s="18"/>
      <c r="M38" s="18"/>
      <c r="N38" s="18"/>
      <c r="O38" s="18"/>
      <c r="P38" s="18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4"/>
      <c r="AH38" s="11"/>
      <c r="AI38" s="11">
        <v>140</v>
      </c>
      <c r="AJ38" s="11"/>
      <c r="AK38" s="11"/>
      <c r="AL38" s="121"/>
      <c r="AM38" s="12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21"/>
      <c r="BC38" s="11"/>
      <c r="BD38" s="11"/>
      <c r="BE38" s="11"/>
      <c r="BF38" s="11"/>
      <c r="BG38" s="11"/>
      <c r="BH38" s="1">
        <f t="shared" si="0"/>
        <v>140</v>
      </c>
    </row>
    <row r="39" spans="2:60" x14ac:dyDescent="0.25">
      <c r="B39" s="2"/>
      <c r="C39" s="11"/>
      <c r="D39" s="11"/>
      <c r="E39" s="11"/>
      <c r="F39" s="121"/>
      <c r="G39" s="121"/>
      <c r="H39" s="121"/>
      <c r="I39" s="121"/>
      <c r="J39" s="11"/>
      <c r="K39" s="18"/>
      <c r="L39" s="18"/>
      <c r="M39" s="18"/>
      <c r="N39" s="18"/>
      <c r="O39" s="18"/>
      <c r="P39" s="18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4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  <c r="AY39" s="11"/>
      <c r="AZ39" s="11"/>
      <c r="BA39" s="121"/>
      <c r="BB39" s="125">
        <v>250</v>
      </c>
      <c r="BC39" s="11"/>
      <c r="BD39" s="11"/>
      <c r="BE39" s="11"/>
      <c r="BF39" s="11"/>
      <c r="BG39" s="11"/>
      <c r="BH39" s="1">
        <f t="shared" si="0"/>
        <v>250</v>
      </c>
    </row>
    <row r="40" spans="2:60" x14ac:dyDescent="0.25">
      <c r="B40" s="117"/>
      <c r="C40" s="11"/>
      <c r="D40" s="11"/>
      <c r="E40" s="11"/>
      <c r="F40" s="121"/>
      <c r="G40" s="121"/>
      <c r="H40" s="121"/>
      <c r="I40" s="121"/>
      <c r="J40" s="11"/>
      <c r="K40" s="121"/>
      <c r="L40" s="121"/>
      <c r="M40" s="121"/>
      <c r="N40" s="18"/>
      <c r="O40" s="18"/>
      <c r="P40" s="18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>
        <v>30</v>
      </c>
      <c r="AE40" s="11"/>
      <c r="AF40" s="11"/>
      <c r="AG40" s="14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  <c r="BE40" s="11"/>
      <c r="BF40" s="11"/>
      <c r="BG40" s="11"/>
      <c r="BH40" s="1">
        <f t="shared" si="0"/>
        <v>30</v>
      </c>
    </row>
    <row r="41" spans="2:60" x14ac:dyDescent="0.25">
      <c r="B41" s="117"/>
      <c r="C41" s="11"/>
      <c r="D41" s="11"/>
      <c r="E41" s="11"/>
      <c r="F41" s="121"/>
      <c r="G41" s="121"/>
      <c r="H41" s="121"/>
      <c r="I41" s="121"/>
      <c r="J41" s="11"/>
      <c r="K41" s="18"/>
      <c r="L41" s="18"/>
      <c r="M41" s="18"/>
      <c r="N41" s="18"/>
      <c r="O41" s="18"/>
      <c r="P41" s="18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>
        <v>15</v>
      </c>
      <c r="AE41" s="11"/>
      <c r="AF41" s="11"/>
      <c r="AG41" s="14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  <c r="AY41" s="11"/>
      <c r="AZ41" s="11"/>
      <c r="BA41" s="11"/>
      <c r="BB41" s="11"/>
      <c r="BC41" s="11"/>
      <c r="BD41" s="11"/>
      <c r="BE41" s="11"/>
      <c r="BF41" s="11"/>
      <c r="BG41" s="11"/>
      <c r="BH41" s="1">
        <f t="shared" si="0"/>
        <v>15</v>
      </c>
    </row>
    <row r="42" spans="2:60" x14ac:dyDescent="0.25">
      <c r="B42" s="117"/>
      <c r="C42" s="11"/>
      <c r="D42" s="11"/>
      <c r="E42" s="11"/>
      <c r="F42" s="121"/>
      <c r="G42" s="121"/>
      <c r="H42" s="121"/>
      <c r="I42" s="121"/>
      <c r="J42" s="11"/>
      <c r="K42" s="18"/>
      <c r="L42" s="18"/>
      <c r="M42" s="18"/>
      <c r="N42" s="18"/>
      <c r="O42" s="18"/>
      <c r="P42" s="18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21"/>
      <c r="AD42" s="11"/>
      <c r="AE42" s="11">
        <v>10</v>
      </c>
      <c r="AF42" s="11"/>
      <c r="AG42" s="14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/>
      <c r="BC42" s="11"/>
      <c r="BD42" s="11"/>
      <c r="BE42" s="11"/>
      <c r="BF42" s="11"/>
      <c r="BG42" s="11"/>
      <c r="BH42" s="1">
        <f t="shared" si="0"/>
        <v>10</v>
      </c>
    </row>
    <row r="43" spans="2:60" x14ac:dyDescent="0.25">
      <c r="B43" s="117"/>
      <c r="C43" s="11"/>
      <c r="D43" s="11"/>
      <c r="E43" s="11"/>
      <c r="F43" s="121"/>
      <c r="G43" s="121"/>
      <c r="H43" s="121"/>
      <c r="I43" s="121"/>
      <c r="J43" s="11"/>
      <c r="N43" s="121"/>
      <c r="O43" s="121"/>
      <c r="P43" s="12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>
        <v>14.54</v>
      </c>
      <c r="AD43" s="11"/>
      <c r="AE43" s="11"/>
      <c r="AF43" s="11"/>
      <c r="AG43" s="14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">
        <f t="shared" si="0"/>
        <v>14.54</v>
      </c>
    </row>
    <row r="44" spans="2:60" x14ac:dyDescent="0.25">
      <c r="B44" s="117"/>
      <c r="C44" s="11"/>
      <c r="D44" s="11"/>
      <c r="E44" s="11"/>
      <c r="F44" s="121"/>
      <c r="G44" s="121"/>
      <c r="H44" s="121"/>
      <c r="I44" s="121"/>
      <c r="J44" s="11"/>
      <c r="K44" s="18"/>
      <c r="L44" s="18"/>
      <c r="M44" s="18"/>
      <c r="N44" s="121"/>
      <c r="O44" s="121"/>
      <c r="P44" s="12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4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>
        <v>605.41999999999996</v>
      </c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">
        <f t="shared" si="0"/>
        <v>605.41999999999996</v>
      </c>
    </row>
    <row r="45" spans="2:60" x14ac:dyDescent="0.25">
      <c r="B45" s="2"/>
      <c r="C45" s="11"/>
      <c r="D45" s="11"/>
      <c r="E45" s="11"/>
      <c r="F45" s="121"/>
      <c r="G45" s="121"/>
      <c r="H45" s="121"/>
      <c r="I45" s="121"/>
      <c r="J45" s="11"/>
      <c r="K45" s="18"/>
      <c r="L45" s="18"/>
      <c r="M45" s="18"/>
      <c r="N45" s="18"/>
      <c r="O45" s="18"/>
      <c r="P45" s="18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4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>
        <v>1177.4000000000001</v>
      </c>
      <c r="BA45" s="11"/>
      <c r="BB45" s="11"/>
      <c r="BC45" s="11"/>
      <c r="BD45" s="121"/>
      <c r="BE45" s="11"/>
      <c r="BF45" s="11"/>
      <c r="BG45" s="11"/>
      <c r="BH45" s="1">
        <f t="shared" si="0"/>
        <v>1177.4000000000001</v>
      </c>
    </row>
    <row r="46" spans="2:60" x14ac:dyDescent="0.25">
      <c r="B46" s="117"/>
      <c r="C46" s="121"/>
      <c r="D46" s="121"/>
      <c r="E46" s="121"/>
      <c r="F46" s="121"/>
      <c r="G46" s="121"/>
      <c r="H46" s="121"/>
      <c r="I46" s="121"/>
      <c r="J46" s="11"/>
      <c r="K46" s="18"/>
      <c r="L46" s="18"/>
      <c r="M46" s="18"/>
      <c r="N46" s="18"/>
      <c r="O46" s="18"/>
      <c r="P46" s="18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>
        <v>1745.33</v>
      </c>
      <c r="AD46" s="11"/>
      <c r="AE46" s="11"/>
      <c r="AF46" s="11"/>
      <c r="AG46" s="14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">
        <f t="shared" si="0"/>
        <v>1745.33</v>
      </c>
    </row>
    <row r="47" spans="2:60" x14ac:dyDescent="0.25">
      <c r="B47" s="117"/>
      <c r="C47" s="121"/>
      <c r="D47" s="121"/>
      <c r="E47" s="121"/>
      <c r="F47" s="121"/>
      <c r="G47" s="121"/>
      <c r="H47" s="121"/>
      <c r="I47" s="121"/>
      <c r="J47" s="11"/>
      <c r="K47" s="18"/>
      <c r="L47" s="18"/>
      <c r="M47" s="18"/>
      <c r="N47" s="18"/>
      <c r="O47" s="18"/>
      <c r="P47" s="18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>
        <v>934.73</v>
      </c>
      <c r="AD47" s="11"/>
      <c r="AE47" s="11"/>
      <c r="AF47" s="11"/>
      <c r="AG47" s="14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">
        <f t="shared" si="0"/>
        <v>934.73</v>
      </c>
    </row>
    <row r="48" spans="2:60" x14ac:dyDescent="0.25">
      <c r="B48" s="2"/>
      <c r="C48" s="11"/>
      <c r="D48" s="11"/>
      <c r="E48" s="11">
        <v>49.58</v>
      </c>
      <c r="F48" s="121"/>
      <c r="G48" s="121"/>
      <c r="H48" s="121"/>
      <c r="I48" s="121"/>
      <c r="J48" s="11"/>
      <c r="K48" s="18"/>
      <c r="L48" s="18"/>
      <c r="M48" s="18"/>
      <c r="N48" s="18"/>
      <c r="O48" s="18"/>
      <c r="P48" s="18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4"/>
      <c r="AH48" s="11"/>
      <c r="AI48" s="11"/>
      <c r="AJ48" s="11"/>
      <c r="AK48" s="12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11"/>
      <c r="AW48" s="11"/>
      <c r="AX48" s="11"/>
      <c r="AY48" s="11"/>
      <c r="AZ48" s="11"/>
      <c r="BA48" s="11"/>
      <c r="BB48" s="11"/>
      <c r="BC48" s="11"/>
      <c r="BD48" s="11"/>
      <c r="BE48" s="11"/>
      <c r="BF48" s="11"/>
      <c r="BG48" s="11"/>
      <c r="BH48" s="1">
        <f t="shared" si="0"/>
        <v>49.58</v>
      </c>
    </row>
    <row r="49" spans="2:60" x14ac:dyDescent="0.25">
      <c r="B49" s="2"/>
      <c r="C49" s="11"/>
      <c r="D49" s="11"/>
      <c r="E49" s="11"/>
      <c r="F49" s="121"/>
      <c r="G49" s="121"/>
      <c r="H49" s="121"/>
      <c r="I49" s="121"/>
      <c r="J49" s="11"/>
      <c r="K49" s="18"/>
      <c r="L49" s="18"/>
      <c r="M49" s="18"/>
      <c r="N49" s="18"/>
      <c r="O49" s="18"/>
      <c r="P49" s="18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>
        <v>4557.49</v>
      </c>
      <c r="AD49" s="11"/>
      <c r="AE49" s="11"/>
      <c r="AF49" s="11"/>
      <c r="AG49" s="14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  <c r="AY49" s="11"/>
      <c r="AZ49" s="11"/>
      <c r="BA49" s="11"/>
      <c r="BB49" s="11"/>
      <c r="BC49" s="11"/>
      <c r="BD49" s="11"/>
      <c r="BE49" s="11"/>
      <c r="BF49" s="11"/>
      <c r="BG49" s="11"/>
      <c r="BH49" s="1">
        <f t="shared" si="0"/>
        <v>4557.49</v>
      </c>
    </row>
    <row r="50" spans="2:60" x14ac:dyDescent="0.25">
      <c r="B50" s="117"/>
      <c r="C50" s="11"/>
      <c r="D50" s="11"/>
      <c r="E50" s="11"/>
      <c r="F50" s="11"/>
      <c r="G50" s="11"/>
      <c r="H50" s="121"/>
      <c r="I50" s="121"/>
      <c r="J50" s="11"/>
      <c r="K50" s="18"/>
      <c r="L50" s="18"/>
      <c r="M50" s="18"/>
      <c r="N50" s="18"/>
      <c r="O50" s="18"/>
      <c r="P50" s="18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>
        <v>202.5</v>
      </c>
      <c r="AE50" s="11"/>
      <c r="AF50" s="11"/>
      <c r="AG50" s="14"/>
      <c r="AH50" s="12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">
        <f t="shared" si="0"/>
        <v>202.5</v>
      </c>
    </row>
    <row r="51" spans="2:60" ht="16.5" customHeight="1" x14ac:dyDescent="0.25">
      <c r="B51" s="117"/>
      <c r="C51" s="11"/>
      <c r="D51" s="11"/>
      <c r="E51" s="11"/>
      <c r="F51" s="11"/>
      <c r="G51" s="11"/>
      <c r="H51" s="121"/>
      <c r="I51" s="121"/>
      <c r="J51" s="11"/>
      <c r="K51" s="18"/>
      <c r="L51" s="18"/>
      <c r="M51" s="18"/>
      <c r="N51" s="18"/>
      <c r="O51" s="18"/>
      <c r="P51" s="18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>
        <v>111.25</v>
      </c>
      <c r="AE51" s="11"/>
      <c r="AF51" s="11"/>
      <c r="AG51" s="14"/>
      <c r="AH51" s="12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">
        <f t="shared" si="0"/>
        <v>111.25</v>
      </c>
    </row>
    <row r="52" spans="2:60" x14ac:dyDescent="0.25">
      <c r="B52" s="117"/>
      <c r="C52" s="11"/>
      <c r="D52" s="11"/>
      <c r="E52" s="11"/>
      <c r="F52" s="11"/>
      <c r="G52" s="11"/>
      <c r="H52" s="121"/>
      <c r="I52" s="121"/>
      <c r="J52" s="11"/>
      <c r="K52" s="18"/>
      <c r="L52" s="18"/>
      <c r="M52" s="18"/>
      <c r="N52" s="18"/>
      <c r="O52" s="18"/>
      <c r="P52" s="18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>
        <v>31.25</v>
      </c>
      <c r="AE52" s="11"/>
      <c r="AF52" s="11"/>
      <c r="AG52" s="14"/>
      <c r="AH52" s="12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">
        <f t="shared" si="0"/>
        <v>31.25</v>
      </c>
    </row>
    <row r="53" spans="2:60" x14ac:dyDescent="0.25">
      <c r="B53" s="117"/>
      <c r="C53" s="11"/>
      <c r="D53" s="11"/>
      <c r="E53" s="11"/>
      <c r="F53" s="11"/>
      <c r="G53" s="11"/>
      <c r="H53" s="11"/>
      <c r="I53" s="11"/>
      <c r="J53" s="11"/>
      <c r="K53" s="18"/>
      <c r="L53" s="18"/>
      <c r="M53" s="18"/>
      <c r="N53" s="18"/>
      <c r="O53" s="18"/>
      <c r="P53" s="18"/>
      <c r="Q53" s="12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>
        <v>66.25</v>
      </c>
      <c r="AE53" s="11"/>
      <c r="AF53" s="11"/>
      <c r="AG53" s="14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">
        <f t="shared" si="0"/>
        <v>66.25</v>
      </c>
    </row>
    <row r="54" spans="2:60" x14ac:dyDescent="0.25">
      <c r="B54" s="53"/>
      <c r="C54" s="11"/>
      <c r="D54" s="11"/>
      <c r="E54" s="11"/>
      <c r="F54" s="11"/>
      <c r="G54" s="11"/>
      <c r="H54" s="11"/>
      <c r="I54" s="11"/>
      <c r="J54" s="11"/>
      <c r="K54" s="18"/>
      <c r="L54" s="18"/>
      <c r="M54" s="18"/>
      <c r="N54" s="18"/>
      <c r="O54" s="18"/>
      <c r="P54" s="18"/>
      <c r="Q54" s="12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25">
        <v>51.25</v>
      </c>
      <c r="AE54" s="11"/>
      <c r="AF54" s="11"/>
      <c r="AG54" s="14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">
        <f t="shared" si="0"/>
        <v>51.25</v>
      </c>
    </row>
    <row r="55" spans="2:60" x14ac:dyDescent="0.25">
      <c r="B55" s="53"/>
      <c r="C55" s="125"/>
      <c r="D55" s="121"/>
      <c r="E55" s="121"/>
      <c r="F55" s="11"/>
      <c r="G55" s="11"/>
      <c r="H55" s="11"/>
      <c r="I55" s="11"/>
      <c r="J55" s="121"/>
      <c r="K55" s="18"/>
      <c r="L55" s="18"/>
      <c r="M55" s="18"/>
      <c r="N55" s="18"/>
      <c r="O55" s="18"/>
      <c r="P55" s="18"/>
      <c r="Q55" s="12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25">
        <v>297.5</v>
      </c>
      <c r="AE55" s="11"/>
      <c r="AF55" s="11"/>
      <c r="AG55" s="14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">
        <f t="shared" si="0"/>
        <v>297.5</v>
      </c>
    </row>
    <row r="56" spans="2:60" x14ac:dyDescent="0.25">
      <c r="B56" s="53"/>
      <c r="C56" s="121"/>
      <c r="D56" s="125"/>
      <c r="E56" s="125"/>
      <c r="F56" s="11"/>
      <c r="G56" s="11"/>
      <c r="H56" s="11"/>
      <c r="I56" s="11"/>
      <c r="J56" s="11"/>
      <c r="K56" s="18"/>
      <c r="L56" s="18"/>
      <c r="M56" s="18"/>
      <c r="N56" s="18"/>
      <c r="O56" s="18"/>
      <c r="P56" s="18"/>
      <c r="Q56" s="12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25">
        <v>170</v>
      </c>
      <c r="AE56" s="11"/>
      <c r="AF56" s="11"/>
      <c r="AG56" s="14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">
        <f t="shared" si="0"/>
        <v>170</v>
      </c>
    </row>
    <row r="57" spans="2:60" ht="15.75" customHeight="1" x14ac:dyDescent="0.25">
      <c r="B57" s="2"/>
      <c r="C57" s="121"/>
      <c r="D57" s="121"/>
      <c r="E57" s="121"/>
      <c r="F57" s="11"/>
      <c r="G57" s="11"/>
      <c r="H57" s="11"/>
      <c r="I57" s="11"/>
      <c r="J57" s="11"/>
      <c r="K57" s="121"/>
      <c r="L57" s="121"/>
      <c r="M57" s="121"/>
      <c r="N57" s="18"/>
      <c r="O57" s="18"/>
      <c r="P57" s="18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25">
        <v>127.5</v>
      </c>
      <c r="AE57" s="11"/>
      <c r="AF57" s="11"/>
      <c r="AG57" s="14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">
        <f t="shared" si="0"/>
        <v>127.5</v>
      </c>
    </row>
    <row r="58" spans="2:60" ht="15" customHeight="1" x14ac:dyDescent="0.25">
      <c r="B58" s="2"/>
      <c r="C58" s="121"/>
      <c r="D58" s="121"/>
      <c r="E58" s="121"/>
      <c r="F58" s="11"/>
      <c r="G58" s="11"/>
      <c r="H58" s="11"/>
      <c r="I58" s="11"/>
      <c r="J58" s="11"/>
      <c r="K58" s="18"/>
      <c r="L58" s="18"/>
      <c r="M58" s="18"/>
      <c r="N58" s="18"/>
      <c r="O58" s="18"/>
      <c r="P58" s="18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25">
        <v>33.75</v>
      </c>
      <c r="AE58" s="11"/>
      <c r="AF58" s="11"/>
      <c r="AG58" s="14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21"/>
      <c r="BB58" s="121"/>
      <c r="BC58" s="11"/>
      <c r="BD58" s="11"/>
      <c r="BE58" s="11"/>
      <c r="BF58" s="11"/>
      <c r="BG58" s="11"/>
      <c r="BH58" s="1">
        <f t="shared" si="0"/>
        <v>33.75</v>
      </c>
    </row>
    <row r="59" spans="2:60" x14ac:dyDescent="0.25">
      <c r="B59" s="2"/>
      <c r="C59" s="121"/>
      <c r="D59" s="121"/>
      <c r="E59" s="121"/>
      <c r="F59" s="11"/>
      <c r="G59" s="11"/>
      <c r="H59" s="11"/>
      <c r="I59" s="11"/>
      <c r="J59" s="11"/>
      <c r="K59" s="18"/>
      <c r="L59" s="18"/>
      <c r="M59" s="18"/>
      <c r="N59" s="18"/>
      <c r="O59" s="18"/>
      <c r="P59" s="18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25">
        <v>92.5</v>
      </c>
      <c r="AE59" s="11"/>
      <c r="AF59" s="11"/>
      <c r="AG59" s="14"/>
      <c r="AH59" s="11"/>
      <c r="AI59" s="11"/>
      <c r="AJ59" s="11"/>
      <c r="AK59" s="11"/>
      <c r="AL59" s="121"/>
      <c r="AM59" s="121"/>
      <c r="AN59" s="11"/>
      <c r="AO59" s="11"/>
      <c r="AP59" s="11"/>
      <c r="AQ59" s="11"/>
      <c r="AR59" s="11"/>
      <c r="AS59" s="11"/>
      <c r="AT59" s="11"/>
      <c r="AU59" s="11"/>
      <c r="AV59" s="11"/>
      <c r="AW59" s="11"/>
      <c r="AX59" s="11"/>
      <c r="AY59" s="11"/>
      <c r="AZ59" s="11"/>
      <c r="BA59" s="11"/>
      <c r="BB59" s="11"/>
      <c r="BC59" s="11"/>
      <c r="BD59" s="11"/>
      <c r="BE59" s="11"/>
      <c r="BF59" s="11"/>
      <c r="BG59" s="11"/>
      <c r="BH59" s="1">
        <f t="shared" si="0"/>
        <v>92.5</v>
      </c>
    </row>
    <row r="60" spans="2:60" x14ac:dyDescent="0.25">
      <c r="B60" s="2"/>
      <c r="C60" s="121"/>
      <c r="D60" s="121"/>
      <c r="E60" s="121"/>
      <c r="F60" s="11"/>
      <c r="G60" s="11"/>
      <c r="H60" s="121"/>
      <c r="I60" s="11"/>
      <c r="J60" s="11"/>
      <c r="K60" s="18"/>
      <c r="L60" s="18"/>
      <c r="M60" s="18"/>
      <c r="N60" s="18"/>
      <c r="O60" s="18"/>
      <c r="P60" s="18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25">
        <v>37.5</v>
      </c>
      <c r="AE60" s="11"/>
      <c r="AF60" s="11"/>
      <c r="AG60" s="14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11"/>
      <c r="AX60" s="11"/>
      <c r="AY60" s="11"/>
      <c r="AZ60" s="11"/>
      <c r="BA60" s="11"/>
      <c r="BB60" s="11"/>
      <c r="BC60" s="11"/>
      <c r="BD60" s="11"/>
      <c r="BE60" s="11"/>
      <c r="BF60" s="11"/>
      <c r="BG60" s="11"/>
      <c r="BH60" s="1">
        <f t="shared" si="0"/>
        <v>37.5</v>
      </c>
    </row>
    <row r="61" spans="2:60" x14ac:dyDescent="0.25">
      <c r="B61" s="2"/>
      <c r="C61" s="121"/>
      <c r="D61" s="121"/>
      <c r="E61" s="121"/>
      <c r="F61" s="11"/>
      <c r="G61" s="11"/>
      <c r="H61" s="11"/>
      <c r="I61" s="11"/>
      <c r="J61" s="11"/>
      <c r="K61" s="18"/>
      <c r="L61" s="18"/>
      <c r="M61" s="18"/>
      <c r="N61" s="18"/>
      <c r="O61" s="18"/>
      <c r="P61" s="18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25">
        <v>143.75</v>
      </c>
      <c r="AE61" s="11"/>
      <c r="AF61" s="11"/>
      <c r="AG61" s="14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  <c r="AV61" s="11"/>
      <c r="AW61" s="11"/>
      <c r="AX61" s="11"/>
      <c r="AY61" s="11"/>
      <c r="AZ61" s="11"/>
      <c r="BA61" s="11"/>
      <c r="BB61" s="11"/>
      <c r="BC61" s="11"/>
      <c r="BD61" s="11"/>
      <c r="BE61" s="11"/>
      <c r="BF61" s="11"/>
      <c r="BG61" s="11"/>
      <c r="BH61" s="1">
        <f t="shared" si="0"/>
        <v>143.75</v>
      </c>
    </row>
    <row r="62" spans="2:60" ht="17.25" customHeight="1" x14ac:dyDescent="0.25">
      <c r="B62" s="2"/>
      <c r="C62" s="125"/>
      <c r="D62" s="121"/>
      <c r="E62" s="121"/>
      <c r="F62" s="11"/>
      <c r="G62" s="11"/>
      <c r="H62" s="11"/>
      <c r="I62" s="11"/>
      <c r="J62" s="11"/>
      <c r="K62" s="18"/>
      <c r="L62" s="18"/>
      <c r="M62" s="18"/>
      <c r="N62" s="18"/>
      <c r="O62" s="18"/>
      <c r="P62" s="18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25">
        <v>188.75</v>
      </c>
      <c r="AE62" s="11"/>
      <c r="AF62" s="11"/>
      <c r="AG62" s="14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11"/>
      <c r="AX62" s="11"/>
      <c r="AY62" s="11"/>
      <c r="AZ62" s="11"/>
      <c r="BA62" s="11"/>
      <c r="BB62" s="11"/>
      <c r="BC62" s="11"/>
      <c r="BD62" s="11"/>
      <c r="BE62" s="11"/>
      <c r="BF62" s="11"/>
      <c r="BG62" s="11"/>
      <c r="BH62" s="1">
        <f t="shared" si="0"/>
        <v>188.75</v>
      </c>
    </row>
    <row r="63" spans="2:60" x14ac:dyDescent="0.25">
      <c r="B63" s="2"/>
      <c r="C63" s="125"/>
      <c r="D63" s="121"/>
      <c r="E63" s="121"/>
      <c r="F63" s="11"/>
      <c r="G63" s="11"/>
      <c r="H63" s="11"/>
      <c r="I63" s="121"/>
      <c r="J63" s="11"/>
      <c r="K63" s="18"/>
      <c r="L63" s="18"/>
      <c r="M63" s="18"/>
      <c r="N63" s="18"/>
      <c r="O63" s="18"/>
      <c r="P63" s="18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25">
        <v>76.25</v>
      </c>
      <c r="AE63" s="11"/>
      <c r="AF63" s="11"/>
      <c r="AG63" s="14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  <c r="AV63" s="11"/>
      <c r="AW63" s="11"/>
      <c r="AX63" s="11"/>
      <c r="AY63" s="11"/>
      <c r="AZ63" s="11"/>
      <c r="BA63" s="11"/>
      <c r="BB63" s="11"/>
      <c r="BC63" s="11"/>
      <c r="BD63" s="11"/>
      <c r="BE63" s="11"/>
      <c r="BF63" s="11"/>
      <c r="BG63" s="11"/>
      <c r="BH63" s="1">
        <f t="shared" si="0"/>
        <v>76.25</v>
      </c>
    </row>
    <row r="64" spans="2:60" ht="18" customHeight="1" x14ac:dyDescent="0.25">
      <c r="B64" s="2"/>
      <c r="C64" s="125"/>
      <c r="D64" s="121"/>
      <c r="E64" s="121"/>
      <c r="F64" s="11"/>
      <c r="G64" s="11"/>
      <c r="H64" s="11"/>
      <c r="I64" s="121"/>
      <c r="J64" s="11"/>
      <c r="K64" s="18"/>
      <c r="L64" s="18"/>
      <c r="M64" s="18"/>
      <c r="N64" s="18"/>
      <c r="O64" s="18"/>
      <c r="P64" s="18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25">
        <v>363.75</v>
      </c>
      <c r="AE64" s="11"/>
      <c r="AF64" s="11"/>
      <c r="AG64" s="14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11"/>
      <c r="AX64" s="11"/>
      <c r="AY64" s="11"/>
      <c r="AZ64" s="11"/>
      <c r="BA64" s="11"/>
      <c r="BB64" s="11"/>
      <c r="BC64" s="11"/>
      <c r="BD64" s="121"/>
      <c r="BE64" s="11"/>
      <c r="BF64" s="11"/>
      <c r="BG64" s="11"/>
      <c r="BH64" s="1">
        <f t="shared" si="0"/>
        <v>363.75</v>
      </c>
    </row>
    <row r="65" spans="1:60" x14ac:dyDescent="0.25">
      <c r="B65" s="117"/>
      <c r="C65" s="125"/>
      <c r="D65" s="11"/>
      <c r="E65" s="11"/>
      <c r="F65" s="11"/>
      <c r="G65" s="11"/>
      <c r="H65" s="121"/>
      <c r="I65" s="121"/>
      <c r="J65" s="11"/>
      <c r="K65" s="18"/>
      <c r="L65" s="18"/>
      <c r="M65" s="18"/>
      <c r="N65" s="18"/>
      <c r="O65" s="18"/>
      <c r="P65" s="18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25">
        <v>7.5</v>
      </c>
      <c r="AE65" s="11"/>
      <c r="AF65" s="11"/>
      <c r="AG65" s="14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  <c r="AV65" s="11"/>
      <c r="AW65" s="11"/>
      <c r="AX65" s="11"/>
      <c r="AY65" s="11"/>
      <c r="AZ65" s="11"/>
      <c r="BA65" s="11"/>
      <c r="BB65" s="11"/>
      <c r="BC65" s="11"/>
      <c r="BD65" s="121"/>
      <c r="BE65" s="11"/>
      <c r="BF65" s="11"/>
      <c r="BG65" s="11"/>
      <c r="BH65" s="1">
        <f t="shared" si="0"/>
        <v>7.5</v>
      </c>
    </row>
    <row r="66" spans="1:60" x14ac:dyDescent="0.25">
      <c r="B66" s="117"/>
      <c r="C66" s="125"/>
      <c r="D66" s="11"/>
      <c r="E66" s="11"/>
      <c r="F66" s="11"/>
      <c r="G66" s="11"/>
      <c r="H66" s="121"/>
      <c r="I66" s="121"/>
      <c r="J66" s="11"/>
      <c r="K66" s="18"/>
      <c r="L66" s="18"/>
      <c r="M66" s="18"/>
      <c r="N66" s="18"/>
      <c r="O66" s="18"/>
      <c r="P66" s="18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25">
        <v>7.06</v>
      </c>
      <c r="AE66" s="11"/>
      <c r="AF66" s="11"/>
      <c r="AG66" s="14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  <c r="AV66" s="11"/>
      <c r="AW66" s="11"/>
      <c r="AX66" s="11"/>
      <c r="AY66" s="11"/>
      <c r="AZ66" s="11"/>
      <c r="BA66" s="11"/>
      <c r="BB66" s="11"/>
      <c r="BC66" s="11"/>
      <c r="BD66" s="121"/>
      <c r="BE66" s="11"/>
      <c r="BF66" s="11"/>
      <c r="BG66" s="11"/>
      <c r="BH66" s="1">
        <f t="shared" si="0"/>
        <v>7.06</v>
      </c>
    </row>
    <row r="67" spans="1:60" x14ac:dyDescent="0.25">
      <c r="B67" s="117"/>
      <c r="C67" s="125"/>
      <c r="D67" s="11">
        <v>10185.43</v>
      </c>
      <c r="E67" s="11"/>
      <c r="F67" s="11"/>
      <c r="G67" s="11"/>
      <c r="H67" s="121"/>
      <c r="I67" s="121"/>
      <c r="J67" s="11"/>
      <c r="K67" s="18"/>
      <c r="L67" s="18"/>
      <c r="M67" s="18"/>
      <c r="N67" s="18"/>
      <c r="O67" s="18"/>
      <c r="P67" s="18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4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  <c r="AV67" s="11"/>
      <c r="AW67" s="11"/>
      <c r="AX67" s="11"/>
      <c r="AY67" s="11"/>
      <c r="AZ67" s="11"/>
      <c r="BA67" s="121"/>
      <c r="BB67" s="121"/>
      <c r="BC67" s="11"/>
      <c r="BD67" s="121"/>
      <c r="BE67" s="11"/>
      <c r="BF67" s="11"/>
      <c r="BG67" s="11"/>
      <c r="BH67" s="1">
        <f t="shared" si="0"/>
        <v>10185.43</v>
      </c>
    </row>
    <row r="68" spans="1:60" x14ac:dyDescent="0.25">
      <c r="B68" s="117"/>
      <c r="C68" s="125">
        <v>1409.5</v>
      </c>
      <c r="D68" s="121"/>
      <c r="E68" s="121"/>
      <c r="F68" s="11"/>
      <c r="G68" s="11"/>
      <c r="H68" s="121"/>
      <c r="I68" s="121"/>
      <c r="J68" s="11"/>
      <c r="K68" s="18"/>
      <c r="L68" s="18"/>
      <c r="M68" s="18"/>
      <c r="N68" s="18"/>
      <c r="O68" s="18"/>
      <c r="P68" s="18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4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  <c r="AV68" s="11"/>
      <c r="AW68" s="11"/>
      <c r="AX68" s="11"/>
      <c r="AY68" s="11"/>
      <c r="AZ68" s="11"/>
      <c r="BA68" s="11"/>
      <c r="BB68" s="11"/>
      <c r="BC68" s="11"/>
      <c r="BD68" s="11"/>
      <c r="BE68" s="11"/>
      <c r="BF68" s="11"/>
      <c r="BG68" s="11"/>
      <c r="BH68" s="1">
        <f t="shared" ref="BH68:BH131" si="1">SUM(C68:BG68)</f>
        <v>1409.5</v>
      </c>
    </row>
    <row r="69" spans="1:60" x14ac:dyDescent="0.25">
      <c r="B69" s="117"/>
      <c r="C69" s="121"/>
      <c r="D69" s="125"/>
      <c r="E69" s="121"/>
      <c r="F69" s="11"/>
      <c r="G69" s="11"/>
      <c r="H69" s="121"/>
      <c r="I69" s="121"/>
      <c r="J69" s="11"/>
      <c r="K69" s="18"/>
      <c r="L69" s="18"/>
      <c r="M69" s="18"/>
      <c r="N69" s="18"/>
      <c r="O69" s="18"/>
      <c r="P69" s="18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4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  <c r="AV69" s="11"/>
      <c r="AW69" s="11"/>
      <c r="AX69" s="11"/>
      <c r="AY69" s="11"/>
      <c r="AZ69" s="11">
        <v>5616.5</v>
      </c>
      <c r="BA69" s="11"/>
      <c r="BB69" s="11"/>
      <c r="BC69" s="11"/>
      <c r="BD69" s="11"/>
      <c r="BE69" s="11"/>
      <c r="BF69" s="11"/>
      <c r="BG69" s="11"/>
      <c r="BH69" s="1">
        <f t="shared" si="1"/>
        <v>5616.5</v>
      </c>
    </row>
    <row r="70" spans="1:60" x14ac:dyDescent="0.25">
      <c r="B70" s="53"/>
      <c r="C70" s="121"/>
      <c r="D70" s="121"/>
      <c r="E70" s="121"/>
      <c r="F70" s="11"/>
      <c r="G70" s="11"/>
      <c r="H70" s="121"/>
      <c r="I70" s="121"/>
      <c r="J70" s="11"/>
      <c r="K70" s="18"/>
      <c r="L70" s="18"/>
      <c r="M70" s="18"/>
      <c r="N70" s="18"/>
      <c r="O70" s="18"/>
      <c r="P70" s="18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25">
        <v>700.65</v>
      </c>
      <c r="AF70" s="11"/>
      <c r="AG70" s="18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  <c r="AV70" s="11"/>
      <c r="AW70" s="11"/>
      <c r="AX70" s="11"/>
      <c r="AY70" s="11"/>
      <c r="AZ70" s="11"/>
      <c r="BA70" s="11"/>
      <c r="BB70" s="11"/>
      <c r="BC70" s="11"/>
      <c r="BD70" s="11"/>
      <c r="BE70" s="11"/>
      <c r="BF70" s="11"/>
      <c r="BG70" s="11"/>
      <c r="BH70" s="1">
        <f t="shared" si="1"/>
        <v>700.65</v>
      </c>
    </row>
    <row r="71" spans="1:60" x14ac:dyDescent="0.25">
      <c r="B71" s="53"/>
      <c r="C71" s="121"/>
      <c r="D71" s="121"/>
      <c r="E71" s="121"/>
      <c r="F71" s="11"/>
      <c r="G71" s="11"/>
      <c r="H71" s="121"/>
      <c r="I71" s="121"/>
      <c r="J71" s="11"/>
      <c r="K71" s="18"/>
      <c r="L71" s="18"/>
      <c r="M71" s="18"/>
      <c r="N71" s="18"/>
      <c r="O71" s="18"/>
      <c r="P71" s="18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>
        <v>1017</v>
      </c>
      <c r="AF71" s="11"/>
      <c r="AG71" s="14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  <c r="AV71" s="11"/>
      <c r="AW71" s="11"/>
      <c r="AX71" s="11"/>
      <c r="AY71" s="11"/>
      <c r="AZ71" s="11"/>
      <c r="BA71" s="11"/>
      <c r="BB71" s="11"/>
      <c r="BC71" s="11"/>
      <c r="BD71" s="11"/>
      <c r="BE71" s="11"/>
      <c r="BF71" s="11"/>
      <c r="BG71" s="11"/>
      <c r="BH71" s="1">
        <f t="shared" si="1"/>
        <v>1017</v>
      </c>
    </row>
    <row r="72" spans="1:60" x14ac:dyDescent="0.25">
      <c r="B72" s="2"/>
      <c r="C72" s="11"/>
      <c r="D72" s="11"/>
      <c r="E72" s="11"/>
      <c r="F72" s="11"/>
      <c r="G72" s="11"/>
      <c r="H72" s="11"/>
      <c r="I72" s="121"/>
      <c r="J72" s="11"/>
      <c r="K72" s="18"/>
      <c r="L72" s="18"/>
      <c r="M72" s="18"/>
      <c r="N72" s="18"/>
      <c r="O72" s="18"/>
      <c r="P72" s="18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>
        <v>565</v>
      </c>
      <c r="AF72" s="11"/>
      <c r="AG72" s="14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21"/>
      <c r="AV72" s="11"/>
      <c r="AW72" s="11"/>
      <c r="AX72" s="11"/>
      <c r="AY72" s="11"/>
      <c r="AZ72" s="11"/>
      <c r="BA72" s="11"/>
      <c r="BB72" s="11"/>
      <c r="BC72" s="11"/>
      <c r="BD72" s="11"/>
      <c r="BE72" s="11"/>
      <c r="BF72" s="11"/>
      <c r="BG72" s="11"/>
      <c r="BH72" s="1">
        <f t="shared" si="1"/>
        <v>565</v>
      </c>
    </row>
    <row r="73" spans="1:60" ht="16.5" customHeight="1" x14ac:dyDescent="0.25">
      <c r="B73" s="2"/>
      <c r="C73" s="11"/>
      <c r="D73" s="11"/>
      <c r="E73" s="11"/>
      <c r="F73" s="11"/>
      <c r="G73" s="11"/>
      <c r="H73" s="11"/>
      <c r="I73" s="121"/>
      <c r="J73" s="11"/>
      <c r="K73" s="18"/>
      <c r="L73" s="18"/>
      <c r="M73" s="18"/>
      <c r="N73" s="18"/>
      <c r="O73" s="18"/>
      <c r="P73" s="18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>
        <v>189.2</v>
      </c>
      <c r="AF73" s="11"/>
      <c r="AG73" s="14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  <c r="AV73" s="11"/>
      <c r="AW73" s="11"/>
      <c r="AX73" s="11"/>
      <c r="AY73" s="11"/>
      <c r="AZ73" s="11"/>
      <c r="BA73" s="11"/>
      <c r="BB73" s="11"/>
      <c r="BC73" s="11"/>
      <c r="BD73" s="11"/>
      <c r="BE73" s="11"/>
      <c r="BF73" s="11"/>
      <c r="BG73" s="11"/>
      <c r="BH73" s="1">
        <f t="shared" si="1"/>
        <v>189.2</v>
      </c>
    </row>
    <row r="74" spans="1:60" ht="16.5" customHeight="1" x14ac:dyDescent="0.25">
      <c r="A74" s="201"/>
      <c r="B74" s="202"/>
      <c r="C74" s="11"/>
      <c r="D74" s="11"/>
      <c r="E74" s="11"/>
      <c r="F74" s="11"/>
      <c r="G74" s="11"/>
      <c r="H74" s="11"/>
      <c r="I74" s="121"/>
      <c r="J74" s="11"/>
      <c r="K74" s="18"/>
      <c r="L74" s="18"/>
      <c r="M74" s="18"/>
      <c r="N74" s="18"/>
      <c r="O74" s="18"/>
      <c r="P74" s="18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>
        <v>28</v>
      </c>
      <c r="AF74" s="11"/>
      <c r="AG74" s="14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  <c r="BF74" s="11"/>
      <c r="BG74" s="11"/>
      <c r="BH74" s="1">
        <f t="shared" si="1"/>
        <v>28</v>
      </c>
    </row>
    <row r="75" spans="1:60" ht="16.5" customHeight="1" x14ac:dyDescent="0.25">
      <c r="B75" s="53"/>
      <c r="C75" s="11"/>
      <c r="D75" s="11"/>
      <c r="E75" s="11"/>
      <c r="F75" s="11"/>
      <c r="G75" s="11"/>
      <c r="H75" s="11"/>
      <c r="I75" s="121"/>
      <c r="J75" s="11"/>
      <c r="K75" s="18"/>
      <c r="L75" s="18"/>
      <c r="M75" s="18"/>
      <c r="N75" s="18"/>
      <c r="O75" s="18"/>
      <c r="P75" s="18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>
        <v>41.18</v>
      </c>
      <c r="AF75" s="11"/>
      <c r="AG75" s="14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  <c r="AV75" s="11"/>
      <c r="AW75" s="11"/>
      <c r="AX75" s="11"/>
      <c r="AY75" s="11"/>
      <c r="AZ75" s="11"/>
      <c r="BA75" s="11"/>
      <c r="BB75" s="11"/>
      <c r="BC75" s="11"/>
      <c r="BD75" s="11"/>
      <c r="BE75" s="11"/>
      <c r="BF75" s="11"/>
      <c r="BG75" s="11"/>
      <c r="BH75" s="1">
        <f t="shared" si="1"/>
        <v>41.18</v>
      </c>
    </row>
    <row r="76" spans="1:60" ht="16.5" customHeight="1" x14ac:dyDescent="0.25">
      <c r="B76" s="53"/>
      <c r="C76" s="11"/>
      <c r="D76" s="11">
        <v>1265</v>
      </c>
      <c r="E76" s="11"/>
      <c r="F76" s="11"/>
      <c r="G76" s="11"/>
      <c r="H76" s="11"/>
      <c r="I76" s="121"/>
      <c r="J76" s="11"/>
      <c r="K76" s="18"/>
      <c r="L76" s="18"/>
      <c r="M76" s="18"/>
      <c r="N76" s="18"/>
      <c r="O76" s="18"/>
      <c r="P76" s="18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4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  <c r="AV76" s="11"/>
      <c r="AW76" s="11"/>
      <c r="AX76" s="11"/>
      <c r="AY76" s="11"/>
      <c r="AZ76" s="11"/>
      <c r="BA76" s="11"/>
      <c r="BB76" s="11"/>
      <c r="BC76" s="11"/>
      <c r="BD76" s="11"/>
      <c r="BE76" s="11"/>
      <c r="BF76" s="11"/>
      <c r="BG76" s="11"/>
      <c r="BH76" s="1">
        <f t="shared" si="1"/>
        <v>1265</v>
      </c>
    </row>
    <row r="77" spans="1:60" ht="16.5" customHeight="1" x14ac:dyDescent="0.25">
      <c r="B77" s="53"/>
      <c r="C77" s="11"/>
      <c r="D77" s="11">
        <v>540</v>
      </c>
      <c r="E77" s="11"/>
      <c r="F77" s="11"/>
      <c r="G77" s="11"/>
      <c r="H77" s="11"/>
      <c r="I77" s="121"/>
      <c r="J77" s="11"/>
      <c r="K77" s="18"/>
      <c r="L77" s="18"/>
      <c r="M77" s="18"/>
      <c r="N77" s="18"/>
      <c r="O77" s="18"/>
      <c r="P77" s="18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  <c r="AV77" s="11"/>
      <c r="AW77" s="11"/>
      <c r="AX77" s="11"/>
      <c r="AY77" s="11"/>
      <c r="AZ77" s="11"/>
      <c r="BA77" s="11"/>
      <c r="BB77" s="11"/>
      <c r="BC77" s="11"/>
      <c r="BD77" s="11"/>
      <c r="BE77" s="11"/>
      <c r="BF77" s="11"/>
      <c r="BG77" s="11"/>
      <c r="BH77" s="1">
        <f t="shared" si="1"/>
        <v>540</v>
      </c>
    </row>
    <row r="78" spans="1:60" x14ac:dyDescent="0.25">
      <c r="B78" s="53"/>
      <c r="C78" s="11"/>
      <c r="D78" s="11"/>
      <c r="E78" s="11"/>
      <c r="F78" s="11"/>
      <c r="G78" s="11"/>
      <c r="H78" s="11"/>
      <c r="I78" s="11"/>
      <c r="J78" s="11"/>
      <c r="K78" s="18"/>
      <c r="L78" s="18"/>
      <c r="M78" s="18"/>
      <c r="N78" s="18"/>
      <c r="O78" s="18"/>
      <c r="P78" s="18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>
        <v>586.17999999999995</v>
      </c>
      <c r="AD78" s="11"/>
      <c r="AE78" s="11"/>
      <c r="AF78" s="11"/>
      <c r="AG78" s="14"/>
      <c r="AH78" s="11"/>
      <c r="AI78" s="11"/>
      <c r="AJ78" s="11"/>
      <c r="AK78" s="11"/>
      <c r="AL78" s="121"/>
      <c r="AM78" s="121"/>
      <c r="AN78" s="11"/>
      <c r="AO78" s="11"/>
      <c r="AP78" s="11"/>
      <c r="AQ78" s="11"/>
      <c r="AR78" s="11"/>
      <c r="AS78" s="11"/>
      <c r="AT78" s="11"/>
      <c r="AU78" s="11"/>
      <c r="AV78" s="11"/>
      <c r="AW78" s="11"/>
      <c r="AX78" s="11"/>
      <c r="AY78" s="11"/>
      <c r="AZ78" s="11"/>
      <c r="BA78" s="11"/>
      <c r="BB78" s="11"/>
      <c r="BC78" s="11"/>
      <c r="BD78" s="11"/>
      <c r="BE78" s="11"/>
      <c r="BF78" s="11"/>
      <c r="BG78" s="11"/>
      <c r="BH78" s="1">
        <f t="shared" si="1"/>
        <v>586.17999999999995</v>
      </c>
    </row>
    <row r="79" spans="1:60" ht="17.25" customHeight="1" x14ac:dyDescent="0.25">
      <c r="B79" s="53"/>
      <c r="C79" s="11"/>
      <c r="D79" s="11"/>
      <c r="E79" s="11"/>
      <c r="F79" s="11"/>
      <c r="G79" s="11"/>
      <c r="H79" s="11"/>
      <c r="I79" s="11"/>
      <c r="J79" s="11"/>
      <c r="K79" s="18"/>
      <c r="L79" s="18"/>
      <c r="M79" s="18"/>
      <c r="N79" s="18"/>
      <c r="O79" s="18"/>
      <c r="P79" s="18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>
        <v>471.81</v>
      </c>
      <c r="AD79" s="11"/>
      <c r="AE79" s="11"/>
      <c r="AF79" s="11"/>
      <c r="AG79" s="14"/>
      <c r="AH79" s="11"/>
      <c r="AI79" s="11"/>
      <c r="AJ79" s="11"/>
      <c r="AK79" s="11"/>
      <c r="AL79" s="121"/>
      <c r="AM79" s="121"/>
      <c r="AN79" s="11"/>
      <c r="AO79" s="11"/>
      <c r="AP79" s="11"/>
      <c r="AQ79" s="11"/>
      <c r="AR79" s="11"/>
      <c r="AS79" s="11"/>
      <c r="AT79" s="11"/>
      <c r="AU79" s="11"/>
      <c r="AV79" s="11"/>
      <c r="AW79" s="11"/>
      <c r="AX79" s="11"/>
      <c r="AY79" s="11"/>
      <c r="AZ79" s="11"/>
      <c r="BA79" s="121"/>
      <c r="BB79" s="121"/>
      <c r="BC79" s="11"/>
      <c r="BD79" s="11"/>
      <c r="BE79" s="11"/>
      <c r="BF79" s="11"/>
      <c r="BG79" s="11"/>
      <c r="BH79" s="1">
        <f t="shared" si="1"/>
        <v>471.81</v>
      </c>
    </row>
    <row r="80" spans="1:60" x14ac:dyDescent="0.25">
      <c r="B80" s="53"/>
      <c r="C80" s="11"/>
      <c r="D80" s="11"/>
      <c r="E80" s="11"/>
      <c r="F80" s="11"/>
      <c r="G80" s="11"/>
      <c r="H80" s="11"/>
      <c r="I80" s="11"/>
      <c r="J80" s="11"/>
      <c r="K80" s="18"/>
      <c r="L80" s="18"/>
      <c r="M80" s="18"/>
      <c r="N80" s="18"/>
      <c r="O80" s="18"/>
      <c r="P80" s="18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>
        <v>64.27</v>
      </c>
      <c r="AD80" s="11"/>
      <c r="AE80" s="11"/>
      <c r="AF80" s="11"/>
      <c r="AG80" s="14"/>
      <c r="AH80" s="11"/>
      <c r="AI80" s="11"/>
      <c r="AJ80" s="11"/>
      <c r="AK80" s="11"/>
      <c r="AL80" s="125"/>
      <c r="AM80" s="121"/>
      <c r="AN80" s="11"/>
      <c r="AO80" s="11"/>
      <c r="AP80" s="11"/>
      <c r="AQ80" s="11"/>
      <c r="AR80" s="11"/>
      <c r="AS80" s="11"/>
      <c r="AT80" s="11"/>
      <c r="AU80" s="11"/>
      <c r="AV80" s="11"/>
      <c r="AW80" s="11"/>
      <c r="AX80" s="11"/>
      <c r="AY80" s="11"/>
      <c r="AZ80" s="11"/>
      <c r="BA80" s="121"/>
      <c r="BB80" s="121"/>
      <c r="BC80" s="11"/>
      <c r="BD80" s="11"/>
      <c r="BE80" s="11"/>
      <c r="BF80" s="11"/>
      <c r="BG80" s="11"/>
      <c r="BH80" s="1">
        <f t="shared" si="1"/>
        <v>64.27</v>
      </c>
    </row>
    <row r="81" spans="2:60" x14ac:dyDescent="0.25">
      <c r="B81" s="53"/>
      <c r="C81" s="11"/>
      <c r="D81" s="11"/>
      <c r="E81" s="11"/>
      <c r="F81" s="11"/>
      <c r="G81" s="11"/>
      <c r="H81" s="11"/>
      <c r="I81" s="11"/>
      <c r="J81" s="11"/>
      <c r="K81" s="18"/>
      <c r="L81" s="18"/>
      <c r="M81" s="18"/>
      <c r="N81" s="18"/>
      <c r="O81" s="18"/>
      <c r="P81" s="18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4"/>
      <c r="AH81" s="11"/>
      <c r="AI81" s="11"/>
      <c r="AJ81" s="11"/>
      <c r="AK81" s="11"/>
      <c r="AL81" s="125"/>
      <c r="AM81" s="121"/>
      <c r="AN81" s="11"/>
      <c r="AO81" s="11"/>
      <c r="AP81" s="11"/>
      <c r="AQ81" s="11"/>
      <c r="AR81" s="11"/>
      <c r="AS81" s="11"/>
      <c r="AT81" s="11"/>
      <c r="AU81" s="11">
        <v>162.35</v>
      </c>
      <c r="AV81" s="11"/>
      <c r="AW81" s="11"/>
      <c r="AX81" s="11"/>
      <c r="AY81" s="11"/>
      <c r="AZ81" s="11"/>
      <c r="BA81" s="121"/>
      <c r="BB81" s="121"/>
      <c r="BC81" s="11"/>
      <c r="BD81" s="11"/>
      <c r="BE81" s="11"/>
      <c r="BF81" s="11"/>
      <c r="BG81" s="11"/>
      <c r="BH81" s="1">
        <f t="shared" si="1"/>
        <v>162.35</v>
      </c>
    </row>
    <row r="82" spans="2:60" x14ac:dyDescent="0.25">
      <c r="B82" s="2"/>
      <c r="C82" s="11"/>
      <c r="D82" s="11"/>
      <c r="E82" s="11"/>
      <c r="F82" s="11"/>
      <c r="G82" s="11"/>
      <c r="H82" s="11"/>
      <c r="I82" s="11"/>
      <c r="J82" s="11"/>
      <c r="K82" s="18"/>
      <c r="L82" s="18"/>
      <c r="M82" s="18"/>
      <c r="N82" s="18"/>
      <c r="O82" s="18"/>
      <c r="P82" s="18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4"/>
      <c r="AH82" s="11"/>
      <c r="AI82" s="11"/>
      <c r="AJ82" s="11"/>
      <c r="AK82" s="11"/>
      <c r="AL82" s="125"/>
      <c r="AM82" s="121"/>
      <c r="AN82" s="11"/>
      <c r="AO82" s="11"/>
      <c r="AP82" s="11"/>
      <c r="AQ82" s="11"/>
      <c r="AR82" s="11"/>
      <c r="AS82" s="11"/>
      <c r="AT82" s="11"/>
      <c r="AU82" s="11"/>
      <c r="AV82" s="11"/>
      <c r="AW82" s="11"/>
      <c r="AX82" s="11"/>
      <c r="AY82" s="11"/>
      <c r="AZ82" s="11">
        <v>447.76</v>
      </c>
      <c r="BA82" s="121"/>
      <c r="BB82" s="121"/>
      <c r="BC82" s="11"/>
      <c r="BD82" s="11"/>
      <c r="BE82" s="11"/>
      <c r="BF82" s="11"/>
      <c r="BG82" s="11"/>
      <c r="BH82" s="1">
        <f t="shared" si="1"/>
        <v>447.76</v>
      </c>
    </row>
    <row r="83" spans="2:60" x14ac:dyDescent="0.25">
      <c r="B83" s="53"/>
      <c r="C83" s="11"/>
      <c r="D83" s="11"/>
      <c r="E83" s="11"/>
      <c r="F83" s="11"/>
      <c r="G83" s="11"/>
      <c r="H83" s="11"/>
      <c r="I83" s="11"/>
      <c r="J83" s="11"/>
      <c r="K83" s="18"/>
      <c r="L83" s="18"/>
      <c r="M83" s="18"/>
      <c r="N83" s="18"/>
      <c r="O83" s="18"/>
      <c r="P83" s="18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4"/>
      <c r="AH83" s="11"/>
      <c r="AI83" s="11"/>
      <c r="AJ83" s="11"/>
      <c r="AK83" s="11"/>
      <c r="AL83" s="125">
        <v>222.22</v>
      </c>
      <c r="AM83" s="121"/>
      <c r="AN83" s="11"/>
      <c r="AO83" s="11"/>
      <c r="AP83" s="11"/>
      <c r="AQ83" s="11"/>
      <c r="AR83" s="11"/>
      <c r="AS83" s="11"/>
      <c r="AT83" s="11"/>
      <c r="AU83" s="11"/>
      <c r="AV83" s="11"/>
      <c r="AW83" s="11"/>
      <c r="AX83" s="11"/>
      <c r="AY83" s="121"/>
      <c r="AZ83" s="11"/>
      <c r="BA83" s="121"/>
      <c r="BB83" s="121"/>
      <c r="BC83" s="11"/>
      <c r="BD83" s="11"/>
      <c r="BE83" s="11"/>
      <c r="BF83" s="11"/>
      <c r="BG83" s="11"/>
      <c r="BH83" s="1">
        <f t="shared" si="1"/>
        <v>222.22</v>
      </c>
    </row>
    <row r="84" spans="2:60" x14ac:dyDescent="0.25">
      <c r="B84" s="53"/>
      <c r="C84" s="11"/>
      <c r="D84" s="11">
        <v>121.66</v>
      </c>
      <c r="E84" s="11"/>
      <c r="F84" s="11"/>
      <c r="G84" s="11"/>
      <c r="H84" s="11"/>
      <c r="I84" s="11"/>
      <c r="J84" s="11"/>
      <c r="K84" s="18"/>
      <c r="L84" s="18"/>
      <c r="M84" s="18"/>
      <c r="N84" s="18"/>
      <c r="O84" s="18"/>
      <c r="P84" s="18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4"/>
      <c r="AH84" s="11"/>
      <c r="AI84" s="11"/>
      <c r="AJ84" s="11"/>
      <c r="AK84" s="11"/>
      <c r="AL84" s="125"/>
      <c r="AM84" s="121"/>
      <c r="AN84" s="11"/>
      <c r="AO84" s="11"/>
      <c r="AP84" s="11"/>
      <c r="AQ84" s="11"/>
      <c r="AR84" s="11"/>
      <c r="AS84" s="11"/>
      <c r="AT84" s="11"/>
      <c r="AU84" s="11"/>
      <c r="AV84" s="11"/>
      <c r="AW84" s="11"/>
      <c r="AX84" s="11"/>
      <c r="AY84" s="121"/>
      <c r="AZ84" s="11"/>
      <c r="BA84" s="121"/>
      <c r="BB84" s="121"/>
      <c r="BC84" s="11"/>
      <c r="BD84" s="11"/>
      <c r="BE84" s="11"/>
      <c r="BF84" s="11"/>
      <c r="BG84" s="11"/>
      <c r="BH84" s="1">
        <f t="shared" si="1"/>
        <v>121.66</v>
      </c>
    </row>
    <row r="85" spans="2:60" x14ac:dyDescent="0.25">
      <c r="B85" s="53"/>
      <c r="C85" s="11"/>
      <c r="D85" s="11"/>
      <c r="E85" s="11"/>
      <c r="F85" s="11"/>
      <c r="G85" s="11"/>
      <c r="H85" s="11"/>
      <c r="I85" s="11"/>
      <c r="J85" s="11">
        <v>1000</v>
      </c>
      <c r="K85" s="18"/>
      <c r="L85" s="18"/>
      <c r="M85" s="18"/>
      <c r="N85" s="18"/>
      <c r="O85" s="18"/>
      <c r="P85" s="18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4"/>
      <c r="AH85" s="11"/>
      <c r="AI85" s="11"/>
      <c r="AJ85" s="11"/>
      <c r="AK85" s="11"/>
      <c r="AL85" s="125"/>
      <c r="AM85" s="121"/>
      <c r="AN85" s="11"/>
      <c r="AO85" s="11"/>
      <c r="AP85" s="11"/>
      <c r="AQ85" s="11"/>
      <c r="AR85" s="11"/>
      <c r="AS85" s="11"/>
      <c r="AT85" s="11"/>
      <c r="AU85" s="11"/>
      <c r="AV85" s="11"/>
      <c r="AW85" s="11"/>
      <c r="AX85" s="11"/>
      <c r="AY85" s="121"/>
      <c r="AZ85" s="11"/>
      <c r="BA85" s="121"/>
      <c r="BB85" s="121"/>
      <c r="BC85" s="11"/>
      <c r="BD85" s="11"/>
      <c r="BE85" s="11"/>
      <c r="BF85" s="11"/>
      <c r="BG85" s="11"/>
      <c r="BH85" s="1">
        <f t="shared" si="1"/>
        <v>1000</v>
      </c>
    </row>
    <row r="86" spans="2:60" x14ac:dyDescent="0.25">
      <c r="B86" s="53"/>
      <c r="C86" s="11"/>
      <c r="D86" s="11"/>
      <c r="E86" s="11"/>
      <c r="F86" s="11"/>
      <c r="G86" s="11"/>
      <c r="H86" s="11"/>
      <c r="I86" s="11"/>
      <c r="J86" s="11"/>
      <c r="K86" s="18"/>
      <c r="L86" s="18"/>
      <c r="M86" s="18"/>
      <c r="N86" s="18"/>
      <c r="O86" s="18"/>
      <c r="P86" s="18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4"/>
      <c r="AH86" s="11"/>
      <c r="AI86" s="11"/>
      <c r="AJ86" s="11"/>
      <c r="AK86" s="11"/>
      <c r="AL86" s="125">
        <v>333.33</v>
      </c>
      <c r="AM86" s="121"/>
      <c r="AN86" s="11"/>
      <c r="AO86" s="11"/>
      <c r="AP86" s="11"/>
      <c r="AQ86" s="11"/>
      <c r="AR86" s="11"/>
      <c r="AS86" s="11"/>
      <c r="AT86" s="11"/>
      <c r="AU86" s="11"/>
      <c r="AV86" s="11"/>
      <c r="AW86" s="11"/>
      <c r="AX86" s="11"/>
      <c r="AY86" s="121"/>
      <c r="AZ86" s="11"/>
      <c r="BA86" s="121"/>
      <c r="BB86" s="121"/>
      <c r="BC86" s="11"/>
      <c r="BD86" s="11"/>
      <c r="BE86" s="11"/>
      <c r="BF86" s="11"/>
      <c r="BG86" s="11"/>
      <c r="BH86" s="1">
        <f t="shared" si="1"/>
        <v>333.33</v>
      </c>
    </row>
    <row r="87" spans="2:60" x14ac:dyDescent="0.25">
      <c r="B87" s="53"/>
      <c r="C87" s="11"/>
      <c r="D87" s="11"/>
      <c r="E87" s="11"/>
      <c r="F87" s="11"/>
      <c r="G87" s="11"/>
      <c r="H87" s="11"/>
      <c r="I87" s="11"/>
      <c r="J87" s="11"/>
      <c r="K87" s="121"/>
      <c r="L87" s="121"/>
      <c r="M87" s="121"/>
      <c r="N87" s="18"/>
      <c r="O87" s="18"/>
      <c r="P87" s="18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4"/>
      <c r="AH87" s="11"/>
      <c r="AI87" s="11"/>
      <c r="AJ87" s="11"/>
      <c r="AK87" s="11"/>
      <c r="AL87" s="125">
        <v>333.33</v>
      </c>
      <c r="AM87" s="121"/>
      <c r="AN87" s="11"/>
      <c r="AO87" s="11"/>
      <c r="AP87" s="11"/>
      <c r="AQ87" s="11"/>
      <c r="AR87" s="11"/>
      <c r="AS87" s="11"/>
      <c r="AT87" s="11"/>
      <c r="AU87" s="11"/>
      <c r="AV87" s="11"/>
      <c r="AW87" s="11"/>
      <c r="AX87" s="11"/>
      <c r="AY87" s="11"/>
      <c r="AZ87" s="11"/>
      <c r="BA87" s="121"/>
      <c r="BB87" s="121"/>
      <c r="BC87" s="11"/>
      <c r="BD87" s="11"/>
      <c r="BE87" s="11"/>
      <c r="BF87" s="11"/>
      <c r="BG87" s="11"/>
      <c r="BH87" s="1">
        <f t="shared" si="1"/>
        <v>333.33</v>
      </c>
    </row>
    <row r="88" spans="2:60" x14ac:dyDescent="0.25">
      <c r="B88" s="53"/>
      <c r="C88" s="11"/>
      <c r="D88" s="11"/>
      <c r="E88" s="11"/>
      <c r="F88" s="11"/>
      <c r="G88" s="11"/>
      <c r="H88" s="125"/>
      <c r="I88" s="11"/>
      <c r="J88" s="11"/>
      <c r="K88" s="18"/>
      <c r="L88" s="18"/>
      <c r="M88" s="18"/>
      <c r="N88" s="18"/>
      <c r="O88" s="18"/>
      <c r="P88" s="18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4"/>
      <c r="AH88" s="11"/>
      <c r="AI88" s="11"/>
      <c r="AJ88" s="11"/>
      <c r="AK88" s="11"/>
      <c r="AL88" s="125"/>
      <c r="AM88" s="121"/>
      <c r="AN88" s="11"/>
      <c r="AO88" s="11"/>
      <c r="AP88" s="11"/>
      <c r="AQ88" s="11"/>
      <c r="AR88" s="11"/>
      <c r="AS88" s="11"/>
      <c r="AT88" s="11"/>
      <c r="AU88" s="11"/>
      <c r="AV88" s="11"/>
      <c r="AW88" s="11"/>
      <c r="AX88" s="11">
        <v>9305.32</v>
      </c>
      <c r="AY88" s="11"/>
      <c r="AZ88" s="11"/>
      <c r="BA88" s="121"/>
      <c r="BB88" s="121"/>
      <c r="BC88" s="11"/>
      <c r="BD88" s="11"/>
      <c r="BE88" s="11"/>
      <c r="BF88" s="11"/>
      <c r="BG88" s="11"/>
      <c r="BH88" s="1">
        <f t="shared" si="1"/>
        <v>9305.32</v>
      </c>
    </row>
    <row r="89" spans="2:60" x14ac:dyDescent="0.25">
      <c r="B89" s="53"/>
      <c r="C89" s="121"/>
      <c r="D89" s="121"/>
      <c r="E89" s="121"/>
      <c r="F89" s="11"/>
      <c r="G89" s="11"/>
      <c r="H89" s="121"/>
      <c r="I89" s="11"/>
      <c r="J89" s="11"/>
      <c r="K89" s="18"/>
      <c r="L89" s="18"/>
      <c r="M89" s="18"/>
      <c r="N89" s="18"/>
      <c r="O89" s="18"/>
      <c r="P89" s="18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>
        <v>3.86</v>
      </c>
      <c r="AE89" s="11"/>
      <c r="AF89" s="11"/>
      <c r="AG89" s="14"/>
      <c r="AH89" s="11"/>
      <c r="AI89" s="11"/>
      <c r="AJ89" s="11"/>
      <c r="AK89" s="11"/>
      <c r="AL89" s="125"/>
      <c r="AM89" s="121"/>
      <c r="AN89" s="11"/>
      <c r="AO89" s="11"/>
      <c r="AP89" s="11"/>
      <c r="AQ89" s="11"/>
      <c r="AR89" s="11"/>
      <c r="AS89" s="11"/>
      <c r="AT89" s="11"/>
      <c r="AU89" s="11"/>
      <c r="AV89" s="11"/>
      <c r="AW89" s="11"/>
      <c r="AX89" s="11"/>
      <c r="AY89" s="11"/>
      <c r="AZ89" s="11"/>
      <c r="BA89" s="121"/>
      <c r="BB89" s="121"/>
      <c r="BC89" s="11"/>
      <c r="BD89" s="11"/>
      <c r="BE89" s="11"/>
      <c r="BF89" s="11"/>
      <c r="BG89" s="11"/>
      <c r="BH89" s="1">
        <f t="shared" si="1"/>
        <v>3.86</v>
      </c>
    </row>
    <row r="90" spans="2:60" x14ac:dyDescent="0.25">
      <c r="B90" s="53"/>
      <c r="C90" s="121"/>
      <c r="D90" s="121"/>
      <c r="E90" s="121"/>
      <c r="F90" s="11"/>
      <c r="G90" s="11"/>
      <c r="H90" s="121"/>
      <c r="I90" s="11"/>
      <c r="J90" s="11"/>
      <c r="K90" s="18"/>
      <c r="L90" s="18"/>
      <c r="M90" s="18"/>
      <c r="N90" s="18"/>
      <c r="O90" s="18"/>
      <c r="P90" s="18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>
        <v>5</v>
      </c>
      <c r="AE90" s="11"/>
      <c r="AF90" s="11"/>
      <c r="AG90" s="14"/>
      <c r="AH90" s="11"/>
      <c r="AI90" s="11"/>
      <c r="AJ90" s="11"/>
      <c r="AK90" s="11"/>
      <c r="AL90" s="125"/>
      <c r="AM90" s="121"/>
      <c r="AN90" s="11"/>
      <c r="AO90" s="11"/>
      <c r="AP90" s="11"/>
      <c r="AQ90" s="11"/>
      <c r="AR90" s="11"/>
      <c r="AS90" s="11"/>
      <c r="AT90" s="11"/>
      <c r="AU90" s="11"/>
      <c r="AV90" s="11"/>
      <c r="AW90" s="11"/>
      <c r="AX90" s="11"/>
      <c r="AY90" s="11"/>
      <c r="AZ90" s="11"/>
      <c r="BA90" s="121"/>
      <c r="BB90" s="121"/>
      <c r="BC90" s="11"/>
      <c r="BD90" s="11"/>
      <c r="BE90" s="11"/>
      <c r="BF90" s="11"/>
      <c r="BG90" s="11"/>
      <c r="BH90" s="1">
        <f t="shared" si="1"/>
        <v>5</v>
      </c>
    </row>
    <row r="91" spans="2:60" x14ac:dyDescent="0.25">
      <c r="B91" s="117"/>
      <c r="C91" s="11"/>
      <c r="D91" s="11"/>
      <c r="E91" s="11"/>
      <c r="F91" s="11"/>
      <c r="G91" s="11"/>
      <c r="H91" s="121"/>
      <c r="I91" s="11"/>
      <c r="J91" s="11"/>
      <c r="K91" s="18"/>
      <c r="L91" s="18"/>
      <c r="M91" s="18"/>
      <c r="N91" s="18"/>
      <c r="O91" s="18"/>
      <c r="P91" s="18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>
        <v>22.56</v>
      </c>
      <c r="AD91" s="11"/>
      <c r="AE91" s="11"/>
      <c r="AF91" s="11"/>
      <c r="AG91" s="14"/>
      <c r="AH91" s="11"/>
      <c r="AI91" s="11"/>
      <c r="AJ91" s="11"/>
      <c r="AK91" s="11"/>
      <c r="AL91" s="125"/>
      <c r="AM91" s="121"/>
      <c r="AN91" s="11"/>
      <c r="AO91" s="11"/>
      <c r="AP91" s="11"/>
      <c r="AQ91" s="11"/>
      <c r="AR91" s="11"/>
      <c r="AS91" s="11"/>
      <c r="AT91" s="11"/>
      <c r="AU91" s="11"/>
      <c r="AV91" s="11"/>
      <c r="AW91" s="11"/>
      <c r="AX91" s="11"/>
      <c r="AY91" s="11"/>
      <c r="AZ91" s="11"/>
      <c r="BA91" s="121"/>
      <c r="BB91" s="121"/>
      <c r="BC91" s="11"/>
      <c r="BD91" s="11"/>
      <c r="BE91" s="11"/>
      <c r="BF91" s="11"/>
      <c r="BG91" s="11"/>
      <c r="BH91" s="1">
        <f t="shared" si="1"/>
        <v>22.56</v>
      </c>
    </row>
    <row r="92" spans="2:60" x14ac:dyDescent="0.25">
      <c r="B92" s="117"/>
      <c r="C92" s="11"/>
      <c r="D92" s="11"/>
      <c r="E92" s="11"/>
      <c r="F92" s="11"/>
      <c r="G92" s="11"/>
      <c r="H92" s="121"/>
      <c r="I92" s="11"/>
      <c r="J92" s="11"/>
      <c r="K92" s="18"/>
      <c r="L92" s="18"/>
      <c r="M92" s="18"/>
      <c r="N92" s="18"/>
      <c r="O92" s="18"/>
      <c r="P92" s="18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>
        <v>12.6</v>
      </c>
      <c r="AD92" s="11"/>
      <c r="AE92" s="11"/>
      <c r="AF92" s="11"/>
      <c r="AG92" s="14"/>
      <c r="AH92" s="11"/>
      <c r="AI92" s="11"/>
      <c r="AJ92" s="11"/>
      <c r="AK92" s="11"/>
      <c r="AL92" s="125"/>
      <c r="AM92" s="121"/>
      <c r="AN92" s="11"/>
      <c r="AO92" s="11"/>
      <c r="AP92" s="11"/>
      <c r="AQ92" s="11"/>
      <c r="AR92" s="11"/>
      <c r="AS92" s="11"/>
      <c r="AT92" s="11"/>
      <c r="AU92" s="11"/>
      <c r="AV92" s="11"/>
      <c r="AW92" s="11"/>
      <c r="AX92" s="11"/>
      <c r="AY92" s="11"/>
      <c r="AZ92" s="11"/>
      <c r="BA92" s="121"/>
      <c r="BB92" s="121"/>
      <c r="BC92" s="11"/>
      <c r="BD92" s="11"/>
      <c r="BE92" s="11"/>
      <c r="BF92" s="11"/>
      <c r="BG92" s="11"/>
      <c r="BH92" s="1">
        <f t="shared" si="1"/>
        <v>12.6</v>
      </c>
    </row>
    <row r="93" spans="2:60" x14ac:dyDescent="0.25">
      <c r="B93" s="117"/>
      <c r="C93" s="11"/>
      <c r="D93" s="11"/>
      <c r="E93" s="11"/>
      <c r="F93" s="11"/>
      <c r="G93" s="11"/>
      <c r="H93" s="121"/>
      <c r="I93" s="11"/>
      <c r="J93" s="11"/>
      <c r="K93" s="18"/>
      <c r="L93" s="18"/>
      <c r="M93" s="18"/>
      <c r="N93" s="18"/>
      <c r="O93" s="18"/>
      <c r="P93" s="18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4"/>
      <c r="AH93" s="11"/>
      <c r="AI93" s="11"/>
      <c r="AJ93" s="11"/>
      <c r="AK93" s="11"/>
      <c r="AL93" s="11"/>
      <c r="AM93" s="11"/>
      <c r="AN93" s="11"/>
      <c r="AO93" s="11"/>
      <c r="AP93" s="11"/>
      <c r="AQ93" s="11"/>
      <c r="AR93" s="11"/>
      <c r="AS93" s="11"/>
      <c r="AT93" s="11"/>
      <c r="AU93" s="11"/>
      <c r="AV93" s="11"/>
      <c r="AW93" s="11"/>
      <c r="AX93" s="11"/>
      <c r="AY93" s="11"/>
      <c r="AZ93" s="11">
        <v>1184.1300000000001</v>
      </c>
      <c r="BA93" s="121"/>
      <c r="BB93" s="121"/>
      <c r="BC93" s="11"/>
      <c r="BD93" s="11"/>
      <c r="BE93" s="11"/>
      <c r="BF93" s="11"/>
      <c r="BG93" s="11"/>
      <c r="BH93" s="1">
        <f t="shared" si="1"/>
        <v>1184.1300000000001</v>
      </c>
    </row>
    <row r="94" spans="2:60" x14ac:dyDescent="0.25">
      <c r="B94" s="117"/>
      <c r="C94" s="11"/>
      <c r="D94" s="11"/>
      <c r="E94" s="11">
        <v>48.48</v>
      </c>
      <c r="F94" s="11"/>
      <c r="G94" s="11"/>
      <c r="H94" s="11"/>
      <c r="I94" s="11"/>
      <c r="J94" s="11"/>
      <c r="K94" s="18"/>
      <c r="L94" s="18"/>
      <c r="M94" s="18"/>
      <c r="N94" s="18"/>
      <c r="O94" s="18"/>
      <c r="P94" s="18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4"/>
      <c r="AH94" s="11"/>
      <c r="AI94" s="11"/>
      <c r="AJ94" s="11"/>
      <c r="AK94" s="11"/>
      <c r="AL94" s="11"/>
      <c r="AM94" s="11"/>
      <c r="AN94" s="11"/>
      <c r="AO94" s="11"/>
      <c r="AP94" s="11"/>
      <c r="AQ94" s="11"/>
      <c r="AR94" s="11"/>
      <c r="AS94" s="11"/>
      <c r="AT94" s="11"/>
      <c r="AU94" s="11"/>
      <c r="AV94" s="11"/>
      <c r="AW94" s="11"/>
      <c r="AX94" s="11"/>
      <c r="AY94" s="11"/>
      <c r="AZ94" s="11"/>
      <c r="BA94" s="121"/>
      <c r="BB94" s="121"/>
      <c r="BC94" s="11"/>
      <c r="BD94" s="11"/>
      <c r="BE94" s="11"/>
      <c r="BF94" s="11"/>
      <c r="BG94" s="11"/>
      <c r="BH94" s="1">
        <f t="shared" si="1"/>
        <v>48.48</v>
      </c>
    </row>
    <row r="95" spans="2:60" x14ac:dyDescent="0.25">
      <c r="B95" s="2"/>
      <c r="C95" s="11"/>
      <c r="D95" s="11"/>
      <c r="E95" s="11"/>
      <c r="F95" s="11"/>
      <c r="G95" s="11"/>
      <c r="H95" s="11">
        <v>131.15</v>
      </c>
      <c r="I95" s="11">
        <v>493.5</v>
      </c>
      <c r="J95" s="11"/>
      <c r="K95" s="18"/>
      <c r="L95" s="18"/>
      <c r="M95" s="18"/>
      <c r="N95" s="121"/>
      <c r="O95" s="121"/>
      <c r="P95" s="12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4"/>
      <c r="AH95" s="11"/>
      <c r="AI95" s="11"/>
      <c r="AJ95" s="11"/>
      <c r="AK95" s="11"/>
      <c r="AL95" s="11"/>
      <c r="AM95" s="11"/>
      <c r="AN95" s="11"/>
      <c r="AO95" s="11"/>
      <c r="AP95" s="11"/>
      <c r="AQ95" s="11"/>
      <c r="AR95" s="11"/>
      <c r="AS95" s="11"/>
      <c r="AT95" s="11"/>
      <c r="AU95" s="11"/>
      <c r="AV95" s="11"/>
      <c r="AW95" s="11"/>
      <c r="AX95" s="11"/>
      <c r="AY95" s="11"/>
      <c r="AZ95" s="11"/>
      <c r="BA95" s="11"/>
      <c r="BB95" s="11"/>
      <c r="BC95" s="11"/>
      <c r="BD95" s="11"/>
      <c r="BE95" s="11"/>
      <c r="BF95" s="11"/>
      <c r="BG95" s="11"/>
      <c r="BH95" s="1">
        <f t="shared" si="1"/>
        <v>624.65</v>
      </c>
    </row>
    <row r="96" spans="2:60" ht="17.25" customHeight="1" x14ac:dyDescent="0.25">
      <c r="B96" s="117"/>
      <c r="C96" s="11"/>
      <c r="D96" s="11"/>
      <c r="E96" s="11"/>
      <c r="F96" s="11"/>
      <c r="G96" s="11"/>
      <c r="H96" s="11">
        <v>33.909999999999997</v>
      </c>
      <c r="I96" s="11"/>
      <c r="J96" s="11"/>
      <c r="K96" s="11"/>
      <c r="L96" s="11"/>
      <c r="M96" s="11"/>
      <c r="N96" s="121"/>
      <c r="O96" s="121"/>
      <c r="P96" s="12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4"/>
      <c r="AH96" s="11"/>
      <c r="AI96" s="11"/>
      <c r="AJ96" s="11"/>
      <c r="AK96" s="11"/>
      <c r="AL96" s="11"/>
      <c r="AM96" s="11"/>
      <c r="AN96" s="11"/>
      <c r="AO96" s="11"/>
      <c r="AP96" s="11"/>
      <c r="AQ96" s="11"/>
      <c r="AR96" s="11"/>
      <c r="AS96" s="11"/>
      <c r="AT96" s="11"/>
      <c r="AU96" s="11"/>
      <c r="AV96" s="11"/>
      <c r="AW96" s="11"/>
      <c r="AX96" s="11"/>
      <c r="AY96" s="11"/>
      <c r="AZ96" s="11"/>
      <c r="BA96" s="11"/>
      <c r="BB96" s="11"/>
      <c r="BC96" s="11"/>
      <c r="BD96" s="11"/>
      <c r="BE96" s="11"/>
      <c r="BF96" s="11"/>
      <c r="BG96" s="11"/>
      <c r="BH96" s="1">
        <f t="shared" si="1"/>
        <v>33.909999999999997</v>
      </c>
    </row>
    <row r="97" spans="2:60" x14ac:dyDescent="0.25">
      <c r="B97" s="117"/>
      <c r="C97" s="11"/>
      <c r="D97" s="11"/>
      <c r="E97" s="11"/>
      <c r="F97" s="11">
        <v>127.4</v>
      </c>
      <c r="G97" s="11">
        <v>651.95000000000005</v>
      </c>
      <c r="H97" s="11"/>
      <c r="I97" s="11"/>
      <c r="J97" s="11"/>
      <c r="K97" s="18"/>
      <c r="L97" s="18"/>
      <c r="M97" s="18"/>
      <c r="N97" s="18"/>
      <c r="O97" s="18"/>
      <c r="P97" s="18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4"/>
      <c r="AH97" s="11"/>
      <c r="AI97" s="11"/>
      <c r="AJ97" s="11"/>
      <c r="AK97" s="11"/>
      <c r="AL97" s="11"/>
      <c r="AM97" s="11"/>
      <c r="AN97" s="11"/>
      <c r="AO97" s="11"/>
      <c r="AP97" s="11"/>
      <c r="AQ97" s="11"/>
      <c r="AR97" s="11"/>
      <c r="AS97" s="11"/>
      <c r="AT97" s="11"/>
      <c r="AU97" s="11"/>
      <c r="AV97" s="11"/>
      <c r="AW97" s="11"/>
      <c r="AX97" s="11"/>
      <c r="AY97" s="11"/>
      <c r="AZ97" s="11"/>
      <c r="BA97" s="11"/>
      <c r="BB97" s="11"/>
      <c r="BC97" s="11"/>
      <c r="BD97" s="11"/>
      <c r="BE97" s="11"/>
      <c r="BF97" s="11"/>
      <c r="BG97" s="11"/>
      <c r="BH97" s="1">
        <f t="shared" si="1"/>
        <v>779.35</v>
      </c>
    </row>
    <row r="98" spans="2:60" x14ac:dyDescent="0.25">
      <c r="B98" s="2"/>
      <c r="C98" s="11"/>
      <c r="D98" s="11"/>
      <c r="E98" s="11"/>
      <c r="F98" s="11"/>
      <c r="G98" s="11"/>
      <c r="H98" s="11"/>
      <c r="I98" s="11">
        <v>291.38</v>
      </c>
      <c r="J98" s="11"/>
      <c r="K98" s="18"/>
      <c r="L98" s="18"/>
      <c r="M98" s="18"/>
      <c r="N98" s="18"/>
      <c r="O98" s="18"/>
      <c r="P98" s="18"/>
      <c r="Q98" s="11"/>
      <c r="R98" s="11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18"/>
      <c r="AE98" s="11"/>
      <c r="AF98" s="11"/>
      <c r="AG98" s="14"/>
      <c r="AH98" s="11"/>
      <c r="AI98" s="11"/>
      <c r="AJ98" s="11"/>
      <c r="AK98" s="11"/>
      <c r="AL98" s="11"/>
      <c r="AM98" s="11"/>
      <c r="AN98" s="11"/>
      <c r="AO98" s="11"/>
      <c r="AP98" s="11"/>
      <c r="AQ98" s="11"/>
      <c r="AR98" s="11"/>
      <c r="AS98" s="11"/>
      <c r="AT98" s="11"/>
      <c r="AU98" s="11"/>
      <c r="AV98" s="11"/>
      <c r="AW98" s="11"/>
      <c r="AX98" s="11"/>
      <c r="AY98" s="11"/>
      <c r="AZ98" s="11"/>
      <c r="BA98" s="11"/>
      <c r="BB98" s="11"/>
      <c r="BC98" s="11"/>
      <c r="BD98" s="11"/>
      <c r="BE98" s="11"/>
      <c r="BF98" s="11"/>
      <c r="BG98" s="11"/>
      <c r="BH98" s="1">
        <f t="shared" si="1"/>
        <v>291.38</v>
      </c>
    </row>
    <row r="99" spans="2:60" x14ac:dyDescent="0.25">
      <c r="B99" s="2"/>
      <c r="C99" s="11"/>
      <c r="D99" s="11"/>
      <c r="E99" s="11"/>
      <c r="F99" s="11"/>
      <c r="G99" s="11"/>
      <c r="H99" s="11"/>
      <c r="I99" s="11"/>
      <c r="J99" s="11"/>
      <c r="K99" s="18"/>
      <c r="L99" s="18"/>
      <c r="M99" s="18"/>
      <c r="N99" s="18"/>
      <c r="O99" s="18"/>
      <c r="P99" s="18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>
        <v>14.54</v>
      </c>
      <c r="AD99" s="11"/>
      <c r="AE99" s="11"/>
      <c r="AF99" s="11"/>
      <c r="AG99" s="14"/>
      <c r="AH99" s="11"/>
      <c r="AI99" s="11"/>
      <c r="AJ99" s="11"/>
      <c r="AK99" s="11"/>
      <c r="AL99" s="11"/>
      <c r="AM99" s="11"/>
      <c r="AN99" s="11"/>
      <c r="AO99" s="11"/>
      <c r="AP99" s="11"/>
      <c r="AQ99" s="11"/>
      <c r="AR99" s="11"/>
      <c r="AS99" s="11"/>
      <c r="AT99" s="11"/>
      <c r="AU99" s="11"/>
      <c r="AV99" s="11"/>
      <c r="AW99" s="11"/>
      <c r="AX99" s="11"/>
      <c r="AY99" s="11"/>
      <c r="AZ99" s="11"/>
      <c r="BA99" s="11"/>
      <c r="BB99" s="11"/>
      <c r="BC99" s="11"/>
      <c r="BD99" s="11"/>
      <c r="BE99" s="11"/>
      <c r="BF99" s="11"/>
      <c r="BG99" s="11"/>
      <c r="BH99" s="1">
        <f t="shared" si="1"/>
        <v>14.54</v>
      </c>
    </row>
    <row r="100" spans="2:60" x14ac:dyDescent="0.25">
      <c r="B100" s="117"/>
      <c r="C100" s="11"/>
      <c r="D100" s="11"/>
      <c r="E100" s="11"/>
      <c r="F100" s="11"/>
      <c r="G100" s="11"/>
      <c r="H100" s="11"/>
      <c r="I100" s="11"/>
      <c r="J100" s="11"/>
      <c r="K100" s="18"/>
      <c r="L100" s="18"/>
      <c r="M100" s="18"/>
      <c r="N100" s="18"/>
      <c r="O100" s="18"/>
      <c r="P100" s="18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4"/>
      <c r="AH100" s="11"/>
      <c r="AI100" s="11">
        <v>697.32</v>
      </c>
      <c r="AJ100" s="11"/>
      <c r="AK100" s="11"/>
      <c r="AL100" s="11"/>
      <c r="AM100" s="11"/>
      <c r="AN100" s="11"/>
      <c r="AO100" s="11"/>
      <c r="AP100" s="11"/>
      <c r="AQ100" s="11"/>
      <c r="AR100" s="11"/>
      <c r="AS100" s="11"/>
      <c r="AT100" s="11"/>
      <c r="AU100" s="11"/>
      <c r="AV100" s="11"/>
      <c r="AW100" s="11"/>
      <c r="AX100" s="11"/>
      <c r="AY100" s="11"/>
      <c r="AZ100" s="11"/>
      <c r="BA100" s="11"/>
      <c r="BB100" s="11"/>
      <c r="BC100" s="11"/>
      <c r="BD100" s="11"/>
      <c r="BE100" s="11"/>
      <c r="BF100" s="11"/>
      <c r="BG100" s="11"/>
      <c r="BH100" s="1">
        <f t="shared" si="1"/>
        <v>697.32</v>
      </c>
    </row>
    <row r="101" spans="2:60" x14ac:dyDescent="0.25">
      <c r="B101" s="117"/>
      <c r="C101" s="11"/>
      <c r="D101" s="11"/>
      <c r="E101" s="11"/>
      <c r="F101" s="11"/>
      <c r="G101" s="11"/>
      <c r="H101" s="11"/>
      <c r="I101" s="11">
        <v>424.41</v>
      </c>
      <c r="J101" s="11"/>
      <c r="K101" s="18"/>
      <c r="L101" s="18"/>
      <c r="M101" s="18"/>
      <c r="N101" s="18"/>
      <c r="O101" s="18"/>
      <c r="P101" s="18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4"/>
      <c r="AH101" s="11"/>
      <c r="AI101" s="11"/>
      <c r="AJ101" s="11"/>
      <c r="AK101" s="11"/>
      <c r="AL101" s="11"/>
      <c r="AM101" s="11"/>
      <c r="AN101" s="11"/>
      <c r="AO101" s="11"/>
      <c r="AP101" s="11"/>
      <c r="AQ101" s="11"/>
      <c r="AR101" s="11"/>
      <c r="AS101" s="11"/>
      <c r="AT101" s="11"/>
      <c r="AU101" s="11"/>
      <c r="AV101" s="11"/>
      <c r="AW101" s="11"/>
      <c r="AX101" s="11"/>
      <c r="AY101" s="11"/>
      <c r="AZ101" s="11"/>
      <c r="BA101" s="11"/>
      <c r="BB101" s="11"/>
      <c r="BC101" s="11"/>
      <c r="BD101" s="11"/>
      <c r="BE101" s="11"/>
      <c r="BF101" s="11"/>
      <c r="BG101" s="11"/>
      <c r="BH101" s="1">
        <f t="shared" si="1"/>
        <v>424.41</v>
      </c>
    </row>
    <row r="102" spans="2:60" x14ac:dyDescent="0.25">
      <c r="B102" s="53"/>
      <c r="C102" s="11"/>
      <c r="D102" s="11"/>
      <c r="E102" s="11"/>
      <c r="F102" s="11"/>
      <c r="G102" s="11"/>
      <c r="H102" s="11">
        <v>127.67</v>
      </c>
      <c r="I102" s="11">
        <v>504.15</v>
      </c>
      <c r="J102" s="11"/>
      <c r="K102" s="18"/>
      <c r="L102" s="18"/>
      <c r="M102" s="18"/>
      <c r="N102" s="18"/>
      <c r="O102" s="18"/>
      <c r="P102" s="18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4"/>
      <c r="AH102" s="11"/>
      <c r="AI102" s="11"/>
      <c r="AJ102" s="11"/>
      <c r="AK102" s="11"/>
      <c r="AL102" s="11"/>
      <c r="AM102" s="11"/>
      <c r="AN102" s="11"/>
      <c r="AO102" s="11"/>
      <c r="AP102" s="11"/>
      <c r="AQ102" s="11"/>
      <c r="AR102" s="11"/>
      <c r="AS102" s="11"/>
      <c r="AT102" s="11"/>
      <c r="AU102" s="11"/>
      <c r="AV102" s="11"/>
      <c r="AW102" s="11"/>
      <c r="AX102" s="11"/>
      <c r="AY102" s="11"/>
      <c r="AZ102" s="11"/>
      <c r="BA102" s="11"/>
      <c r="BB102" s="11"/>
      <c r="BC102" s="11"/>
      <c r="BD102" s="11"/>
      <c r="BE102" s="11"/>
      <c r="BF102" s="11"/>
      <c r="BG102" s="11"/>
      <c r="BH102" s="1">
        <f t="shared" si="1"/>
        <v>631.81999999999994</v>
      </c>
    </row>
    <row r="103" spans="2:60" x14ac:dyDescent="0.25">
      <c r="B103" s="2"/>
      <c r="C103" s="11"/>
      <c r="D103" s="11"/>
      <c r="E103" s="11"/>
      <c r="F103" s="11"/>
      <c r="G103" s="11"/>
      <c r="H103" s="11">
        <v>38.1</v>
      </c>
      <c r="I103" s="11"/>
      <c r="J103" s="11"/>
      <c r="K103" s="18"/>
      <c r="L103" s="18"/>
      <c r="M103" s="18"/>
      <c r="N103" s="18"/>
      <c r="O103" s="18"/>
      <c r="P103" s="18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4"/>
      <c r="AH103" s="11"/>
      <c r="AI103" s="11"/>
      <c r="AJ103" s="11"/>
      <c r="AK103" s="11"/>
      <c r="AL103" s="11"/>
      <c r="AM103" s="11"/>
      <c r="AN103" s="11"/>
      <c r="AO103" s="11"/>
      <c r="AP103" s="11"/>
      <c r="AQ103" s="11"/>
      <c r="AR103" s="11"/>
      <c r="AS103" s="11"/>
      <c r="AT103" s="11"/>
      <c r="AU103" s="11"/>
      <c r="AV103" s="11"/>
      <c r="AW103" s="11"/>
      <c r="AX103" s="11"/>
      <c r="AY103" s="11"/>
      <c r="AZ103" s="11"/>
      <c r="BA103" s="11"/>
      <c r="BB103" s="11"/>
      <c r="BC103" s="11"/>
      <c r="BD103" s="11"/>
      <c r="BE103" s="11"/>
      <c r="BF103" s="11"/>
      <c r="BG103" s="11"/>
      <c r="BH103" s="1">
        <f t="shared" si="1"/>
        <v>38.1</v>
      </c>
    </row>
    <row r="104" spans="2:60" x14ac:dyDescent="0.25">
      <c r="B104" s="117"/>
      <c r="C104" s="11"/>
      <c r="D104" s="11"/>
      <c r="E104" s="11"/>
      <c r="F104" s="11"/>
      <c r="G104" s="11"/>
      <c r="H104" s="11"/>
      <c r="I104" s="11"/>
      <c r="J104" s="11"/>
      <c r="K104" s="18"/>
      <c r="L104" s="18"/>
      <c r="M104" s="18"/>
      <c r="N104" s="18"/>
      <c r="O104" s="18"/>
      <c r="P104" s="18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>
        <v>202.5</v>
      </c>
      <c r="AE104" s="11"/>
      <c r="AF104" s="11"/>
      <c r="AG104" s="14"/>
      <c r="AH104" s="11"/>
      <c r="AI104" s="11"/>
      <c r="AJ104" s="11"/>
      <c r="AK104" s="11"/>
      <c r="AL104" s="11"/>
      <c r="AM104" s="11"/>
      <c r="AN104" s="11"/>
      <c r="AO104" s="11"/>
      <c r="AP104" s="11"/>
      <c r="AQ104" s="11"/>
      <c r="AR104" s="11"/>
      <c r="AS104" s="11"/>
      <c r="AT104" s="11"/>
      <c r="AU104" s="11"/>
      <c r="AV104" s="11"/>
      <c r="AW104" s="11"/>
      <c r="AX104" s="11"/>
      <c r="AY104" s="11"/>
      <c r="AZ104" s="11"/>
      <c r="BA104" s="11"/>
      <c r="BB104" s="11"/>
      <c r="BC104" s="11"/>
      <c r="BD104" s="11"/>
      <c r="BE104" s="11"/>
      <c r="BF104" s="11"/>
      <c r="BG104" s="11"/>
      <c r="BH104" s="1">
        <f t="shared" si="1"/>
        <v>202.5</v>
      </c>
    </row>
    <row r="105" spans="2:60" x14ac:dyDescent="0.25">
      <c r="B105" s="117"/>
      <c r="C105" s="11"/>
      <c r="D105" s="11"/>
      <c r="E105" s="11"/>
      <c r="F105" s="11"/>
      <c r="G105" s="11"/>
      <c r="H105" s="11"/>
      <c r="I105" s="11"/>
      <c r="J105" s="11"/>
      <c r="K105" s="18"/>
      <c r="L105" s="18"/>
      <c r="M105" s="18"/>
      <c r="N105" s="18"/>
      <c r="O105" s="18"/>
      <c r="P105" s="18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>
        <v>111.25</v>
      </c>
      <c r="AE105" s="11"/>
      <c r="AF105" s="11"/>
      <c r="AG105" s="14"/>
      <c r="AH105" s="11"/>
      <c r="AI105" s="11"/>
      <c r="AJ105" s="11"/>
      <c r="AK105" s="11"/>
      <c r="AL105" s="11"/>
      <c r="AM105" s="11"/>
      <c r="AN105" s="11"/>
      <c r="AO105" s="11"/>
      <c r="AP105" s="11"/>
      <c r="AQ105" s="11"/>
      <c r="AR105" s="11"/>
      <c r="AS105" s="11"/>
      <c r="AT105" s="11"/>
      <c r="AU105" s="11"/>
      <c r="AV105" s="11"/>
      <c r="AW105" s="11"/>
      <c r="AX105" s="11"/>
      <c r="AY105" s="11"/>
      <c r="AZ105" s="11"/>
      <c r="BA105" s="11"/>
      <c r="BB105" s="11"/>
      <c r="BC105" s="11"/>
      <c r="BD105" s="11"/>
      <c r="BE105" s="11"/>
      <c r="BF105" s="11"/>
      <c r="BG105" s="11"/>
      <c r="BH105" s="1">
        <f t="shared" si="1"/>
        <v>111.25</v>
      </c>
    </row>
    <row r="106" spans="2:60" x14ac:dyDescent="0.25">
      <c r="B106" s="117"/>
      <c r="C106" s="11"/>
      <c r="D106" s="11"/>
      <c r="E106" s="11"/>
      <c r="F106" s="11"/>
      <c r="G106" s="11"/>
      <c r="H106" s="11"/>
      <c r="I106" s="11"/>
      <c r="J106" s="11"/>
      <c r="K106" s="18"/>
      <c r="L106" s="18"/>
      <c r="M106" s="18"/>
      <c r="N106" s="18"/>
      <c r="O106" s="18"/>
      <c r="P106" s="18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>
        <v>31.25</v>
      </c>
      <c r="AE106" s="11"/>
      <c r="AF106" s="11"/>
      <c r="AG106" s="14"/>
      <c r="AH106" s="11"/>
      <c r="AI106" s="11"/>
      <c r="AJ106" s="11"/>
      <c r="AK106" s="11"/>
      <c r="AL106" s="11"/>
      <c r="AM106" s="11"/>
      <c r="AN106" s="11"/>
      <c r="AO106" s="11"/>
      <c r="AP106" s="11"/>
      <c r="AQ106" s="11"/>
      <c r="AR106" s="11"/>
      <c r="AS106" s="11"/>
      <c r="AT106" s="11"/>
      <c r="AU106" s="11"/>
      <c r="AV106" s="11"/>
      <c r="AW106" s="11"/>
      <c r="AX106" s="11"/>
      <c r="AY106" s="11"/>
      <c r="AZ106" s="11"/>
      <c r="BA106" s="11"/>
      <c r="BB106" s="11"/>
      <c r="BC106" s="11"/>
      <c r="BD106" s="11"/>
      <c r="BE106" s="11"/>
      <c r="BF106" s="11"/>
      <c r="BG106" s="11"/>
      <c r="BH106" s="1">
        <f t="shared" si="1"/>
        <v>31.25</v>
      </c>
    </row>
    <row r="107" spans="2:60" x14ac:dyDescent="0.25">
      <c r="B107" s="117"/>
      <c r="C107" s="11"/>
      <c r="D107" s="11"/>
      <c r="E107" s="11"/>
      <c r="F107" s="11"/>
      <c r="G107" s="11"/>
      <c r="H107" s="11"/>
      <c r="I107" s="11"/>
      <c r="J107" s="11"/>
      <c r="K107" s="18"/>
      <c r="L107" s="18"/>
      <c r="M107" s="18"/>
      <c r="N107" s="18"/>
      <c r="O107" s="18"/>
      <c r="P107" s="18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>
        <v>66.25</v>
      </c>
      <c r="AE107" s="11"/>
      <c r="AF107" s="11"/>
      <c r="AG107" s="14"/>
      <c r="AH107" s="11"/>
      <c r="AI107" s="11"/>
      <c r="AJ107" s="11"/>
      <c r="AK107" s="11"/>
      <c r="AL107" s="11"/>
      <c r="AM107" s="11"/>
      <c r="AN107" s="11"/>
      <c r="AO107" s="11"/>
      <c r="AP107" s="11"/>
      <c r="AQ107" s="11"/>
      <c r="AR107" s="11"/>
      <c r="AS107" s="11"/>
      <c r="AT107" s="11"/>
      <c r="AU107" s="11"/>
      <c r="AV107" s="11"/>
      <c r="AW107" s="11"/>
      <c r="AX107" s="11"/>
      <c r="AY107" s="11"/>
      <c r="AZ107" s="11"/>
      <c r="BA107" s="11"/>
      <c r="BB107" s="11"/>
      <c r="BC107" s="11"/>
      <c r="BD107" s="11"/>
      <c r="BE107" s="11"/>
      <c r="BF107" s="11"/>
      <c r="BG107" s="11"/>
      <c r="BH107" s="1">
        <f t="shared" si="1"/>
        <v>66.25</v>
      </c>
    </row>
    <row r="108" spans="2:60" x14ac:dyDescent="0.25">
      <c r="B108" s="53"/>
      <c r="C108" s="11"/>
      <c r="D108" s="11"/>
      <c r="E108" s="11"/>
      <c r="F108" s="11"/>
      <c r="G108" s="11"/>
      <c r="H108" s="11"/>
      <c r="I108" s="11"/>
      <c r="J108" s="11"/>
      <c r="K108" s="18"/>
      <c r="L108" s="18"/>
      <c r="M108" s="18"/>
      <c r="N108" s="18"/>
      <c r="O108" s="18"/>
      <c r="P108" s="18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>
        <v>51.25</v>
      </c>
      <c r="AE108" s="11"/>
      <c r="AF108" s="11"/>
      <c r="AG108" s="14"/>
      <c r="AH108" s="11"/>
      <c r="AI108" s="11"/>
      <c r="AJ108" s="11"/>
      <c r="AK108" s="11"/>
      <c r="AL108" s="11"/>
      <c r="AM108" s="11"/>
      <c r="AN108" s="11"/>
      <c r="AO108" s="11"/>
      <c r="AP108" s="11"/>
      <c r="AQ108" s="11"/>
      <c r="AR108" s="11"/>
      <c r="AS108" s="11"/>
      <c r="AT108" s="11"/>
      <c r="AU108" s="11"/>
      <c r="AV108" s="11"/>
      <c r="AW108" s="11"/>
      <c r="AX108" s="11"/>
      <c r="AY108" s="11"/>
      <c r="AZ108" s="11"/>
      <c r="BA108" s="11"/>
      <c r="BB108" s="11"/>
      <c r="BC108" s="11"/>
      <c r="BD108" s="11"/>
      <c r="BE108" s="11"/>
      <c r="BF108" s="11"/>
      <c r="BG108" s="11"/>
      <c r="BH108" s="1">
        <f t="shared" si="1"/>
        <v>51.25</v>
      </c>
    </row>
    <row r="109" spans="2:60" x14ac:dyDescent="0.25">
      <c r="B109" s="53"/>
      <c r="C109" s="11"/>
      <c r="D109" s="11"/>
      <c r="E109" s="11"/>
      <c r="F109" s="11"/>
      <c r="G109" s="11"/>
      <c r="H109" s="11"/>
      <c r="I109" s="11"/>
      <c r="J109" s="11"/>
      <c r="K109" s="18"/>
      <c r="L109" s="18"/>
      <c r="M109" s="18"/>
      <c r="N109" s="18"/>
      <c r="O109" s="18"/>
      <c r="P109" s="18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>
        <v>297.5</v>
      </c>
      <c r="AE109" s="11"/>
      <c r="AF109" s="11"/>
      <c r="AG109" s="14"/>
      <c r="AH109" s="11"/>
      <c r="AI109" s="11"/>
      <c r="AJ109" s="11"/>
      <c r="AK109" s="11"/>
      <c r="AL109" s="11"/>
      <c r="AM109" s="11"/>
      <c r="AN109" s="11"/>
      <c r="AO109" s="11"/>
      <c r="AP109" s="11"/>
      <c r="AQ109" s="11"/>
      <c r="AR109" s="11"/>
      <c r="AS109" s="11"/>
      <c r="AT109" s="11"/>
      <c r="AU109" s="11"/>
      <c r="AV109" s="11"/>
      <c r="AW109" s="11"/>
      <c r="AX109" s="11"/>
      <c r="AY109" s="11"/>
      <c r="AZ109" s="11"/>
      <c r="BA109" s="11"/>
      <c r="BB109" s="11"/>
      <c r="BC109" s="11"/>
      <c r="BD109" s="11"/>
      <c r="BE109" s="11"/>
      <c r="BF109" s="11"/>
      <c r="BG109" s="11"/>
      <c r="BH109" s="1">
        <f t="shared" si="1"/>
        <v>297.5</v>
      </c>
    </row>
    <row r="110" spans="2:60" x14ac:dyDescent="0.25">
      <c r="B110" s="53"/>
      <c r="C110" s="11"/>
      <c r="D110" s="11"/>
      <c r="E110" s="11"/>
      <c r="F110" s="11"/>
      <c r="G110" s="11"/>
      <c r="H110" s="11"/>
      <c r="I110" s="11"/>
      <c r="J110" s="11"/>
      <c r="K110" s="18"/>
      <c r="L110" s="18"/>
      <c r="M110" s="18"/>
      <c r="N110" s="18"/>
      <c r="O110" s="18"/>
      <c r="P110" s="18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>
        <v>170</v>
      </c>
      <c r="AE110" s="11"/>
      <c r="AF110" s="11"/>
      <c r="AG110" s="14"/>
      <c r="AH110" s="11"/>
      <c r="AI110" s="11"/>
      <c r="AJ110" s="11"/>
      <c r="AK110" s="11"/>
      <c r="AL110" s="11"/>
      <c r="AM110" s="11"/>
      <c r="AN110" s="11"/>
      <c r="AO110" s="11"/>
      <c r="AP110" s="11"/>
      <c r="AQ110" s="11"/>
      <c r="AR110" s="11"/>
      <c r="AS110" s="11"/>
      <c r="AT110" s="11"/>
      <c r="AU110" s="11"/>
      <c r="AV110" s="11"/>
      <c r="AW110" s="11"/>
      <c r="AX110" s="11"/>
      <c r="AY110" s="11"/>
      <c r="AZ110" s="11"/>
      <c r="BA110" s="11"/>
      <c r="BB110" s="11"/>
      <c r="BC110" s="11"/>
      <c r="BD110" s="11"/>
      <c r="BE110" s="11"/>
      <c r="BF110" s="11"/>
      <c r="BG110" s="11"/>
      <c r="BH110" s="1">
        <f t="shared" si="1"/>
        <v>170</v>
      </c>
    </row>
    <row r="111" spans="2:60" x14ac:dyDescent="0.25">
      <c r="B111" s="2"/>
      <c r="C111" s="11"/>
      <c r="D111" s="11"/>
      <c r="E111" s="11"/>
      <c r="F111" s="11"/>
      <c r="G111" s="11"/>
      <c r="H111" s="11"/>
      <c r="I111" s="11"/>
      <c r="J111" s="11"/>
      <c r="K111" s="18"/>
      <c r="L111" s="18"/>
      <c r="M111" s="18"/>
      <c r="N111" s="18"/>
      <c r="O111" s="18"/>
      <c r="P111" s="18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 t="s">
        <v>161</v>
      </c>
      <c r="AC111" s="11"/>
      <c r="AD111" s="11">
        <v>131.25</v>
      </c>
      <c r="AE111" s="11"/>
      <c r="AF111" s="11"/>
      <c r="AG111" s="14"/>
      <c r="AH111" s="11"/>
      <c r="AI111" s="11"/>
      <c r="AJ111" s="11"/>
      <c r="AK111" s="11"/>
      <c r="AL111" s="11"/>
      <c r="AM111" s="11"/>
      <c r="AN111" s="11"/>
      <c r="AO111" s="11"/>
      <c r="AP111" s="11"/>
      <c r="AQ111" s="11"/>
      <c r="AR111" s="11"/>
      <c r="AS111" s="11"/>
      <c r="AT111" s="11"/>
      <c r="AU111" s="11"/>
      <c r="AV111" s="11"/>
      <c r="AW111" s="11"/>
      <c r="AX111" s="11"/>
      <c r="AY111" s="11"/>
      <c r="AZ111" s="11"/>
      <c r="BA111" s="11"/>
      <c r="BB111" s="11"/>
      <c r="BC111" s="11"/>
      <c r="BD111" s="11"/>
      <c r="BE111" s="11"/>
      <c r="BF111" s="11"/>
      <c r="BG111" s="11"/>
      <c r="BH111" s="1">
        <f t="shared" si="1"/>
        <v>131.25</v>
      </c>
    </row>
    <row r="112" spans="2:60" x14ac:dyDescent="0.25">
      <c r="B112" s="2"/>
      <c r="C112" s="11"/>
      <c r="D112" s="11"/>
      <c r="E112" s="11"/>
      <c r="F112" s="11"/>
      <c r="G112" s="11"/>
      <c r="H112" s="11"/>
      <c r="I112" s="11"/>
      <c r="J112" s="11"/>
      <c r="K112" s="18"/>
      <c r="L112" s="18"/>
      <c r="M112" s="18"/>
      <c r="N112" s="18"/>
      <c r="O112" s="18"/>
      <c r="P112" s="18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>
        <v>33.75</v>
      </c>
      <c r="AE112" s="11"/>
      <c r="AF112" s="11"/>
      <c r="AG112" s="14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  <c r="AY112" s="11"/>
      <c r="AZ112" s="11"/>
      <c r="BA112" s="11"/>
      <c r="BB112" s="11"/>
      <c r="BC112" s="11"/>
      <c r="BD112" s="11"/>
      <c r="BE112" s="11"/>
      <c r="BF112" s="11"/>
      <c r="BG112" s="11"/>
      <c r="BH112" s="1">
        <f t="shared" si="1"/>
        <v>33.75</v>
      </c>
    </row>
    <row r="113" spans="1:60" x14ac:dyDescent="0.25">
      <c r="B113" s="2"/>
      <c r="C113" s="11"/>
      <c r="D113" s="11"/>
      <c r="E113" s="11"/>
      <c r="F113" s="11"/>
      <c r="G113" s="11"/>
      <c r="H113" s="11"/>
      <c r="I113" s="11"/>
      <c r="J113" s="11"/>
      <c r="K113" s="18"/>
      <c r="L113" s="18"/>
      <c r="M113" s="18"/>
      <c r="N113" s="18"/>
      <c r="O113" s="18"/>
      <c r="P113" s="18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>
        <v>92.5</v>
      </c>
      <c r="AE113" s="11"/>
      <c r="AF113" s="11"/>
      <c r="AG113" s="14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  <c r="AY113" s="11"/>
      <c r="AZ113" s="11"/>
      <c r="BA113" s="11"/>
      <c r="BB113" s="11"/>
      <c r="BC113" s="11"/>
      <c r="BD113" s="11"/>
      <c r="BE113" s="11"/>
      <c r="BF113" s="11"/>
      <c r="BG113" s="11"/>
      <c r="BH113" s="1">
        <f t="shared" si="1"/>
        <v>92.5</v>
      </c>
    </row>
    <row r="114" spans="1:60" x14ac:dyDescent="0.25">
      <c r="B114" s="2"/>
      <c r="C114" s="18"/>
      <c r="D114" s="11"/>
      <c r="E114" s="11"/>
      <c r="F114" s="11"/>
      <c r="G114" s="11"/>
      <c r="H114" s="11"/>
      <c r="I114" s="11"/>
      <c r="J114" s="11"/>
      <c r="K114" s="18"/>
      <c r="L114" s="18"/>
      <c r="M114" s="18"/>
      <c r="N114" s="18"/>
      <c r="O114" s="18"/>
      <c r="P114" s="18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>
        <v>37.5</v>
      </c>
      <c r="AE114" s="11"/>
      <c r="AF114" s="11"/>
      <c r="AG114" s="14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  <c r="AY114" s="11"/>
      <c r="AZ114" s="11"/>
      <c r="BA114" s="11"/>
      <c r="BB114" s="11"/>
      <c r="BC114" s="11"/>
      <c r="BD114" s="11"/>
      <c r="BE114" s="11"/>
      <c r="BF114" s="11"/>
      <c r="BG114" s="11"/>
      <c r="BH114" s="1">
        <f t="shared" si="1"/>
        <v>37.5</v>
      </c>
    </row>
    <row r="115" spans="1:60" x14ac:dyDescent="0.25">
      <c r="B115" s="2"/>
      <c r="C115" s="18"/>
      <c r="D115" s="11"/>
      <c r="E115" s="11"/>
      <c r="F115" s="11"/>
      <c r="G115" s="11"/>
      <c r="H115" s="11"/>
      <c r="I115" s="11"/>
      <c r="J115" s="11"/>
      <c r="K115" s="18"/>
      <c r="L115" s="18"/>
      <c r="M115" s="18"/>
      <c r="N115" s="18"/>
      <c r="O115" s="18"/>
      <c r="P115" s="18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>
        <v>143.75</v>
      </c>
      <c r="AE115" s="11"/>
      <c r="AF115" s="11"/>
      <c r="AG115" s="14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11"/>
      <c r="AX115" s="11"/>
      <c r="AY115" s="11"/>
      <c r="AZ115" s="11"/>
      <c r="BA115" s="11"/>
      <c r="BB115" s="11"/>
      <c r="BC115" s="11"/>
      <c r="BD115" s="11"/>
      <c r="BE115" s="11"/>
      <c r="BF115" s="11"/>
      <c r="BG115" s="11"/>
      <c r="BH115" s="1">
        <f t="shared" si="1"/>
        <v>143.75</v>
      </c>
    </row>
    <row r="116" spans="1:60" x14ac:dyDescent="0.25">
      <c r="B116" s="2"/>
      <c r="C116" s="11"/>
      <c r="D116" s="11"/>
      <c r="E116" s="11"/>
      <c r="F116" s="11"/>
      <c r="G116" s="11"/>
      <c r="H116" s="11"/>
      <c r="I116" s="11"/>
      <c r="J116" s="11"/>
      <c r="K116" s="18"/>
      <c r="L116" s="18"/>
      <c r="M116" s="18"/>
      <c r="N116" s="18"/>
      <c r="O116" s="18"/>
      <c r="P116" s="18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>
        <v>188.75</v>
      </c>
      <c r="AE116" s="11"/>
      <c r="AF116" s="11"/>
      <c r="AG116" s="14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11"/>
      <c r="AX116" s="11"/>
      <c r="AY116" s="11"/>
      <c r="AZ116" s="11"/>
      <c r="BA116" s="11"/>
      <c r="BB116" s="11"/>
      <c r="BC116" s="11"/>
      <c r="BD116" s="11"/>
      <c r="BE116" s="11"/>
      <c r="BF116" s="11"/>
      <c r="BG116" s="11"/>
      <c r="BH116" s="1">
        <f t="shared" si="1"/>
        <v>188.75</v>
      </c>
    </row>
    <row r="117" spans="1:60" x14ac:dyDescent="0.25">
      <c r="B117" s="2"/>
      <c r="C117" s="11"/>
      <c r="D117" s="11"/>
      <c r="E117" s="11"/>
      <c r="F117" s="11"/>
      <c r="G117" s="11"/>
      <c r="H117" s="11"/>
      <c r="I117" s="11"/>
      <c r="J117" s="11"/>
      <c r="K117" s="18"/>
      <c r="L117" s="18"/>
      <c r="M117" s="18"/>
      <c r="N117" s="18"/>
      <c r="O117" s="18"/>
      <c r="P117" s="18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>
        <v>76.25</v>
      </c>
      <c r="AE117" s="11"/>
      <c r="AF117" s="11"/>
      <c r="AG117" s="14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11"/>
      <c r="AX117" s="11"/>
      <c r="AY117" s="11"/>
      <c r="AZ117" s="11"/>
      <c r="BA117" s="11"/>
      <c r="BB117" s="11"/>
      <c r="BC117" s="11"/>
      <c r="BD117" s="11"/>
      <c r="BE117" s="11"/>
      <c r="BF117" s="11"/>
      <c r="BG117" s="11"/>
      <c r="BH117" s="1">
        <f t="shared" si="1"/>
        <v>76.25</v>
      </c>
    </row>
    <row r="118" spans="1:60" x14ac:dyDescent="0.25">
      <c r="B118" s="2"/>
      <c r="C118" s="11"/>
      <c r="D118" s="11"/>
      <c r="E118" s="11"/>
      <c r="F118" s="11"/>
      <c r="G118" s="11"/>
      <c r="H118" s="11"/>
      <c r="I118" s="11"/>
      <c r="J118" s="11"/>
      <c r="K118" s="18"/>
      <c r="L118" s="18"/>
      <c r="M118" s="18"/>
      <c r="N118" s="18"/>
      <c r="O118" s="18"/>
      <c r="P118" s="18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>
        <v>363.75</v>
      </c>
      <c r="AE118" s="11"/>
      <c r="AF118" s="11"/>
      <c r="AG118" s="14"/>
      <c r="AH118" s="11"/>
      <c r="AI118" s="11"/>
      <c r="AJ118" s="11"/>
      <c r="AK118" s="11"/>
      <c r="AL118" s="11"/>
      <c r="AM118" s="11"/>
      <c r="AN118" s="11"/>
      <c r="AO118" s="11"/>
      <c r="AP118" s="11"/>
      <c r="AQ118" s="11"/>
      <c r="AR118" s="11"/>
      <c r="AS118" s="11"/>
      <c r="AT118" s="11"/>
      <c r="AU118" s="11"/>
      <c r="AV118" s="11"/>
      <c r="AW118" s="11"/>
      <c r="AX118" s="11"/>
      <c r="AY118" s="11"/>
      <c r="AZ118" s="11"/>
      <c r="BA118" s="11"/>
      <c r="BB118" s="11"/>
      <c r="BC118" s="11"/>
      <c r="BD118" s="11"/>
      <c r="BE118" s="11"/>
      <c r="BF118" s="11"/>
      <c r="BG118" s="11"/>
      <c r="BH118" s="1">
        <f t="shared" si="1"/>
        <v>363.75</v>
      </c>
    </row>
    <row r="119" spans="1:60" x14ac:dyDescent="0.25">
      <c r="B119" s="117"/>
      <c r="C119" s="11"/>
      <c r="D119" s="11"/>
      <c r="E119" s="11"/>
      <c r="F119" s="11"/>
      <c r="G119" s="11"/>
      <c r="H119" s="11"/>
      <c r="I119" s="11"/>
      <c r="J119" s="11"/>
      <c r="K119" s="18"/>
      <c r="L119" s="18"/>
      <c r="M119" s="18"/>
      <c r="N119" s="18"/>
      <c r="O119" s="18"/>
      <c r="P119" s="18"/>
      <c r="Q119" s="11"/>
      <c r="R119" s="11"/>
      <c r="S119" s="11"/>
      <c r="T119" s="11"/>
      <c r="U119" s="11"/>
      <c r="V119" s="11"/>
      <c r="W119" s="11"/>
      <c r="X119" s="11"/>
      <c r="Y119" s="11"/>
      <c r="Z119" s="11"/>
      <c r="AA119" s="11"/>
      <c r="AB119" s="11"/>
      <c r="AC119" s="11"/>
      <c r="AD119" s="11">
        <v>7.5</v>
      </c>
      <c r="AE119" s="11"/>
      <c r="AF119" s="11"/>
      <c r="AG119" s="14"/>
      <c r="AH119" s="11"/>
      <c r="AI119" s="11"/>
      <c r="AJ119" s="11"/>
      <c r="AK119" s="11"/>
      <c r="AL119" s="11"/>
      <c r="AM119" s="11"/>
      <c r="AN119" s="11"/>
      <c r="AO119" s="11"/>
      <c r="AP119" s="11"/>
      <c r="AQ119" s="11"/>
      <c r="AR119" s="11"/>
      <c r="AS119" s="11"/>
      <c r="AT119" s="11"/>
      <c r="AU119" s="11"/>
      <c r="AV119" s="11"/>
      <c r="AW119" s="11"/>
      <c r="AX119" s="11"/>
      <c r="AY119" s="11"/>
      <c r="AZ119" s="11"/>
      <c r="BA119" s="11"/>
      <c r="BB119" s="11"/>
      <c r="BC119" s="11"/>
      <c r="BD119" s="11"/>
      <c r="BE119" s="11"/>
      <c r="BF119" s="11"/>
      <c r="BG119" s="11"/>
      <c r="BH119" s="1">
        <f t="shared" si="1"/>
        <v>7.5</v>
      </c>
    </row>
    <row r="120" spans="1:60" x14ac:dyDescent="0.25">
      <c r="B120" s="117"/>
      <c r="C120" s="11"/>
      <c r="D120" s="11"/>
      <c r="E120" s="11"/>
      <c r="F120" s="11">
        <v>124.02</v>
      </c>
      <c r="G120" s="11">
        <v>754.13</v>
      </c>
      <c r="H120" s="11"/>
      <c r="I120" s="11"/>
      <c r="J120" s="11"/>
      <c r="K120" s="18"/>
      <c r="L120" s="18"/>
      <c r="M120" s="18"/>
      <c r="N120" s="18"/>
      <c r="O120" s="18"/>
      <c r="P120" s="18"/>
      <c r="Q120" s="11"/>
      <c r="R120" s="11"/>
      <c r="S120" s="11"/>
      <c r="T120" s="11"/>
      <c r="U120" s="11"/>
      <c r="V120" s="11"/>
      <c r="W120" s="11"/>
      <c r="X120" s="11"/>
      <c r="Y120" s="11"/>
      <c r="Z120" s="11"/>
      <c r="AA120" s="11"/>
      <c r="AB120" s="18"/>
      <c r="AC120" s="11"/>
      <c r="AD120" s="11"/>
      <c r="AE120" s="11"/>
      <c r="AF120" s="11"/>
      <c r="AG120" s="18"/>
      <c r="AH120" s="11"/>
      <c r="AI120" s="11"/>
      <c r="AJ120" s="11"/>
      <c r="AK120" s="11"/>
      <c r="AL120" s="11"/>
      <c r="AM120" s="11"/>
      <c r="AN120" s="11"/>
      <c r="AO120" s="11"/>
      <c r="AP120" s="11"/>
      <c r="AQ120" s="11"/>
      <c r="AR120" s="11"/>
      <c r="AS120" s="11"/>
      <c r="AT120" s="11"/>
      <c r="AU120" s="11"/>
      <c r="AV120" s="11"/>
      <c r="AW120" s="11"/>
      <c r="AX120" s="11"/>
      <c r="AY120" s="11"/>
      <c r="AZ120" s="11"/>
      <c r="BA120" s="11"/>
      <c r="BB120" s="11"/>
      <c r="BC120" s="11"/>
      <c r="BD120" s="11"/>
      <c r="BE120" s="11"/>
      <c r="BF120" s="11"/>
      <c r="BG120" s="11"/>
      <c r="BH120" s="1">
        <f t="shared" si="1"/>
        <v>878.15</v>
      </c>
    </row>
    <row r="121" spans="1:60" x14ac:dyDescent="0.25">
      <c r="B121" s="117"/>
      <c r="C121" s="11">
        <v>1415.83</v>
      </c>
      <c r="D121" s="11"/>
      <c r="E121" s="11"/>
      <c r="F121" s="11"/>
      <c r="G121" s="11"/>
      <c r="H121" s="11"/>
      <c r="I121" s="11"/>
      <c r="J121" s="11"/>
      <c r="K121" s="18"/>
      <c r="L121" s="18"/>
      <c r="M121" s="18"/>
      <c r="N121" s="18"/>
      <c r="O121" s="18"/>
      <c r="P121" s="18"/>
      <c r="Q121" s="11"/>
      <c r="R121" s="11"/>
      <c r="S121" s="11"/>
      <c r="T121" s="11"/>
      <c r="U121" s="11"/>
      <c r="V121" s="11"/>
      <c r="W121" s="11"/>
      <c r="X121" s="11"/>
      <c r="Y121" s="11"/>
      <c r="Z121" s="11"/>
      <c r="AA121" s="11"/>
      <c r="AB121" s="11"/>
      <c r="AC121" s="11"/>
      <c r="AD121" s="11"/>
      <c r="AE121" s="11"/>
      <c r="AF121" s="11"/>
      <c r="AG121" s="14"/>
      <c r="AH121" s="11"/>
      <c r="AI121" s="11"/>
      <c r="AJ121" s="11"/>
      <c r="AK121" s="11"/>
      <c r="AL121" s="11"/>
      <c r="AM121" s="11"/>
      <c r="AN121" s="11"/>
      <c r="AO121" s="11"/>
      <c r="AP121" s="11"/>
      <c r="AQ121" s="11"/>
      <c r="AR121" s="11"/>
      <c r="AS121" s="11"/>
      <c r="AT121" s="11"/>
      <c r="AU121" s="11"/>
      <c r="AV121" s="11"/>
      <c r="AW121" s="11"/>
      <c r="AX121" s="11"/>
      <c r="AY121" s="11"/>
      <c r="AZ121" s="11"/>
      <c r="BA121" s="11"/>
      <c r="BB121" s="11"/>
      <c r="BC121" s="11"/>
      <c r="BD121" s="11"/>
      <c r="BE121" s="11"/>
      <c r="BF121" s="11"/>
      <c r="BG121" s="11"/>
      <c r="BH121" s="1">
        <f t="shared" si="1"/>
        <v>1415.83</v>
      </c>
    </row>
    <row r="122" spans="1:60" x14ac:dyDescent="0.25">
      <c r="B122" s="117"/>
      <c r="C122" s="11"/>
      <c r="D122" s="11">
        <v>11360.88</v>
      </c>
      <c r="E122" s="11"/>
      <c r="F122" s="11"/>
      <c r="G122" s="11"/>
      <c r="H122" s="11"/>
      <c r="I122" s="11"/>
      <c r="J122" s="11"/>
      <c r="K122" s="18"/>
      <c r="L122" s="18"/>
      <c r="M122" s="18"/>
      <c r="N122" s="18"/>
      <c r="O122" s="18"/>
      <c r="P122" s="18"/>
      <c r="Q122" s="11"/>
      <c r="R122" s="11"/>
      <c r="S122" s="11"/>
      <c r="T122" s="11"/>
      <c r="U122" s="11"/>
      <c r="V122" s="11"/>
      <c r="W122" s="11"/>
      <c r="X122" s="11"/>
      <c r="Y122" s="11"/>
      <c r="Z122" s="11"/>
      <c r="AA122" s="11"/>
      <c r="AB122" s="11"/>
      <c r="AC122" s="11"/>
      <c r="AD122" s="11"/>
      <c r="AE122" s="11"/>
      <c r="AF122" s="11"/>
      <c r="AG122" s="14"/>
      <c r="AH122" s="11"/>
      <c r="AI122" s="11"/>
      <c r="AJ122" s="11"/>
      <c r="AK122" s="11"/>
      <c r="AL122" s="11"/>
      <c r="AM122" s="11"/>
      <c r="AN122" s="11"/>
      <c r="AO122" s="11"/>
      <c r="AP122" s="11"/>
      <c r="AQ122" s="11"/>
      <c r="AR122" s="11"/>
      <c r="AS122" s="11"/>
      <c r="AT122" s="11"/>
      <c r="AU122" s="11"/>
      <c r="AV122" s="11"/>
      <c r="AW122" s="11"/>
      <c r="AX122" s="11"/>
      <c r="AY122" s="11"/>
      <c r="AZ122" s="11"/>
      <c r="BA122" s="11"/>
      <c r="BB122" s="11"/>
      <c r="BC122" s="11"/>
      <c r="BD122" s="11"/>
      <c r="BE122" s="11"/>
      <c r="BF122" s="11"/>
      <c r="BG122" s="11"/>
      <c r="BH122" s="1">
        <f t="shared" si="1"/>
        <v>11360.88</v>
      </c>
    </row>
    <row r="123" spans="1:60" x14ac:dyDescent="0.25">
      <c r="A123" s="16"/>
      <c r="B123" s="2"/>
      <c r="C123" s="11"/>
      <c r="D123" s="11"/>
      <c r="E123" s="11"/>
      <c r="F123" s="11"/>
      <c r="G123" s="11"/>
      <c r="H123" s="11"/>
      <c r="I123" s="11"/>
      <c r="J123" s="11"/>
      <c r="K123" s="18"/>
      <c r="L123" s="18"/>
      <c r="M123" s="18"/>
      <c r="N123" s="18"/>
      <c r="O123" s="18"/>
      <c r="P123" s="18"/>
      <c r="Q123" s="11"/>
      <c r="R123" s="11"/>
      <c r="S123" s="11"/>
      <c r="T123" s="11"/>
      <c r="U123" s="11"/>
      <c r="V123" s="11"/>
      <c r="W123" s="11"/>
      <c r="X123" s="11"/>
      <c r="Y123" s="11"/>
      <c r="Z123" s="11"/>
      <c r="AA123" s="11"/>
      <c r="AB123" s="11"/>
      <c r="AC123" s="11"/>
      <c r="AD123" s="11"/>
      <c r="AE123" s="11">
        <v>1017</v>
      </c>
      <c r="AF123" s="11"/>
      <c r="AG123" s="14"/>
      <c r="AH123" s="11"/>
      <c r="AI123" s="11"/>
      <c r="AJ123" s="11"/>
      <c r="AK123" s="11"/>
      <c r="AL123" s="11"/>
      <c r="AM123" s="11"/>
      <c r="AN123" s="11"/>
      <c r="AO123" s="11"/>
      <c r="AP123" s="11"/>
      <c r="AQ123" s="11"/>
      <c r="AR123" s="11"/>
      <c r="AS123" s="11"/>
      <c r="AT123" s="11"/>
      <c r="AU123" s="11"/>
      <c r="AV123" s="11"/>
      <c r="AW123" s="11"/>
      <c r="AX123" s="11"/>
      <c r="AY123" s="11"/>
      <c r="AZ123" s="11"/>
      <c r="BA123" s="11"/>
      <c r="BB123" s="11"/>
      <c r="BC123" s="11"/>
      <c r="BD123" s="11"/>
      <c r="BE123" s="11"/>
      <c r="BF123" s="11"/>
      <c r="BG123" s="11"/>
      <c r="BH123" s="1">
        <f t="shared" si="1"/>
        <v>1017</v>
      </c>
    </row>
    <row r="124" spans="1:60" x14ac:dyDescent="0.25">
      <c r="B124" s="2"/>
      <c r="C124" s="11"/>
      <c r="D124" s="11"/>
      <c r="E124" s="11"/>
      <c r="F124" s="11"/>
      <c r="G124" s="11"/>
      <c r="H124" s="11"/>
      <c r="I124" s="11"/>
      <c r="J124" s="11"/>
      <c r="K124" s="18"/>
      <c r="L124" s="18"/>
      <c r="M124" s="18"/>
      <c r="N124" s="18"/>
      <c r="O124" s="18"/>
      <c r="P124" s="18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>
        <v>565</v>
      </c>
      <c r="AF124" s="11"/>
      <c r="AG124" s="14"/>
      <c r="AH124" s="11"/>
      <c r="AI124" s="11"/>
      <c r="AJ124" s="11"/>
      <c r="AK124" s="11"/>
      <c r="AL124" s="11"/>
      <c r="AM124" s="11"/>
      <c r="AN124" s="11"/>
      <c r="AO124" s="11"/>
      <c r="AP124" s="11"/>
      <c r="AQ124" s="11"/>
      <c r="AR124" s="11"/>
      <c r="AS124" s="11"/>
      <c r="AT124" s="11"/>
      <c r="AU124" s="11"/>
      <c r="AV124" s="11"/>
      <c r="AW124" s="11"/>
      <c r="AX124" s="11"/>
      <c r="AY124" s="11"/>
      <c r="AZ124" s="11"/>
      <c r="BA124" s="11"/>
      <c r="BB124" s="11"/>
      <c r="BC124" s="11"/>
      <c r="BD124" s="11"/>
      <c r="BE124" s="11"/>
      <c r="BF124" s="11"/>
      <c r="BG124" s="11"/>
      <c r="BH124" s="1">
        <f t="shared" si="1"/>
        <v>565</v>
      </c>
    </row>
    <row r="125" spans="1:60" x14ac:dyDescent="0.25">
      <c r="B125" s="119"/>
      <c r="C125" s="11"/>
      <c r="D125" s="11"/>
      <c r="E125" s="11"/>
      <c r="F125" s="11"/>
      <c r="G125" s="11"/>
      <c r="H125" s="11"/>
      <c r="I125" s="11"/>
      <c r="J125" s="11"/>
      <c r="K125" s="18"/>
      <c r="L125" s="18"/>
      <c r="M125" s="18"/>
      <c r="N125" s="18"/>
      <c r="O125" s="18"/>
      <c r="P125" s="18"/>
      <c r="Q125" s="11"/>
      <c r="R125" s="11"/>
      <c r="S125" s="11"/>
      <c r="T125" s="11"/>
      <c r="U125" s="11"/>
      <c r="V125" s="11"/>
      <c r="W125" s="11"/>
      <c r="X125" s="11"/>
      <c r="Y125" s="11"/>
      <c r="Z125" s="121"/>
      <c r="AA125" s="121"/>
      <c r="AB125" s="121"/>
      <c r="AC125" s="11"/>
      <c r="AD125" s="11"/>
      <c r="AE125" s="11">
        <v>192.56</v>
      </c>
      <c r="AF125" s="11"/>
      <c r="AG125" s="157"/>
      <c r="AH125" s="11"/>
      <c r="AI125" s="11"/>
      <c r="AJ125" s="11"/>
      <c r="AK125" s="11"/>
      <c r="AL125" s="11"/>
      <c r="AM125" s="11"/>
      <c r="AN125" s="11"/>
      <c r="AO125" s="11"/>
      <c r="AP125" s="11"/>
      <c r="AQ125" s="11"/>
      <c r="AR125" s="11"/>
      <c r="AS125" s="11"/>
      <c r="AT125" s="11"/>
      <c r="AU125" s="11"/>
      <c r="AV125" s="11"/>
      <c r="AW125" s="11"/>
      <c r="AX125" s="11"/>
      <c r="AY125" s="11"/>
      <c r="AZ125" s="11"/>
      <c r="BA125" s="11"/>
      <c r="BB125" s="125"/>
      <c r="BC125" s="11"/>
      <c r="BD125" s="11"/>
      <c r="BE125" s="11"/>
      <c r="BF125" s="11"/>
      <c r="BG125" s="11"/>
      <c r="BH125" s="1">
        <f t="shared" si="1"/>
        <v>192.56</v>
      </c>
    </row>
    <row r="126" spans="1:60" x14ac:dyDescent="0.25">
      <c r="B126" s="119"/>
      <c r="C126" s="11"/>
      <c r="D126" s="11"/>
      <c r="E126" s="11"/>
      <c r="F126" s="11"/>
      <c r="G126" s="11"/>
      <c r="H126" s="11"/>
      <c r="I126" s="11"/>
      <c r="J126" s="11"/>
      <c r="K126" s="18"/>
      <c r="L126" s="18"/>
      <c r="M126" s="18"/>
      <c r="N126" s="18"/>
      <c r="O126" s="18"/>
      <c r="P126" s="18"/>
      <c r="Q126" s="11"/>
      <c r="R126" s="11"/>
      <c r="S126" s="11"/>
      <c r="T126" s="11"/>
      <c r="U126" s="11"/>
      <c r="V126" s="11"/>
      <c r="W126" s="11"/>
      <c r="X126" s="11"/>
      <c r="Y126" s="11"/>
      <c r="Z126" s="121"/>
      <c r="AA126" s="11"/>
      <c r="AB126" s="121"/>
      <c r="AC126" s="11"/>
      <c r="AD126" s="11"/>
      <c r="AE126" s="11">
        <v>41.53</v>
      </c>
      <c r="AF126" s="11"/>
      <c r="AG126" s="157"/>
      <c r="AH126" s="11"/>
      <c r="AI126" s="11"/>
      <c r="AJ126" s="11"/>
      <c r="AK126" s="11"/>
      <c r="AL126" s="11"/>
      <c r="AM126" s="11"/>
      <c r="AN126" s="11"/>
      <c r="AO126" s="11"/>
      <c r="AP126" s="11"/>
      <c r="AQ126" s="11"/>
      <c r="AR126" s="11"/>
      <c r="AS126" s="11"/>
      <c r="AT126" s="11"/>
      <c r="AU126" s="11"/>
      <c r="AV126" s="11"/>
      <c r="AW126" s="11"/>
      <c r="AX126" s="11"/>
      <c r="AY126" s="11"/>
      <c r="AZ126" s="11"/>
      <c r="BA126" s="11"/>
      <c r="BB126" s="157"/>
      <c r="BC126" s="11"/>
      <c r="BD126" s="11"/>
      <c r="BE126" s="11"/>
      <c r="BF126" s="11"/>
      <c r="BG126" s="11"/>
      <c r="BH126" s="1">
        <f t="shared" si="1"/>
        <v>41.53</v>
      </c>
    </row>
    <row r="127" spans="1:60" x14ac:dyDescent="0.25">
      <c r="B127" s="119"/>
      <c r="C127" s="11"/>
      <c r="D127" s="11"/>
      <c r="E127" s="11"/>
      <c r="F127" s="11"/>
      <c r="G127" s="11"/>
      <c r="H127" s="11"/>
      <c r="I127" s="11"/>
      <c r="J127" s="11"/>
      <c r="K127" s="18"/>
      <c r="L127" s="18"/>
      <c r="M127" s="18"/>
      <c r="N127" s="18"/>
      <c r="O127" s="18"/>
      <c r="P127" s="18"/>
      <c r="Q127" s="11"/>
      <c r="R127" s="11"/>
      <c r="S127" s="11"/>
      <c r="T127" s="11"/>
      <c r="U127" s="11"/>
      <c r="V127" s="11"/>
      <c r="W127" s="11"/>
      <c r="X127" s="11"/>
      <c r="Y127" s="11"/>
      <c r="Z127" s="11"/>
      <c r="AA127" s="11"/>
      <c r="AB127" s="121"/>
      <c r="AC127" s="11"/>
      <c r="AD127" s="11"/>
      <c r="AE127" s="11">
        <v>504.9</v>
      </c>
      <c r="AF127" s="11"/>
      <c r="AG127" s="157"/>
      <c r="AH127" s="11"/>
      <c r="AI127" s="11"/>
      <c r="AJ127" s="11"/>
      <c r="AK127" s="11"/>
      <c r="AL127" s="11"/>
      <c r="AM127" s="11"/>
      <c r="AN127" s="11"/>
      <c r="AO127" s="11"/>
      <c r="AP127" s="11"/>
      <c r="AQ127" s="11"/>
      <c r="AR127" s="11"/>
      <c r="AS127" s="11"/>
      <c r="AT127" s="11"/>
      <c r="AU127" s="11"/>
      <c r="AV127" s="11"/>
      <c r="AW127" s="11"/>
      <c r="AX127" s="11"/>
      <c r="AY127" s="11"/>
      <c r="AZ127" s="11"/>
      <c r="BA127" s="11"/>
      <c r="BB127" s="157"/>
      <c r="BC127" s="11"/>
      <c r="BD127" s="11"/>
      <c r="BE127" s="11"/>
      <c r="BF127" s="11"/>
      <c r="BG127" s="11"/>
      <c r="BH127" s="1">
        <f t="shared" si="1"/>
        <v>504.9</v>
      </c>
    </row>
    <row r="128" spans="1:60" x14ac:dyDescent="0.25">
      <c r="B128" s="2"/>
      <c r="C128" s="11"/>
      <c r="D128" s="11"/>
      <c r="E128" s="11"/>
      <c r="F128" s="11"/>
      <c r="G128" s="11"/>
      <c r="H128" s="11"/>
      <c r="I128" s="11"/>
      <c r="J128" s="11"/>
      <c r="K128" s="18"/>
      <c r="L128" s="18"/>
      <c r="M128" s="18"/>
      <c r="N128" s="18"/>
      <c r="O128" s="18"/>
      <c r="P128" s="18"/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  <c r="AB128" s="11"/>
      <c r="AC128" s="11"/>
      <c r="AD128" s="11">
        <v>3.25</v>
      </c>
      <c r="AE128" s="11"/>
      <c r="AF128" s="11"/>
      <c r="AG128" s="14"/>
      <c r="AH128" s="11"/>
      <c r="AI128" s="11"/>
      <c r="AJ128" s="11"/>
      <c r="AK128" s="11"/>
      <c r="AL128" s="11"/>
      <c r="AM128" s="11"/>
      <c r="AN128" s="11"/>
      <c r="AO128" s="11"/>
      <c r="AP128" s="11"/>
      <c r="AQ128" s="11"/>
      <c r="AR128" s="11"/>
      <c r="AS128" s="11"/>
      <c r="AT128" s="11"/>
      <c r="AU128" s="11"/>
      <c r="AV128" s="11"/>
      <c r="AW128" s="11"/>
      <c r="AX128" s="11"/>
      <c r="AY128" s="11"/>
      <c r="AZ128" s="11"/>
      <c r="BA128" s="11"/>
      <c r="BB128" s="121"/>
      <c r="BC128" s="11"/>
      <c r="BD128" s="11"/>
      <c r="BE128" s="11"/>
      <c r="BF128" s="11"/>
      <c r="BG128" s="11"/>
      <c r="BH128" s="1">
        <f t="shared" si="1"/>
        <v>3.25</v>
      </c>
    </row>
    <row r="129" spans="2:60" x14ac:dyDescent="0.25">
      <c r="B129" s="2"/>
      <c r="C129" s="11"/>
      <c r="D129" s="11"/>
      <c r="E129" s="11"/>
      <c r="F129" s="11"/>
      <c r="G129" s="11"/>
      <c r="H129" s="11"/>
      <c r="I129" s="11"/>
      <c r="J129" s="11"/>
      <c r="K129" s="18"/>
      <c r="L129" s="18"/>
      <c r="M129" s="18"/>
      <c r="N129" s="18"/>
      <c r="O129" s="18"/>
      <c r="P129" s="18"/>
      <c r="Q129" s="11"/>
      <c r="R129" s="11"/>
      <c r="S129" s="11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>
        <v>15</v>
      </c>
      <c r="AE129" s="11"/>
      <c r="AF129" s="11"/>
      <c r="AG129" s="14"/>
      <c r="AH129" s="11"/>
      <c r="AI129" s="11"/>
      <c r="AJ129" s="11"/>
      <c r="AK129" s="11"/>
      <c r="AL129" s="11"/>
      <c r="AM129" s="11"/>
      <c r="AN129" s="11"/>
      <c r="AO129" s="11"/>
      <c r="AP129" s="11"/>
      <c r="AQ129" s="11"/>
      <c r="AR129" s="11"/>
      <c r="AS129" s="11"/>
      <c r="AT129" s="11"/>
      <c r="AU129" s="11"/>
      <c r="AV129" s="11"/>
      <c r="AW129" s="11"/>
      <c r="AX129" s="11"/>
      <c r="AY129" s="11"/>
      <c r="AZ129" s="11"/>
      <c r="BA129" s="11"/>
      <c r="BB129" s="121"/>
      <c r="BC129" s="11"/>
      <c r="BD129" s="11"/>
      <c r="BE129" s="11"/>
      <c r="BF129" s="11"/>
      <c r="BG129" s="11"/>
      <c r="BH129" s="1">
        <f t="shared" si="1"/>
        <v>15</v>
      </c>
    </row>
    <row r="130" spans="2:60" x14ac:dyDescent="0.25">
      <c r="B130" s="110"/>
      <c r="C130" s="11"/>
      <c r="D130" s="11"/>
      <c r="E130" s="11"/>
      <c r="F130" s="11"/>
      <c r="G130" s="11"/>
      <c r="H130" s="11"/>
      <c r="I130" s="11"/>
      <c r="J130" s="11"/>
      <c r="K130" s="18"/>
      <c r="L130" s="18"/>
      <c r="M130" s="18"/>
      <c r="N130" s="18"/>
      <c r="O130" s="18"/>
      <c r="P130" s="18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>
        <v>30</v>
      </c>
      <c r="AE130" s="11"/>
      <c r="AF130" s="11"/>
      <c r="AG130" s="14"/>
      <c r="AH130" s="11"/>
      <c r="AI130" s="11"/>
      <c r="AJ130" s="11"/>
      <c r="AK130" s="11"/>
      <c r="AL130" s="11"/>
      <c r="AM130" s="11"/>
      <c r="AN130" s="11"/>
      <c r="AO130" s="11"/>
      <c r="AP130" s="11"/>
      <c r="AQ130" s="11"/>
      <c r="AR130" s="11"/>
      <c r="AS130" s="11"/>
      <c r="AT130" s="11"/>
      <c r="AU130" s="11"/>
      <c r="AV130" s="11"/>
      <c r="AW130" s="11"/>
      <c r="AX130" s="11"/>
      <c r="AY130" s="11"/>
      <c r="AZ130" s="11"/>
      <c r="BA130" s="11"/>
      <c r="BB130" s="121"/>
      <c r="BC130" s="11"/>
      <c r="BD130" s="11"/>
      <c r="BE130" s="11"/>
      <c r="BF130" s="11"/>
      <c r="BG130" s="11"/>
      <c r="BH130" s="1">
        <f t="shared" si="1"/>
        <v>30</v>
      </c>
    </row>
    <row r="131" spans="2:60" x14ac:dyDescent="0.25">
      <c r="B131" s="2"/>
      <c r="C131" s="11"/>
      <c r="D131" s="11"/>
      <c r="E131" s="11"/>
      <c r="F131" s="11"/>
      <c r="G131" s="11"/>
      <c r="H131" s="11"/>
      <c r="I131" s="11"/>
      <c r="J131" s="11"/>
      <c r="K131" s="18"/>
      <c r="L131" s="18"/>
      <c r="M131" s="18"/>
      <c r="N131" s="18"/>
      <c r="O131" s="18"/>
      <c r="P131" s="18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>
        <v>5015.7299999999996</v>
      </c>
      <c r="AD131" s="11"/>
      <c r="AE131" s="11"/>
      <c r="AF131" s="11"/>
      <c r="AG131" s="14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  <c r="AY131" s="11"/>
      <c r="AZ131" s="11"/>
      <c r="BA131" s="11"/>
      <c r="BB131" s="11"/>
      <c r="BC131" s="11"/>
      <c r="BD131" s="11"/>
      <c r="BE131" s="11"/>
      <c r="BF131" s="11"/>
      <c r="BG131" s="11"/>
      <c r="BH131" s="1">
        <f t="shared" si="1"/>
        <v>5015.7299999999996</v>
      </c>
    </row>
    <row r="132" spans="2:60" x14ac:dyDescent="0.25">
      <c r="B132" s="2"/>
      <c r="C132" s="11"/>
      <c r="D132" s="11"/>
      <c r="E132" s="11"/>
      <c r="F132" s="11"/>
      <c r="G132" s="11"/>
      <c r="H132" s="11"/>
      <c r="I132" s="11"/>
      <c r="J132" s="11"/>
      <c r="K132" s="18"/>
      <c r="L132" s="18"/>
      <c r="M132" s="18"/>
      <c r="N132" s="18"/>
      <c r="O132" s="18"/>
      <c r="P132" s="18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4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>
        <v>819</v>
      </c>
      <c r="AY132" s="11"/>
      <c r="AZ132" s="11"/>
      <c r="BA132" s="11"/>
      <c r="BB132" s="11"/>
      <c r="BC132" s="11"/>
      <c r="BD132" s="11"/>
      <c r="BE132" s="11"/>
      <c r="BF132" s="11"/>
      <c r="BG132" s="11"/>
      <c r="BH132" s="1">
        <f t="shared" ref="BH132:BH194" si="2">SUM(C132:BG132)</f>
        <v>819</v>
      </c>
    </row>
    <row r="133" spans="2:60" x14ac:dyDescent="0.25">
      <c r="B133" s="2"/>
      <c r="C133" s="11"/>
      <c r="D133" s="11"/>
      <c r="E133" s="11"/>
      <c r="F133" s="11"/>
      <c r="G133" s="11"/>
      <c r="H133" s="11"/>
      <c r="I133" s="11"/>
      <c r="J133" s="11"/>
      <c r="K133" s="18"/>
      <c r="L133" s="18"/>
      <c r="M133" s="18"/>
      <c r="N133" s="18"/>
      <c r="O133" s="18"/>
      <c r="P133" s="18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>
        <v>28</v>
      </c>
      <c r="AF133" s="11"/>
      <c r="AG133" s="14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  <c r="AY133" s="11"/>
      <c r="AZ133" s="11"/>
      <c r="BA133" s="11"/>
      <c r="BB133" s="11"/>
      <c r="BC133" s="11"/>
      <c r="BD133" s="11"/>
      <c r="BE133" s="11"/>
      <c r="BF133" s="11"/>
      <c r="BG133" s="11"/>
      <c r="BH133" s="1">
        <f t="shared" si="2"/>
        <v>28</v>
      </c>
    </row>
    <row r="134" spans="2:60" x14ac:dyDescent="0.25">
      <c r="B134" s="211"/>
      <c r="C134" s="11"/>
      <c r="D134" s="11"/>
      <c r="E134" s="11"/>
      <c r="F134" s="11"/>
      <c r="G134" s="11"/>
      <c r="H134" s="11"/>
      <c r="I134" s="11"/>
      <c r="J134" s="11"/>
      <c r="K134" s="18"/>
      <c r="L134" s="18"/>
      <c r="M134" s="18"/>
      <c r="N134" s="18"/>
      <c r="O134" s="18"/>
      <c r="P134" s="18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>
        <v>79.11</v>
      </c>
      <c r="AD134" s="11"/>
      <c r="AE134" s="11"/>
      <c r="AF134" s="11"/>
      <c r="AG134" s="14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/>
      <c r="BB134" s="11"/>
      <c r="BC134" s="11"/>
      <c r="BD134" s="11"/>
      <c r="BE134" s="11"/>
      <c r="BF134" s="11"/>
      <c r="BG134" s="11"/>
      <c r="BH134" s="1">
        <f t="shared" si="2"/>
        <v>79.11</v>
      </c>
    </row>
    <row r="135" spans="2:60" x14ac:dyDescent="0.25">
      <c r="B135" s="211"/>
      <c r="C135" s="11"/>
      <c r="D135" s="11"/>
      <c r="E135" s="11"/>
      <c r="F135" s="11"/>
      <c r="G135" s="11"/>
      <c r="H135" s="11"/>
      <c r="I135" s="11"/>
      <c r="J135" s="11"/>
      <c r="K135" s="18"/>
      <c r="L135" s="18"/>
      <c r="M135" s="18"/>
      <c r="N135" s="18"/>
      <c r="O135" s="18"/>
      <c r="P135" s="18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>
        <v>492.12</v>
      </c>
      <c r="AD135" s="11"/>
      <c r="AE135" s="11"/>
      <c r="AF135" s="11"/>
      <c r="AG135" s="14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  <c r="AY135" s="11"/>
      <c r="AZ135" s="11"/>
      <c r="BA135" s="11"/>
      <c r="BB135" s="11"/>
      <c r="BC135" s="11"/>
      <c r="BD135" s="11"/>
      <c r="BE135" s="11"/>
      <c r="BF135" s="11"/>
      <c r="BG135" s="11"/>
      <c r="BH135" s="1">
        <f t="shared" si="2"/>
        <v>492.12</v>
      </c>
    </row>
    <row r="136" spans="2:60" x14ac:dyDescent="0.25">
      <c r="B136" s="2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>
        <v>460.77</v>
      </c>
      <c r="AD136" s="11"/>
      <c r="AE136" s="11"/>
      <c r="AF136" s="11"/>
      <c r="AG136" s="14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  <c r="AY136" s="11"/>
      <c r="AZ136" s="11"/>
      <c r="BA136" s="11"/>
      <c r="BB136" s="11"/>
      <c r="BC136" s="11"/>
      <c r="BD136" s="11"/>
      <c r="BE136" s="11"/>
      <c r="BF136" s="11"/>
      <c r="BG136" s="11"/>
      <c r="BH136" s="1">
        <f t="shared" si="2"/>
        <v>460.77</v>
      </c>
    </row>
    <row r="137" spans="2:60" x14ac:dyDescent="0.25">
      <c r="B137" s="211"/>
      <c r="C137" s="11"/>
      <c r="D137" s="11"/>
      <c r="E137" s="11"/>
      <c r="F137" s="11"/>
      <c r="G137" s="11"/>
      <c r="H137" s="11"/>
      <c r="I137" s="11"/>
      <c r="J137" s="11"/>
      <c r="K137" s="18"/>
      <c r="L137" s="18"/>
      <c r="M137" s="18"/>
      <c r="N137" s="18"/>
      <c r="O137" s="18"/>
      <c r="P137" s="18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4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>
        <v>250</v>
      </c>
      <c r="BC137" s="11"/>
      <c r="BD137" s="11"/>
      <c r="BE137" s="11"/>
      <c r="BF137" s="11"/>
      <c r="BG137" s="11"/>
      <c r="BH137" s="1">
        <f t="shared" si="2"/>
        <v>250</v>
      </c>
    </row>
    <row r="138" spans="2:60" x14ac:dyDescent="0.25">
      <c r="B138" s="211"/>
      <c r="C138" s="11"/>
      <c r="D138" s="11"/>
      <c r="E138" s="11"/>
      <c r="F138" s="11"/>
      <c r="G138" s="11"/>
      <c r="H138" s="11"/>
      <c r="I138" s="11"/>
      <c r="J138" s="11"/>
      <c r="K138" s="18"/>
      <c r="L138" s="18"/>
      <c r="M138" s="18"/>
      <c r="N138" s="18"/>
      <c r="O138" s="18"/>
      <c r="P138" s="18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4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>
        <v>162.35</v>
      </c>
      <c r="AV138" s="11"/>
      <c r="AW138" s="11"/>
      <c r="AX138" s="11"/>
      <c r="AY138" s="11"/>
      <c r="AZ138" s="11"/>
      <c r="BA138" s="11"/>
      <c r="BB138" s="11"/>
      <c r="BC138" s="11"/>
      <c r="BD138" s="11"/>
      <c r="BE138" s="11"/>
      <c r="BF138" s="11"/>
      <c r="BG138" s="11"/>
      <c r="BH138" s="1">
        <f t="shared" si="2"/>
        <v>162.35</v>
      </c>
    </row>
    <row r="139" spans="2:60" x14ac:dyDescent="0.25">
      <c r="B139" s="150"/>
      <c r="C139" s="18"/>
      <c r="D139" s="11"/>
      <c r="E139" s="11"/>
      <c r="F139" s="11"/>
      <c r="G139" s="11"/>
      <c r="H139" s="11"/>
      <c r="I139" s="11"/>
      <c r="J139" s="11"/>
      <c r="K139" s="18"/>
      <c r="L139" s="18"/>
      <c r="M139" s="18"/>
      <c r="N139" s="18"/>
      <c r="O139" s="18"/>
      <c r="P139" s="18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4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/>
      <c r="AW139" s="11"/>
      <c r="AX139" s="11"/>
      <c r="AY139" s="11"/>
      <c r="AZ139" s="11">
        <v>5638.25</v>
      </c>
      <c r="BA139" s="11"/>
      <c r="BB139" s="11"/>
      <c r="BC139" s="11"/>
      <c r="BD139" s="11"/>
      <c r="BE139" s="11"/>
      <c r="BF139" s="11"/>
      <c r="BG139" s="11"/>
      <c r="BH139" s="1">
        <f t="shared" si="2"/>
        <v>5638.25</v>
      </c>
    </row>
    <row r="140" spans="2:60" x14ac:dyDescent="0.25">
      <c r="B140" s="211"/>
      <c r="C140" s="11"/>
      <c r="D140" s="11"/>
      <c r="E140" s="11"/>
      <c r="F140" s="11"/>
      <c r="G140" s="11"/>
      <c r="H140" s="11"/>
      <c r="I140" s="11"/>
      <c r="J140" s="11"/>
      <c r="K140" s="18"/>
      <c r="L140" s="18"/>
      <c r="M140" s="18"/>
      <c r="N140" s="18"/>
      <c r="O140" s="18"/>
      <c r="P140" s="18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4"/>
      <c r="AH140" s="11"/>
      <c r="AI140" s="11"/>
      <c r="AJ140" s="11"/>
      <c r="AK140" s="11"/>
      <c r="AL140" s="45">
        <v>222.22</v>
      </c>
      <c r="AM140" s="45"/>
      <c r="AN140" s="11"/>
      <c r="AO140" s="11"/>
      <c r="AP140" s="11"/>
      <c r="AQ140" s="11"/>
      <c r="AR140" s="11"/>
      <c r="AS140" s="11"/>
      <c r="AT140" s="11"/>
      <c r="AU140" s="11"/>
      <c r="AV140" s="11"/>
      <c r="AW140" s="11"/>
      <c r="AX140" s="11"/>
      <c r="AY140" s="11"/>
      <c r="AZ140" s="11"/>
      <c r="BA140" s="11"/>
      <c r="BB140" s="11"/>
      <c r="BC140" s="11"/>
      <c r="BD140" s="11"/>
      <c r="BE140" s="11"/>
      <c r="BF140" s="11"/>
      <c r="BG140" s="11"/>
      <c r="BH140" s="1">
        <f t="shared" si="2"/>
        <v>222.22</v>
      </c>
    </row>
    <row r="141" spans="2:60" x14ac:dyDescent="0.25">
      <c r="B141" s="211"/>
      <c r="C141" s="11"/>
      <c r="D141" s="11"/>
      <c r="E141" s="11"/>
      <c r="F141" s="11"/>
      <c r="G141" s="11"/>
      <c r="H141" s="11"/>
      <c r="I141" s="11"/>
      <c r="J141" s="11">
        <v>1000</v>
      </c>
      <c r="K141" s="18"/>
      <c r="L141" s="18"/>
      <c r="M141" s="18"/>
      <c r="N141" s="18"/>
      <c r="O141" s="18"/>
      <c r="P141" s="18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4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V141" s="11"/>
      <c r="AW141" s="11"/>
      <c r="AX141" s="11"/>
      <c r="AY141" s="11"/>
      <c r="AZ141" s="11"/>
      <c r="BA141" s="11"/>
      <c r="BB141" s="11"/>
      <c r="BC141" s="11"/>
      <c r="BD141" s="11"/>
      <c r="BE141" s="11"/>
      <c r="BF141" s="11"/>
      <c r="BG141" s="11"/>
      <c r="BH141" s="1">
        <f t="shared" si="2"/>
        <v>1000</v>
      </c>
    </row>
    <row r="142" spans="2:60" x14ac:dyDescent="0.25">
      <c r="B142" s="150"/>
      <c r="C142" s="11"/>
      <c r="D142" s="11"/>
      <c r="E142" s="11"/>
      <c r="F142" s="11"/>
      <c r="G142" s="11"/>
      <c r="H142" s="11"/>
      <c r="I142" s="11"/>
      <c r="J142" s="11"/>
      <c r="K142" s="18"/>
      <c r="L142" s="18"/>
      <c r="M142" s="18"/>
      <c r="N142" s="18"/>
      <c r="O142" s="18"/>
      <c r="P142" s="18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>
        <v>14.54</v>
      </c>
      <c r="AD142" s="11"/>
      <c r="AE142" s="11"/>
      <c r="AF142" s="11"/>
      <c r="AG142" s="14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/>
      <c r="BB142" s="11"/>
      <c r="BC142" s="11"/>
      <c r="BD142" s="11"/>
      <c r="BE142" s="11"/>
      <c r="BF142" s="11"/>
      <c r="BG142" s="11"/>
      <c r="BH142" s="1">
        <f t="shared" si="2"/>
        <v>14.54</v>
      </c>
    </row>
    <row r="143" spans="2:60" x14ac:dyDescent="0.25">
      <c r="B143" s="150"/>
      <c r="C143" s="11"/>
      <c r="D143" s="11"/>
      <c r="E143" s="11"/>
      <c r="F143" s="11"/>
      <c r="G143" s="11"/>
      <c r="H143" s="11"/>
      <c r="I143" s="11"/>
      <c r="J143" s="11"/>
      <c r="K143" s="18"/>
      <c r="L143" s="18"/>
      <c r="M143" s="18"/>
      <c r="N143" s="18"/>
      <c r="O143" s="18"/>
      <c r="P143" s="18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4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  <c r="AY143" s="11"/>
      <c r="AZ143" s="11"/>
      <c r="BA143" s="11"/>
      <c r="BB143" s="11">
        <v>250</v>
      </c>
      <c r="BC143" s="11"/>
      <c r="BD143" s="11"/>
      <c r="BE143" s="11"/>
      <c r="BF143" s="11"/>
      <c r="BG143" s="11"/>
      <c r="BH143" s="1">
        <f t="shared" si="2"/>
        <v>250</v>
      </c>
    </row>
    <row r="144" spans="2:60" x14ac:dyDescent="0.25">
      <c r="B144" s="211"/>
      <c r="C144" s="11"/>
      <c r="D144" s="11"/>
      <c r="E144" s="11"/>
      <c r="F144" s="11"/>
      <c r="G144" s="11"/>
      <c r="H144" s="11"/>
      <c r="I144" s="11"/>
      <c r="J144" s="11"/>
      <c r="K144" s="18"/>
      <c r="L144" s="18"/>
      <c r="M144" s="18"/>
      <c r="N144" s="18"/>
      <c r="O144" s="18"/>
      <c r="P144" s="18"/>
      <c r="Q144" s="11"/>
      <c r="R144" s="11"/>
      <c r="S144" s="11"/>
      <c r="T144" s="11"/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  <c r="AF144" s="11"/>
      <c r="AG144" s="14"/>
      <c r="AH144" s="11"/>
      <c r="AI144" s="11"/>
      <c r="AJ144" s="11"/>
      <c r="AK144" s="11"/>
      <c r="AL144" s="11">
        <v>333.33</v>
      </c>
      <c r="AM144" s="11"/>
      <c r="AN144" s="11"/>
      <c r="AO144" s="11"/>
      <c r="AP144" s="11"/>
      <c r="AQ144" s="11"/>
      <c r="AR144" s="11"/>
      <c r="AS144" s="11"/>
      <c r="AT144" s="11"/>
      <c r="AU144" s="11"/>
      <c r="AV144" s="11"/>
      <c r="AW144" s="11"/>
      <c r="AX144" s="11"/>
      <c r="AY144" s="11"/>
      <c r="AZ144" s="11"/>
      <c r="BA144" s="11"/>
      <c r="BB144" s="11"/>
      <c r="BC144" s="11"/>
      <c r="BD144" s="11"/>
      <c r="BE144" s="11"/>
      <c r="BF144" s="11"/>
      <c r="BG144" s="11"/>
      <c r="BH144" s="1">
        <f t="shared" si="2"/>
        <v>333.33</v>
      </c>
    </row>
    <row r="145" spans="2:60" x14ac:dyDescent="0.25">
      <c r="B145" s="211"/>
      <c r="C145" s="11"/>
      <c r="D145" s="11"/>
      <c r="E145" s="11"/>
      <c r="F145" s="11"/>
      <c r="G145" s="11"/>
      <c r="H145" s="11"/>
      <c r="I145" s="11"/>
      <c r="J145" s="11"/>
      <c r="K145" s="18"/>
      <c r="L145" s="18"/>
      <c r="M145" s="18"/>
      <c r="N145" s="18"/>
      <c r="O145" s="18"/>
      <c r="P145" s="18"/>
      <c r="Q145" s="11"/>
      <c r="R145" s="11"/>
      <c r="S145" s="11"/>
      <c r="T145" s="11"/>
      <c r="U145" s="11"/>
      <c r="V145" s="11"/>
      <c r="W145" s="11"/>
      <c r="X145" s="11"/>
      <c r="Y145" s="11"/>
      <c r="Z145" s="11"/>
      <c r="AA145" s="11"/>
      <c r="AB145" s="11"/>
      <c r="AC145" s="11">
        <v>5100.38</v>
      </c>
      <c r="AD145" s="11"/>
      <c r="AE145" s="11"/>
      <c r="AF145" s="11"/>
      <c r="AG145" s="14"/>
      <c r="AH145" s="11"/>
      <c r="AI145" s="11"/>
      <c r="AJ145" s="11"/>
      <c r="AK145" s="11"/>
      <c r="AL145" s="11"/>
      <c r="AM145" s="11"/>
      <c r="AN145" s="11"/>
      <c r="AO145" s="11"/>
      <c r="AP145" s="11"/>
      <c r="AQ145" s="11"/>
      <c r="AR145" s="11"/>
      <c r="AS145" s="11"/>
      <c r="AT145" s="11"/>
      <c r="AU145" s="11"/>
      <c r="AV145" s="11"/>
      <c r="AW145" s="11"/>
      <c r="AX145" s="11"/>
      <c r="AY145" s="11"/>
      <c r="AZ145" s="11"/>
      <c r="BA145" s="11"/>
      <c r="BB145" s="11"/>
      <c r="BC145" s="11"/>
      <c r="BD145" s="11"/>
      <c r="BE145" s="11"/>
      <c r="BF145" s="11"/>
      <c r="BG145" s="11"/>
      <c r="BH145" s="1">
        <f t="shared" si="2"/>
        <v>5100.38</v>
      </c>
    </row>
    <row r="146" spans="2:60" x14ac:dyDescent="0.25">
      <c r="B146" s="212"/>
      <c r="C146" s="11"/>
      <c r="D146" s="11"/>
      <c r="E146" s="11"/>
      <c r="F146" s="11"/>
      <c r="G146" s="11"/>
      <c r="H146" s="11">
        <v>128.13</v>
      </c>
      <c r="I146" s="11">
        <v>525.44000000000005</v>
      </c>
      <c r="J146" s="11"/>
      <c r="K146" s="18"/>
      <c r="L146" s="18"/>
      <c r="M146" s="18"/>
      <c r="N146" s="18"/>
      <c r="O146" s="18"/>
      <c r="P146" s="18"/>
      <c r="Q146" s="11"/>
      <c r="R146" s="11"/>
      <c r="S146" s="11"/>
      <c r="T146" s="11"/>
      <c r="U146" s="11"/>
      <c r="V146" s="11"/>
      <c r="W146" s="11"/>
      <c r="X146" s="11"/>
      <c r="Y146" s="11"/>
      <c r="Z146" s="11"/>
      <c r="AA146" s="11"/>
      <c r="AB146" s="11"/>
      <c r="AC146" s="11"/>
      <c r="AD146" s="11"/>
      <c r="AE146" s="11"/>
      <c r="AF146" s="11"/>
      <c r="AG146" s="14"/>
      <c r="AH146" s="11"/>
      <c r="AI146" s="11"/>
      <c r="AJ146" s="11"/>
      <c r="AK146" s="11"/>
      <c r="AL146" s="11"/>
      <c r="AM146" s="11"/>
      <c r="AN146" s="11"/>
      <c r="AO146" s="11"/>
      <c r="AP146" s="11"/>
      <c r="AQ146" s="11"/>
      <c r="AR146" s="11"/>
      <c r="AS146" s="11"/>
      <c r="AT146" s="11"/>
      <c r="AU146" s="11"/>
      <c r="AV146" s="11"/>
      <c r="AW146" s="11"/>
      <c r="AX146" s="11"/>
      <c r="AY146" s="11"/>
      <c r="AZ146" s="11"/>
      <c r="BA146" s="11"/>
      <c r="BB146" s="11"/>
      <c r="BC146" s="11"/>
      <c r="BD146" s="11"/>
      <c r="BE146" s="11"/>
      <c r="BF146" s="11"/>
      <c r="BG146" s="11"/>
      <c r="BH146" s="1">
        <f t="shared" si="2"/>
        <v>653.57000000000005</v>
      </c>
    </row>
    <row r="147" spans="2:60" x14ac:dyDescent="0.25">
      <c r="B147" s="53"/>
      <c r="C147" s="11"/>
      <c r="D147" s="11"/>
      <c r="E147" s="11"/>
      <c r="F147" s="11"/>
      <c r="G147" s="11"/>
      <c r="H147" s="11">
        <v>37.549999999999997</v>
      </c>
      <c r="I147" s="11"/>
      <c r="J147" s="11"/>
      <c r="K147" s="18"/>
      <c r="L147" s="18"/>
      <c r="M147" s="18"/>
      <c r="N147" s="18"/>
      <c r="O147" s="18"/>
      <c r="P147" s="18"/>
      <c r="Q147" s="11"/>
      <c r="R147" s="11"/>
      <c r="S147" s="11"/>
      <c r="T147" s="11"/>
      <c r="U147" s="11"/>
      <c r="V147" s="11"/>
      <c r="W147" s="11"/>
      <c r="X147" s="11"/>
      <c r="Y147" s="11"/>
      <c r="Z147" s="11"/>
      <c r="AA147" s="11"/>
      <c r="AB147" s="11"/>
      <c r="AC147" s="11"/>
      <c r="AD147" s="11"/>
      <c r="AE147" s="11"/>
      <c r="AF147" s="11"/>
      <c r="AG147" s="14"/>
      <c r="AH147" s="11"/>
      <c r="AI147" s="11"/>
      <c r="AJ147" s="11"/>
      <c r="AK147" s="11"/>
      <c r="AL147" s="11"/>
      <c r="AM147" s="11"/>
      <c r="AN147" s="11"/>
      <c r="AO147" s="11"/>
      <c r="AP147" s="11"/>
      <c r="AQ147" s="11"/>
      <c r="AR147" s="11"/>
      <c r="AS147" s="11"/>
      <c r="AT147" s="11"/>
      <c r="AU147" s="11"/>
      <c r="AV147" s="11"/>
      <c r="AW147" s="11"/>
      <c r="AX147" s="11"/>
      <c r="AY147" s="11"/>
      <c r="AZ147" s="11"/>
      <c r="BA147" s="11"/>
      <c r="BB147" s="11"/>
      <c r="BC147" s="11"/>
      <c r="BD147" s="11"/>
      <c r="BE147" s="11"/>
      <c r="BF147" s="11"/>
      <c r="BG147" s="11"/>
      <c r="BH147" s="1">
        <f t="shared" si="2"/>
        <v>37.549999999999997</v>
      </c>
    </row>
    <row r="148" spans="2:60" x14ac:dyDescent="0.25">
      <c r="B148" s="211"/>
      <c r="C148" s="11"/>
      <c r="D148" s="11"/>
      <c r="E148" s="11"/>
      <c r="F148" s="11"/>
      <c r="G148" s="11"/>
      <c r="H148" s="11"/>
      <c r="I148" s="11">
        <v>337.39</v>
      </c>
      <c r="J148" s="11"/>
      <c r="K148" s="18"/>
      <c r="L148" s="18"/>
      <c r="M148" s="18"/>
      <c r="N148" s="18"/>
      <c r="O148" s="18"/>
      <c r="P148" s="18"/>
      <c r="Q148" s="11"/>
      <c r="R148" s="11"/>
      <c r="S148" s="11"/>
      <c r="T148" s="11"/>
      <c r="U148" s="11"/>
      <c r="V148" s="11"/>
      <c r="W148" s="11"/>
      <c r="X148" s="11"/>
      <c r="Y148" s="11"/>
      <c r="Z148" s="11"/>
      <c r="AA148" s="11"/>
      <c r="AB148" s="11"/>
      <c r="AC148" s="11"/>
      <c r="AD148" s="11"/>
      <c r="AE148" s="11"/>
      <c r="AF148" s="11"/>
      <c r="AG148" s="14"/>
      <c r="AH148" s="11"/>
      <c r="AI148" s="11"/>
      <c r="AJ148" s="11"/>
      <c r="AK148" s="11"/>
      <c r="AL148" s="11"/>
      <c r="AM148" s="11"/>
      <c r="AN148" s="11"/>
      <c r="AO148" s="11"/>
      <c r="AP148" s="11"/>
      <c r="AQ148" s="11"/>
      <c r="AR148" s="11"/>
      <c r="AS148" s="11"/>
      <c r="AT148" s="11"/>
      <c r="AU148" s="11"/>
      <c r="AV148" s="11"/>
      <c r="AW148" s="11"/>
      <c r="AX148" s="11"/>
      <c r="AY148" s="11"/>
      <c r="AZ148" s="11"/>
      <c r="BA148" s="11"/>
      <c r="BB148" s="11"/>
      <c r="BC148" s="11"/>
      <c r="BD148" s="11"/>
      <c r="BE148" s="11"/>
      <c r="BF148" s="11"/>
      <c r="BG148" s="11"/>
      <c r="BH148" s="1">
        <f t="shared" si="2"/>
        <v>337.39</v>
      </c>
    </row>
    <row r="149" spans="2:60" x14ac:dyDescent="0.25">
      <c r="B149" s="212"/>
      <c r="C149" s="11"/>
      <c r="D149" s="11"/>
      <c r="E149" s="11"/>
      <c r="F149" s="11">
        <v>124.47</v>
      </c>
      <c r="G149" s="11">
        <v>727.67</v>
      </c>
      <c r="H149" s="11"/>
      <c r="I149" s="11"/>
      <c r="J149" s="11"/>
      <c r="K149" s="18"/>
      <c r="L149" s="18"/>
      <c r="M149" s="18"/>
      <c r="N149" s="18"/>
      <c r="O149" s="18"/>
      <c r="P149" s="18"/>
      <c r="Q149" s="11"/>
      <c r="R149" s="11"/>
      <c r="S149" s="11"/>
      <c r="T149" s="11"/>
      <c r="U149" s="11"/>
      <c r="V149" s="11"/>
      <c r="W149" s="11"/>
      <c r="X149" s="11"/>
      <c r="Y149" s="11"/>
      <c r="Z149" s="11"/>
      <c r="AA149" s="11"/>
      <c r="AB149" s="11"/>
      <c r="AC149" s="11"/>
      <c r="AD149" s="11"/>
      <c r="AE149" s="11"/>
      <c r="AF149" s="11"/>
      <c r="AG149" s="14"/>
      <c r="AH149" s="11"/>
      <c r="AI149" s="11"/>
      <c r="AJ149" s="11"/>
      <c r="AK149" s="11"/>
      <c r="AL149" s="11"/>
      <c r="AM149" s="11"/>
      <c r="AN149" s="11"/>
      <c r="AO149" s="11"/>
      <c r="AP149" s="11"/>
      <c r="AQ149" s="11"/>
      <c r="AR149" s="11"/>
      <c r="AS149" s="11"/>
      <c r="AT149" s="11"/>
      <c r="AU149" s="11"/>
      <c r="AV149" s="11"/>
      <c r="AW149" s="11"/>
      <c r="AX149" s="11"/>
      <c r="AY149" s="11"/>
      <c r="AZ149" s="11"/>
      <c r="BA149" s="11"/>
      <c r="BB149" s="11"/>
      <c r="BC149" s="11"/>
      <c r="BD149" s="11"/>
      <c r="BE149" s="11"/>
      <c r="BF149" s="11"/>
      <c r="BG149" s="11"/>
      <c r="BH149" s="1">
        <f t="shared" si="2"/>
        <v>852.14</v>
      </c>
    </row>
    <row r="150" spans="2:60" x14ac:dyDescent="0.25">
      <c r="B150" s="2"/>
      <c r="C150" s="11"/>
      <c r="D150" s="11"/>
      <c r="E150" s="11">
        <v>60.1</v>
      </c>
      <c r="F150" s="11"/>
      <c r="G150" s="11"/>
      <c r="H150" s="11"/>
      <c r="I150" s="11"/>
      <c r="J150" s="11"/>
      <c r="K150" s="18"/>
      <c r="L150" s="18"/>
      <c r="M150" s="18"/>
      <c r="N150" s="18"/>
      <c r="O150" s="18"/>
      <c r="P150" s="18"/>
      <c r="Q150" s="11"/>
      <c r="R150" s="11"/>
      <c r="S150" s="11"/>
      <c r="T150" s="11"/>
      <c r="U150" s="11"/>
      <c r="V150" s="11"/>
      <c r="W150" s="11"/>
      <c r="X150" s="11"/>
      <c r="Y150" s="11"/>
      <c r="Z150" s="11"/>
      <c r="AA150" s="11"/>
      <c r="AB150" s="11"/>
      <c r="AC150" s="11"/>
      <c r="AD150" s="11"/>
      <c r="AE150" s="11"/>
      <c r="AF150" s="11"/>
      <c r="AG150" s="14"/>
      <c r="AH150" s="11"/>
      <c r="AI150" s="11"/>
      <c r="AJ150" s="11"/>
      <c r="AK150" s="11"/>
      <c r="AL150" s="11"/>
      <c r="AM150" s="11"/>
      <c r="AN150" s="11"/>
      <c r="AO150" s="11"/>
      <c r="AP150" s="11"/>
      <c r="AQ150" s="11"/>
      <c r="AR150" s="11"/>
      <c r="AS150" s="11"/>
      <c r="AT150" s="11"/>
      <c r="AU150" s="11"/>
      <c r="AV150" s="11"/>
      <c r="AW150" s="11"/>
      <c r="AX150" s="11"/>
      <c r="AY150" s="11"/>
      <c r="AZ150" s="11"/>
      <c r="BA150" s="11"/>
      <c r="BB150" s="11"/>
      <c r="BC150" s="11"/>
      <c r="BD150" s="11"/>
      <c r="BE150" s="11"/>
      <c r="BF150" s="11"/>
      <c r="BG150" s="11"/>
      <c r="BH150" s="1">
        <f t="shared" si="2"/>
        <v>60.1</v>
      </c>
    </row>
    <row r="151" spans="2:60" x14ac:dyDescent="0.25">
      <c r="B151" s="2"/>
      <c r="C151" s="11"/>
      <c r="D151" s="11"/>
      <c r="E151" s="11"/>
      <c r="F151" s="11"/>
      <c r="G151" s="11"/>
      <c r="H151" s="11"/>
      <c r="I151" s="11"/>
      <c r="J151" s="11"/>
      <c r="K151" s="18"/>
      <c r="L151" s="18"/>
      <c r="M151" s="18"/>
      <c r="N151" s="18"/>
      <c r="O151" s="18"/>
      <c r="P151" s="18"/>
      <c r="Q151" s="11"/>
      <c r="R151" s="11"/>
      <c r="S151" s="11"/>
      <c r="T151" s="11"/>
      <c r="U151" s="11"/>
      <c r="V151" s="11"/>
      <c r="W151" s="11"/>
      <c r="X151" s="11"/>
      <c r="Y151" s="11"/>
      <c r="Z151" s="11"/>
      <c r="AA151" s="11"/>
      <c r="AB151" s="11"/>
      <c r="AC151" s="11"/>
      <c r="AD151" s="11"/>
      <c r="AE151" s="11"/>
      <c r="AF151" s="11">
        <v>946</v>
      </c>
      <c r="AG151" s="14"/>
      <c r="AH151" s="11"/>
      <c r="AI151" s="11"/>
      <c r="AJ151" s="11"/>
      <c r="AK151" s="11"/>
      <c r="AL151" s="11"/>
      <c r="AM151" s="11"/>
      <c r="AN151" s="11"/>
      <c r="AO151" s="11"/>
      <c r="AP151" s="11"/>
      <c r="AQ151" s="11"/>
      <c r="AR151" s="11"/>
      <c r="AS151" s="11"/>
      <c r="AT151" s="11"/>
      <c r="AU151" s="11"/>
      <c r="AV151" s="11"/>
      <c r="AW151" s="11"/>
      <c r="AX151" s="11"/>
      <c r="AY151" s="11"/>
      <c r="AZ151" s="11"/>
      <c r="BA151" s="11"/>
      <c r="BB151" s="11"/>
      <c r="BC151" s="11"/>
      <c r="BD151" s="11"/>
      <c r="BE151" s="11"/>
      <c r="BF151" s="11"/>
      <c r="BG151" s="11"/>
      <c r="BH151" s="1">
        <f t="shared" si="2"/>
        <v>946</v>
      </c>
    </row>
    <row r="152" spans="2:60" x14ac:dyDescent="0.25">
      <c r="B152" s="2"/>
      <c r="C152" s="11"/>
      <c r="D152" s="11"/>
      <c r="E152" s="11"/>
      <c r="F152" s="11"/>
      <c r="G152" s="11"/>
      <c r="H152" s="11"/>
      <c r="I152" s="11"/>
      <c r="J152" s="11"/>
      <c r="K152" s="18"/>
      <c r="L152" s="18"/>
      <c r="M152" s="18"/>
      <c r="N152" s="18"/>
      <c r="O152" s="18"/>
      <c r="P152" s="18"/>
      <c r="Q152" s="11"/>
      <c r="R152" s="11"/>
      <c r="S152" s="11"/>
      <c r="T152" s="11"/>
      <c r="U152" s="11"/>
      <c r="V152" s="11"/>
      <c r="W152" s="11"/>
      <c r="X152" s="11"/>
      <c r="Y152" s="11"/>
      <c r="Z152" s="11"/>
      <c r="AA152" s="11"/>
      <c r="AB152" s="11"/>
      <c r="AC152" s="11"/>
      <c r="AD152" s="11">
        <v>2.39</v>
      </c>
      <c r="AE152" s="11"/>
      <c r="AF152" s="11"/>
      <c r="AG152" s="14"/>
      <c r="AH152" s="11"/>
      <c r="AI152" s="11"/>
      <c r="AJ152" s="11"/>
      <c r="AK152" s="11"/>
      <c r="AL152" s="11"/>
      <c r="AM152" s="11"/>
      <c r="AN152" s="11"/>
      <c r="AO152" s="11"/>
      <c r="AP152" s="11"/>
      <c r="AQ152" s="11"/>
      <c r="AR152" s="11"/>
      <c r="AS152" s="11"/>
      <c r="AT152" s="11"/>
      <c r="AU152" s="11"/>
      <c r="AV152" s="11"/>
      <c r="AW152" s="11"/>
      <c r="AX152" s="11"/>
      <c r="AY152" s="11"/>
      <c r="AZ152" s="11"/>
      <c r="BA152" s="11"/>
      <c r="BB152" s="11"/>
      <c r="BC152" s="11"/>
      <c r="BD152" s="11"/>
      <c r="BE152" s="11"/>
      <c r="BF152" s="11"/>
      <c r="BG152" s="11"/>
      <c r="BH152" s="1">
        <f t="shared" si="2"/>
        <v>2.39</v>
      </c>
    </row>
    <row r="153" spans="2:60" x14ac:dyDescent="0.25">
      <c r="B153" s="2"/>
      <c r="C153" s="11"/>
      <c r="D153" s="11"/>
      <c r="E153" s="11"/>
      <c r="F153" s="11"/>
      <c r="G153" s="11"/>
      <c r="H153" s="11"/>
      <c r="I153" s="11"/>
      <c r="J153" s="11"/>
      <c r="K153" s="18"/>
      <c r="L153" s="18"/>
      <c r="M153" s="18"/>
      <c r="N153" s="18"/>
      <c r="O153" s="18"/>
      <c r="P153" s="18"/>
      <c r="Q153" s="11"/>
      <c r="R153" s="11"/>
      <c r="S153" s="11"/>
      <c r="T153" s="11"/>
      <c r="U153" s="11"/>
      <c r="V153" s="11"/>
      <c r="W153" s="11"/>
      <c r="X153" s="11"/>
      <c r="Y153" s="11"/>
      <c r="Z153" s="11"/>
      <c r="AA153" s="11"/>
      <c r="AB153" s="11"/>
      <c r="AC153" s="11"/>
      <c r="AD153" s="11"/>
      <c r="AE153" s="11"/>
      <c r="AF153" s="11"/>
      <c r="AG153" s="14"/>
      <c r="AH153" s="11"/>
      <c r="AI153" s="11"/>
      <c r="AJ153" s="11"/>
      <c r="AK153" s="11"/>
      <c r="AL153" s="11"/>
      <c r="AM153" s="11"/>
      <c r="AN153" s="11"/>
      <c r="AO153" s="11"/>
      <c r="AP153" s="11"/>
      <c r="AQ153" s="11"/>
      <c r="AR153" s="11"/>
      <c r="AS153" s="11"/>
      <c r="AT153" s="11"/>
      <c r="AU153" s="11"/>
      <c r="AV153" s="11"/>
      <c r="AW153" s="11"/>
      <c r="AX153" s="11"/>
      <c r="AY153" s="11"/>
      <c r="AZ153" s="11">
        <v>1186.9000000000001</v>
      </c>
      <c r="BA153" s="11"/>
      <c r="BB153" s="11"/>
      <c r="BC153" s="11"/>
      <c r="BD153" s="11"/>
      <c r="BE153" s="11"/>
      <c r="BF153" s="11"/>
      <c r="BG153" s="11"/>
      <c r="BH153" s="1">
        <f t="shared" si="2"/>
        <v>1186.9000000000001</v>
      </c>
    </row>
    <row r="154" spans="2:60" x14ac:dyDescent="0.25">
      <c r="B154" s="2"/>
      <c r="C154" s="11">
        <v>1333.61</v>
      </c>
      <c r="D154" s="11"/>
      <c r="E154" s="11"/>
      <c r="F154" s="11"/>
      <c r="G154" s="11"/>
      <c r="H154" s="11"/>
      <c r="I154" s="11"/>
      <c r="J154" s="11"/>
      <c r="K154" s="18"/>
      <c r="L154" s="18"/>
      <c r="M154" s="18"/>
      <c r="N154" s="18"/>
      <c r="O154" s="18"/>
      <c r="P154" s="18"/>
      <c r="Q154" s="11"/>
      <c r="R154" s="11"/>
      <c r="S154" s="11"/>
      <c r="T154" s="11"/>
      <c r="U154" s="11"/>
      <c r="V154" s="11"/>
      <c r="W154" s="11"/>
      <c r="X154" s="11"/>
      <c r="Y154" s="11"/>
      <c r="Z154" s="11"/>
      <c r="AA154" s="11"/>
      <c r="AB154" s="11"/>
      <c r="AC154" s="11"/>
      <c r="AD154" s="11"/>
      <c r="AE154" s="11"/>
      <c r="AF154" s="11"/>
      <c r="AG154" s="14"/>
      <c r="AH154" s="11"/>
      <c r="AI154" s="11"/>
      <c r="AJ154" s="11"/>
      <c r="AK154" s="11"/>
      <c r="AL154" s="11"/>
      <c r="AM154" s="11"/>
      <c r="AN154" s="11"/>
      <c r="AO154" s="11"/>
      <c r="AP154" s="11"/>
      <c r="AQ154" s="11"/>
      <c r="AR154" s="11"/>
      <c r="AS154" s="11"/>
      <c r="AT154" s="11"/>
      <c r="AU154" s="11"/>
      <c r="AV154" s="11"/>
      <c r="AW154" s="11"/>
      <c r="AX154" s="11"/>
      <c r="AY154" s="11"/>
      <c r="AZ154" s="11"/>
      <c r="BA154" s="11"/>
      <c r="BB154" s="11"/>
      <c r="BC154" s="11"/>
      <c r="BD154" s="11"/>
      <c r="BE154" s="11"/>
      <c r="BF154" s="11"/>
      <c r="BG154" s="11"/>
      <c r="BH154" s="1">
        <f t="shared" si="2"/>
        <v>1333.61</v>
      </c>
    </row>
    <row r="155" spans="2:60" x14ac:dyDescent="0.25">
      <c r="B155" s="2"/>
      <c r="C155" s="11"/>
      <c r="D155" s="11">
        <v>11370</v>
      </c>
      <c r="E155" s="11"/>
      <c r="F155" s="11"/>
      <c r="G155" s="11"/>
      <c r="H155" s="11"/>
      <c r="I155" s="11"/>
      <c r="J155" s="11"/>
      <c r="K155" s="18"/>
      <c r="L155" s="18"/>
      <c r="M155" s="18"/>
      <c r="N155" s="18"/>
      <c r="O155" s="18"/>
      <c r="P155" s="18"/>
      <c r="Q155" s="11"/>
      <c r="R155" s="11"/>
      <c r="S155" s="11"/>
      <c r="T155" s="11"/>
      <c r="U155" s="11"/>
      <c r="V155" s="11"/>
      <c r="W155" s="11"/>
      <c r="X155" s="11"/>
      <c r="Y155" s="11"/>
      <c r="Z155" s="11"/>
      <c r="AA155" s="11"/>
      <c r="AB155" s="11"/>
      <c r="AC155" s="11"/>
      <c r="AD155" s="11"/>
      <c r="AE155" s="11"/>
      <c r="AF155" s="11"/>
      <c r="AG155" s="14"/>
      <c r="AH155" s="11"/>
      <c r="AI155" s="11"/>
      <c r="AJ155" s="11"/>
      <c r="AK155" s="11"/>
      <c r="AL155" s="11"/>
      <c r="AM155" s="11"/>
      <c r="AN155" s="11"/>
      <c r="AO155" s="11"/>
      <c r="AP155" s="11"/>
      <c r="AQ155" s="11"/>
      <c r="AR155" s="11"/>
      <c r="AS155" s="11"/>
      <c r="AT155" s="11"/>
      <c r="AU155" s="11"/>
      <c r="AV155" s="11"/>
      <c r="AW155" s="11"/>
      <c r="AX155" s="11"/>
      <c r="AY155" s="11"/>
      <c r="AZ155" s="11"/>
      <c r="BA155" s="11"/>
      <c r="BB155" s="11"/>
      <c r="BC155" s="11"/>
      <c r="BD155" s="11"/>
      <c r="BE155" s="11"/>
      <c r="BF155" s="11"/>
      <c r="BG155" s="11"/>
      <c r="BH155" s="1">
        <f t="shared" si="2"/>
        <v>11370</v>
      </c>
    </row>
    <row r="156" spans="2:60" x14ac:dyDescent="0.25">
      <c r="B156" s="2"/>
      <c r="C156" s="11"/>
      <c r="D156" s="11"/>
      <c r="E156" s="11"/>
      <c r="F156" s="11"/>
      <c r="G156" s="11"/>
      <c r="H156" s="11"/>
      <c r="I156" s="11"/>
      <c r="J156" s="11"/>
      <c r="K156" s="18"/>
      <c r="L156" s="18"/>
      <c r="M156" s="18"/>
      <c r="N156" s="18"/>
      <c r="O156" s="18"/>
      <c r="P156" s="18"/>
      <c r="Q156" s="11"/>
      <c r="R156" s="11"/>
      <c r="S156" s="11"/>
      <c r="T156" s="11"/>
      <c r="U156" s="11"/>
      <c r="V156" s="11"/>
      <c r="W156" s="11"/>
      <c r="X156" s="11"/>
      <c r="Y156" s="11"/>
      <c r="Z156" s="11"/>
      <c r="AA156" s="11"/>
      <c r="AB156" s="11"/>
      <c r="AC156" s="11"/>
      <c r="AD156" s="11"/>
      <c r="AE156" s="11">
        <v>28</v>
      </c>
      <c r="AF156" s="11"/>
      <c r="AG156" s="14"/>
      <c r="AH156" s="11"/>
      <c r="AI156" s="11"/>
      <c r="AJ156" s="11"/>
      <c r="AK156" s="11"/>
      <c r="AL156" s="11"/>
      <c r="AM156" s="11"/>
      <c r="AN156" s="11"/>
      <c r="AO156" s="11"/>
      <c r="AP156" s="11"/>
      <c r="AQ156" s="11"/>
      <c r="AR156" s="11"/>
      <c r="AS156" s="11"/>
      <c r="AT156" s="11"/>
      <c r="AU156" s="11"/>
      <c r="AV156" s="11"/>
      <c r="AW156" s="11"/>
      <c r="AX156" s="11"/>
      <c r="AY156" s="11"/>
      <c r="AZ156" s="11"/>
      <c r="BA156" s="11"/>
      <c r="BB156" s="11"/>
      <c r="BC156" s="11"/>
      <c r="BD156" s="11"/>
      <c r="BE156" s="11"/>
      <c r="BF156" s="11"/>
      <c r="BG156" s="11"/>
      <c r="BH156" s="1">
        <f t="shared" si="2"/>
        <v>28</v>
      </c>
    </row>
    <row r="157" spans="2:60" x14ac:dyDescent="0.25">
      <c r="B157" s="2"/>
      <c r="C157" s="11"/>
      <c r="D157" s="11"/>
      <c r="E157" s="11"/>
      <c r="F157" s="11"/>
      <c r="G157" s="11"/>
      <c r="H157" s="11"/>
      <c r="I157" s="11"/>
      <c r="J157" s="11"/>
      <c r="K157" s="18"/>
      <c r="L157" s="18"/>
      <c r="M157" s="18"/>
      <c r="N157" s="18"/>
      <c r="O157" s="18"/>
      <c r="P157" s="18"/>
      <c r="Q157" s="11"/>
      <c r="R157" s="11"/>
      <c r="S157" s="11"/>
      <c r="T157" s="11"/>
      <c r="U157" s="11"/>
      <c r="V157" s="11"/>
      <c r="W157" s="11"/>
      <c r="X157" s="11"/>
      <c r="Y157" s="11"/>
      <c r="Z157" s="11"/>
      <c r="AA157" s="11"/>
      <c r="AB157" s="11"/>
      <c r="AC157" s="11">
        <v>393.71</v>
      </c>
      <c r="AD157" s="11"/>
      <c r="AE157" s="11"/>
      <c r="AF157" s="11"/>
      <c r="AG157" s="14"/>
      <c r="AH157" s="11"/>
      <c r="AI157" s="11"/>
      <c r="AJ157" s="11"/>
      <c r="AK157" s="11"/>
      <c r="AL157" s="11"/>
      <c r="AM157" s="11"/>
      <c r="AN157" s="11"/>
      <c r="AO157" s="11"/>
      <c r="AP157" s="11"/>
      <c r="AQ157" s="11"/>
      <c r="AR157" s="11"/>
      <c r="AS157" s="11"/>
      <c r="AT157" s="11"/>
      <c r="AU157" s="11"/>
      <c r="AV157" s="11"/>
      <c r="AW157" s="11"/>
      <c r="AX157" s="11"/>
      <c r="AY157" s="11"/>
      <c r="AZ157" s="11"/>
      <c r="BA157" s="11"/>
      <c r="BB157" s="11"/>
      <c r="BC157" s="11"/>
      <c r="BD157" s="11"/>
      <c r="BE157" s="11"/>
      <c r="BF157" s="11"/>
      <c r="BG157" s="11"/>
      <c r="BH157" s="1">
        <f t="shared" si="2"/>
        <v>393.71</v>
      </c>
    </row>
    <row r="158" spans="2:60" x14ac:dyDescent="0.25">
      <c r="B158" s="2"/>
      <c r="C158" s="11"/>
      <c r="D158" s="11"/>
      <c r="E158" s="11"/>
      <c r="F158" s="11"/>
      <c r="G158" s="11"/>
      <c r="H158" s="11"/>
      <c r="I158" s="11"/>
      <c r="J158" s="11"/>
      <c r="K158" s="18"/>
      <c r="L158" s="18"/>
      <c r="M158" s="18"/>
      <c r="N158" s="18"/>
      <c r="O158" s="18"/>
      <c r="P158" s="18"/>
      <c r="Q158" s="11"/>
      <c r="R158" s="11"/>
      <c r="S158" s="11"/>
      <c r="T158" s="11"/>
      <c r="U158" s="11"/>
      <c r="V158" s="11"/>
      <c r="W158" s="11"/>
      <c r="X158" s="11"/>
      <c r="Y158" s="11"/>
      <c r="Z158" s="11"/>
      <c r="AA158" s="11"/>
      <c r="AB158" s="11"/>
      <c r="AC158" s="11">
        <v>239.52</v>
      </c>
      <c r="AD158" s="11"/>
      <c r="AE158" s="11"/>
      <c r="AF158" s="11"/>
      <c r="AG158" s="14"/>
      <c r="AH158" s="11"/>
      <c r="AI158" s="11"/>
      <c r="AJ158" s="11"/>
      <c r="AK158" s="11"/>
      <c r="AL158" s="11"/>
      <c r="AM158" s="11"/>
      <c r="AN158" s="11"/>
      <c r="AO158" s="11"/>
      <c r="AP158" s="11"/>
      <c r="AQ158" s="11"/>
      <c r="AR158" s="11"/>
      <c r="AS158" s="11"/>
      <c r="AT158" s="11"/>
      <c r="AU158" s="11"/>
      <c r="AV158" s="11"/>
      <c r="AW158" s="11"/>
      <c r="AX158" s="11"/>
      <c r="AY158" s="11"/>
      <c r="AZ158" s="11"/>
      <c r="BA158" s="11"/>
      <c r="BB158" s="11"/>
      <c r="BC158" s="11"/>
      <c r="BD158" s="11"/>
      <c r="BE158" s="11"/>
      <c r="BF158" s="11"/>
      <c r="BG158" s="11"/>
      <c r="BH158" s="1">
        <f t="shared" si="2"/>
        <v>239.52</v>
      </c>
    </row>
    <row r="159" spans="2:60" x14ac:dyDescent="0.25">
      <c r="B159" s="2"/>
      <c r="C159" s="11"/>
      <c r="D159" s="11"/>
      <c r="E159" s="11"/>
      <c r="F159" s="11"/>
      <c r="G159" s="11"/>
      <c r="H159" s="11"/>
      <c r="I159" s="11"/>
      <c r="J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  <c r="AA159" s="11"/>
      <c r="AB159" s="11"/>
      <c r="AC159" s="11">
        <v>70.92</v>
      </c>
      <c r="AD159" s="11"/>
      <c r="AE159" s="11"/>
      <c r="AF159" s="11"/>
      <c r="AG159" s="14"/>
      <c r="AH159" s="11"/>
      <c r="AI159" s="11"/>
      <c r="AJ159" s="11"/>
      <c r="AK159" s="11"/>
      <c r="AL159" s="11"/>
      <c r="AM159" s="11"/>
      <c r="AN159" s="11"/>
      <c r="AO159" s="11"/>
      <c r="AP159" s="11"/>
      <c r="AQ159" s="11"/>
      <c r="AR159" s="11"/>
      <c r="AS159" s="11"/>
      <c r="AT159" s="11"/>
      <c r="AU159" s="11"/>
      <c r="AV159" s="11"/>
      <c r="AW159" s="11"/>
      <c r="AX159" s="11"/>
      <c r="AY159" s="11"/>
      <c r="AZ159" s="11"/>
      <c r="BA159" s="11"/>
      <c r="BB159" s="11"/>
      <c r="BC159" s="11"/>
      <c r="BD159" s="11"/>
      <c r="BE159" s="11"/>
      <c r="BF159" s="11"/>
      <c r="BG159" s="11"/>
      <c r="BH159" s="1">
        <f t="shared" si="2"/>
        <v>70.92</v>
      </c>
    </row>
    <row r="160" spans="2:60" x14ac:dyDescent="0.25">
      <c r="B160" s="2"/>
      <c r="C160" s="11"/>
      <c r="D160" s="11"/>
      <c r="E160" s="11"/>
      <c r="F160" s="11"/>
      <c r="G160" s="11"/>
      <c r="H160" s="11"/>
      <c r="I160" s="11"/>
      <c r="J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  <c r="AA160" s="11"/>
      <c r="AB160" s="11"/>
      <c r="AC160" s="11"/>
      <c r="AD160" s="11"/>
      <c r="AE160" s="11"/>
      <c r="AF160" s="11"/>
      <c r="AG160" s="14"/>
      <c r="AH160" s="11"/>
      <c r="AI160" s="11"/>
      <c r="AJ160" s="11"/>
      <c r="AK160" s="11"/>
      <c r="AL160" s="11">
        <v>222.22</v>
      </c>
      <c r="AM160" s="11"/>
      <c r="AN160" s="11"/>
      <c r="AO160" s="11"/>
      <c r="AP160" s="11"/>
      <c r="AQ160" s="11"/>
      <c r="AR160" s="11"/>
      <c r="AS160" s="11"/>
      <c r="AT160" s="11"/>
      <c r="AU160" s="11"/>
      <c r="AV160" s="11"/>
      <c r="AW160" s="11"/>
      <c r="AX160" s="11"/>
      <c r="AY160" s="11"/>
      <c r="AZ160" s="11"/>
      <c r="BA160" s="11"/>
      <c r="BB160" s="11"/>
      <c r="BC160" s="11"/>
      <c r="BD160" s="11"/>
      <c r="BE160" s="11"/>
      <c r="BF160" s="11"/>
      <c r="BG160" s="11"/>
      <c r="BH160" s="1">
        <f t="shared" si="2"/>
        <v>222.22</v>
      </c>
    </row>
    <row r="161" spans="2:60" x14ac:dyDescent="0.25">
      <c r="B161" s="2"/>
      <c r="C161" s="11"/>
      <c r="D161" s="11"/>
      <c r="E161" s="11"/>
      <c r="F161" s="11"/>
      <c r="G161" s="11"/>
      <c r="H161" s="11"/>
      <c r="I161" s="11"/>
      <c r="J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  <c r="AA161" s="11"/>
      <c r="AB161" s="11"/>
      <c r="AC161" s="11"/>
      <c r="AD161" s="11"/>
      <c r="AE161" s="11"/>
      <c r="AF161" s="11"/>
      <c r="AG161" s="14"/>
      <c r="AH161" s="11"/>
      <c r="AI161" s="11"/>
      <c r="AJ161" s="11"/>
      <c r="AK161" s="11"/>
      <c r="AL161" s="11"/>
      <c r="AM161" s="11"/>
      <c r="AN161" s="11"/>
      <c r="AO161" s="11"/>
      <c r="AP161" s="11"/>
      <c r="AQ161" s="11"/>
      <c r="AR161" s="11"/>
      <c r="AS161" s="11"/>
      <c r="AT161" s="11"/>
      <c r="AU161" s="11">
        <v>162.35</v>
      </c>
      <c r="AV161" s="11"/>
      <c r="AW161" s="11"/>
      <c r="AX161" s="11"/>
      <c r="AY161" s="11"/>
      <c r="AZ161" s="11"/>
      <c r="BA161" s="11"/>
      <c r="BB161" s="11"/>
      <c r="BC161" s="11"/>
      <c r="BD161" s="11"/>
      <c r="BE161" s="11"/>
      <c r="BF161" s="11"/>
      <c r="BG161" s="11"/>
      <c r="BH161" s="1">
        <f t="shared" si="2"/>
        <v>162.35</v>
      </c>
    </row>
    <row r="162" spans="2:60" x14ac:dyDescent="0.25">
      <c r="B162" s="2"/>
      <c r="C162" s="11"/>
      <c r="D162" s="11"/>
      <c r="E162" s="11"/>
      <c r="F162" s="11"/>
      <c r="G162" s="11"/>
      <c r="H162" s="11"/>
      <c r="I162" s="11"/>
      <c r="J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  <c r="AA162" s="11"/>
      <c r="AB162" s="11"/>
      <c r="AC162" s="11"/>
      <c r="AD162" s="11"/>
      <c r="AE162" s="11">
        <v>565</v>
      </c>
      <c r="AF162" s="11"/>
      <c r="AG162" s="14"/>
      <c r="AH162" s="11"/>
      <c r="AI162" s="11"/>
      <c r="AJ162" s="11"/>
      <c r="AK162" s="11"/>
      <c r="AL162" s="11"/>
      <c r="AM162" s="11"/>
      <c r="AN162" s="11"/>
      <c r="AO162" s="11"/>
      <c r="AP162" s="11"/>
      <c r="AQ162" s="11"/>
      <c r="AR162" s="11"/>
      <c r="AS162" s="11"/>
      <c r="AT162" s="11"/>
      <c r="AU162" s="11"/>
      <c r="AV162" s="11"/>
      <c r="AW162" s="11"/>
      <c r="AX162" s="11"/>
      <c r="AY162" s="11"/>
      <c r="AZ162" s="11"/>
      <c r="BA162" s="11"/>
      <c r="BB162" s="11"/>
      <c r="BC162" s="11"/>
      <c r="BD162" s="11"/>
      <c r="BE162" s="11"/>
      <c r="BF162" s="11"/>
      <c r="BG162" s="11"/>
      <c r="BH162" s="1">
        <f t="shared" si="2"/>
        <v>565</v>
      </c>
    </row>
    <row r="163" spans="2:60" x14ac:dyDescent="0.25">
      <c r="B163" s="2"/>
      <c r="C163" s="11"/>
      <c r="D163" s="11"/>
      <c r="E163" s="11"/>
      <c r="F163" s="11"/>
      <c r="G163" s="11"/>
      <c r="H163" s="11"/>
      <c r="I163" s="11"/>
      <c r="J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  <c r="AA163" s="11"/>
      <c r="AB163" s="11"/>
      <c r="AC163" s="11"/>
      <c r="AD163" s="11"/>
      <c r="AE163" s="11">
        <v>1017</v>
      </c>
      <c r="AF163" s="11"/>
      <c r="AG163" s="14"/>
      <c r="AH163" s="11"/>
      <c r="AI163" s="11"/>
      <c r="AJ163" s="11"/>
      <c r="AK163" s="11"/>
      <c r="AL163" s="11"/>
      <c r="AM163" s="11"/>
      <c r="AN163" s="11"/>
      <c r="AO163" s="11"/>
      <c r="AP163" s="11"/>
      <c r="AQ163" s="11"/>
      <c r="AR163" s="11"/>
      <c r="AS163" s="11"/>
      <c r="AT163" s="11"/>
      <c r="AU163" s="11"/>
      <c r="AV163" s="11"/>
      <c r="AW163" s="11"/>
      <c r="AX163" s="11"/>
      <c r="AY163" s="11"/>
      <c r="AZ163" s="11"/>
      <c r="BA163" s="11"/>
      <c r="BB163" s="11"/>
      <c r="BC163" s="11"/>
      <c r="BD163" s="11"/>
      <c r="BE163" s="11"/>
      <c r="BF163" s="11"/>
      <c r="BG163" s="11"/>
      <c r="BH163" s="1">
        <f t="shared" si="2"/>
        <v>1017</v>
      </c>
    </row>
    <row r="164" spans="2:60" x14ac:dyDescent="0.25">
      <c r="B164" s="2"/>
      <c r="C164" s="11"/>
      <c r="D164" s="11"/>
      <c r="E164" s="11"/>
      <c r="F164" s="11"/>
      <c r="G164" s="11"/>
      <c r="H164" s="11"/>
      <c r="I164" s="11"/>
      <c r="J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  <c r="AA164" s="11"/>
      <c r="AB164" s="11"/>
      <c r="AC164" s="11"/>
      <c r="AD164" s="11"/>
      <c r="AE164" s="11">
        <v>41.299199999999999</v>
      </c>
      <c r="AF164" s="11"/>
      <c r="AG164" s="14"/>
      <c r="AH164" s="11"/>
      <c r="AI164" s="11"/>
      <c r="AJ164" s="11"/>
      <c r="AK164" s="11"/>
      <c r="AL164" s="11"/>
      <c r="AM164" s="11"/>
      <c r="AN164" s="11"/>
      <c r="AO164" s="11"/>
      <c r="AP164" s="11"/>
      <c r="AQ164" s="11"/>
      <c r="AR164" s="11"/>
      <c r="AS164" s="11"/>
      <c r="AT164" s="11"/>
      <c r="AU164" s="11"/>
      <c r="AV164" s="11"/>
      <c r="AW164" s="11"/>
      <c r="AX164" s="11"/>
      <c r="AY164" s="11"/>
      <c r="AZ164" s="11"/>
      <c r="BA164" s="11"/>
      <c r="BB164" s="11"/>
      <c r="BC164" s="11"/>
      <c r="BD164" s="11"/>
      <c r="BE164" s="11"/>
      <c r="BF164" s="11"/>
      <c r="BG164" s="11"/>
      <c r="BH164" s="1">
        <f t="shared" si="2"/>
        <v>41.299199999999999</v>
      </c>
    </row>
    <row r="165" spans="2:60" x14ac:dyDescent="0.25">
      <c r="B165" s="2"/>
      <c r="C165" s="11"/>
      <c r="D165" s="11"/>
      <c r="E165" s="11"/>
      <c r="F165" s="11"/>
      <c r="G165" s="11"/>
      <c r="H165" s="11"/>
      <c r="I165" s="11"/>
      <c r="J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  <c r="AA165" s="11"/>
      <c r="AB165" s="11"/>
      <c r="AC165" s="11"/>
      <c r="AD165" s="11"/>
      <c r="AE165" s="11">
        <v>192.13220000000001</v>
      </c>
      <c r="AF165" s="11"/>
      <c r="AG165" s="14"/>
      <c r="AH165" s="11"/>
      <c r="AI165" s="11"/>
      <c r="AJ165" s="11"/>
      <c r="AK165" s="11"/>
      <c r="AL165" s="11"/>
      <c r="AM165" s="11"/>
      <c r="AN165" s="11"/>
      <c r="AO165" s="11"/>
      <c r="AP165" s="11"/>
      <c r="AQ165" s="11"/>
      <c r="AR165" s="11"/>
      <c r="AS165" s="11"/>
      <c r="AT165" s="11"/>
      <c r="AU165" s="11"/>
      <c r="AV165" s="11"/>
      <c r="AW165" s="11"/>
      <c r="AX165" s="11"/>
      <c r="AY165" s="11"/>
      <c r="AZ165" s="11"/>
      <c r="BA165" s="11"/>
      <c r="BB165" s="11"/>
      <c r="BC165" s="11"/>
      <c r="BD165" s="11"/>
      <c r="BE165" s="11"/>
      <c r="BF165" s="11"/>
      <c r="BG165" s="11"/>
      <c r="BH165" s="1">
        <f t="shared" si="2"/>
        <v>192.13220000000001</v>
      </c>
    </row>
    <row r="166" spans="2:60" x14ac:dyDescent="0.25">
      <c r="B166" s="2"/>
      <c r="C166" s="11"/>
      <c r="D166" s="11"/>
      <c r="E166" s="11"/>
      <c r="F166" s="11"/>
      <c r="G166" s="11"/>
      <c r="H166" s="11"/>
      <c r="I166" s="11"/>
      <c r="J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  <c r="AA166" s="11"/>
      <c r="AB166" s="11"/>
      <c r="AC166" s="11"/>
      <c r="AD166" s="11"/>
      <c r="AE166" s="11">
        <v>524.72</v>
      </c>
      <c r="AF166" s="11"/>
      <c r="AG166" s="14"/>
      <c r="AH166" s="11"/>
      <c r="AI166" s="11"/>
      <c r="AJ166" s="11"/>
      <c r="AK166" s="11"/>
      <c r="AL166" s="11"/>
      <c r="AM166" s="11"/>
      <c r="AN166" s="11"/>
      <c r="AO166" s="11"/>
      <c r="AP166" s="11"/>
      <c r="AQ166" s="11"/>
      <c r="AR166" s="11"/>
      <c r="AS166" s="11"/>
      <c r="AT166" s="11"/>
      <c r="AU166" s="11"/>
      <c r="AV166" s="11"/>
      <c r="AW166" s="11"/>
      <c r="AX166" s="11"/>
      <c r="AY166" s="11"/>
      <c r="AZ166" s="11"/>
      <c r="BA166" s="11"/>
      <c r="BB166" s="11"/>
      <c r="BC166" s="11"/>
      <c r="BD166" s="11"/>
      <c r="BE166" s="11"/>
      <c r="BF166" s="11"/>
      <c r="BG166" s="11"/>
      <c r="BH166" s="1">
        <f t="shared" si="2"/>
        <v>524.72</v>
      </c>
    </row>
    <row r="167" spans="2:60" x14ac:dyDescent="0.25">
      <c r="B167" s="2"/>
      <c r="C167" s="11"/>
      <c r="D167" s="11"/>
      <c r="E167" s="11"/>
      <c r="F167" s="11"/>
      <c r="G167" s="11"/>
      <c r="H167" s="11"/>
      <c r="I167" s="11"/>
      <c r="J167" s="11">
        <v>1000</v>
      </c>
      <c r="Q167" s="11"/>
      <c r="R167" s="11"/>
      <c r="S167" s="11"/>
      <c r="T167" s="11"/>
      <c r="U167" s="11"/>
      <c r="V167" s="11"/>
      <c r="W167" s="11"/>
      <c r="X167" s="11"/>
      <c r="Y167" s="11"/>
      <c r="Z167" s="11"/>
      <c r="AA167" s="11"/>
      <c r="AB167" s="11"/>
      <c r="AC167" s="11"/>
      <c r="AD167" s="11"/>
      <c r="AE167" s="11"/>
      <c r="AF167" s="11"/>
      <c r="AG167" s="14"/>
      <c r="AH167" s="11"/>
      <c r="AI167" s="11"/>
      <c r="AJ167" s="11"/>
      <c r="AK167" s="11"/>
      <c r="AL167" s="11"/>
      <c r="AM167" s="11"/>
      <c r="AN167" s="11"/>
      <c r="AO167" s="11"/>
      <c r="AP167" s="11"/>
      <c r="AQ167" s="11"/>
      <c r="AR167" s="11"/>
      <c r="AS167" s="11"/>
      <c r="AT167" s="11"/>
      <c r="AU167" s="11"/>
      <c r="AV167" s="11"/>
      <c r="AW167" s="11"/>
      <c r="AX167" s="11"/>
      <c r="AY167" s="11"/>
      <c r="AZ167" s="11"/>
      <c r="BA167" s="11"/>
      <c r="BB167" s="11"/>
      <c r="BC167" s="11"/>
      <c r="BD167" s="11"/>
      <c r="BE167" s="11"/>
      <c r="BF167" s="11"/>
      <c r="BG167" s="11"/>
      <c r="BH167" s="1">
        <f t="shared" si="2"/>
        <v>1000</v>
      </c>
    </row>
    <row r="168" spans="2:60" x14ac:dyDescent="0.25">
      <c r="B168" s="117"/>
      <c r="C168" s="11"/>
      <c r="D168" s="11"/>
      <c r="E168" s="11"/>
      <c r="F168" s="11"/>
      <c r="G168" s="11"/>
      <c r="H168" s="11"/>
      <c r="I168" s="11"/>
      <c r="J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  <c r="AA168" s="11"/>
      <c r="AB168" s="11"/>
      <c r="AC168" s="11"/>
      <c r="AD168" s="11">
        <v>202.5</v>
      </c>
      <c r="AE168" s="11"/>
      <c r="AF168" s="11"/>
      <c r="AG168" s="14"/>
      <c r="AH168" s="11"/>
      <c r="AI168" s="11"/>
      <c r="AJ168" s="11"/>
      <c r="AK168" s="11"/>
      <c r="AL168" s="11"/>
      <c r="AM168" s="11"/>
      <c r="AN168" s="11"/>
      <c r="AO168" s="11"/>
      <c r="AP168" s="11"/>
      <c r="AQ168" s="11"/>
      <c r="AR168" s="11"/>
      <c r="AS168" s="11"/>
      <c r="AT168" s="11"/>
      <c r="AU168" s="11"/>
      <c r="AV168" s="11"/>
      <c r="AW168" s="11"/>
      <c r="AX168" s="11"/>
      <c r="AY168" s="11"/>
      <c r="AZ168" s="11"/>
      <c r="BA168" s="11"/>
      <c r="BB168" s="11"/>
      <c r="BC168" s="11"/>
      <c r="BD168" s="11"/>
      <c r="BE168" s="11"/>
      <c r="BF168" s="11"/>
      <c r="BG168" s="11"/>
      <c r="BH168" s="1">
        <f t="shared" si="2"/>
        <v>202.5</v>
      </c>
    </row>
    <row r="169" spans="2:60" x14ac:dyDescent="0.25">
      <c r="B169" s="117"/>
      <c r="C169" s="11"/>
      <c r="D169" s="11"/>
      <c r="E169" s="11"/>
      <c r="F169" s="11"/>
      <c r="G169" s="11"/>
      <c r="H169" s="11"/>
      <c r="I169" s="11"/>
      <c r="J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1"/>
      <c r="AB169" s="11"/>
      <c r="AC169" s="11"/>
      <c r="AD169" s="11">
        <v>111.25</v>
      </c>
      <c r="AE169" s="11"/>
      <c r="AF169" s="11"/>
      <c r="AG169" s="14"/>
      <c r="AH169" s="11"/>
      <c r="AI169" s="11"/>
      <c r="AJ169" s="11"/>
      <c r="AK169" s="11"/>
      <c r="AL169" s="11"/>
      <c r="AM169" s="11"/>
      <c r="AN169" s="11"/>
      <c r="AO169" s="11"/>
      <c r="AP169" s="11"/>
      <c r="AQ169" s="11"/>
      <c r="AR169" s="11"/>
      <c r="AS169" s="11"/>
      <c r="AT169" s="11"/>
      <c r="AU169" s="11"/>
      <c r="AV169" s="11"/>
      <c r="AW169" s="11"/>
      <c r="AX169" s="11"/>
      <c r="AY169" s="11"/>
      <c r="AZ169" s="11"/>
      <c r="BA169" s="11"/>
      <c r="BB169" s="11"/>
      <c r="BC169" s="11"/>
      <c r="BD169" s="11"/>
      <c r="BE169" s="11"/>
      <c r="BF169" s="11"/>
      <c r="BG169" s="11"/>
      <c r="BH169" s="1">
        <f t="shared" si="2"/>
        <v>111.25</v>
      </c>
    </row>
    <row r="170" spans="2:60" x14ac:dyDescent="0.25">
      <c r="B170" s="117"/>
      <c r="C170" s="11"/>
      <c r="D170" s="11"/>
      <c r="E170" s="11"/>
      <c r="F170" s="11"/>
      <c r="G170" s="11"/>
      <c r="H170" s="11"/>
      <c r="I170" s="11"/>
      <c r="J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1"/>
      <c r="AB170" s="11"/>
      <c r="AC170" s="11"/>
      <c r="AD170" s="11">
        <v>31.25</v>
      </c>
      <c r="AE170" s="11"/>
      <c r="AF170" s="11"/>
      <c r="AG170" s="14"/>
      <c r="AH170" s="11"/>
      <c r="AI170" s="11"/>
      <c r="AJ170" s="11"/>
      <c r="AK170" s="11"/>
      <c r="AL170" s="11"/>
      <c r="AM170" s="11"/>
      <c r="AN170" s="11"/>
      <c r="AO170" s="11"/>
      <c r="AP170" s="11"/>
      <c r="AQ170" s="11"/>
      <c r="AR170" s="11"/>
      <c r="AS170" s="11"/>
      <c r="AT170" s="11"/>
      <c r="AU170" s="11"/>
      <c r="AV170" s="11"/>
      <c r="AW170" s="11"/>
      <c r="AX170" s="11"/>
      <c r="AY170" s="11"/>
      <c r="AZ170" s="11"/>
      <c r="BA170" s="11"/>
      <c r="BB170" s="11"/>
      <c r="BC170" s="11"/>
      <c r="BD170" s="11"/>
      <c r="BE170" s="11"/>
      <c r="BF170" s="11"/>
      <c r="BG170" s="11"/>
      <c r="BH170" s="1">
        <f t="shared" si="2"/>
        <v>31.25</v>
      </c>
    </row>
    <row r="171" spans="2:60" x14ac:dyDescent="0.25">
      <c r="B171" s="117"/>
      <c r="C171" s="11"/>
      <c r="D171" s="11"/>
      <c r="E171" s="11"/>
      <c r="F171" s="11"/>
      <c r="G171" s="11"/>
      <c r="H171" s="11"/>
      <c r="I171" s="11"/>
      <c r="J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  <c r="AA171" s="11"/>
      <c r="AB171" s="11"/>
      <c r="AC171" s="11"/>
      <c r="AD171" s="11">
        <v>66.25</v>
      </c>
      <c r="AE171" s="11"/>
      <c r="AF171" s="11"/>
      <c r="AG171" s="14"/>
      <c r="AH171" s="11"/>
      <c r="AI171" s="11"/>
      <c r="AJ171" s="11"/>
      <c r="AK171" s="11"/>
      <c r="AL171" s="11"/>
      <c r="AM171" s="11"/>
      <c r="AN171" s="11"/>
      <c r="AO171" s="11"/>
      <c r="AP171" s="11"/>
      <c r="AQ171" s="11"/>
      <c r="AR171" s="11"/>
      <c r="AS171" s="11"/>
      <c r="AT171" s="11"/>
      <c r="AU171" s="11"/>
      <c r="AV171" s="11"/>
      <c r="AW171" s="11"/>
      <c r="AX171" s="11"/>
      <c r="AY171" s="11"/>
      <c r="AZ171" s="11"/>
      <c r="BA171" s="11"/>
      <c r="BB171" s="11"/>
      <c r="BC171" s="11"/>
      <c r="BD171" s="11"/>
      <c r="BE171" s="11"/>
      <c r="BF171" s="11"/>
      <c r="BG171" s="11"/>
      <c r="BH171" s="1">
        <f t="shared" si="2"/>
        <v>66.25</v>
      </c>
    </row>
    <row r="172" spans="2:60" x14ac:dyDescent="0.25">
      <c r="B172" s="53"/>
      <c r="C172" s="11"/>
      <c r="D172" s="11"/>
      <c r="E172" s="11"/>
      <c r="F172" s="11"/>
      <c r="G172" s="11"/>
      <c r="H172" s="11"/>
      <c r="I172" s="11"/>
      <c r="J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>
        <v>51.25</v>
      </c>
      <c r="AE172" s="11"/>
      <c r="AF172" s="11"/>
      <c r="AG172" s="14"/>
      <c r="AH172" s="11"/>
      <c r="AI172" s="11"/>
      <c r="AJ172" s="11"/>
      <c r="AK172" s="11"/>
      <c r="AL172" s="11"/>
      <c r="AM172" s="11"/>
      <c r="AN172" s="11"/>
      <c r="AO172" s="11"/>
      <c r="AP172" s="11"/>
      <c r="AQ172" s="11"/>
      <c r="AR172" s="11"/>
      <c r="AS172" s="11"/>
      <c r="AT172" s="11"/>
      <c r="AU172" s="11"/>
      <c r="AV172" s="11"/>
      <c r="AW172" s="11"/>
      <c r="AX172" s="11"/>
      <c r="AY172" s="11"/>
      <c r="AZ172" s="11"/>
      <c r="BA172" s="11"/>
      <c r="BB172" s="11"/>
      <c r="BC172" s="11"/>
      <c r="BD172" s="11"/>
      <c r="BE172" s="11"/>
      <c r="BF172" s="11"/>
      <c r="BG172" s="11"/>
      <c r="BH172" s="1">
        <f t="shared" si="2"/>
        <v>51.25</v>
      </c>
    </row>
    <row r="173" spans="2:60" x14ac:dyDescent="0.25">
      <c r="B173" s="53"/>
      <c r="C173" s="11"/>
      <c r="D173" s="11"/>
      <c r="E173" s="11"/>
      <c r="F173" s="11"/>
      <c r="G173" s="11"/>
      <c r="H173" s="11"/>
      <c r="I173" s="11"/>
      <c r="J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  <c r="AA173" s="11"/>
      <c r="AB173" s="11"/>
      <c r="AC173" s="11"/>
      <c r="AD173" s="11">
        <v>297.5</v>
      </c>
      <c r="AE173" s="11"/>
      <c r="AF173" s="11"/>
      <c r="AG173" s="14"/>
      <c r="AH173" s="11"/>
      <c r="AI173" s="11"/>
      <c r="AJ173" s="11"/>
      <c r="AK173" s="11"/>
      <c r="AL173" s="11"/>
      <c r="AM173" s="11"/>
      <c r="AN173" s="11"/>
      <c r="AO173" s="11"/>
      <c r="AP173" s="11"/>
      <c r="AQ173" s="11"/>
      <c r="AR173" s="11"/>
      <c r="AS173" s="11"/>
      <c r="AT173" s="11"/>
      <c r="AU173" s="11"/>
      <c r="AV173" s="11"/>
      <c r="AW173" s="11"/>
      <c r="AX173" s="11"/>
      <c r="AY173" s="11"/>
      <c r="AZ173" s="11"/>
      <c r="BA173" s="11"/>
      <c r="BB173" s="11"/>
      <c r="BC173" s="11"/>
      <c r="BD173" s="11"/>
      <c r="BE173" s="11"/>
      <c r="BF173" s="11"/>
      <c r="BG173" s="11"/>
      <c r="BH173" s="1">
        <f t="shared" si="2"/>
        <v>297.5</v>
      </c>
    </row>
    <row r="174" spans="2:60" x14ac:dyDescent="0.25">
      <c r="B174" s="53"/>
      <c r="C174" s="11"/>
      <c r="D174" s="11"/>
      <c r="E174" s="11"/>
      <c r="F174" s="11"/>
      <c r="G174" s="11"/>
      <c r="H174" s="11"/>
      <c r="I174" s="11"/>
      <c r="J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  <c r="AA174" s="11"/>
      <c r="AB174" s="11"/>
      <c r="AC174" s="11"/>
      <c r="AD174" s="11">
        <v>170</v>
      </c>
      <c r="AE174" s="11"/>
      <c r="AF174" s="11"/>
      <c r="AG174" s="14"/>
      <c r="AH174" s="11"/>
      <c r="AI174" s="11"/>
      <c r="AJ174" s="11"/>
      <c r="AK174" s="11"/>
      <c r="AL174" s="11"/>
      <c r="AM174" s="11"/>
      <c r="AN174" s="11"/>
      <c r="AO174" s="11"/>
      <c r="AP174" s="11"/>
      <c r="AQ174" s="11"/>
      <c r="AR174" s="11"/>
      <c r="AS174" s="11"/>
      <c r="AT174" s="11"/>
      <c r="AU174" s="11"/>
      <c r="AV174" s="11"/>
      <c r="AW174" s="11"/>
      <c r="AX174" s="11"/>
      <c r="AY174" s="11"/>
      <c r="AZ174" s="11"/>
      <c r="BA174" s="11"/>
      <c r="BB174" s="11"/>
      <c r="BC174" s="11"/>
      <c r="BD174" s="11"/>
      <c r="BE174" s="11"/>
      <c r="BF174" s="11"/>
      <c r="BG174" s="11"/>
      <c r="BH174" s="1">
        <f t="shared" si="2"/>
        <v>170</v>
      </c>
    </row>
    <row r="175" spans="2:60" x14ac:dyDescent="0.25">
      <c r="B175" s="2"/>
      <c r="C175" s="11"/>
      <c r="D175" s="11"/>
      <c r="E175" s="11"/>
      <c r="F175" s="11"/>
      <c r="G175" s="11"/>
      <c r="H175" s="11"/>
      <c r="I175" s="11"/>
      <c r="J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  <c r="AA175" s="11"/>
      <c r="AB175" s="11"/>
      <c r="AC175" s="11"/>
      <c r="AD175" s="11">
        <v>121.25</v>
      </c>
      <c r="AE175" s="11"/>
      <c r="AF175" s="11"/>
      <c r="AG175" s="14"/>
      <c r="AH175" s="11"/>
      <c r="AI175" s="11"/>
      <c r="AJ175" s="11"/>
      <c r="AK175" s="11"/>
      <c r="AL175" s="11"/>
      <c r="AM175" s="11"/>
      <c r="AN175" s="11"/>
      <c r="AO175" s="11"/>
      <c r="AP175" s="11"/>
      <c r="AQ175" s="11"/>
      <c r="AR175" s="11"/>
      <c r="AS175" s="11"/>
      <c r="AT175" s="11"/>
      <c r="AU175" s="11"/>
      <c r="AV175" s="11"/>
      <c r="AW175" s="11"/>
      <c r="AX175" s="11"/>
      <c r="AY175" s="11"/>
      <c r="AZ175" s="11"/>
      <c r="BA175" s="11"/>
      <c r="BB175" s="11"/>
      <c r="BC175" s="11"/>
      <c r="BD175" s="11"/>
      <c r="BE175" s="11"/>
      <c r="BF175" s="11"/>
      <c r="BG175" s="11"/>
      <c r="BH175" s="1">
        <f t="shared" si="2"/>
        <v>121.25</v>
      </c>
    </row>
    <row r="176" spans="2:60" x14ac:dyDescent="0.25">
      <c r="B176" s="2"/>
      <c r="C176" s="11"/>
      <c r="D176" s="11"/>
      <c r="E176" s="11"/>
      <c r="F176" s="11"/>
      <c r="G176" s="11"/>
      <c r="H176" s="11"/>
      <c r="I176" s="11"/>
      <c r="J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  <c r="AA176" s="11"/>
      <c r="AB176" s="11"/>
      <c r="AC176" s="11"/>
      <c r="AD176" s="11">
        <v>33.75</v>
      </c>
      <c r="AE176" s="11"/>
      <c r="AF176" s="11"/>
      <c r="AG176" s="14"/>
      <c r="AH176" s="11"/>
      <c r="AI176" s="11"/>
      <c r="AJ176" s="11"/>
      <c r="AK176" s="11"/>
      <c r="AL176" s="11"/>
      <c r="AM176" s="11"/>
      <c r="AN176" s="11"/>
      <c r="AO176" s="11"/>
      <c r="AP176" s="11"/>
      <c r="AQ176" s="11"/>
      <c r="AR176" s="11"/>
      <c r="AS176" s="11"/>
      <c r="AT176" s="11"/>
      <c r="AU176" s="11"/>
      <c r="AV176" s="11"/>
      <c r="AW176" s="11"/>
      <c r="AX176" s="11"/>
      <c r="AY176" s="11"/>
      <c r="AZ176" s="11"/>
      <c r="BA176" s="11"/>
      <c r="BB176" s="11"/>
      <c r="BC176" s="11"/>
      <c r="BD176" s="11"/>
      <c r="BE176" s="11"/>
      <c r="BF176" s="11"/>
      <c r="BG176" s="11"/>
      <c r="BH176" s="1">
        <f t="shared" si="2"/>
        <v>33.75</v>
      </c>
    </row>
    <row r="177" spans="2:60" x14ac:dyDescent="0.25">
      <c r="B177" s="2"/>
      <c r="C177" s="11"/>
      <c r="D177" s="11"/>
      <c r="E177" s="11"/>
      <c r="F177" s="11"/>
      <c r="G177" s="11"/>
      <c r="H177" s="11"/>
      <c r="I177" s="11"/>
      <c r="J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  <c r="AA177" s="11"/>
      <c r="AB177" s="11"/>
      <c r="AC177" s="11"/>
      <c r="AD177" s="11">
        <v>92.5</v>
      </c>
      <c r="AE177" s="11"/>
      <c r="AF177" s="11"/>
      <c r="AG177" s="14"/>
      <c r="AH177" s="11"/>
      <c r="AI177" s="11"/>
      <c r="AJ177" s="11"/>
      <c r="AK177" s="11"/>
      <c r="AL177" s="11"/>
      <c r="AM177" s="11"/>
      <c r="AN177" s="11"/>
      <c r="AO177" s="11"/>
      <c r="AP177" s="11"/>
      <c r="AQ177" s="11"/>
      <c r="AR177" s="11"/>
      <c r="AS177" s="11"/>
      <c r="AT177" s="11"/>
      <c r="AU177" s="11"/>
      <c r="AV177" s="11"/>
      <c r="AW177" s="11"/>
      <c r="AX177" s="11"/>
      <c r="AY177" s="11"/>
      <c r="AZ177" s="11"/>
      <c r="BA177" s="11"/>
      <c r="BB177" s="11"/>
      <c r="BC177" s="11"/>
      <c r="BD177" s="11"/>
      <c r="BE177" s="11"/>
      <c r="BF177" s="11"/>
      <c r="BG177" s="11"/>
      <c r="BH177" s="1">
        <f t="shared" si="2"/>
        <v>92.5</v>
      </c>
    </row>
    <row r="178" spans="2:60" x14ac:dyDescent="0.25">
      <c r="B178" s="2"/>
      <c r="C178" s="11"/>
      <c r="D178" s="11"/>
      <c r="E178" s="11"/>
      <c r="F178" s="11"/>
      <c r="G178" s="11"/>
      <c r="H178" s="11"/>
      <c r="I178" s="11"/>
      <c r="J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  <c r="AA178" s="11"/>
      <c r="AB178" s="11"/>
      <c r="AC178" s="11"/>
      <c r="AD178" s="11">
        <v>37.5</v>
      </c>
      <c r="AE178" s="11"/>
      <c r="AF178" s="11"/>
      <c r="AG178" s="14"/>
      <c r="AH178" s="11"/>
      <c r="AI178" s="11"/>
      <c r="AJ178" s="11"/>
      <c r="AK178" s="11"/>
      <c r="AL178" s="11"/>
      <c r="AM178" s="11"/>
      <c r="AN178" s="11"/>
      <c r="AO178" s="11"/>
      <c r="AP178" s="11"/>
      <c r="AQ178" s="11"/>
      <c r="AR178" s="11"/>
      <c r="AS178" s="11"/>
      <c r="AT178" s="11"/>
      <c r="AU178" s="11"/>
      <c r="AV178" s="11"/>
      <c r="AW178" s="11"/>
      <c r="AX178" s="11"/>
      <c r="AY178" s="11"/>
      <c r="AZ178" s="11"/>
      <c r="BA178" s="11"/>
      <c r="BB178" s="11"/>
      <c r="BC178" s="11"/>
      <c r="BD178" s="11"/>
      <c r="BE178" s="11"/>
      <c r="BF178" s="11"/>
      <c r="BG178" s="11"/>
      <c r="BH178" s="1">
        <f t="shared" si="2"/>
        <v>37.5</v>
      </c>
    </row>
    <row r="179" spans="2:60" x14ac:dyDescent="0.25">
      <c r="B179" s="2"/>
      <c r="C179" s="11"/>
      <c r="D179" s="11"/>
      <c r="E179" s="11"/>
      <c r="F179" s="11"/>
      <c r="G179" s="11"/>
      <c r="H179" s="11"/>
      <c r="I179" s="11"/>
      <c r="J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  <c r="AA179" s="11"/>
      <c r="AB179" s="11"/>
      <c r="AC179" s="11"/>
      <c r="AD179" s="11">
        <v>120</v>
      </c>
      <c r="AE179" s="11"/>
      <c r="AF179" s="11"/>
      <c r="AG179" s="14"/>
      <c r="AH179" s="11"/>
      <c r="AI179" s="11"/>
      <c r="AJ179" s="11"/>
      <c r="AK179" s="11"/>
      <c r="AL179" s="11"/>
      <c r="AM179" s="11"/>
      <c r="AN179" s="11"/>
      <c r="AO179" s="11"/>
      <c r="AP179" s="11"/>
      <c r="AQ179" s="11"/>
      <c r="AR179" s="11"/>
      <c r="AS179" s="11"/>
      <c r="AT179" s="11"/>
      <c r="AU179" s="11"/>
      <c r="AV179" s="11"/>
      <c r="AW179" s="11"/>
      <c r="AX179" s="11"/>
      <c r="AY179" s="11"/>
      <c r="AZ179" s="11"/>
      <c r="BA179" s="11"/>
      <c r="BB179" s="11"/>
      <c r="BC179" s="11"/>
      <c r="BD179" s="11"/>
      <c r="BE179" s="11"/>
      <c r="BF179" s="11"/>
      <c r="BG179" s="11"/>
      <c r="BH179" s="1">
        <f t="shared" si="2"/>
        <v>120</v>
      </c>
    </row>
    <row r="180" spans="2:60" x14ac:dyDescent="0.25">
      <c r="B180" s="2"/>
      <c r="C180" s="11"/>
      <c r="D180" s="11"/>
      <c r="E180" s="11"/>
      <c r="F180" s="11"/>
      <c r="G180" s="11"/>
      <c r="H180" s="11"/>
      <c r="I180" s="11"/>
      <c r="J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  <c r="AA180" s="11"/>
      <c r="AB180" s="11"/>
      <c r="AC180" s="11"/>
      <c r="AD180" s="11">
        <v>188.75</v>
      </c>
      <c r="AE180" s="11"/>
      <c r="AF180" s="11"/>
      <c r="AG180" s="14"/>
      <c r="AH180" s="11"/>
      <c r="AI180" s="11"/>
      <c r="AJ180" s="11"/>
      <c r="AK180" s="11"/>
      <c r="AL180" s="11"/>
      <c r="AM180" s="11"/>
      <c r="AN180" s="11"/>
      <c r="AO180" s="11"/>
      <c r="AP180" s="11"/>
      <c r="AQ180" s="11"/>
      <c r="AR180" s="11"/>
      <c r="AS180" s="11"/>
      <c r="AT180" s="11"/>
      <c r="AU180" s="11"/>
      <c r="AV180" s="11"/>
      <c r="AW180" s="11"/>
      <c r="AX180" s="11"/>
      <c r="AY180" s="11"/>
      <c r="AZ180" s="11"/>
      <c r="BA180" s="11"/>
      <c r="BB180" s="11"/>
      <c r="BC180" s="11"/>
      <c r="BD180" s="11"/>
      <c r="BE180" s="11"/>
      <c r="BF180" s="11"/>
      <c r="BG180" s="11"/>
      <c r="BH180" s="1">
        <f t="shared" si="2"/>
        <v>188.75</v>
      </c>
    </row>
    <row r="181" spans="2:60" x14ac:dyDescent="0.25">
      <c r="B181" s="2"/>
      <c r="C181" s="11"/>
      <c r="D181" s="11"/>
      <c r="E181" s="11"/>
      <c r="F181" s="11"/>
      <c r="G181" s="11"/>
      <c r="H181" s="11"/>
      <c r="I181" s="11"/>
      <c r="J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  <c r="AA181" s="11"/>
      <c r="AB181" s="11"/>
      <c r="AC181" s="11"/>
      <c r="AD181" s="11">
        <v>76.25</v>
      </c>
      <c r="AE181" s="11"/>
      <c r="AF181" s="11"/>
      <c r="AG181" s="14"/>
      <c r="AH181" s="11"/>
      <c r="AI181" s="11"/>
      <c r="AJ181" s="11"/>
      <c r="AK181" s="11"/>
      <c r="AL181" s="11"/>
      <c r="AM181" s="11"/>
      <c r="AN181" s="11"/>
      <c r="AO181" s="11"/>
      <c r="AP181" s="11"/>
      <c r="AQ181" s="11"/>
      <c r="AR181" s="11"/>
      <c r="AS181" s="11"/>
      <c r="AT181" s="11"/>
      <c r="AU181" s="11"/>
      <c r="AV181" s="11"/>
      <c r="AW181" s="11"/>
      <c r="AX181" s="11"/>
      <c r="AY181" s="11"/>
      <c r="AZ181" s="11"/>
      <c r="BA181" s="11"/>
      <c r="BB181" s="11"/>
      <c r="BC181" s="11"/>
      <c r="BD181" s="11"/>
      <c r="BE181" s="11"/>
      <c r="BF181" s="11"/>
      <c r="BG181" s="11"/>
      <c r="BH181" s="1">
        <f t="shared" si="2"/>
        <v>76.25</v>
      </c>
    </row>
    <row r="182" spans="2:60" x14ac:dyDescent="0.25">
      <c r="B182" s="2"/>
      <c r="C182" s="11"/>
      <c r="D182" s="11"/>
      <c r="E182" s="11"/>
      <c r="F182" s="11"/>
      <c r="G182" s="11"/>
      <c r="H182" s="11"/>
      <c r="I182" s="11"/>
      <c r="J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  <c r="AA182" s="11"/>
      <c r="AB182" s="11"/>
      <c r="AC182" s="11"/>
      <c r="AD182" s="11">
        <v>363.75</v>
      </c>
      <c r="AE182" s="11"/>
      <c r="AF182" s="11"/>
      <c r="AG182" s="14"/>
      <c r="AH182" s="11"/>
      <c r="AI182" s="11"/>
      <c r="AJ182" s="11"/>
      <c r="AK182" s="11"/>
      <c r="AL182" s="11"/>
      <c r="AM182" s="11"/>
      <c r="AN182" s="11"/>
      <c r="AO182" s="11"/>
      <c r="AP182" s="11"/>
      <c r="AQ182" s="11"/>
      <c r="AR182" s="11"/>
      <c r="AS182" s="11"/>
      <c r="AT182" s="11"/>
      <c r="AU182" s="11"/>
      <c r="AV182" s="11"/>
      <c r="AW182" s="11"/>
      <c r="AX182" s="11"/>
      <c r="AY182" s="11"/>
      <c r="AZ182" s="11"/>
      <c r="BA182" s="11"/>
      <c r="BB182" s="11"/>
      <c r="BC182" s="11"/>
      <c r="BD182" s="11"/>
      <c r="BE182" s="11"/>
      <c r="BF182" s="11"/>
      <c r="BG182" s="11"/>
      <c r="BH182" s="1">
        <f t="shared" si="2"/>
        <v>363.75</v>
      </c>
    </row>
    <row r="183" spans="2:60" x14ac:dyDescent="0.25">
      <c r="B183" s="117"/>
      <c r="C183" s="11"/>
      <c r="D183" s="11"/>
      <c r="E183" s="11"/>
      <c r="F183" s="11"/>
      <c r="G183" s="11"/>
      <c r="H183" s="11"/>
      <c r="I183" s="11"/>
      <c r="J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  <c r="AA183" s="11"/>
      <c r="AB183" s="11"/>
      <c r="AC183" s="11"/>
      <c r="AD183" s="11">
        <v>7.5</v>
      </c>
      <c r="AE183" s="11"/>
      <c r="AF183" s="11"/>
      <c r="AG183" s="14"/>
      <c r="AH183" s="11"/>
      <c r="AI183" s="11"/>
      <c r="AJ183" s="11"/>
      <c r="AK183" s="11"/>
      <c r="AL183" s="11"/>
      <c r="AM183" s="11"/>
      <c r="AN183" s="11"/>
      <c r="AO183" s="11"/>
      <c r="AP183" s="11"/>
      <c r="AQ183" s="11"/>
      <c r="AR183" s="11"/>
      <c r="AS183" s="11"/>
      <c r="AT183" s="11"/>
      <c r="AU183" s="11"/>
      <c r="AV183" s="11"/>
      <c r="AW183" s="11"/>
      <c r="AX183" s="11"/>
      <c r="AY183" s="11"/>
      <c r="AZ183" s="11"/>
      <c r="BA183" s="11"/>
      <c r="BB183" s="11"/>
      <c r="BC183" s="11"/>
      <c r="BD183" s="11"/>
      <c r="BE183" s="11"/>
      <c r="BF183" s="11"/>
      <c r="BG183" s="11"/>
      <c r="BH183" s="1">
        <f t="shared" si="2"/>
        <v>7.5</v>
      </c>
    </row>
    <row r="184" spans="2:60" x14ac:dyDescent="0.25">
      <c r="B184" s="2"/>
      <c r="C184" s="11"/>
      <c r="D184" s="11"/>
      <c r="E184" s="11"/>
      <c r="F184" s="11"/>
      <c r="G184" s="11"/>
      <c r="H184" s="11"/>
      <c r="I184" s="11"/>
      <c r="J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  <c r="AA184" s="11"/>
      <c r="AB184" s="11"/>
      <c r="AC184" s="11"/>
      <c r="AD184" s="11">
        <v>15</v>
      </c>
      <c r="AE184" s="11"/>
      <c r="AF184" s="11"/>
      <c r="AG184" s="14"/>
      <c r="AH184" s="11"/>
      <c r="AI184" s="11"/>
      <c r="AJ184" s="11"/>
      <c r="AK184" s="11"/>
      <c r="AL184" s="11"/>
      <c r="AM184" s="11"/>
      <c r="AN184" s="11"/>
      <c r="AO184" s="11"/>
      <c r="AP184" s="11"/>
      <c r="AQ184" s="11"/>
      <c r="AR184" s="11"/>
      <c r="AS184" s="11"/>
      <c r="AT184" s="11"/>
      <c r="AU184" s="11"/>
      <c r="AV184" s="11"/>
      <c r="AW184" s="11"/>
      <c r="AX184" s="11"/>
      <c r="AY184" s="11"/>
      <c r="AZ184" s="11"/>
      <c r="BA184" s="11"/>
      <c r="BB184" s="11"/>
      <c r="BC184" s="11"/>
      <c r="BD184" s="11"/>
      <c r="BE184" s="11"/>
      <c r="BF184" s="11"/>
      <c r="BG184" s="11"/>
      <c r="BH184" s="1">
        <f t="shared" si="2"/>
        <v>15</v>
      </c>
    </row>
    <row r="185" spans="2:60" x14ac:dyDescent="0.25">
      <c r="B185" s="110"/>
      <c r="C185" s="11"/>
      <c r="D185" s="11"/>
      <c r="E185" s="11"/>
      <c r="F185" s="11"/>
      <c r="G185" s="11"/>
      <c r="H185" s="11"/>
      <c r="I185" s="11"/>
      <c r="J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  <c r="AA185" s="11"/>
      <c r="AB185" s="11"/>
      <c r="AC185" s="11"/>
      <c r="AD185" s="11">
        <v>27.5</v>
      </c>
      <c r="AE185" s="11"/>
      <c r="AF185" s="11"/>
      <c r="AG185" s="14"/>
      <c r="AH185" s="11"/>
      <c r="AI185" s="11"/>
      <c r="AJ185" s="11"/>
      <c r="AK185" s="11"/>
      <c r="AL185" s="11"/>
      <c r="AM185" s="11"/>
      <c r="AN185" s="11"/>
      <c r="AO185" s="11"/>
      <c r="AP185" s="11"/>
      <c r="AQ185" s="11"/>
      <c r="AR185" s="11"/>
      <c r="AS185" s="11"/>
      <c r="AT185" s="11"/>
      <c r="AU185" s="11"/>
      <c r="AV185" s="11"/>
      <c r="AW185" s="11"/>
      <c r="AX185" s="11"/>
      <c r="AY185" s="11"/>
      <c r="AZ185" s="11"/>
      <c r="BA185" s="11"/>
      <c r="BB185" s="11"/>
      <c r="BC185" s="11"/>
      <c r="BD185" s="11"/>
      <c r="BE185" s="11"/>
      <c r="BF185" s="11"/>
      <c r="BG185" s="11"/>
      <c r="BH185" s="1">
        <f t="shared" si="2"/>
        <v>27.5</v>
      </c>
    </row>
    <row r="186" spans="2:60" x14ac:dyDescent="0.25">
      <c r="B186" s="211"/>
      <c r="C186" s="11"/>
      <c r="D186" s="11"/>
      <c r="E186" s="11"/>
      <c r="F186" s="11"/>
      <c r="G186" s="11"/>
      <c r="H186" s="11"/>
      <c r="I186" s="11"/>
      <c r="J186" s="11"/>
      <c r="Q186" s="11"/>
      <c r="R186" s="11"/>
      <c r="S186" s="11"/>
      <c r="T186" s="11"/>
      <c r="U186" s="11"/>
      <c r="V186" s="11"/>
      <c r="W186" s="11"/>
      <c r="X186" s="11">
        <v>76</v>
      </c>
      <c r="Y186" s="11"/>
      <c r="Z186" s="11"/>
      <c r="AA186" s="11"/>
      <c r="AB186" s="11"/>
      <c r="AC186" s="11"/>
      <c r="AD186" s="11"/>
      <c r="AE186" s="11"/>
      <c r="AF186" s="11"/>
      <c r="AG186" s="14"/>
      <c r="AH186" s="11"/>
      <c r="AI186" s="11"/>
      <c r="AJ186" s="11"/>
      <c r="AK186" s="11"/>
      <c r="AL186" s="11"/>
      <c r="AM186" s="11"/>
      <c r="AN186" s="11"/>
      <c r="AO186" s="11"/>
      <c r="AP186" s="11"/>
      <c r="AQ186" s="11"/>
      <c r="AR186" s="11"/>
      <c r="AS186" s="11"/>
      <c r="AT186" s="11"/>
      <c r="AU186" s="11"/>
      <c r="AV186" s="11"/>
      <c r="AW186" s="11"/>
      <c r="AX186" s="11"/>
      <c r="AY186" s="11"/>
      <c r="AZ186" s="11"/>
      <c r="BA186" s="11"/>
      <c r="BB186" s="11"/>
      <c r="BC186" s="11"/>
      <c r="BD186" s="11"/>
      <c r="BE186" s="11"/>
      <c r="BF186" s="11"/>
      <c r="BG186" s="11"/>
      <c r="BH186" s="1">
        <f t="shared" si="2"/>
        <v>76</v>
      </c>
    </row>
    <row r="187" spans="2:60" x14ac:dyDescent="0.25">
      <c r="B187" s="150"/>
      <c r="C187" s="11"/>
      <c r="D187" s="11"/>
      <c r="E187" s="11"/>
      <c r="F187" s="11"/>
      <c r="G187" s="11"/>
      <c r="H187" s="11"/>
      <c r="I187" s="11"/>
      <c r="J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  <c r="AA187" s="11"/>
      <c r="AB187" s="11"/>
      <c r="AC187" s="11"/>
      <c r="AD187" s="11"/>
      <c r="AE187" s="11"/>
      <c r="AF187" s="11"/>
      <c r="AG187" s="14"/>
      <c r="AH187" s="11"/>
      <c r="AI187" s="11"/>
      <c r="AJ187" s="11"/>
      <c r="AK187" s="11"/>
      <c r="AL187" s="11"/>
      <c r="AM187" s="11"/>
      <c r="AN187" s="11"/>
      <c r="AO187" s="11"/>
      <c r="AP187" s="11"/>
      <c r="AQ187" s="11"/>
      <c r="AR187" s="11"/>
      <c r="AS187" s="11"/>
      <c r="AT187" s="11"/>
      <c r="AU187" s="11"/>
      <c r="AV187" s="11"/>
      <c r="AW187" s="11"/>
      <c r="AX187" s="11"/>
      <c r="AY187" s="11"/>
      <c r="AZ187" s="11">
        <v>5660.4</v>
      </c>
      <c r="BA187" s="11"/>
      <c r="BB187" s="11"/>
      <c r="BC187" s="11"/>
      <c r="BD187" s="11"/>
      <c r="BE187" s="11"/>
      <c r="BF187" s="11"/>
      <c r="BG187" s="11"/>
      <c r="BH187" s="1">
        <f t="shared" si="2"/>
        <v>5660.4</v>
      </c>
    </row>
    <row r="188" spans="2:60" x14ac:dyDescent="0.25">
      <c r="B188" s="211"/>
      <c r="C188" s="11"/>
      <c r="D188" s="11"/>
      <c r="E188" s="11"/>
      <c r="F188" s="11"/>
      <c r="G188" s="11"/>
      <c r="H188" s="11"/>
      <c r="I188" s="11"/>
      <c r="J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  <c r="AA188" s="11"/>
      <c r="AB188" s="11"/>
      <c r="AC188" s="11"/>
      <c r="AD188" s="11"/>
      <c r="AE188" s="11"/>
      <c r="AF188" s="11"/>
      <c r="AG188" s="14"/>
      <c r="AH188" s="11"/>
      <c r="AI188" s="11"/>
      <c r="AJ188" s="11"/>
      <c r="AK188" s="11"/>
      <c r="AL188" s="11"/>
      <c r="AM188" s="11"/>
      <c r="AN188" s="11"/>
      <c r="AO188" s="11"/>
      <c r="AP188" s="11"/>
      <c r="AQ188" s="11"/>
      <c r="AR188" s="11"/>
      <c r="AS188" s="11"/>
      <c r="AT188" s="11"/>
      <c r="AU188" s="11"/>
      <c r="AV188" s="11"/>
      <c r="AW188" s="11"/>
      <c r="AX188" s="11"/>
      <c r="AY188" s="11"/>
      <c r="AZ188" s="11">
        <v>440.98</v>
      </c>
      <c r="BA188" s="11"/>
      <c r="BB188" s="11"/>
      <c r="BC188" s="11"/>
      <c r="BD188" s="11"/>
      <c r="BE188" s="11"/>
      <c r="BF188" s="11"/>
      <c r="BG188" s="11"/>
      <c r="BH188" s="1">
        <f t="shared" si="2"/>
        <v>440.98</v>
      </c>
    </row>
    <row r="189" spans="2:60" x14ac:dyDescent="0.25">
      <c r="B189" s="211"/>
      <c r="C189" s="11"/>
      <c r="D189" s="11"/>
      <c r="E189" s="11"/>
      <c r="F189" s="11"/>
      <c r="G189" s="11"/>
      <c r="H189" s="11"/>
      <c r="I189" s="11"/>
      <c r="J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  <c r="AA189" s="11"/>
      <c r="AB189" s="11"/>
      <c r="AC189" s="11"/>
      <c r="AD189" s="11"/>
      <c r="AE189" s="11"/>
      <c r="AF189" s="11">
        <v>1044</v>
      </c>
      <c r="AG189" s="14"/>
      <c r="AH189" s="11"/>
      <c r="AI189" s="11"/>
      <c r="AJ189" s="11"/>
      <c r="AK189" s="11"/>
      <c r="AL189" s="11"/>
      <c r="AM189" s="11"/>
      <c r="AN189" s="11"/>
      <c r="AO189" s="11"/>
      <c r="AP189" s="11"/>
      <c r="AQ189" s="11"/>
      <c r="AR189" s="11"/>
      <c r="AS189" s="11"/>
      <c r="AT189" s="11"/>
      <c r="AU189" s="11"/>
      <c r="AV189" s="11"/>
      <c r="AW189" s="11"/>
      <c r="AX189" s="11"/>
      <c r="AY189" s="11"/>
      <c r="AZ189" s="11"/>
      <c r="BA189" s="11"/>
      <c r="BB189" s="11"/>
      <c r="BC189" s="11"/>
      <c r="BD189" s="11"/>
      <c r="BE189" s="11"/>
      <c r="BF189" s="11"/>
      <c r="BG189" s="11"/>
      <c r="BH189" s="1">
        <f t="shared" si="2"/>
        <v>1044</v>
      </c>
    </row>
    <row r="190" spans="2:60" x14ac:dyDescent="0.25">
      <c r="B190" s="150"/>
      <c r="C190" s="11"/>
      <c r="D190" s="11"/>
      <c r="E190" s="11"/>
      <c r="F190" s="11"/>
      <c r="G190" s="11"/>
      <c r="H190" s="11"/>
      <c r="I190" s="11"/>
      <c r="J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  <c r="AA190" s="11"/>
      <c r="AB190" s="11"/>
      <c r="AC190" s="11"/>
      <c r="AD190" s="11"/>
      <c r="AE190" s="11"/>
      <c r="AF190" s="11"/>
      <c r="AG190" s="14"/>
      <c r="AH190" s="11"/>
      <c r="AI190" s="11"/>
      <c r="AJ190" s="11"/>
      <c r="AK190" s="11"/>
      <c r="AL190" s="11"/>
      <c r="AM190" s="11"/>
      <c r="AN190" s="11"/>
      <c r="AO190" s="11"/>
      <c r="AP190" s="11"/>
      <c r="AQ190" s="11"/>
      <c r="AR190" s="11"/>
      <c r="AS190" s="11"/>
      <c r="AT190" s="11"/>
      <c r="AU190" s="11"/>
      <c r="AV190" s="11"/>
      <c r="AW190" s="11"/>
      <c r="AX190" s="11"/>
      <c r="AY190" s="11"/>
      <c r="AZ190" s="11">
        <v>1187.69</v>
      </c>
      <c r="BA190" s="11"/>
      <c r="BB190" s="11"/>
      <c r="BC190" s="11"/>
      <c r="BD190" s="11"/>
      <c r="BE190" s="11"/>
      <c r="BF190" s="11"/>
      <c r="BG190" s="11"/>
      <c r="BH190" s="1">
        <f t="shared" si="2"/>
        <v>1187.69</v>
      </c>
    </row>
    <row r="191" spans="2:60" x14ac:dyDescent="0.25">
      <c r="B191" s="150"/>
      <c r="C191" s="11"/>
      <c r="D191" s="11"/>
      <c r="E191" s="11">
        <v>172.88</v>
      </c>
      <c r="F191" s="11"/>
      <c r="G191" s="11"/>
      <c r="H191" s="11"/>
      <c r="I191" s="11"/>
      <c r="J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  <c r="AA191" s="11"/>
      <c r="AB191" s="11"/>
      <c r="AC191" s="11"/>
      <c r="AD191" s="11"/>
      <c r="AE191" s="11"/>
      <c r="AF191" s="11"/>
      <c r="AG191" s="14"/>
      <c r="AH191" s="11"/>
      <c r="AI191" s="11"/>
      <c r="AJ191" s="11"/>
      <c r="AK191" s="11"/>
      <c r="AL191" s="45"/>
      <c r="AM191" s="45"/>
      <c r="AN191" s="11"/>
      <c r="AO191" s="11"/>
      <c r="AP191" s="11"/>
      <c r="AQ191" s="11"/>
      <c r="AR191" s="11"/>
      <c r="AS191" s="11"/>
      <c r="AT191" s="11"/>
      <c r="AU191" s="11"/>
      <c r="AV191" s="11"/>
      <c r="AW191" s="11"/>
      <c r="AX191" s="11"/>
      <c r="AY191" s="11"/>
      <c r="AZ191" s="11"/>
      <c r="BA191" s="11"/>
      <c r="BB191" s="11"/>
      <c r="BC191" s="11"/>
      <c r="BD191" s="11"/>
      <c r="BE191" s="11"/>
      <c r="BF191" s="11"/>
      <c r="BG191" s="11"/>
      <c r="BH191" s="1">
        <f t="shared" si="2"/>
        <v>172.88</v>
      </c>
    </row>
    <row r="192" spans="2:60" x14ac:dyDescent="0.25">
      <c r="B192" s="211"/>
      <c r="C192" s="11"/>
      <c r="D192" s="11"/>
      <c r="E192" s="11"/>
      <c r="F192" s="11"/>
      <c r="G192" s="11"/>
      <c r="H192" s="11"/>
      <c r="I192" s="11"/>
      <c r="J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  <c r="AA192" s="11"/>
      <c r="AB192" s="11"/>
      <c r="AC192" s="11"/>
      <c r="AD192" s="11">
        <v>15</v>
      </c>
      <c r="AE192" s="11"/>
      <c r="AF192" s="11"/>
      <c r="AG192" s="14"/>
      <c r="AH192" s="11"/>
      <c r="AI192" s="11"/>
      <c r="AJ192" s="11"/>
      <c r="AK192" s="11"/>
      <c r="AL192" s="45"/>
      <c r="AM192" s="45"/>
      <c r="AN192" s="11"/>
      <c r="AO192" s="11"/>
      <c r="AP192" s="11"/>
      <c r="AQ192" s="11"/>
      <c r="AR192" s="11"/>
      <c r="AS192" s="11"/>
      <c r="AT192" s="11"/>
      <c r="AU192" s="11"/>
      <c r="AV192" s="11"/>
      <c r="AW192" s="11"/>
      <c r="AX192" s="11"/>
      <c r="AY192" s="11"/>
      <c r="AZ192" s="11"/>
      <c r="BA192" s="11"/>
      <c r="BB192" s="11"/>
      <c r="BC192" s="11"/>
      <c r="BD192" s="11"/>
      <c r="BE192" s="11"/>
      <c r="BF192" s="11"/>
      <c r="BG192" s="11"/>
      <c r="BH192" s="1">
        <f t="shared" si="2"/>
        <v>15</v>
      </c>
    </row>
    <row r="193" spans="1:60" x14ac:dyDescent="0.25">
      <c r="B193" s="211"/>
      <c r="C193" s="11"/>
      <c r="D193" s="11"/>
      <c r="E193" s="11"/>
      <c r="F193" s="11"/>
      <c r="G193" s="11"/>
      <c r="H193" s="11"/>
      <c r="I193" s="11"/>
      <c r="J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  <c r="AA193" s="11"/>
      <c r="AB193" s="11"/>
      <c r="AC193" s="11"/>
      <c r="AD193" s="11">
        <v>30</v>
      </c>
      <c r="AE193" s="11"/>
      <c r="AF193" s="11"/>
      <c r="AG193" s="14"/>
      <c r="AH193" s="11"/>
      <c r="AI193" s="11"/>
      <c r="AJ193" s="11"/>
      <c r="AK193" s="11"/>
      <c r="AL193" s="45"/>
      <c r="AM193" s="45"/>
      <c r="AN193" s="11"/>
      <c r="AO193" s="11"/>
      <c r="AP193" s="11"/>
      <c r="AQ193" s="11"/>
      <c r="AR193" s="11"/>
      <c r="AS193" s="11"/>
      <c r="AT193" s="11"/>
      <c r="AU193" s="11"/>
      <c r="AV193" s="11"/>
      <c r="AW193" s="11"/>
      <c r="AX193" s="11"/>
      <c r="AY193" s="11"/>
      <c r="AZ193" s="11"/>
      <c r="BA193" s="11"/>
      <c r="BB193" s="11"/>
      <c r="BC193" s="11"/>
      <c r="BD193" s="11"/>
      <c r="BE193" s="11"/>
      <c r="BF193" s="11"/>
      <c r="BG193" s="11"/>
      <c r="BH193" s="1">
        <f t="shared" si="2"/>
        <v>30</v>
      </c>
    </row>
    <row r="194" spans="1:60" x14ac:dyDescent="0.25">
      <c r="A194" s="150"/>
      <c r="B194" s="150"/>
      <c r="C194" s="11"/>
      <c r="D194" s="11"/>
      <c r="E194" s="11"/>
      <c r="F194" s="11"/>
      <c r="G194" s="11"/>
      <c r="H194" s="11">
        <v>121.95</v>
      </c>
      <c r="I194" s="11">
        <v>525.44000000000005</v>
      </c>
      <c r="J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  <c r="AA194" s="11"/>
      <c r="AB194" s="11"/>
      <c r="AC194" s="11"/>
      <c r="AD194" s="11"/>
      <c r="AE194" s="11"/>
      <c r="AF194" s="11"/>
      <c r="AG194" s="14"/>
      <c r="AH194" s="11"/>
      <c r="AI194" s="11"/>
      <c r="AJ194" s="11"/>
      <c r="AK194" s="11"/>
      <c r="AL194" s="45"/>
      <c r="AM194" s="45"/>
      <c r="AN194" s="11"/>
      <c r="AO194" s="11"/>
      <c r="AP194" s="11"/>
      <c r="AQ194" s="11"/>
      <c r="AR194" s="11"/>
      <c r="AS194" s="11"/>
      <c r="AT194" s="11"/>
      <c r="AU194" s="11"/>
      <c r="AV194" s="11"/>
      <c r="AW194" s="11"/>
      <c r="AX194" s="11"/>
      <c r="AY194" s="11"/>
      <c r="AZ194" s="11"/>
      <c r="BA194" s="11"/>
      <c r="BB194" s="11"/>
      <c r="BC194" s="11"/>
      <c r="BD194" s="11"/>
      <c r="BE194" s="11"/>
      <c r="BF194" s="11"/>
      <c r="BG194" s="11"/>
      <c r="BH194" s="1">
        <f t="shared" si="2"/>
        <v>647.3900000000001</v>
      </c>
    </row>
    <row r="195" spans="1:60" x14ac:dyDescent="0.25">
      <c r="A195" s="150"/>
      <c r="B195" s="150"/>
      <c r="C195" s="11"/>
      <c r="D195" s="11"/>
      <c r="E195" s="11"/>
      <c r="F195" s="11"/>
      <c r="G195" s="11"/>
      <c r="H195" s="11">
        <v>37.549999999999997</v>
      </c>
      <c r="I195" s="11"/>
      <c r="J195" s="11"/>
      <c r="K195" s="11"/>
      <c r="L195" s="11"/>
      <c r="M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  <c r="AA195" s="11"/>
      <c r="AB195" s="11"/>
      <c r="AC195" s="11"/>
      <c r="AD195" s="11"/>
      <c r="AE195" s="11"/>
      <c r="AF195" s="11"/>
      <c r="AG195" s="14"/>
      <c r="AH195" s="11"/>
      <c r="AI195" s="11"/>
      <c r="AJ195" s="11"/>
      <c r="AK195" s="11"/>
      <c r="AL195" s="45"/>
      <c r="AM195" s="45"/>
      <c r="AN195" s="11"/>
      <c r="AO195" s="11"/>
      <c r="AP195" s="11"/>
      <c r="AQ195" s="11"/>
      <c r="AR195" s="11"/>
      <c r="AS195" s="11"/>
      <c r="AT195" s="11"/>
      <c r="AU195" s="11"/>
      <c r="AV195" s="11"/>
      <c r="AW195" s="11"/>
      <c r="AX195" s="11"/>
      <c r="AY195" s="11"/>
      <c r="AZ195" s="11"/>
      <c r="BA195" s="11"/>
      <c r="BB195" s="11"/>
      <c r="BC195" s="11"/>
      <c r="BD195" s="11"/>
      <c r="BE195" s="11"/>
      <c r="BF195" s="11"/>
      <c r="BG195" s="11"/>
      <c r="BH195" s="1">
        <f t="shared" ref="BH195:BH239" si="3">SUM(C195:BG195)</f>
        <v>37.549999999999997</v>
      </c>
    </row>
    <row r="196" spans="1:60" x14ac:dyDescent="0.25">
      <c r="B196" s="2"/>
      <c r="C196" s="11"/>
      <c r="D196" s="11"/>
      <c r="E196" s="11"/>
      <c r="F196" s="11"/>
      <c r="G196" s="11"/>
      <c r="H196" s="11"/>
      <c r="I196" s="11"/>
      <c r="J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  <c r="AA196" s="11"/>
      <c r="AB196" s="11"/>
      <c r="AC196" s="11"/>
      <c r="AD196" s="11"/>
      <c r="AE196" s="11">
        <v>10</v>
      </c>
      <c r="AF196" s="11"/>
      <c r="AG196" s="14"/>
      <c r="AH196" s="11"/>
      <c r="AI196" s="11"/>
      <c r="AJ196" s="11">
        <v>63.5</v>
      </c>
      <c r="AK196" s="11">
        <v>80</v>
      </c>
      <c r="AL196" s="45"/>
      <c r="AM196" s="45"/>
      <c r="AN196" s="11"/>
      <c r="AO196" s="11"/>
      <c r="AP196" s="11"/>
      <c r="AQ196" s="11"/>
      <c r="AR196" s="11"/>
      <c r="AS196" s="11"/>
      <c r="AT196" s="11"/>
      <c r="AU196" s="11"/>
      <c r="AV196" s="11"/>
      <c r="AW196" s="11"/>
      <c r="AX196" s="11"/>
      <c r="AY196" s="11"/>
      <c r="AZ196" s="11"/>
      <c r="BA196" s="11"/>
      <c r="BB196" s="11"/>
      <c r="BC196" s="11"/>
      <c r="BD196" s="11"/>
      <c r="BE196" s="11"/>
      <c r="BF196" s="11"/>
      <c r="BG196" s="11"/>
      <c r="BH196" s="1">
        <f t="shared" si="3"/>
        <v>153.5</v>
      </c>
    </row>
    <row r="197" spans="1:60" x14ac:dyDescent="0.25">
      <c r="B197" s="2"/>
      <c r="C197" s="11"/>
      <c r="D197" s="11"/>
      <c r="E197" s="11"/>
      <c r="F197" s="11"/>
      <c r="G197" s="11"/>
      <c r="H197" s="11"/>
      <c r="I197" s="11"/>
      <c r="J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  <c r="AA197" s="11"/>
      <c r="AB197" s="11"/>
      <c r="AC197" s="11">
        <v>4989.43</v>
      </c>
      <c r="AD197" s="11"/>
      <c r="AE197" s="11"/>
      <c r="AF197" s="11"/>
      <c r="AG197" s="14"/>
      <c r="AH197" s="11"/>
      <c r="AI197" s="11"/>
      <c r="AJ197" s="11"/>
      <c r="AK197" s="11"/>
      <c r="AL197" s="11"/>
      <c r="AM197" s="11"/>
      <c r="AN197" s="11"/>
      <c r="AO197" s="11"/>
      <c r="AP197" s="11"/>
      <c r="AQ197" s="11"/>
      <c r="AR197" s="11"/>
      <c r="AS197" s="11"/>
      <c r="AT197" s="11"/>
      <c r="AU197" s="11"/>
      <c r="AV197" s="11"/>
      <c r="AW197" s="11"/>
      <c r="AX197" s="11"/>
      <c r="AY197" s="11"/>
      <c r="AZ197" s="11"/>
      <c r="BA197" s="11"/>
      <c r="BB197" s="11"/>
      <c r="BC197" s="11"/>
      <c r="BD197" s="11"/>
      <c r="BE197" s="11"/>
      <c r="BF197" s="11"/>
      <c r="BG197" s="11"/>
      <c r="BH197" s="1">
        <f t="shared" si="3"/>
        <v>4989.43</v>
      </c>
    </row>
    <row r="198" spans="1:60" x14ac:dyDescent="0.25">
      <c r="B198" s="150"/>
      <c r="C198" s="11"/>
      <c r="D198" s="11"/>
      <c r="E198" s="11"/>
      <c r="F198" s="11"/>
      <c r="G198" s="11"/>
      <c r="H198" s="11">
        <v>121.95</v>
      </c>
      <c r="I198" s="11">
        <v>525.44000000000005</v>
      </c>
      <c r="J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  <c r="AA198" s="11"/>
      <c r="AB198" s="11"/>
      <c r="AC198" s="11"/>
      <c r="AD198" s="11"/>
      <c r="AE198" s="11"/>
      <c r="AF198" s="11"/>
      <c r="AG198" s="14"/>
      <c r="AH198" s="11"/>
      <c r="AI198" s="11"/>
      <c r="AJ198" s="11"/>
      <c r="AK198" s="11"/>
      <c r="AL198" s="11"/>
      <c r="AM198" s="11"/>
      <c r="AN198" s="11"/>
      <c r="AO198" s="11"/>
      <c r="AP198" s="11"/>
      <c r="AQ198" s="11"/>
      <c r="AR198" s="11"/>
      <c r="AS198" s="11"/>
      <c r="AT198" s="11"/>
      <c r="AU198" s="11"/>
      <c r="AV198" s="11"/>
      <c r="AW198" s="11"/>
      <c r="AX198" s="11"/>
      <c r="AY198" s="11"/>
      <c r="AZ198" s="11"/>
      <c r="BA198" s="11"/>
      <c r="BB198" s="11"/>
      <c r="BC198" s="11"/>
      <c r="BD198" s="11"/>
      <c r="BE198" s="11"/>
      <c r="BF198" s="11"/>
      <c r="BG198" s="11"/>
      <c r="BH198" s="1">
        <f t="shared" si="3"/>
        <v>647.3900000000001</v>
      </c>
    </row>
    <row r="199" spans="1:60" x14ac:dyDescent="0.25">
      <c r="A199" s="150"/>
      <c r="B199" s="150"/>
      <c r="C199" s="11"/>
      <c r="D199" s="11"/>
      <c r="E199" s="11"/>
      <c r="F199" s="11"/>
      <c r="G199" s="11"/>
      <c r="H199" s="11"/>
      <c r="I199" s="11"/>
      <c r="J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  <c r="AA199" s="11"/>
      <c r="AB199" s="11"/>
      <c r="AC199" s="11">
        <v>14.54</v>
      </c>
      <c r="AD199" s="11"/>
      <c r="AE199" s="11"/>
      <c r="AF199" s="11"/>
      <c r="AG199" s="14"/>
      <c r="AH199" s="11"/>
      <c r="AI199" s="11"/>
      <c r="AJ199" s="11"/>
      <c r="AK199" s="11"/>
      <c r="AL199" s="11"/>
      <c r="AM199" s="11"/>
      <c r="AN199" s="11"/>
      <c r="AO199" s="11"/>
      <c r="AP199" s="11"/>
      <c r="AQ199" s="11"/>
      <c r="AR199" s="11"/>
      <c r="AS199" s="11"/>
      <c r="AT199" s="11"/>
      <c r="AU199" s="11"/>
      <c r="AV199" s="11"/>
      <c r="AW199" s="11"/>
      <c r="AX199" s="11"/>
      <c r="AY199" s="11"/>
      <c r="AZ199" s="11"/>
      <c r="BA199" s="11"/>
      <c r="BB199" s="11"/>
      <c r="BC199" s="11"/>
      <c r="BD199" s="11"/>
      <c r="BE199" s="11"/>
      <c r="BF199" s="11"/>
      <c r="BG199" s="11"/>
      <c r="BH199" s="1">
        <f t="shared" si="3"/>
        <v>14.54</v>
      </c>
    </row>
    <row r="200" spans="1:60" x14ac:dyDescent="0.25">
      <c r="A200" s="150"/>
      <c r="B200" s="150"/>
      <c r="C200" s="11"/>
      <c r="D200" s="11"/>
      <c r="E200" s="11"/>
      <c r="F200" s="11">
        <v>118.47</v>
      </c>
      <c r="G200" s="11">
        <v>728.45</v>
      </c>
      <c r="H200" s="11"/>
      <c r="I200" s="11"/>
      <c r="J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  <c r="AA200" s="11"/>
      <c r="AB200" s="11"/>
      <c r="AC200" s="11"/>
      <c r="AD200" s="11"/>
      <c r="AE200" s="11"/>
      <c r="AF200" s="11"/>
      <c r="AG200" s="14"/>
      <c r="AH200" s="11"/>
      <c r="AI200" s="11"/>
      <c r="AJ200" s="11"/>
      <c r="AK200" s="11"/>
      <c r="AL200" s="11"/>
      <c r="AM200" s="11"/>
      <c r="AN200" s="11"/>
      <c r="AO200" s="11"/>
      <c r="AP200" s="11"/>
      <c r="AQ200" s="11"/>
      <c r="AR200" s="11"/>
      <c r="AS200" s="11"/>
      <c r="AT200" s="11"/>
      <c r="AU200" s="11"/>
      <c r="AV200" s="11"/>
      <c r="AW200" s="11"/>
      <c r="AX200" s="11"/>
      <c r="AY200" s="11"/>
      <c r="AZ200" s="11"/>
      <c r="BA200" s="11"/>
      <c r="BB200" s="11"/>
      <c r="BC200" s="11"/>
      <c r="BD200" s="11"/>
      <c r="BE200" s="11"/>
      <c r="BF200" s="11"/>
      <c r="BG200" s="11"/>
      <c r="BH200" s="1">
        <f t="shared" si="3"/>
        <v>846.92000000000007</v>
      </c>
    </row>
    <row r="201" spans="1:60" x14ac:dyDescent="0.25">
      <c r="B201" s="117"/>
      <c r="C201" s="11"/>
      <c r="D201" s="11"/>
      <c r="E201" s="11"/>
      <c r="F201" s="11"/>
      <c r="G201" s="11"/>
      <c r="H201" s="11"/>
      <c r="I201" s="11"/>
      <c r="J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  <c r="AA201" s="11"/>
      <c r="AB201" s="11"/>
      <c r="AC201" s="11"/>
      <c r="AD201" s="11">
        <v>202.5</v>
      </c>
      <c r="AE201" s="11"/>
      <c r="AF201" s="11"/>
      <c r="AG201" s="14"/>
      <c r="AH201" s="11"/>
      <c r="AI201" s="11"/>
      <c r="AJ201" s="11"/>
      <c r="AK201" s="11"/>
      <c r="AL201" s="11"/>
      <c r="AM201" s="11"/>
      <c r="AN201" s="11"/>
      <c r="AO201" s="11"/>
      <c r="AP201" s="11"/>
      <c r="AQ201" s="11"/>
      <c r="AR201" s="11"/>
      <c r="AS201" s="11"/>
      <c r="AT201" s="11"/>
      <c r="AU201" s="11"/>
      <c r="AV201" s="11"/>
      <c r="AW201" s="11"/>
      <c r="AX201" s="11"/>
      <c r="AY201" s="11"/>
      <c r="AZ201" s="11"/>
      <c r="BA201" s="11"/>
      <c r="BB201" s="11"/>
      <c r="BC201" s="11"/>
      <c r="BD201" s="11"/>
      <c r="BE201" s="11"/>
      <c r="BF201" s="11"/>
      <c r="BG201" s="11"/>
      <c r="BH201" s="1">
        <f t="shared" si="3"/>
        <v>202.5</v>
      </c>
    </row>
    <row r="202" spans="1:60" x14ac:dyDescent="0.25">
      <c r="B202" s="117"/>
      <c r="C202" s="11"/>
      <c r="D202" s="11"/>
      <c r="E202" s="11"/>
      <c r="F202" s="11"/>
      <c r="G202" s="11"/>
      <c r="H202" s="11"/>
      <c r="I202" s="11"/>
      <c r="J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  <c r="AA202" s="11"/>
      <c r="AB202" s="11"/>
      <c r="AC202" s="11"/>
      <c r="AD202" s="11">
        <v>111.25</v>
      </c>
      <c r="AE202" s="11"/>
      <c r="AF202" s="11"/>
      <c r="AG202" s="14"/>
      <c r="AH202" s="11"/>
      <c r="AI202" s="11"/>
      <c r="AJ202" s="11"/>
      <c r="AK202" s="11"/>
      <c r="AL202" s="11"/>
      <c r="AM202" s="11"/>
      <c r="AN202" s="11"/>
      <c r="AO202" s="11"/>
      <c r="AP202" s="11"/>
      <c r="AQ202" s="11"/>
      <c r="AR202" s="11"/>
      <c r="AS202" s="11"/>
      <c r="AT202" s="11"/>
      <c r="AU202" s="11"/>
      <c r="AV202" s="11"/>
      <c r="AW202" s="11"/>
      <c r="AX202" s="11"/>
      <c r="AY202" s="11"/>
      <c r="AZ202" s="11"/>
      <c r="BA202" s="11"/>
      <c r="BB202" s="11"/>
      <c r="BC202" s="11"/>
      <c r="BD202" s="11"/>
      <c r="BE202" s="11"/>
      <c r="BF202" s="11"/>
      <c r="BG202" s="11"/>
      <c r="BH202" s="1">
        <f t="shared" si="3"/>
        <v>111.25</v>
      </c>
    </row>
    <row r="203" spans="1:60" x14ac:dyDescent="0.25">
      <c r="B203" s="117"/>
      <c r="C203" s="11"/>
      <c r="D203" s="11"/>
      <c r="E203" s="11"/>
      <c r="F203" s="11"/>
      <c r="G203" s="11"/>
      <c r="H203" s="11"/>
      <c r="I203" s="11"/>
      <c r="J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  <c r="AA203" s="11"/>
      <c r="AB203" s="11"/>
      <c r="AC203" s="11"/>
      <c r="AD203" s="11">
        <v>31.25</v>
      </c>
      <c r="AE203" s="11"/>
      <c r="AF203" s="11"/>
      <c r="AG203" s="14"/>
      <c r="AH203" s="11"/>
      <c r="AI203" s="11"/>
      <c r="AJ203" s="11"/>
      <c r="AK203" s="11"/>
      <c r="AL203" s="11"/>
      <c r="AM203" s="11"/>
      <c r="AN203" s="11"/>
      <c r="AO203" s="11"/>
      <c r="AP203" s="11"/>
      <c r="AQ203" s="11"/>
      <c r="AR203" s="11"/>
      <c r="AS203" s="11"/>
      <c r="AT203" s="11"/>
      <c r="AU203" s="11"/>
      <c r="AV203" s="11"/>
      <c r="AW203" s="11"/>
      <c r="AX203" s="11"/>
      <c r="AY203" s="11"/>
      <c r="AZ203" s="11"/>
      <c r="BA203" s="11"/>
      <c r="BB203" s="11"/>
      <c r="BC203" s="11"/>
      <c r="BD203" s="11"/>
      <c r="BE203" s="11"/>
      <c r="BF203" s="11"/>
      <c r="BG203" s="11"/>
      <c r="BH203" s="1">
        <f t="shared" si="3"/>
        <v>31.25</v>
      </c>
    </row>
    <row r="204" spans="1:60" x14ac:dyDescent="0.25">
      <c r="B204" s="117"/>
      <c r="C204" s="11"/>
      <c r="D204" s="11"/>
      <c r="E204" s="11"/>
      <c r="F204" s="11"/>
      <c r="G204" s="11"/>
      <c r="H204" s="11"/>
      <c r="I204" s="11"/>
      <c r="J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  <c r="AA204" s="11"/>
      <c r="AB204" s="11"/>
      <c r="AC204" s="11"/>
      <c r="AD204" s="11">
        <v>66.25</v>
      </c>
      <c r="AE204" s="11"/>
      <c r="AF204" s="11"/>
      <c r="AG204" s="14"/>
      <c r="AH204" s="11"/>
      <c r="AI204" s="11"/>
      <c r="AJ204" s="11"/>
      <c r="AK204" s="11"/>
      <c r="AL204" s="11"/>
      <c r="AM204" s="11"/>
      <c r="AN204" s="11"/>
      <c r="AO204" s="11"/>
      <c r="AP204" s="11"/>
      <c r="AQ204" s="11"/>
      <c r="AR204" s="11"/>
      <c r="AS204" s="11"/>
      <c r="AT204" s="11"/>
      <c r="AU204" s="11"/>
      <c r="AV204" s="11"/>
      <c r="AW204" s="11"/>
      <c r="AX204" s="11"/>
      <c r="AY204" s="11"/>
      <c r="AZ204" s="11"/>
      <c r="BA204" s="11"/>
      <c r="BB204" s="11"/>
      <c r="BC204" s="11"/>
      <c r="BD204" s="11"/>
      <c r="BE204" s="11"/>
      <c r="BF204" s="11"/>
      <c r="BG204" s="11"/>
      <c r="BH204" s="1">
        <f t="shared" si="3"/>
        <v>66.25</v>
      </c>
    </row>
    <row r="205" spans="1:60" x14ac:dyDescent="0.25">
      <c r="B205" s="53"/>
      <c r="C205" s="11"/>
      <c r="D205" s="11"/>
      <c r="E205" s="11"/>
      <c r="F205" s="11"/>
      <c r="G205" s="11"/>
      <c r="H205" s="11"/>
      <c r="I205" s="11"/>
      <c r="J205" s="11"/>
      <c r="N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  <c r="AA205" s="11"/>
      <c r="AB205" s="11"/>
      <c r="AC205" s="11"/>
      <c r="AD205" s="11">
        <v>51.25</v>
      </c>
      <c r="AE205" s="11"/>
      <c r="AF205" s="11"/>
      <c r="AG205" s="14"/>
      <c r="AH205" s="11"/>
      <c r="AI205" s="11"/>
      <c r="AJ205" s="11"/>
      <c r="AK205" s="11"/>
      <c r="AL205" s="11"/>
      <c r="AM205" s="11"/>
      <c r="AN205" s="11"/>
      <c r="AO205" s="11"/>
      <c r="AP205" s="11"/>
      <c r="AQ205" s="11"/>
      <c r="AR205" s="11"/>
      <c r="AS205" s="11"/>
      <c r="AT205" s="11"/>
      <c r="AU205" s="11"/>
      <c r="AV205" s="11"/>
      <c r="AW205" s="11"/>
      <c r="AX205" s="11"/>
      <c r="AY205" s="11"/>
      <c r="AZ205" s="11"/>
      <c r="BA205" s="11"/>
      <c r="BB205" s="11"/>
      <c r="BC205" s="11"/>
      <c r="BD205" s="11"/>
      <c r="BE205" s="11"/>
      <c r="BF205" s="11"/>
      <c r="BG205" s="11"/>
      <c r="BH205" s="1">
        <f t="shared" si="3"/>
        <v>51.25</v>
      </c>
    </row>
    <row r="206" spans="1:60" x14ac:dyDescent="0.25">
      <c r="B206" s="53"/>
      <c r="C206" s="11"/>
      <c r="D206" s="11"/>
      <c r="E206" s="11"/>
      <c r="F206" s="11"/>
      <c r="G206" s="11"/>
      <c r="H206" s="11"/>
      <c r="I206" s="11"/>
      <c r="J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  <c r="AA206" s="11"/>
      <c r="AB206" s="11"/>
      <c r="AC206" s="11"/>
      <c r="AD206" s="11">
        <v>297.5</v>
      </c>
      <c r="AE206" s="11"/>
      <c r="AF206" s="11"/>
      <c r="AG206" s="14"/>
      <c r="AH206" s="11"/>
      <c r="AI206" s="11"/>
      <c r="AJ206" s="11"/>
      <c r="AK206" s="11"/>
      <c r="AL206" s="11"/>
      <c r="AM206" s="11"/>
      <c r="AN206" s="11"/>
      <c r="AO206" s="11"/>
      <c r="AP206" s="11"/>
      <c r="AQ206" s="11"/>
      <c r="AR206" s="11"/>
      <c r="AS206" s="11"/>
      <c r="AT206" s="11"/>
      <c r="AU206" s="11"/>
      <c r="AV206" s="11"/>
      <c r="AW206" s="11"/>
      <c r="AX206" s="11"/>
      <c r="AY206" s="11"/>
      <c r="AZ206" s="11"/>
      <c r="BA206" s="11"/>
      <c r="BB206" s="11"/>
      <c r="BC206" s="11"/>
      <c r="BD206" s="11"/>
      <c r="BE206" s="11"/>
      <c r="BF206" s="11"/>
      <c r="BG206" s="11"/>
      <c r="BH206" s="1">
        <f t="shared" si="3"/>
        <v>297.5</v>
      </c>
    </row>
    <row r="207" spans="1:60" x14ac:dyDescent="0.25">
      <c r="B207" s="53"/>
      <c r="C207" s="11"/>
      <c r="D207" s="11"/>
      <c r="E207" s="11"/>
      <c r="F207" s="11"/>
      <c r="G207" s="11"/>
      <c r="H207" s="11"/>
      <c r="I207" s="11"/>
      <c r="J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  <c r="AA207" s="11"/>
      <c r="AB207" s="11"/>
      <c r="AC207" s="11"/>
      <c r="AD207" s="11">
        <v>170</v>
      </c>
      <c r="AE207" s="11"/>
      <c r="AF207" s="11"/>
      <c r="AG207" s="14"/>
      <c r="AH207" s="11"/>
      <c r="AI207" s="11"/>
      <c r="AJ207" s="11"/>
      <c r="AK207" s="11"/>
      <c r="AL207" s="11"/>
      <c r="AM207" s="11"/>
      <c r="AN207" s="11"/>
      <c r="AO207" s="11"/>
      <c r="AP207" s="11"/>
      <c r="AQ207" s="11"/>
      <c r="AR207" s="11"/>
      <c r="AS207" s="11"/>
      <c r="AT207" s="11"/>
      <c r="AU207" s="11"/>
      <c r="AV207" s="11"/>
      <c r="AW207" s="11"/>
      <c r="AX207" s="11"/>
      <c r="AY207" s="11"/>
      <c r="AZ207" s="11"/>
      <c r="BA207" s="11"/>
      <c r="BB207" s="11"/>
      <c r="BC207" s="11"/>
      <c r="BD207" s="11"/>
      <c r="BE207" s="11"/>
      <c r="BF207" s="11"/>
      <c r="BG207" s="11"/>
      <c r="BH207" s="1">
        <f t="shared" si="3"/>
        <v>170</v>
      </c>
    </row>
    <row r="208" spans="1:60" x14ac:dyDescent="0.25">
      <c r="B208" s="2"/>
      <c r="C208" s="11"/>
      <c r="D208" s="11"/>
      <c r="E208" s="11"/>
      <c r="F208" s="11"/>
      <c r="G208" s="11"/>
      <c r="H208" s="11"/>
      <c r="I208" s="11"/>
      <c r="J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  <c r="AA208" s="11"/>
      <c r="AB208" s="11"/>
      <c r="AC208" s="11"/>
      <c r="AD208" s="11">
        <v>127.5</v>
      </c>
      <c r="AE208" s="11"/>
      <c r="AF208" s="11"/>
      <c r="AG208" s="14"/>
      <c r="AH208" s="11"/>
      <c r="AI208" s="11"/>
      <c r="AJ208" s="11"/>
      <c r="AK208" s="11"/>
      <c r="AL208" s="11"/>
      <c r="AM208" s="11"/>
      <c r="AN208" s="11"/>
      <c r="AO208" s="11"/>
      <c r="AP208" s="11"/>
      <c r="AQ208" s="11"/>
      <c r="AR208" s="11"/>
      <c r="AS208" s="11"/>
      <c r="AT208" s="11"/>
      <c r="AU208" s="11"/>
      <c r="AV208" s="11"/>
      <c r="AW208" s="11"/>
      <c r="AX208" s="11"/>
      <c r="AY208" s="11"/>
      <c r="AZ208" s="11"/>
      <c r="BA208" s="11"/>
      <c r="BB208" s="11"/>
      <c r="BC208" s="11"/>
      <c r="BD208" s="11"/>
      <c r="BE208" s="11"/>
      <c r="BF208" s="11"/>
      <c r="BG208" s="11"/>
      <c r="BH208" s="1">
        <f t="shared" si="3"/>
        <v>127.5</v>
      </c>
    </row>
    <row r="209" spans="2:60" x14ac:dyDescent="0.25">
      <c r="B209" s="2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  <c r="AA209" s="11"/>
      <c r="AB209" s="11"/>
      <c r="AC209" s="11"/>
      <c r="AD209" s="11">
        <v>33.75</v>
      </c>
      <c r="AE209" s="11"/>
      <c r="AF209" s="11"/>
      <c r="AG209" s="14"/>
      <c r="AH209" s="11"/>
      <c r="AI209" s="11"/>
      <c r="AJ209" s="11"/>
      <c r="AK209" s="11"/>
      <c r="AL209" s="11"/>
      <c r="AM209" s="11"/>
      <c r="AN209" s="11"/>
      <c r="AO209" s="11"/>
      <c r="AP209" s="11"/>
      <c r="AQ209" s="11"/>
      <c r="AR209" s="11"/>
      <c r="AS209" s="11"/>
      <c r="AT209" s="11"/>
      <c r="AU209" s="11"/>
      <c r="AV209" s="11"/>
      <c r="AW209" s="11"/>
      <c r="AX209" s="11"/>
      <c r="AY209" s="11"/>
      <c r="AZ209" s="11"/>
      <c r="BA209" s="11"/>
      <c r="BB209" s="11"/>
      <c r="BC209" s="11"/>
      <c r="BD209" s="11"/>
      <c r="BE209" s="11"/>
      <c r="BF209" s="11"/>
      <c r="BG209" s="11"/>
      <c r="BH209" s="1">
        <f t="shared" si="3"/>
        <v>33.75</v>
      </c>
    </row>
    <row r="210" spans="2:60" x14ac:dyDescent="0.25">
      <c r="B210" s="2"/>
      <c r="C210" s="11"/>
      <c r="D210" s="11"/>
      <c r="E210" s="11"/>
      <c r="F210" s="11"/>
      <c r="G210" s="11"/>
      <c r="H210" s="11"/>
      <c r="I210" s="11"/>
      <c r="J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  <c r="AA210" s="11"/>
      <c r="AB210" s="11"/>
      <c r="AC210" s="11"/>
      <c r="AD210" s="11">
        <v>92.5</v>
      </c>
      <c r="AE210" s="11"/>
      <c r="AF210" s="11"/>
      <c r="AG210" s="14"/>
      <c r="AH210" s="11"/>
      <c r="AI210" s="11"/>
      <c r="AJ210" s="11"/>
      <c r="AK210" s="11"/>
      <c r="AL210" s="11"/>
      <c r="AM210" s="11"/>
      <c r="AN210" s="11"/>
      <c r="AO210" s="11"/>
      <c r="AP210" s="11"/>
      <c r="AQ210" s="11"/>
      <c r="AR210" s="11"/>
      <c r="AS210" s="11"/>
      <c r="AT210" s="11"/>
      <c r="AU210" s="11"/>
      <c r="AV210" s="11"/>
      <c r="AW210" s="11"/>
      <c r="AX210" s="11"/>
      <c r="AY210" s="11"/>
      <c r="AZ210" s="11"/>
      <c r="BA210" s="11"/>
      <c r="BB210" s="11"/>
      <c r="BC210" s="11"/>
      <c r="BD210" s="11"/>
      <c r="BE210" s="11"/>
      <c r="BF210" s="11"/>
      <c r="BG210" s="11"/>
      <c r="BH210" s="1">
        <f t="shared" si="3"/>
        <v>92.5</v>
      </c>
    </row>
    <row r="211" spans="2:60" x14ac:dyDescent="0.25">
      <c r="B211" s="2"/>
      <c r="C211" s="11"/>
      <c r="D211" s="11"/>
      <c r="E211" s="11"/>
      <c r="F211" s="11"/>
      <c r="G211" s="11"/>
      <c r="H211" s="11"/>
      <c r="I211" s="11"/>
      <c r="J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  <c r="AA211" s="11"/>
      <c r="AB211" s="11"/>
      <c r="AC211" s="11"/>
      <c r="AD211" s="11">
        <v>37.5</v>
      </c>
      <c r="AE211" s="11"/>
      <c r="AF211" s="11"/>
      <c r="AG211" s="14"/>
      <c r="AH211" s="11"/>
      <c r="AI211" s="11"/>
      <c r="AJ211" s="11"/>
      <c r="AK211" s="11"/>
      <c r="AL211" s="11"/>
      <c r="AM211" s="11"/>
      <c r="AN211" s="11"/>
      <c r="AO211" s="11"/>
      <c r="AP211" s="11"/>
      <c r="AQ211" s="11"/>
      <c r="AR211" s="11"/>
      <c r="AS211" s="11"/>
      <c r="AT211" s="11"/>
      <c r="AU211" s="11"/>
      <c r="AV211" s="11"/>
      <c r="AW211" s="11"/>
      <c r="AX211" s="11"/>
      <c r="AY211" s="11"/>
      <c r="AZ211" s="11"/>
      <c r="BA211" s="11"/>
      <c r="BB211" s="11"/>
      <c r="BC211" s="11"/>
      <c r="BD211" s="11"/>
      <c r="BE211" s="11"/>
      <c r="BF211" s="11"/>
      <c r="BG211" s="11"/>
      <c r="BH211" s="1">
        <f t="shared" si="3"/>
        <v>37.5</v>
      </c>
    </row>
    <row r="212" spans="2:60" x14ac:dyDescent="0.25">
      <c r="B212" s="2"/>
      <c r="C212" s="11"/>
      <c r="D212" s="11"/>
      <c r="E212" s="11"/>
      <c r="F212" s="11"/>
      <c r="G212" s="11"/>
      <c r="H212" s="11"/>
      <c r="I212" s="11"/>
      <c r="J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  <c r="AA212" s="11"/>
      <c r="AB212" s="11"/>
      <c r="AC212" s="11"/>
      <c r="AD212" s="11">
        <v>165</v>
      </c>
      <c r="AE212" s="11"/>
      <c r="AF212" s="11"/>
      <c r="AG212" s="14"/>
      <c r="AH212" s="11"/>
      <c r="AI212" s="11"/>
      <c r="AJ212" s="11"/>
      <c r="AK212" s="11"/>
      <c r="AL212" s="11"/>
      <c r="AM212" s="11"/>
      <c r="AN212" s="11"/>
      <c r="AO212" s="11"/>
      <c r="AP212" s="11"/>
      <c r="AQ212" s="11"/>
      <c r="AR212" s="11"/>
      <c r="AS212" s="11"/>
      <c r="AT212" s="11"/>
      <c r="AU212" s="11"/>
      <c r="AV212" s="11"/>
      <c r="AW212" s="11"/>
      <c r="AX212" s="11"/>
      <c r="AY212" s="11"/>
      <c r="AZ212" s="11"/>
      <c r="BA212" s="11"/>
      <c r="BB212" s="11"/>
      <c r="BC212" s="11"/>
      <c r="BD212" s="11"/>
      <c r="BE212" s="11"/>
      <c r="BF212" s="11"/>
      <c r="BG212" s="11"/>
      <c r="BH212" s="1">
        <f t="shared" si="3"/>
        <v>165</v>
      </c>
    </row>
    <row r="213" spans="2:60" x14ac:dyDescent="0.25">
      <c r="B213" s="2"/>
      <c r="C213" s="11"/>
      <c r="D213" s="11"/>
      <c r="E213" s="11"/>
      <c r="F213" s="11"/>
      <c r="G213" s="11"/>
      <c r="H213" s="11"/>
      <c r="I213" s="11"/>
      <c r="J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  <c r="AA213" s="11"/>
      <c r="AB213" s="11"/>
      <c r="AC213" s="11"/>
      <c r="AD213" s="11">
        <v>188.75</v>
      </c>
      <c r="AE213" s="11"/>
      <c r="AF213" s="11"/>
      <c r="AG213" s="14"/>
      <c r="AH213" s="11"/>
      <c r="AI213" s="11"/>
      <c r="AJ213" s="11"/>
      <c r="AK213" s="11"/>
      <c r="AL213" s="11"/>
      <c r="AM213" s="11"/>
      <c r="AN213" s="11"/>
      <c r="AO213" s="11"/>
      <c r="AP213" s="11"/>
      <c r="AQ213" s="11"/>
      <c r="AR213" s="11"/>
      <c r="AS213" s="11"/>
      <c r="AT213" s="11"/>
      <c r="AU213" s="11"/>
      <c r="AV213" s="11"/>
      <c r="AW213" s="11"/>
      <c r="AX213" s="11"/>
      <c r="AY213" s="11"/>
      <c r="AZ213" s="11"/>
      <c r="BA213" s="11"/>
      <c r="BB213" s="11"/>
      <c r="BC213" s="11"/>
      <c r="BD213" s="11"/>
      <c r="BE213" s="11"/>
      <c r="BF213" s="11"/>
      <c r="BG213" s="11"/>
      <c r="BH213" s="1">
        <f t="shared" si="3"/>
        <v>188.75</v>
      </c>
    </row>
    <row r="214" spans="2:60" x14ac:dyDescent="0.25">
      <c r="B214" s="2"/>
      <c r="C214" s="11"/>
      <c r="D214" s="11"/>
      <c r="E214" s="11"/>
      <c r="F214" s="11"/>
      <c r="G214" s="11"/>
      <c r="H214" s="11"/>
      <c r="I214" s="11"/>
      <c r="J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  <c r="AA214" s="11"/>
      <c r="AB214" s="11"/>
      <c r="AC214" s="11"/>
      <c r="AD214" s="11">
        <v>76.25</v>
      </c>
      <c r="AE214" s="11"/>
      <c r="AF214" s="11"/>
      <c r="AG214" s="14"/>
      <c r="AH214" s="11"/>
      <c r="AI214" s="11"/>
      <c r="AJ214" s="11"/>
      <c r="AK214" s="11"/>
      <c r="AL214" s="11"/>
      <c r="AM214" s="11"/>
      <c r="AN214" s="11"/>
      <c r="AO214" s="11"/>
      <c r="AP214" s="11"/>
      <c r="AQ214" s="11"/>
      <c r="AR214" s="11"/>
      <c r="AS214" s="11"/>
      <c r="AT214" s="11"/>
      <c r="AU214" s="11"/>
      <c r="AV214" s="11"/>
      <c r="AW214" s="11"/>
      <c r="AX214" s="11"/>
      <c r="AY214" s="11"/>
      <c r="AZ214" s="11"/>
      <c r="BA214" s="11"/>
      <c r="BB214" s="11"/>
      <c r="BC214" s="11"/>
      <c r="BD214" s="11"/>
      <c r="BE214" s="11"/>
      <c r="BF214" s="11"/>
      <c r="BG214" s="11"/>
      <c r="BH214" s="1">
        <f t="shared" si="3"/>
        <v>76.25</v>
      </c>
    </row>
    <row r="215" spans="2:60" x14ac:dyDescent="0.25">
      <c r="B215" s="2"/>
      <c r="C215" s="11"/>
      <c r="D215" s="11"/>
      <c r="E215" s="11"/>
      <c r="F215" s="11"/>
      <c r="G215" s="11"/>
      <c r="H215" s="11"/>
      <c r="I215" s="11"/>
      <c r="J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  <c r="AA215" s="11"/>
      <c r="AB215" s="11"/>
      <c r="AC215" s="11"/>
      <c r="AD215" s="11">
        <v>363.75</v>
      </c>
      <c r="AE215" s="11"/>
      <c r="AF215" s="11"/>
      <c r="AG215" s="14"/>
      <c r="AH215" s="11"/>
      <c r="AI215" s="11"/>
      <c r="AJ215" s="11"/>
      <c r="AK215" s="11"/>
      <c r="AL215" s="11"/>
      <c r="AM215" s="11"/>
      <c r="AN215" s="11"/>
      <c r="AO215" s="11"/>
      <c r="AP215" s="11"/>
      <c r="AQ215" s="11"/>
      <c r="AR215" s="11"/>
      <c r="AS215" s="11"/>
      <c r="AT215" s="11"/>
      <c r="AU215" s="11"/>
      <c r="AV215" s="11"/>
      <c r="AW215" s="11"/>
      <c r="AX215" s="11"/>
      <c r="AY215" s="11"/>
      <c r="AZ215" s="11"/>
      <c r="BA215" s="11"/>
      <c r="BB215" s="11"/>
      <c r="BC215" s="11"/>
      <c r="BD215" s="11"/>
      <c r="BE215" s="11"/>
      <c r="BF215" s="11"/>
      <c r="BG215" s="11"/>
      <c r="BH215" s="1">
        <f t="shared" si="3"/>
        <v>363.75</v>
      </c>
    </row>
    <row r="216" spans="2:60" x14ac:dyDescent="0.25">
      <c r="B216" s="117"/>
      <c r="C216" s="11"/>
      <c r="D216" s="11"/>
      <c r="E216" s="11"/>
      <c r="F216" s="11"/>
      <c r="G216" s="11"/>
      <c r="H216" s="11"/>
      <c r="I216" s="11"/>
      <c r="J216" s="11"/>
      <c r="O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  <c r="AA216" s="11"/>
      <c r="AB216" s="11"/>
      <c r="AC216" s="11"/>
      <c r="AD216" s="11">
        <v>7.5</v>
      </c>
      <c r="AE216" s="11"/>
      <c r="AF216" s="11"/>
      <c r="AG216" s="14"/>
      <c r="AH216" s="11"/>
      <c r="AI216" s="11"/>
      <c r="AJ216" s="11"/>
      <c r="AK216" s="11"/>
      <c r="AL216" s="11"/>
      <c r="AM216" s="11"/>
      <c r="AN216" s="11"/>
      <c r="AO216" s="11"/>
      <c r="AP216" s="11"/>
      <c r="AQ216" s="11"/>
      <c r="AR216" s="11"/>
      <c r="AS216" s="11"/>
      <c r="AT216" s="11"/>
      <c r="AU216" s="11"/>
      <c r="AV216" s="11"/>
      <c r="AW216" s="11"/>
      <c r="AX216" s="11"/>
      <c r="AY216" s="11"/>
      <c r="AZ216" s="11"/>
      <c r="BA216" s="11"/>
      <c r="BB216" s="11"/>
      <c r="BC216" s="11"/>
      <c r="BD216" s="11"/>
      <c r="BE216" s="11"/>
      <c r="BF216" s="11"/>
      <c r="BG216" s="11"/>
      <c r="BH216" s="1">
        <f t="shared" si="3"/>
        <v>7.5</v>
      </c>
    </row>
    <row r="217" spans="2:60" x14ac:dyDescent="0.25">
      <c r="B217" s="2"/>
      <c r="C217" s="11"/>
      <c r="D217" s="11"/>
      <c r="E217" s="11"/>
      <c r="F217" s="11"/>
      <c r="G217" s="11"/>
      <c r="H217" s="11"/>
      <c r="I217" s="11"/>
      <c r="J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  <c r="AA217" s="11"/>
      <c r="AB217" s="11"/>
      <c r="AC217" s="11"/>
      <c r="AD217" s="11">
        <v>2.39</v>
      </c>
      <c r="AE217" s="11"/>
      <c r="AF217" s="11"/>
      <c r="AG217" s="14"/>
      <c r="AH217" s="11"/>
      <c r="AI217" s="11"/>
      <c r="AJ217" s="11"/>
      <c r="AK217" s="11"/>
      <c r="AL217" s="11"/>
      <c r="AM217" s="11"/>
      <c r="AN217" s="11"/>
      <c r="AO217" s="11"/>
      <c r="AP217" s="11"/>
      <c r="AQ217" s="11"/>
      <c r="AR217" s="11"/>
      <c r="AS217" s="11"/>
      <c r="AT217" s="11"/>
      <c r="AU217" s="11"/>
      <c r="AV217" s="11"/>
      <c r="AW217" s="11"/>
      <c r="AX217" s="11"/>
      <c r="AY217" s="11"/>
      <c r="AZ217" s="11"/>
      <c r="BA217" s="11"/>
      <c r="BB217" s="11"/>
      <c r="BC217" s="11"/>
      <c r="BD217" s="11"/>
      <c r="BE217" s="11"/>
      <c r="BF217" s="11"/>
      <c r="BG217" s="11"/>
      <c r="BH217" s="1">
        <f t="shared" si="3"/>
        <v>2.39</v>
      </c>
    </row>
    <row r="218" spans="2:60" x14ac:dyDescent="0.25">
      <c r="B218" s="110"/>
      <c r="C218" s="11"/>
      <c r="D218" s="11"/>
      <c r="E218" s="11"/>
      <c r="F218" s="11"/>
      <c r="G218" s="11"/>
      <c r="H218" s="11"/>
      <c r="I218" s="11"/>
      <c r="J218" s="11"/>
      <c r="Q218" s="11"/>
      <c r="R218" s="11"/>
      <c r="S218" s="11"/>
      <c r="T218" s="11"/>
      <c r="U218" s="11"/>
      <c r="V218" s="11"/>
      <c r="W218" s="11"/>
      <c r="X218" s="11"/>
      <c r="Y218" s="11"/>
      <c r="Z218" s="11"/>
      <c r="AA218" s="11"/>
      <c r="AB218" s="11"/>
      <c r="AC218" s="11"/>
      <c r="AD218" s="11"/>
      <c r="AE218" s="11"/>
      <c r="AF218" s="11"/>
      <c r="AG218" s="14"/>
      <c r="AH218" s="11"/>
      <c r="AI218" s="11"/>
      <c r="AJ218" s="11"/>
      <c r="AK218" s="11"/>
      <c r="AL218" s="11"/>
      <c r="AM218" s="11"/>
      <c r="AN218" s="11"/>
      <c r="AO218" s="11"/>
      <c r="AP218" s="11"/>
      <c r="AQ218" s="11"/>
      <c r="AR218" s="11"/>
      <c r="AS218" s="11"/>
      <c r="AT218" s="11"/>
      <c r="AU218" s="11"/>
      <c r="AV218" s="11"/>
      <c r="AW218" s="11"/>
      <c r="AX218" s="11">
        <v>819</v>
      </c>
      <c r="AY218" s="11"/>
      <c r="AZ218" s="11"/>
      <c r="BA218" s="11"/>
      <c r="BB218" s="11"/>
      <c r="BC218" s="11"/>
      <c r="BD218" s="11"/>
      <c r="BE218" s="11"/>
      <c r="BF218" s="11"/>
      <c r="BG218" s="11"/>
      <c r="BH218" s="1">
        <f t="shared" si="3"/>
        <v>819</v>
      </c>
    </row>
    <row r="219" spans="2:60" x14ac:dyDescent="0.25">
      <c r="B219" s="2"/>
      <c r="C219" s="11">
        <v>1544.58</v>
      </c>
      <c r="D219" s="11"/>
      <c r="E219" s="11"/>
      <c r="F219" s="11"/>
      <c r="G219" s="11"/>
      <c r="H219" s="11"/>
      <c r="I219" s="11"/>
      <c r="J219" s="11"/>
      <c r="Q219" s="11"/>
      <c r="R219" s="11"/>
      <c r="S219" s="11"/>
      <c r="T219" s="11"/>
      <c r="U219" s="11"/>
      <c r="V219" s="11"/>
      <c r="W219" s="11"/>
      <c r="X219" s="11"/>
      <c r="Y219" s="11"/>
      <c r="Z219" s="11"/>
      <c r="AA219" s="11"/>
      <c r="AB219" s="11"/>
      <c r="AC219" s="11"/>
      <c r="AD219" s="11"/>
      <c r="AE219" s="11"/>
      <c r="AF219" s="11"/>
      <c r="AG219" s="14"/>
      <c r="AH219" s="11"/>
      <c r="AI219" s="11"/>
      <c r="AJ219" s="11"/>
      <c r="AK219" s="11"/>
      <c r="AL219" s="11"/>
      <c r="AM219" s="11"/>
      <c r="AN219" s="11"/>
      <c r="AO219" s="11"/>
      <c r="AP219" s="11"/>
      <c r="AQ219" s="11"/>
      <c r="AR219" s="11"/>
      <c r="AS219" s="11"/>
      <c r="AT219" s="11"/>
      <c r="AU219" s="11"/>
      <c r="AV219" s="11"/>
      <c r="AW219" s="11"/>
      <c r="AX219" s="11"/>
      <c r="AY219" s="11"/>
      <c r="AZ219" s="11"/>
      <c r="BA219" s="11"/>
      <c r="BB219" s="11"/>
      <c r="BC219" s="11"/>
      <c r="BD219" s="11"/>
      <c r="BE219" s="11"/>
      <c r="BF219" s="11"/>
      <c r="BG219" s="11"/>
      <c r="BH219" s="1">
        <f t="shared" si="3"/>
        <v>1544.58</v>
      </c>
    </row>
    <row r="220" spans="2:60" x14ac:dyDescent="0.25">
      <c r="B220" s="2"/>
      <c r="C220" s="11"/>
      <c r="D220" s="11">
        <v>10570</v>
      </c>
      <c r="E220" s="11"/>
      <c r="F220" s="11"/>
      <c r="G220" s="11"/>
      <c r="H220" s="11"/>
      <c r="I220" s="11"/>
      <c r="J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  <c r="AA220" s="11"/>
      <c r="AB220" s="11"/>
      <c r="AC220" s="11"/>
      <c r="AD220" s="11"/>
      <c r="AE220" s="11"/>
      <c r="AF220" s="11"/>
      <c r="AG220" s="14"/>
      <c r="AH220" s="11"/>
      <c r="AI220" s="11"/>
      <c r="AJ220" s="11"/>
      <c r="AK220" s="11"/>
      <c r="AL220" s="11"/>
      <c r="AM220" s="11"/>
      <c r="AN220" s="11"/>
      <c r="AO220" s="11"/>
      <c r="AP220" s="11"/>
      <c r="AQ220" s="11"/>
      <c r="AR220" s="11"/>
      <c r="AS220" s="11"/>
      <c r="AT220" s="11"/>
      <c r="AU220" s="11"/>
      <c r="AV220" s="11"/>
      <c r="AW220" s="11"/>
      <c r="AX220" s="11"/>
      <c r="AY220" s="11"/>
      <c r="AZ220" s="11"/>
      <c r="BA220" s="11"/>
      <c r="BB220" s="11"/>
      <c r="BC220" s="11"/>
      <c r="BD220" s="11"/>
      <c r="BE220" s="11"/>
      <c r="BF220" s="11"/>
      <c r="BG220" s="11"/>
      <c r="BH220" s="1">
        <f t="shared" si="3"/>
        <v>10570</v>
      </c>
    </row>
    <row r="221" spans="2:60" x14ac:dyDescent="0.25">
      <c r="B221" s="2"/>
      <c r="C221" s="11"/>
      <c r="D221" s="11"/>
      <c r="E221" s="11"/>
      <c r="F221" s="11"/>
      <c r="G221" s="11"/>
      <c r="H221" s="11"/>
      <c r="I221" s="11"/>
      <c r="J221" s="11"/>
      <c r="Q221" s="11"/>
      <c r="R221" s="11"/>
      <c r="S221" s="11"/>
      <c r="T221" s="11"/>
      <c r="U221" s="11"/>
      <c r="V221" s="11"/>
      <c r="W221" s="11"/>
      <c r="X221" s="11"/>
      <c r="Y221" s="11"/>
      <c r="Z221" s="11"/>
      <c r="AA221" s="11"/>
      <c r="AB221" s="11"/>
      <c r="AC221" s="11"/>
      <c r="AD221" s="11"/>
      <c r="AE221" s="11">
        <v>1017</v>
      </c>
      <c r="AF221" s="11"/>
      <c r="AG221" s="14"/>
      <c r="AH221" s="11"/>
      <c r="AI221" s="11"/>
      <c r="AJ221" s="11"/>
      <c r="AK221" s="11"/>
      <c r="AL221" s="11"/>
      <c r="AM221" s="11"/>
      <c r="AN221" s="11"/>
      <c r="AO221" s="11"/>
      <c r="AP221" s="11"/>
      <c r="AQ221" s="11"/>
      <c r="AR221" s="11"/>
      <c r="AS221" s="11"/>
      <c r="AT221" s="11"/>
      <c r="AU221" s="11"/>
      <c r="AV221" s="11"/>
      <c r="AW221" s="11"/>
      <c r="AX221" s="11"/>
      <c r="AY221" s="11"/>
      <c r="AZ221" s="11"/>
      <c r="BA221" s="11"/>
      <c r="BB221" s="11"/>
      <c r="BC221" s="11"/>
      <c r="BD221" s="11"/>
      <c r="BE221" s="11"/>
      <c r="BF221" s="11"/>
      <c r="BG221" s="11"/>
      <c r="BH221" s="1">
        <f t="shared" si="3"/>
        <v>1017</v>
      </c>
    </row>
    <row r="222" spans="2:60" x14ac:dyDescent="0.25">
      <c r="B222" s="2"/>
      <c r="C222" s="11"/>
      <c r="D222" s="11"/>
      <c r="E222" s="11"/>
      <c r="F222" s="11"/>
      <c r="G222" s="11"/>
      <c r="H222" s="11"/>
      <c r="I222" s="11"/>
      <c r="J222" s="11"/>
      <c r="Q222" s="11"/>
      <c r="R222" s="11"/>
      <c r="S222" s="11"/>
      <c r="T222" s="11"/>
      <c r="U222" s="11"/>
      <c r="V222" s="11"/>
      <c r="W222" s="11"/>
      <c r="X222" s="11"/>
      <c r="Y222" s="11"/>
      <c r="Z222" s="11"/>
      <c r="AA222" s="11"/>
      <c r="AB222" s="11"/>
      <c r="AC222" s="11"/>
      <c r="AD222" s="11"/>
      <c r="AE222" s="11">
        <v>565</v>
      </c>
      <c r="AF222" s="11"/>
      <c r="AG222" s="14"/>
      <c r="AH222" s="11"/>
      <c r="AI222" s="11"/>
      <c r="AJ222" s="11"/>
      <c r="AK222" s="11"/>
      <c r="AL222" s="11"/>
      <c r="AM222" s="11"/>
      <c r="AN222" s="11"/>
      <c r="AO222" s="11"/>
      <c r="AP222" s="11"/>
      <c r="AQ222" s="11"/>
      <c r="AR222" s="11"/>
      <c r="AS222" s="11"/>
      <c r="AT222" s="11"/>
      <c r="AU222" s="11"/>
      <c r="AV222" s="11"/>
      <c r="AW222" s="11"/>
      <c r="AX222" s="11"/>
      <c r="AY222" s="11"/>
      <c r="AZ222" s="11"/>
      <c r="BA222" s="11"/>
      <c r="BB222" s="11"/>
      <c r="BC222" s="11"/>
      <c r="BD222" s="11"/>
      <c r="BE222" s="11"/>
      <c r="BF222" s="11"/>
      <c r="BG222" s="11"/>
      <c r="BH222" s="1">
        <f t="shared" si="3"/>
        <v>565</v>
      </c>
    </row>
    <row r="223" spans="2:60" x14ac:dyDescent="0.25">
      <c r="B223" s="2"/>
      <c r="C223" s="11"/>
      <c r="D223" s="11"/>
      <c r="E223" s="11"/>
      <c r="F223" s="11"/>
      <c r="G223" s="11"/>
      <c r="H223" s="11"/>
      <c r="I223" s="11"/>
      <c r="J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  <c r="AA223" s="11"/>
      <c r="AB223" s="11"/>
      <c r="AC223" s="11"/>
      <c r="AD223" s="11"/>
      <c r="AE223" s="11">
        <v>187.34</v>
      </c>
      <c r="AF223" s="11"/>
      <c r="AG223" s="14"/>
      <c r="AH223" s="11"/>
      <c r="AI223" s="11"/>
      <c r="AJ223" s="11"/>
      <c r="AK223" s="11"/>
      <c r="AL223" s="11"/>
      <c r="AM223" s="11"/>
      <c r="AN223" s="11"/>
      <c r="AO223" s="11"/>
      <c r="AP223" s="11"/>
      <c r="AQ223" s="11"/>
      <c r="AR223" s="11"/>
      <c r="AS223" s="11"/>
      <c r="AT223" s="11"/>
      <c r="AU223" s="11"/>
      <c r="AV223" s="11"/>
      <c r="AW223" s="11"/>
      <c r="AX223" s="11"/>
      <c r="AY223" s="11"/>
      <c r="AZ223" s="11"/>
      <c r="BA223" s="11"/>
      <c r="BB223" s="11"/>
      <c r="BC223" s="11"/>
      <c r="BD223" s="11"/>
      <c r="BE223" s="11"/>
      <c r="BF223" s="11"/>
      <c r="BG223" s="11"/>
      <c r="BH223" s="1">
        <f t="shared" si="3"/>
        <v>187.34</v>
      </c>
    </row>
    <row r="224" spans="2:60" x14ac:dyDescent="0.25">
      <c r="B224" s="2"/>
      <c r="C224" s="11"/>
      <c r="D224" s="11"/>
      <c r="E224" s="11"/>
      <c r="F224" s="11"/>
      <c r="G224" s="11"/>
      <c r="H224" s="11"/>
      <c r="I224" s="11"/>
      <c r="J224" s="11"/>
      <c r="Q224" s="11"/>
      <c r="R224" s="11"/>
      <c r="S224" s="11"/>
      <c r="T224" s="11"/>
      <c r="U224" s="11"/>
      <c r="V224" s="11"/>
      <c r="W224" s="11"/>
      <c r="X224" s="11"/>
      <c r="Y224" s="11"/>
      <c r="Z224" s="11"/>
      <c r="AA224" s="11"/>
      <c r="AB224" s="11"/>
      <c r="AC224" s="11"/>
      <c r="AD224" s="11"/>
      <c r="AE224" s="11">
        <v>41.65</v>
      </c>
      <c r="AF224" s="11"/>
      <c r="AG224" s="14"/>
      <c r="AH224" s="11"/>
      <c r="AI224" s="11"/>
      <c r="AJ224" s="11"/>
      <c r="AK224" s="11"/>
      <c r="AL224" s="11"/>
      <c r="AM224" s="11"/>
      <c r="AN224" s="11"/>
      <c r="AO224" s="11"/>
      <c r="AP224" s="11"/>
      <c r="AQ224" s="11"/>
      <c r="AR224" s="11"/>
      <c r="AS224" s="11"/>
      <c r="AT224" s="11"/>
      <c r="AU224" s="11"/>
      <c r="AV224" s="11"/>
      <c r="AW224" s="11"/>
      <c r="AX224" s="11"/>
      <c r="AY224" s="11"/>
      <c r="AZ224" s="11"/>
      <c r="BA224" s="11"/>
      <c r="BB224" s="11"/>
      <c r="BC224" s="11"/>
      <c r="BD224" s="11"/>
      <c r="BE224" s="11"/>
      <c r="BF224" s="11"/>
      <c r="BG224" s="11"/>
      <c r="BH224" s="1">
        <f t="shared" si="3"/>
        <v>41.65</v>
      </c>
    </row>
    <row r="225" spans="2:60" x14ac:dyDescent="0.25">
      <c r="B225" s="2"/>
      <c r="C225" s="11"/>
      <c r="D225" s="11"/>
      <c r="E225" s="11"/>
      <c r="F225" s="11"/>
      <c r="G225" s="11"/>
      <c r="H225" s="11"/>
      <c r="I225" s="11"/>
      <c r="J225" s="11"/>
      <c r="Q225" s="11"/>
      <c r="R225" s="11"/>
      <c r="S225" s="11"/>
      <c r="T225" s="11"/>
      <c r="U225" s="11"/>
      <c r="V225" s="11"/>
      <c r="W225" s="11"/>
      <c r="X225" s="11"/>
      <c r="Y225" s="11"/>
      <c r="Z225" s="11"/>
      <c r="AA225" s="11"/>
      <c r="AB225" s="11"/>
      <c r="AC225" s="11"/>
      <c r="AD225" s="11"/>
      <c r="AE225" s="11">
        <v>28</v>
      </c>
      <c r="AF225" s="11"/>
      <c r="AG225" s="14"/>
      <c r="AH225" s="11"/>
      <c r="AI225" s="11"/>
      <c r="AJ225" s="11"/>
      <c r="AK225" s="11"/>
      <c r="AL225" s="11"/>
      <c r="AM225" s="11"/>
      <c r="AN225" s="11"/>
      <c r="AO225" s="11"/>
      <c r="AP225" s="11"/>
      <c r="AQ225" s="11"/>
      <c r="AR225" s="11"/>
      <c r="AS225" s="11"/>
      <c r="AT225" s="11"/>
      <c r="AU225" s="11"/>
      <c r="AV225" s="11"/>
      <c r="AW225" s="11"/>
      <c r="AX225" s="11"/>
      <c r="AY225" s="11"/>
      <c r="AZ225" s="11"/>
      <c r="BA225" s="11"/>
      <c r="BB225" s="11"/>
      <c r="BC225" s="11"/>
      <c r="BD225" s="11"/>
      <c r="BE225" s="11"/>
      <c r="BF225" s="11"/>
      <c r="BG225" s="11"/>
      <c r="BH225" s="1">
        <f t="shared" si="3"/>
        <v>28</v>
      </c>
    </row>
    <row r="226" spans="2:60" x14ac:dyDescent="0.25">
      <c r="B226" s="2"/>
      <c r="C226" s="11"/>
      <c r="D226" s="11"/>
      <c r="E226" s="11"/>
      <c r="F226" s="11"/>
      <c r="G226" s="11"/>
      <c r="H226" s="11"/>
      <c r="I226" s="11"/>
      <c r="J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  <c r="AA226" s="11"/>
      <c r="AB226" s="11"/>
      <c r="AC226" s="11"/>
      <c r="AD226" s="11"/>
      <c r="AE226" s="11">
        <v>543.29999999999995</v>
      </c>
      <c r="AF226" s="11"/>
      <c r="AG226" s="14"/>
      <c r="AH226" s="11"/>
      <c r="AI226" s="11"/>
      <c r="AJ226" s="11"/>
      <c r="AK226" s="11"/>
      <c r="AL226" s="11"/>
      <c r="AM226" s="11"/>
      <c r="AN226" s="11"/>
      <c r="AO226" s="11"/>
      <c r="AP226" s="11"/>
      <c r="AQ226" s="11"/>
      <c r="AR226" s="11"/>
      <c r="AS226" s="11"/>
      <c r="AT226" s="11"/>
      <c r="AU226" s="11"/>
      <c r="AV226" s="11"/>
      <c r="AW226" s="11"/>
      <c r="AX226" s="11"/>
      <c r="AY226" s="11"/>
      <c r="AZ226" s="11"/>
      <c r="BA226" s="11"/>
      <c r="BB226" s="11"/>
      <c r="BC226" s="11"/>
      <c r="BD226" s="11"/>
      <c r="BE226" s="11"/>
      <c r="BF226" s="11"/>
      <c r="BG226" s="11"/>
      <c r="BH226" s="1">
        <f t="shared" si="3"/>
        <v>543.29999999999995</v>
      </c>
    </row>
    <row r="227" spans="2:60" x14ac:dyDescent="0.25">
      <c r="B227" s="2"/>
      <c r="C227" s="11"/>
      <c r="D227" s="11"/>
      <c r="E227" s="11"/>
      <c r="F227" s="11"/>
      <c r="G227" s="11"/>
      <c r="H227" s="11"/>
      <c r="I227" s="11"/>
      <c r="J227" s="11"/>
      <c r="Q227" s="11"/>
      <c r="R227" s="11"/>
      <c r="S227" s="11"/>
      <c r="T227" s="11"/>
      <c r="U227" s="11"/>
      <c r="V227" s="11"/>
      <c r="W227" s="11"/>
      <c r="X227" s="11"/>
      <c r="Y227" s="11"/>
      <c r="Z227" s="11"/>
      <c r="AA227" s="11"/>
      <c r="AB227" s="11"/>
      <c r="AC227" s="11"/>
      <c r="AD227" s="11"/>
      <c r="AE227" s="11"/>
      <c r="AF227" s="11"/>
      <c r="AG227" s="14"/>
      <c r="AH227" s="11"/>
      <c r="AI227" s="11"/>
      <c r="AJ227" s="11"/>
      <c r="AK227" s="11"/>
      <c r="AL227" s="11">
        <v>333.33</v>
      </c>
      <c r="AM227" s="11"/>
      <c r="AN227" s="11"/>
      <c r="AO227" s="11"/>
      <c r="AP227" s="11"/>
      <c r="AQ227" s="11"/>
      <c r="AR227" s="11"/>
      <c r="AS227" s="11"/>
      <c r="AT227" s="11"/>
      <c r="AU227" s="11"/>
      <c r="AV227" s="11"/>
      <c r="AW227" s="11"/>
      <c r="AX227" s="11"/>
      <c r="AY227" s="11"/>
      <c r="AZ227" s="11"/>
      <c r="BA227" s="11"/>
      <c r="BB227" s="11"/>
      <c r="BC227" s="11"/>
      <c r="BD227" s="11"/>
      <c r="BE227" s="11"/>
      <c r="BF227" s="11"/>
      <c r="BG227" s="11"/>
      <c r="BH227" s="1">
        <f t="shared" si="3"/>
        <v>333.33</v>
      </c>
    </row>
    <row r="228" spans="2:60" x14ac:dyDescent="0.25">
      <c r="B228" s="2"/>
      <c r="C228" s="11"/>
      <c r="D228" s="11"/>
      <c r="E228" s="11"/>
      <c r="F228" s="11"/>
      <c r="G228" s="11"/>
      <c r="H228" s="11"/>
      <c r="I228" s="11"/>
      <c r="J228" s="11"/>
      <c r="Q228" s="11"/>
      <c r="R228" s="11"/>
      <c r="S228" s="11"/>
      <c r="T228" s="11"/>
      <c r="U228" s="11"/>
      <c r="V228" s="11"/>
      <c r="W228" s="11"/>
      <c r="X228" s="11"/>
      <c r="Y228" s="11"/>
      <c r="Z228" s="11"/>
      <c r="AA228" s="11"/>
      <c r="AB228" s="11"/>
      <c r="AC228" s="11"/>
      <c r="AD228" s="11"/>
      <c r="AE228" s="11"/>
      <c r="AF228" s="11"/>
      <c r="AG228" s="14"/>
      <c r="AH228" s="11"/>
      <c r="AI228" s="11"/>
      <c r="AJ228" s="11"/>
      <c r="AK228" s="11"/>
      <c r="AL228" s="11">
        <v>333.33</v>
      </c>
      <c r="AM228" s="11"/>
      <c r="AN228" s="11"/>
      <c r="AO228" s="11"/>
      <c r="AP228" s="11"/>
      <c r="AQ228" s="11"/>
      <c r="AR228" s="11"/>
      <c r="AS228" s="11"/>
      <c r="AT228" s="11"/>
      <c r="AU228" s="11"/>
      <c r="AV228" s="11"/>
      <c r="AW228" s="11"/>
      <c r="AX228" s="11"/>
      <c r="AY228" s="11"/>
      <c r="AZ228" s="11"/>
      <c r="BA228" s="11"/>
      <c r="BB228" s="11"/>
      <c r="BC228" s="11"/>
      <c r="BD228" s="11"/>
      <c r="BE228" s="11"/>
      <c r="BF228" s="11"/>
      <c r="BG228" s="11"/>
      <c r="BH228" s="1">
        <f t="shared" si="3"/>
        <v>333.33</v>
      </c>
    </row>
    <row r="229" spans="2:60" x14ac:dyDescent="0.25">
      <c r="B229" s="2"/>
      <c r="C229" s="11"/>
      <c r="D229" s="11"/>
      <c r="E229" s="11"/>
      <c r="F229" s="11"/>
      <c r="G229" s="11"/>
      <c r="H229" s="11"/>
      <c r="I229" s="11"/>
      <c r="J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  <c r="AA229" s="11"/>
      <c r="AB229" s="11"/>
      <c r="AC229" s="11"/>
      <c r="AD229" s="11"/>
      <c r="AE229" s="11"/>
      <c r="AF229" s="11"/>
      <c r="AG229" s="14"/>
      <c r="AH229" s="11"/>
      <c r="AI229" s="11"/>
      <c r="AJ229" s="11"/>
      <c r="AK229" s="11"/>
      <c r="AL229" s="11">
        <v>222.22</v>
      </c>
      <c r="AM229" s="11"/>
      <c r="AN229" s="11"/>
      <c r="AO229" s="11"/>
      <c r="AP229" s="11"/>
      <c r="AQ229" s="11"/>
      <c r="AR229" s="11"/>
      <c r="AS229" s="11"/>
      <c r="AT229" s="11"/>
      <c r="AU229" s="11"/>
      <c r="AV229" s="11"/>
      <c r="AW229" s="11"/>
      <c r="AX229" s="11"/>
      <c r="AY229" s="11"/>
      <c r="AZ229" s="11"/>
      <c r="BA229" s="11"/>
      <c r="BB229" s="11"/>
      <c r="BC229" s="11"/>
      <c r="BD229" s="11"/>
      <c r="BE229" s="11"/>
      <c r="BF229" s="11"/>
      <c r="BG229" s="11"/>
      <c r="BH229" s="1">
        <f t="shared" si="3"/>
        <v>222.22</v>
      </c>
    </row>
    <row r="230" spans="2:60" x14ac:dyDescent="0.25">
      <c r="B230" s="117"/>
      <c r="C230" s="11"/>
      <c r="D230" s="11"/>
      <c r="E230" s="11"/>
      <c r="F230" s="11"/>
      <c r="G230" s="11"/>
      <c r="H230" s="11"/>
      <c r="I230" s="11"/>
      <c r="J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  <c r="AA230" s="11"/>
      <c r="AB230" s="11"/>
      <c r="AC230" s="11">
        <v>64.84</v>
      </c>
      <c r="AD230" s="11"/>
      <c r="AE230" s="11"/>
      <c r="AF230" s="11"/>
      <c r="AG230" s="14"/>
      <c r="AH230" s="11"/>
      <c r="AI230" s="11"/>
      <c r="AJ230" s="11"/>
      <c r="AK230" s="11"/>
      <c r="AL230" s="11"/>
      <c r="AM230" s="11"/>
      <c r="AN230" s="11"/>
      <c r="AO230" s="11"/>
      <c r="AP230" s="11"/>
      <c r="AQ230" s="11"/>
      <c r="AR230" s="11"/>
      <c r="AS230" s="11"/>
      <c r="AT230" s="11"/>
      <c r="AU230" s="11"/>
      <c r="AV230" s="11"/>
      <c r="AW230" s="11"/>
      <c r="AX230" s="11"/>
      <c r="AY230" s="11"/>
      <c r="AZ230" s="11"/>
      <c r="BA230" s="11"/>
      <c r="BB230" s="11"/>
      <c r="BC230" s="11"/>
      <c r="BD230" s="11"/>
      <c r="BE230" s="11"/>
      <c r="BF230" s="11"/>
      <c r="BG230" s="11"/>
      <c r="BH230" s="1">
        <f t="shared" si="3"/>
        <v>64.84</v>
      </c>
    </row>
    <row r="231" spans="2:60" x14ac:dyDescent="0.25">
      <c r="B231" s="2"/>
      <c r="C231" s="11"/>
      <c r="D231" s="11"/>
      <c r="E231" s="11"/>
      <c r="F231" s="11"/>
      <c r="G231" s="11"/>
      <c r="H231" s="11"/>
      <c r="I231" s="11"/>
      <c r="J231" s="11"/>
      <c r="Q231" s="11"/>
      <c r="R231" s="11"/>
      <c r="S231" s="11"/>
      <c r="T231" s="11"/>
      <c r="U231" s="11"/>
      <c r="V231" s="11"/>
      <c r="W231" s="11"/>
      <c r="X231" s="11"/>
      <c r="Y231" s="11"/>
      <c r="Z231" s="11"/>
      <c r="AA231" s="11"/>
      <c r="AB231" s="11"/>
      <c r="AC231" s="11">
        <v>477.74</v>
      </c>
      <c r="AD231" s="11"/>
      <c r="AE231" s="11"/>
      <c r="AF231" s="11"/>
      <c r="AG231" s="14"/>
      <c r="AH231" s="11"/>
      <c r="AI231" s="11"/>
      <c r="AJ231" s="11"/>
      <c r="AK231" s="11"/>
      <c r="AL231" s="11"/>
      <c r="AM231" s="11"/>
      <c r="AN231" s="11"/>
      <c r="AO231" s="11"/>
      <c r="AP231" s="11"/>
      <c r="AQ231" s="11"/>
      <c r="AR231" s="11"/>
      <c r="AS231" s="11"/>
      <c r="AT231" s="11"/>
      <c r="AU231" s="11"/>
      <c r="AV231" s="11"/>
      <c r="AW231" s="11"/>
      <c r="AX231" s="11"/>
      <c r="AY231" s="11"/>
      <c r="AZ231" s="11"/>
      <c r="BA231" s="11"/>
      <c r="BB231" s="11"/>
      <c r="BC231" s="11"/>
      <c r="BD231" s="11"/>
      <c r="BE231" s="11"/>
      <c r="BF231" s="11"/>
      <c r="BG231" s="11"/>
      <c r="BH231" s="1">
        <f t="shared" si="3"/>
        <v>477.74</v>
      </c>
    </row>
    <row r="232" spans="2:60" x14ac:dyDescent="0.25">
      <c r="B232" s="2"/>
      <c r="C232" s="11"/>
      <c r="D232" s="11"/>
      <c r="E232" s="11"/>
      <c r="F232" s="11"/>
      <c r="G232" s="11"/>
      <c r="H232" s="11"/>
      <c r="I232" s="11"/>
      <c r="J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  <c r="AA232" s="11"/>
      <c r="AB232" s="11"/>
      <c r="AC232" s="11">
        <v>201.08</v>
      </c>
      <c r="AD232" s="11"/>
      <c r="AE232" s="11"/>
      <c r="AF232" s="11"/>
      <c r="AG232" s="14"/>
      <c r="AH232" s="11"/>
      <c r="AI232" s="11"/>
      <c r="AJ232" s="11"/>
      <c r="AK232" s="11"/>
      <c r="AL232" s="11"/>
      <c r="AM232" s="11"/>
      <c r="AN232" s="11"/>
      <c r="AO232" s="11"/>
      <c r="AP232" s="11"/>
      <c r="AQ232" s="11"/>
      <c r="AR232" s="11"/>
      <c r="AS232" s="11"/>
      <c r="AT232" s="11"/>
      <c r="AU232" s="11"/>
      <c r="AV232" s="11"/>
      <c r="AW232" s="11"/>
      <c r="AX232" s="11"/>
      <c r="AY232" s="11"/>
      <c r="AZ232" s="11"/>
      <c r="BA232" s="11"/>
      <c r="BB232" s="11"/>
      <c r="BC232" s="11"/>
      <c r="BD232" s="11"/>
      <c r="BE232" s="11"/>
      <c r="BF232" s="11"/>
      <c r="BG232" s="11"/>
      <c r="BH232" s="1">
        <f t="shared" si="3"/>
        <v>201.08</v>
      </c>
    </row>
    <row r="233" spans="2:60" x14ac:dyDescent="0.25">
      <c r="B233" s="2"/>
      <c r="C233" s="11"/>
      <c r="D233" s="11"/>
      <c r="E233" s="11"/>
      <c r="F233" s="11"/>
      <c r="G233" s="11"/>
      <c r="H233" s="11"/>
      <c r="I233" s="11"/>
      <c r="J233" s="11">
        <v>1000</v>
      </c>
      <c r="Q233" s="11"/>
      <c r="R233" s="11"/>
      <c r="S233" s="11"/>
      <c r="T233" s="11"/>
      <c r="U233" s="11"/>
      <c r="V233" s="11"/>
      <c r="W233" s="11"/>
      <c r="X233" s="11"/>
      <c r="Y233" s="11"/>
      <c r="Z233" s="11"/>
      <c r="AA233" s="11"/>
      <c r="AB233" s="11"/>
      <c r="AC233" s="11"/>
      <c r="AD233" s="11"/>
      <c r="AE233" s="11"/>
      <c r="AF233" s="11"/>
      <c r="AG233" s="14"/>
      <c r="AH233" s="11"/>
      <c r="AI233" s="11"/>
      <c r="AJ233" s="11"/>
      <c r="AK233" s="11"/>
      <c r="AL233" s="11"/>
      <c r="AM233" s="11"/>
      <c r="AN233" s="11"/>
      <c r="AO233" s="11"/>
      <c r="AP233" s="11"/>
      <c r="AQ233" s="11"/>
      <c r="AR233" s="11"/>
      <c r="AS233" s="11"/>
      <c r="AT233" s="11"/>
      <c r="AU233" s="11"/>
      <c r="AV233" s="11"/>
      <c r="AW233" s="11"/>
      <c r="AX233" s="11"/>
      <c r="AY233" s="11"/>
      <c r="AZ233" s="11"/>
      <c r="BA233" s="11"/>
      <c r="BB233" s="11"/>
      <c r="BC233" s="11"/>
      <c r="BD233" s="11"/>
      <c r="BE233" s="11"/>
      <c r="BF233" s="11"/>
      <c r="BG233" s="11"/>
      <c r="BH233" s="1">
        <f t="shared" si="3"/>
        <v>1000</v>
      </c>
    </row>
    <row r="234" spans="2:60" x14ac:dyDescent="0.25">
      <c r="B234" s="2"/>
      <c r="C234" s="11"/>
      <c r="D234" s="11"/>
      <c r="E234" s="11"/>
      <c r="F234" s="11"/>
      <c r="G234" s="11"/>
      <c r="H234" s="11"/>
      <c r="I234" s="11"/>
      <c r="J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  <c r="AA234" s="11"/>
      <c r="AB234" s="11"/>
      <c r="AC234" s="11"/>
      <c r="AD234" s="11">
        <v>15</v>
      </c>
      <c r="AE234" s="11"/>
      <c r="AF234" s="11"/>
      <c r="AG234" s="14"/>
      <c r="AH234" s="11"/>
      <c r="AI234" s="11"/>
      <c r="AJ234" s="11"/>
      <c r="AK234" s="11"/>
      <c r="AL234" s="11"/>
      <c r="AM234" s="11"/>
      <c r="AN234" s="11"/>
      <c r="AO234" s="11"/>
      <c r="AP234" s="11"/>
      <c r="AQ234" s="11"/>
      <c r="AR234" s="11"/>
      <c r="AS234" s="11"/>
      <c r="AT234" s="11"/>
      <c r="AU234" s="11"/>
      <c r="AV234" s="11"/>
      <c r="AW234" s="11"/>
      <c r="AX234" s="11"/>
      <c r="AY234" s="11"/>
      <c r="AZ234" s="11"/>
      <c r="BA234" s="11"/>
      <c r="BB234" s="11"/>
      <c r="BC234" s="11"/>
      <c r="BD234" s="11"/>
      <c r="BE234" s="11"/>
      <c r="BF234" s="11"/>
      <c r="BG234" s="11"/>
      <c r="BH234" s="1">
        <f t="shared" si="3"/>
        <v>15</v>
      </c>
    </row>
    <row r="235" spans="2:60" x14ac:dyDescent="0.25">
      <c r="B235" s="2"/>
      <c r="C235" s="11"/>
      <c r="D235" s="11"/>
      <c r="E235" s="11"/>
      <c r="F235" s="11"/>
      <c r="G235" s="11"/>
      <c r="H235" s="11"/>
      <c r="I235" s="11"/>
      <c r="J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  <c r="AA235" s="11"/>
      <c r="AB235" s="11"/>
      <c r="AC235" s="11"/>
      <c r="AD235" s="11">
        <v>30</v>
      </c>
      <c r="AE235" s="11"/>
      <c r="AF235" s="11"/>
      <c r="AG235" s="14"/>
      <c r="AH235" s="11"/>
      <c r="AI235" s="11"/>
      <c r="AJ235" s="11"/>
      <c r="AK235" s="11"/>
      <c r="AL235" s="11"/>
      <c r="AM235" s="11"/>
      <c r="AN235" s="11"/>
      <c r="AO235" s="11"/>
      <c r="AP235" s="11"/>
      <c r="AQ235" s="11"/>
      <c r="AR235" s="11"/>
      <c r="AS235" s="11"/>
      <c r="AT235" s="11"/>
      <c r="AU235" s="11"/>
      <c r="AV235" s="11"/>
      <c r="AW235" s="11"/>
      <c r="AX235" s="11"/>
      <c r="AY235" s="11"/>
      <c r="AZ235" s="11"/>
      <c r="BA235" s="11"/>
      <c r="BB235" s="11"/>
      <c r="BC235" s="11"/>
      <c r="BD235" s="11"/>
      <c r="BE235" s="11"/>
      <c r="BF235" s="11"/>
      <c r="BG235" s="11"/>
      <c r="BH235" s="1">
        <f t="shared" si="3"/>
        <v>30</v>
      </c>
    </row>
    <row r="236" spans="2:60" x14ac:dyDescent="0.25">
      <c r="B236" s="2"/>
      <c r="C236" s="11"/>
      <c r="D236" s="11"/>
      <c r="E236" s="11"/>
      <c r="F236" s="11"/>
      <c r="G236" s="11"/>
      <c r="H236" s="11"/>
      <c r="I236" s="11"/>
      <c r="J236" s="11"/>
      <c r="Q236" s="11"/>
      <c r="R236" s="11"/>
      <c r="S236" s="11"/>
      <c r="T236" s="11"/>
      <c r="U236" s="11"/>
      <c r="V236" s="11"/>
      <c r="W236" s="11"/>
      <c r="X236" s="11"/>
      <c r="Y236" s="11"/>
      <c r="Z236" s="11"/>
      <c r="AA236" s="11"/>
      <c r="AB236" s="11"/>
      <c r="AC236" s="11"/>
      <c r="AD236" s="11">
        <v>8.86</v>
      </c>
      <c r="AE236" s="11"/>
      <c r="AF236" s="11"/>
      <c r="AG236" s="14"/>
      <c r="AH236" s="11"/>
      <c r="AI236" s="11"/>
      <c r="AJ236" s="11"/>
      <c r="AK236" s="11"/>
      <c r="AL236" s="11"/>
      <c r="AM236" s="11"/>
      <c r="AN236" s="11"/>
      <c r="AO236" s="11"/>
      <c r="AP236" s="11"/>
      <c r="AQ236" s="11"/>
      <c r="AR236" s="11"/>
      <c r="AS236" s="11"/>
      <c r="AT236" s="11"/>
      <c r="AU236" s="11"/>
      <c r="AV236" s="11"/>
      <c r="AW236" s="11"/>
      <c r="AX236" s="11"/>
      <c r="AY236" s="11"/>
      <c r="AZ236" s="11"/>
      <c r="BA236" s="11"/>
      <c r="BB236" s="11"/>
      <c r="BC236" s="11"/>
      <c r="BD236" s="11"/>
      <c r="BE236" s="11"/>
      <c r="BF236" s="11"/>
      <c r="BG236" s="11"/>
      <c r="BH236" s="1">
        <f t="shared" si="3"/>
        <v>8.86</v>
      </c>
    </row>
    <row r="237" spans="2:60" x14ac:dyDescent="0.25">
      <c r="B237" s="2"/>
      <c r="C237" s="11"/>
      <c r="D237" s="11"/>
      <c r="E237" s="11"/>
      <c r="F237" s="11"/>
      <c r="G237" s="11"/>
      <c r="H237" s="11"/>
      <c r="I237" s="11"/>
      <c r="J237" s="11"/>
      <c r="Q237" s="11"/>
      <c r="R237" s="11"/>
      <c r="S237" s="11"/>
      <c r="T237" s="11"/>
      <c r="U237" s="11"/>
      <c r="V237" s="11"/>
      <c r="W237" s="11"/>
      <c r="X237" s="11"/>
      <c r="Y237" s="11"/>
      <c r="Z237" s="11"/>
      <c r="AA237" s="11"/>
      <c r="AB237" s="11"/>
      <c r="AC237" s="11"/>
      <c r="AD237" s="11"/>
      <c r="AE237" s="11"/>
      <c r="AF237" s="11"/>
      <c r="AG237" s="14"/>
      <c r="AH237" s="11"/>
      <c r="AI237" s="11"/>
      <c r="AJ237" s="11"/>
      <c r="AK237" s="11"/>
      <c r="AL237" s="11"/>
      <c r="AM237" s="11"/>
      <c r="AN237" s="11"/>
      <c r="AO237" s="11"/>
      <c r="AP237" s="11"/>
      <c r="AQ237" s="11"/>
      <c r="AR237" s="11"/>
      <c r="AS237" s="11"/>
      <c r="AT237" s="11"/>
      <c r="AU237" s="11">
        <v>162.35</v>
      </c>
      <c r="AV237" s="11"/>
      <c r="AW237" s="11"/>
      <c r="AX237" s="11"/>
      <c r="AY237" s="11"/>
      <c r="AZ237" s="11"/>
      <c r="BA237" s="11"/>
      <c r="BB237" s="11"/>
      <c r="BC237" s="11"/>
      <c r="BD237" s="11"/>
      <c r="BE237" s="11"/>
      <c r="BF237" s="11"/>
      <c r="BG237" s="11"/>
      <c r="BH237" s="1">
        <f t="shared" si="3"/>
        <v>162.35</v>
      </c>
    </row>
    <row r="238" spans="2:60" x14ac:dyDescent="0.25">
      <c r="B238" s="2"/>
      <c r="C238" s="11"/>
      <c r="D238" s="11"/>
      <c r="E238" s="11"/>
      <c r="F238" s="11"/>
      <c r="G238" s="11"/>
      <c r="H238" s="11"/>
      <c r="I238" s="11"/>
      <c r="J238" s="11"/>
      <c r="O238" s="11">
        <v>1386.91</v>
      </c>
      <c r="Q238" s="11"/>
      <c r="R238" s="11"/>
      <c r="S238" s="11"/>
      <c r="T238" s="11"/>
      <c r="U238" s="11"/>
      <c r="V238" s="11"/>
      <c r="W238" s="11"/>
      <c r="X238" s="11"/>
      <c r="Y238" s="11"/>
      <c r="Z238" s="11"/>
      <c r="AA238" s="11"/>
      <c r="AB238" s="11"/>
      <c r="AC238" s="11"/>
      <c r="AD238" s="11"/>
      <c r="AE238" s="11"/>
      <c r="AF238" s="11"/>
      <c r="AG238" s="14"/>
      <c r="AH238" s="11"/>
      <c r="AI238" s="11"/>
      <c r="AJ238" s="11"/>
      <c r="AK238" s="11"/>
      <c r="AL238" s="11"/>
      <c r="AM238" s="11"/>
      <c r="AN238" s="11"/>
      <c r="AO238" s="11"/>
      <c r="AP238" s="11"/>
      <c r="AQ238" s="11"/>
      <c r="AR238" s="11"/>
      <c r="AS238" s="11"/>
      <c r="AT238" s="11"/>
      <c r="AU238" s="11"/>
      <c r="AV238" s="11"/>
      <c r="AW238" s="11"/>
      <c r="AX238" s="11"/>
      <c r="AY238" s="11"/>
      <c r="AZ238" s="11"/>
      <c r="BA238" s="11"/>
      <c r="BB238" s="11"/>
      <c r="BC238" s="11"/>
      <c r="BD238" s="11"/>
      <c r="BE238" s="11"/>
      <c r="BF238" s="11"/>
      <c r="BG238" s="11"/>
      <c r="BH238" s="1">
        <f t="shared" si="3"/>
        <v>1386.91</v>
      </c>
    </row>
    <row r="239" spans="2:60" ht="15.75" x14ac:dyDescent="0.25">
      <c r="B239" s="2"/>
      <c r="C239" s="18"/>
      <c r="D239" s="18"/>
      <c r="E239" s="18"/>
      <c r="F239" s="18"/>
      <c r="G239" s="18"/>
      <c r="H239" s="18"/>
      <c r="I239" s="18"/>
      <c r="J239" s="18"/>
      <c r="Q239" s="18"/>
      <c r="R239" s="18"/>
      <c r="S239" s="121"/>
      <c r="T239" s="18"/>
      <c r="U239" s="18"/>
      <c r="V239" s="18"/>
      <c r="W239" s="18"/>
      <c r="X239" s="18"/>
      <c r="Y239" s="18"/>
      <c r="Z239" s="18"/>
      <c r="AA239" s="18"/>
      <c r="AB239" s="18"/>
      <c r="AC239" s="18"/>
      <c r="AD239" s="18">
        <v>3.53</v>
      </c>
      <c r="AE239" s="18"/>
      <c r="AF239" s="18"/>
      <c r="AG239" s="18"/>
      <c r="AH239" s="18"/>
      <c r="AI239" s="18"/>
      <c r="AJ239" s="18"/>
      <c r="AK239" s="18"/>
      <c r="AL239" s="18"/>
      <c r="AM239" s="18"/>
      <c r="AN239" s="18"/>
      <c r="AO239" s="18"/>
      <c r="AP239" s="18"/>
      <c r="AQ239" s="18"/>
      <c r="AR239" s="18"/>
      <c r="AS239" s="18"/>
      <c r="AT239" s="88"/>
      <c r="AU239" s="6"/>
      <c r="BH239" s="1">
        <f t="shared" si="3"/>
        <v>3.53</v>
      </c>
    </row>
    <row r="240" spans="2:60" x14ac:dyDescent="0.25">
      <c r="B240" s="2"/>
      <c r="C240" s="11"/>
      <c r="D240" s="11"/>
      <c r="E240" s="11"/>
      <c r="F240" s="11"/>
      <c r="G240" s="11"/>
      <c r="H240" s="11"/>
      <c r="I240" s="11"/>
      <c r="J240" s="11"/>
      <c r="N240" s="11"/>
      <c r="Q240" s="11"/>
      <c r="R240" s="11"/>
      <c r="S240" s="11"/>
      <c r="T240" s="11"/>
      <c r="U240" s="11"/>
      <c r="V240" s="11"/>
      <c r="W240" s="11"/>
      <c r="X240" s="11"/>
      <c r="Y240" s="11"/>
      <c r="Z240" s="11"/>
      <c r="AA240" s="11"/>
      <c r="AB240" s="11"/>
      <c r="AC240" s="11">
        <v>33.18</v>
      </c>
      <c r="AD240" s="11"/>
      <c r="AE240" s="11"/>
      <c r="AF240" s="11"/>
      <c r="AG240" s="14"/>
      <c r="AH240" s="11"/>
      <c r="AI240" s="11"/>
      <c r="AJ240" s="11"/>
      <c r="AK240" s="11"/>
      <c r="AL240" s="11"/>
      <c r="AM240" s="11"/>
      <c r="AN240" s="11"/>
      <c r="AO240" s="11"/>
      <c r="AP240" s="11"/>
      <c r="AQ240" s="11"/>
      <c r="AR240" s="11"/>
      <c r="AS240" s="11"/>
      <c r="AT240" s="11"/>
      <c r="AU240" s="11"/>
      <c r="AV240" s="11"/>
      <c r="AW240" s="11"/>
      <c r="AX240" s="11"/>
      <c r="AY240" s="11"/>
      <c r="AZ240" s="11"/>
      <c r="BA240" s="11"/>
      <c r="BB240" s="11"/>
      <c r="BC240" s="11"/>
      <c r="BD240" s="11"/>
      <c r="BE240" s="11"/>
      <c r="BF240" s="11"/>
      <c r="BG240" s="11"/>
      <c r="BH240" s="1">
        <f t="shared" ref="BH240:BH268" si="4">SUM(C240:BG240)</f>
        <v>33.18</v>
      </c>
    </row>
    <row r="241" spans="2:60" x14ac:dyDescent="0.25">
      <c r="B241" s="2"/>
      <c r="C241" s="11"/>
      <c r="D241" s="11"/>
      <c r="E241" s="11"/>
      <c r="F241" s="11"/>
      <c r="G241" s="11"/>
      <c r="H241" s="11"/>
      <c r="I241" s="11"/>
      <c r="J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  <c r="AA241" s="11"/>
      <c r="AB241" s="11"/>
      <c r="AC241" s="11"/>
      <c r="AD241" s="11"/>
      <c r="AE241" s="11"/>
      <c r="AF241" s="11"/>
      <c r="AG241" s="14"/>
      <c r="AH241" s="11"/>
      <c r="AI241" s="11"/>
      <c r="AJ241" s="11"/>
      <c r="AK241" s="11"/>
      <c r="AL241" s="11"/>
      <c r="AM241" s="11"/>
      <c r="AN241" s="11"/>
      <c r="AO241" s="11"/>
      <c r="AP241" s="11"/>
      <c r="AQ241" s="11"/>
      <c r="AR241" s="11"/>
      <c r="AS241" s="11"/>
      <c r="AT241" s="11"/>
      <c r="AU241" s="11"/>
      <c r="AV241" s="11"/>
      <c r="AW241" s="11"/>
      <c r="AX241" s="11"/>
      <c r="AY241" s="11"/>
      <c r="AZ241" s="11"/>
      <c r="BA241" s="11"/>
      <c r="BB241" s="11">
        <v>250</v>
      </c>
      <c r="BC241" s="11"/>
      <c r="BD241" s="11"/>
      <c r="BE241" s="11"/>
      <c r="BF241" s="11"/>
      <c r="BG241" s="11"/>
      <c r="BH241" s="1">
        <f t="shared" si="4"/>
        <v>250</v>
      </c>
    </row>
    <row r="242" spans="2:60" x14ac:dyDescent="0.25">
      <c r="B242" s="2"/>
      <c r="C242" s="11"/>
      <c r="D242" s="11"/>
      <c r="E242" s="11">
        <v>36.799999999999997</v>
      </c>
      <c r="F242" s="11"/>
      <c r="G242" s="11"/>
      <c r="H242" s="11"/>
      <c r="I242" s="11"/>
      <c r="J242" s="11"/>
      <c r="Q242" s="11"/>
      <c r="R242" s="11"/>
      <c r="S242" s="11"/>
      <c r="T242" s="11"/>
      <c r="U242" s="11"/>
      <c r="V242" s="11"/>
      <c r="W242" s="11"/>
      <c r="X242" s="11"/>
      <c r="Y242" s="11"/>
      <c r="Z242" s="11"/>
      <c r="AA242" s="11"/>
      <c r="AB242" s="11"/>
      <c r="AC242" s="11"/>
      <c r="AD242" s="11"/>
      <c r="AE242" s="11"/>
      <c r="AF242" s="11"/>
      <c r="AG242" s="14"/>
      <c r="AH242" s="11"/>
      <c r="AI242" s="11"/>
      <c r="AJ242" s="11"/>
      <c r="AK242" s="11"/>
      <c r="AL242" s="11"/>
      <c r="AM242" s="11"/>
      <c r="AN242" s="11"/>
      <c r="AO242" s="11"/>
      <c r="AP242" s="11"/>
      <c r="AQ242" s="11"/>
      <c r="AR242" s="11"/>
      <c r="AS242" s="11"/>
      <c r="AT242" s="11"/>
      <c r="AU242" s="11"/>
      <c r="AV242" s="11"/>
      <c r="AW242" s="11"/>
      <c r="AX242" s="11"/>
      <c r="AY242" s="11"/>
      <c r="AZ242" s="11"/>
      <c r="BA242" s="11"/>
      <c r="BB242" s="11"/>
      <c r="BC242" s="11"/>
      <c r="BD242" s="11"/>
      <c r="BE242" s="11"/>
      <c r="BF242" s="11"/>
      <c r="BG242" s="11"/>
      <c r="BH242" s="1">
        <f t="shared" si="4"/>
        <v>36.799999999999997</v>
      </c>
    </row>
    <row r="243" spans="2:60" x14ac:dyDescent="0.25">
      <c r="B243" s="2"/>
      <c r="C243" s="11"/>
      <c r="D243" s="11"/>
      <c r="E243" s="11"/>
      <c r="F243" s="11"/>
      <c r="G243" s="11"/>
      <c r="H243" s="11"/>
      <c r="I243" s="11"/>
      <c r="J243" s="11"/>
      <c r="Q243" s="11"/>
      <c r="R243" s="11"/>
      <c r="S243" s="11"/>
      <c r="T243" s="11"/>
      <c r="U243" s="11"/>
      <c r="V243" s="11"/>
      <c r="W243" s="11"/>
      <c r="X243" s="11"/>
      <c r="Y243" s="11"/>
      <c r="Z243" s="11"/>
      <c r="AA243" s="11"/>
      <c r="AB243" s="11"/>
      <c r="AC243" s="11"/>
      <c r="AD243" s="11"/>
      <c r="AE243" s="11"/>
      <c r="AF243" s="11"/>
      <c r="AG243" s="14"/>
      <c r="AH243" s="11"/>
      <c r="AI243" s="11"/>
      <c r="AJ243" s="11"/>
      <c r="AK243" s="11"/>
      <c r="AL243" s="11"/>
      <c r="AM243" s="11"/>
      <c r="AN243" s="11"/>
      <c r="AO243" s="11"/>
      <c r="AP243" s="11"/>
      <c r="AQ243" s="11"/>
      <c r="AR243" s="11"/>
      <c r="AS243" s="11"/>
      <c r="AT243" s="11"/>
      <c r="AU243" s="11"/>
      <c r="AV243" s="11"/>
      <c r="AW243" s="11"/>
      <c r="AX243" s="11"/>
      <c r="AY243" s="11"/>
      <c r="AZ243" s="11">
        <v>1187.69</v>
      </c>
      <c r="BA243" s="11"/>
      <c r="BB243" s="11"/>
      <c r="BC243" s="11"/>
      <c r="BD243" s="11"/>
      <c r="BE243" s="11"/>
      <c r="BF243" s="11"/>
      <c r="BG243" s="11"/>
      <c r="BH243" s="1">
        <f t="shared" si="4"/>
        <v>1187.69</v>
      </c>
    </row>
    <row r="244" spans="2:60" x14ac:dyDescent="0.25">
      <c r="B244" s="2"/>
      <c r="C244" s="11"/>
      <c r="D244" s="11"/>
      <c r="E244" s="11"/>
      <c r="F244" s="11"/>
      <c r="G244" s="11"/>
      <c r="H244" s="11"/>
      <c r="I244" s="11"/>
      <c r="J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  <c r="AA244" s="11"/>
      <c r="AB244" s="11"/>
      <c r="AC244" s="11">
        <v>14.54</v>
      </c>
      <c r="AD244" s="11"/>
      <c r="AE244" s="11"/>
      <c r="AF244" s="11"/>
      <c r="AG244" s="14"/>
      <c r="AH244" s="11"/>
      <c r="AI244" s="11"/>
      <c r="AJ244" s="11"/>
      <c r="AK244" s="11"/>
      <c r="AL244" s="11"/>
      <c r="AM244" s="11"/>
      <c r="AN244" s="11"/>
      <c r="AO244" s="11"/>
      <c r="AP244" s="11"/>
      <c r="AQ244" s="11"/>
      <c r="AR244" s="11"/>
      <c r="AS244" s="11"/>
      <c r="AT244" s="11"/>
      <c r="AU244" s="11"/>
      <c r="AV244" s="11"/>
      <c r="AW244" s="11"/>
      <c r="AX244" s="11"/>
      <c r="AY244" s="11"/>
      <c r="AZ244" s="11"/>
      <c r="BA244" s="11"/>
      <c r="BB244" s="11"/>
      <c r="BC244" s="11"/>
      <c r="BD244" s="11"/>
      <c r="BE244" s="11"/>
      <c r="BF244" s="11"/>
      <c r="BG244" s="11"/>
      <c r="BH244" s="1">
        <f t="shared" si="4"/>
        <v>14.54</v>
      </c>
    </row>
    <row r="245" spans="2:60" x14ac:dyDescent="0.25">
      <c r="B245" s="2"/>
      <c r="C245" s="11"/>
      <c r="D245" s="11"/>
      <c r="E245" s="11"/>
      <c r="F245" s="11"/>
      <c r="G245" s="11"/>
      <c r="H245" s="11"/>
      <c r="I245" s="11"/>
      <c r="J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  <c r="Z245" s="11"/>
      <c r="AA245" s="11"/>
      <c r="AB245" s="11"/>
      <c r="AC245" s="11"/>
      <c r="AD245" s="11"/>
      <c r="AE245" s="11">
        <v>543.29999999999995</v>
      </c>
      <c r="AF245" s="11"/>
      <c r="AG245" s="14"/>
      <c r="AH245" s="11"/>
      <c r="AI245" s="11"/>
      <c r="AJ245" s="11"/>
      <c r="AK245" s="11"/>
      <c r="AL245" s="11"/>
      <c r="AM245" s="11"/>
      <c r="AN245" s="11"/>
      <c r="AO245" s="11"/>
      <c r="AP245" s="11"/>
      <c r="AQ245" s="11"/>
      <c r="AR245" s="11"/>
      <c r="AS245" s="11"/>
      <c r="AT245" s="11"/>
      <c r="AU245" s="11"/>
      <c r="AV245" s="11"/>
      <c r="AW245" s="11"/>
      <c r="AX245" s="11"/>
      <c r="AY245" s="11"/>
      <c r="AZ245" s="11"/>
      <c r="BA245" s="11"/>
      <c r="BB245" s="11"/>
      <c r="BC245" s="11"/>
      <c r="BD245" s="11"/>
      <c r="BE245" s="11"/>
      <c r="BF245" s="11"/>
      <c r="BG245" s="11"/>
      <c r="BH245" s="1">
        <f t="shared" si="4"/>
        <v>543.29999999999995</v>
      </c>
    </row>
    <row r="246" spans="2:60" x14ac:dyDescent="0.25">
      <c r="B246" s="2"/>
      <c r="C246" s="11"/>
      <c r="D246" s="11"/>
      <c r="E246" s="11"/>
      <c r="F246" s="11"/>
      <c r="G246" s="11"/>
      <c r="H246" s="11"/>
      <c r="I246" s="11"/>
      <c r="J246" s="11"/>
      <c r="P246" s="18"/>
      <c r="Q246" s="11"/>
      <c r="R246" s="11"/>
      <c r="S246" s="11"/>
      <c r="T246" s="11"/>
      <c r="U246" s="11"/>
      <c r="V246" s="11"/>
      <c r="W246" s="11"/>
      <c r="X246" s="11"/>
      <c r="Y246" s="11"/>
      <c r="Z246" s="11"/>
      <c r="AA246" s="11"/>
      <c r="AB246" s="11"/>
      <c r="AC246" s="11"/>
      <c r="AD246" s="11"/>
      <c r="AE246" s="11"/>
      <c r="AF246" s="11"/>
      <c r="AG246" s="14"/>
      <c r="AH246" s="11"/>
      <c r="AI246" s="11"/>
      <c r="AJ246" s="11"/>
      <c r="AK246" s="11"/>
      <c r="AL246" s="11"/>
      <c r="AM246" s="11"/>
      <c r="AN246" s="11"/>
      <c r="AO246" s="11"/>
      <c r="AP246" s="11"/>
      <c r="AQ246" s="11"/>
      <c r="AR246" s="11"/>
      <c r="AS246" s="11"/>
      <c r="AT246" s="11"/>
      <c r="AU246" s="11"/>
      <c r="AV246" s="11"/>
      <c r="AW246" s="11">
        <v>50</v>
      </c>
      <c r="AX246" s="11"/>
      <c r="AY246" s="11"/>
      <c r="AZ246" s="11"/>
      <c r="BA246" s="11"/>
      <c r="BB246" s="11"/>
      <c r="BC246" s="11"/>
      <c r="BD246" s="11"/>
      <c r="BE246" s="11"/>
      <c r="BF246" s="11"/>
      <c r="BG246" s="11"/>
      <c r="BH246" s="1">
        <f t="shared" si="4"/>
        <v>50</v>
      </c>
    </row>
    <row r="247" spans="2:60" x14ac:dyDescent="0.25">
      <c r="B247" s="2"/>
      <c r="C247" s="11"/>
      <c r="D247" s="11"/>
      <c r="E247" s="11"/>
      <c r="F247" s="11"/>
      <c r="G247" s="11"/>
      <c r="H247" s="11"/>
      <c r="I247" s="11"/>
      <c r="J247" s="11"/>
      <c r="P247" s="14"/>
      <c r="Q247" s="11"/>
      <c r="R247" s="11"/>
      <c r="S247" s="11"/>
      <c r="T247" s="11"/>
      <c r="U247" s="11"/>
      <c r="V247" s="11"/>
      <c r="W247" s="11"/>
      <c r="X247" s="11"/>
      <c r="Y247" s="11"/>
      <c r="Z247" s="11"/>
      <c r="AA247" s="11"/>
      <c r="AB247" s="11"/>
      <c r="AC247" s="11">
        <v>5596.07</v>
      </c>
      <c r="AD247" s="11"/>
      <c r="AE247" s="11"/>
      <c r="AF247" s="11"/>
      <c r="AG247" s="14"/>
      <c r="AH247" s="11"/>
      <c r="AI247" s="11"/>
      <c r="AJ247" s="11"/>
      <c r="AK247" s="11"/>
      <c r="AL247" s="11"/>
      <c r="AM247" s="11"/>
      <c r="AN247" s="11"/>
      <c r="AO247" s="11"/>
      <c r="AP247" s="11"/>
      <c r="AQ247" s="11"/>
      <c r="AR247" s="11"/>
      <c r="AS247" s="11"/>
      <c r="AT247" s="11"/>
      <c r="AU247" s="11"/>
      <c r="AV247" s="11"/>
      <c r="AW247" s="11"/>
      <c r="AX247" s="11"/>
      <c r="AY247" s="11"/>
      <c r="AZ247" s="11"/>
      <c r="BA247" s="11"/>
      <c r="BB247" s="11"/>
      <c r="BC247" s="11"/>
      <c r="BD247" s="11"/>
      <c r="BE247" s="11"/>
      <c r="BF247" s="11"/>
      <c r="BG247" s="11"/>
      <c r="BH247" s="1">
        <f t="shared" si="4"/>
        <v>5596.07</v>
      </c>
    </row>
    <row r="248" spans="2:60" x14ac:dyDescent="0.25">
      <c r="B248" s="2"/>
      <c r="C248" s="11"/>
      <c r="D248" s="11"/>
      <c r="E248" s="11"/>
      <c r="F248" s="11"/>
      <c r="G248" s="11"/>
      <c r="H248" s="11"/>
      <c r="I248" s="11"/>
      <c r="J248" s="11"/>
      <c r="P248" s="14"/>
      <c r="Q248" s="11"/>
      <c r="R248" s="11"/>
      <c r="S248" s="11"/>
      <c r="T248" s="11"/>
      <c r="U248" s="11"/>
      <c r="V248" s="11"/>
      <c r="W248" s="11"/>
      <c r="X248" s="11"/>
      <c r="Y248" s="11"/>
      <c r="Z248" s="11"/>
      <c r="AA248" s="11"/>
      <c r="AB248" s="11"/>
      <c r="AC248" s="11"/>
      <c r="AD248" s="11"/>
      <c r="AE248" s="11"/>
      <c r="AF248" s="11"/>
      <c r="AG248" s="14"/>
      <c r="AH248" s="11"/>
      <c r="AI248" s="11"/>
      <c r="AJ248" s="11"/>
      <c r="AK248" s="11"/>
      <c r="AL248" s="11"/>
      <c r="AM248" s="11"/>
      <c r="AN248" s="11"/>
      <c r="AO248" s="11"/>
      <c r="AP248" s="11"/>
      <c r="AQ248" s="11"/>
      <c r="AR248" s="11"/>
      <c r="AS248" s="11"/>
      <c r="AT248" s="11"/>
      <c r="AU248" s="11"/>
      <c r="AV248" s="11"/>
      <c r="AW248" s="11"/>
      <c r="AX248" s="11"/>
      <c r="AY248" s="11"/>
      <c r="AZ248" s="11"/>
      <c r="BA248" s="11"/>
      <c r="BB248" s="11">
        <v>250</v>
      </c>
      <c r="BC248" s="11"/>
      <c r="BD248" s="11"/>
      <c r="BE248" s="11"/>
      <c r="BF248" s="11"/>
      <c r="BG248" s="11"/>
      <c r="BH248" s="1">
        <f t="shared" si="4"/>
        <v>250</v>
      </c>
    </row>
    <row r="249" spans="2:60" x14ac:dyDescent="0.25">
      <c r="B249" s="2"/>
      <c r="C249" s="11"/>
      <c r="D249" s="11"/>
      <c r="E249" s="11"/>
      <c r="F249" s="11"/>
      <c r="G249" s="11"/>
      <c r="H249" s="11"/>
      <c r="I249" s="11"/>
      <c r="J249" s="11"/>
      <c r="P249" s="14"/>
      <c r="Q249" s="11"/>
      <c r="R249" s="11"/>
      <c r="S249" s="11"/>
      <c r="T249" s="11"/>
      <c r="U249" s="11"/>
      <c r="V249" s="11"/>
      <c r="W249" s="11"/>
      <c r="X249" s="11"/>
      <c r="Y249" s="11"/>
      <c r="Z249" s="11"/>
      <c r="AA249" s="11"/>
      <c r="AB249" s="11"/>
      <c r="AC249" s="11"/>
      <c r="AD249" s="11"/>
      <c r="AE249" s="11"/>
      <c r="AF249" s="11"/>
      <c r="AG249" s="14"/>
      <c r="AH249" s="11"/>
      <c r="AI249" s="11"/>
      <c r="AJ249" s="11"/>
      <c r="AK249" s="11"/>
      <c r="AL249" s="11">
        <v>222.22</v>
      </c>
      <c r="AM249" s="11"/>
      <c r="AN249" s="11"/>
      <c r="AO249" s="11"/>
      <c r="AP249" s="11"/>
      <c r="AQ249" s="11"/>
      <c r="AR249" s="11"/>
      <c r="AS249" s="11"/>
      <c r="AT249" s="11"/>
      <c r="AU249" s="11"/>
      <c r="AV249" s="11"/>
      <c r="AW249" s="11"/>
      <c r="AX249" s="11"/>
      <c r="AY249" s="11"/>
      <c r="AZ249" s="11"/>
      <c r="BA249" s="11"/>
      <c r="BB249" s="11"/>
      <c r="BC249" s="11"/>
      <c r="BD249" s="11"/>
      <c r="BE249" s="11"/>
      <c r="BF249" s="11"/>
      <c r="BG249" s="11"/>
      <c r="BH249" s="1">
        <f t="shared" si="4"/>
        <v>222.22</v>
      </c>
    </row>
    <row r="250" spans="2:60" x14ac:dyDescent="0.25">
      <c r="B250" s="2"/>
      <c r="C250" s="11"/>
      <c r="D250" s="11"/>
      <c r="E250" s="11"/>
      <c r="F250" s="11"/>
      <c r="G250" s="11"/>
      <c r="H250" s="11"/>
      <c r="I250" s="11"/>
      <c r="J250" s="11"/>
      <c r="P250" s="14"/>
      <c r="Q250" s="11"/>
      <c r="R250" s="11"/>
      <c r="S250" s="11"/>
      <c r="T250" s="11"/>
      <c r="U250" s="11"/>
      <c r="V250" s="11"/>
      <c r="W250" s="11"/>
      <c r="X250" s="11"/>
      <c r="Y250" s="11"/>
      <c r="Z250" s="11"/>
      <c r="AA250" s="11"/>
      <c r="AB250" s="11"/>
      <c r="AC250" s="11">
        <v>23.7</v>
      </c>
      <c r="AD250" s="11"/>
      <c r="AE250" s="11"/>
      <c r="AF250" s="11"/>
      <c r="AG250" s="14"/>
      <c r="AH250" s="11"/>
      <c r="AI250" s="11"/>
      <c r="AJ250" s="11"/>
      <c r="AK250" s="11"/>
      <c r="AL250" s="11"/>
      <c r="AM250" s="11"/>
      <c r="AN250" s="11"/>
      <c r="AO250" s="11"/>
      <c r="AP250" s="11"/>
      <c r="AQ250" s="11"/>
      <c r="AR250" s="11"/>
      <c r="AS250" s="11"/>
      <c r="AT250" s="11"/>
      <c r="AU250" s="11"/>
      <c r="AV250" s="11"/>
      <c r="AW250" s="11"/>
      <c r="AX250" s="11"/>
      <c r="AY250" s="11"/>
      <c r="AZ250" s="11"/>
      <c r="BA250" s="11"/>
      <c r="BB250" s="11"/>
      <c r="BC250" s="11"/>
      <c r="BD250" s="11"/>
      <c r="BE250" s="11"/>
      <c r="BF250" s="11"/>
      <c r="BG250" s="11"/>
      <c r="BH250" s="1">
        <f t="shared" si="4"/>
        <v>23.7</v>
      </c>
    </row>
    <row r="251" spans="2:60" x14ac:dyDescent="0.25">
      <c r="B251" s="2"/>
      <c r="C251" s="11"/>
      <c r="D251" s="11"/>
      <c r="E251" s="11"/>
      <c r="F251" s="11"/>
      <c r="G251" s="11"/>
      <c r="H251" s="11"/>
      <c r="I251" s="11"/>
      <c r="J251" s="11"/>
      <c r="P251" s="14"/>
      <c r="Q251" s="11"/>
      <c r="R251" s="11"/>
      <c r="S251" s="11"/>
      <c r="T251" s="11"/>
      <c r="U251" s="11"/>
      <c r="V251" s="11"/>
      <c r="W251" s="11"/>
      <c r="X251" s="11"/>
      <c r="Y251" s="11"/>
      <c r="Z251" s="11"/>
      <c r="AA251" s="11"/>
      <c r="AB251" s="11"/>
      <c r="AC251" s="11"/>
      <c r="AD251" s="11"/>
      <c r="AE251" s="11"/>
      <c r="AF251" s="11"/>
      <c r="AG251" s="14"/>
      <c r="AH251" s="11"/>
      <c r="AI251" s="11"/>
      <c r="AJ251" s="11"/>
      <c r="AK251" s="11"/>
      <c r="AL251" s="11">
        <v>333.33</v>
      </c>
      <c r="AM251" s="11"/>
      <c r="AN251" s="11"/>
      <c r="AO251" s="11"/>
      <c r="AP251" s="11"/>
      <c r="AQ251" s="11"/>
      <c r="AR251" s="11"/>
      <c r="AS251" s="11"/>
      <c r="AT251" s="11"/>
      <c r="AU251" s="11"/>
      <c r="AV251" s="11"/>
      <c r="AW251" s="11"/>
      <c r="AX251" s="11"/>
      <c r="AY251" s="11"/>
      <c r="AZ251" s="11"/>
      <c r="BA251" s="11"/>
      <c r="BB251" s="11"/>
      <c r="BC251" s="11"/>
      <c r="BD251" s="11"/>
      <c r="BE251" s="11"/>
      <c r="BF251" s="11"/>
      <c r="BG251" s="11"/>
      <c r="BH251" s="1">
        <f t="shared" si="4"/>
        <v>333.33</v>
      </c>
    </row>
    <row r="252" spans="2:60" x14ac:dyDescent="0.25">
      <c r="B252" s="2"/>
      <c r="C252" s="11"/>
      <c r="D252" s="11"/>
      <c r="E252" s="11"/>
      <c r="F252" s="11"/>
      <c r="G252" s="11"/>
      <c r="H252" s="11"/>
      <c r="I252" s="11"/>
      <c r="J252" s="11"/>
      <c r="P252" s="14"/>
      <c r="Q252" s="11"/>
      <c r="R252" s="11"/>
      <c r="S252" s="11"/>
      <c r="T252" s="11"/>
      <c r="U252" s="11"/>
      <c r="V252" s="11"/>
      <c r="W252" s="11"/>
      <c r="X252" s="11"/>
      <c r="Y252" s="11"/>
      <c r="Z252" s="11"/>
      <c r="AA252" s="11"/>
      <c r="AB252" s="11"/>
      <c r="AC252" s="11"/>
      <c r="AD252" s="11"/>
      <c r="AE252" s="11">
        <v>915.3</v>
      </c>
      <c r="AF252" s="11"/>
      <c r="AG252" s="14"/>
      <c r="AH252" s="11"/>
      <c r="AI252" s="11"/>
      <c r="AJ252" s="11"/>
      <c r="AK252" s="11"/>
      <c r="AL252" s="11"/>
      <c r="AM252" s="11"/>
      <c r="AN252" s="11"/>
      <c r="AO252" s="11"/>
      <c r="AP252" s="11"/>
      <c r="AQ252" s="11"/>
      <c r="AR252" s="11"/>
      <c r="AS252" s="11"/>
      <c r="AT252" s="11"/>
      <c r="AU252" s="11"/>
      <c r="AV252" s="11"/>
      <c r="AW252" s="11"/>
      <c r="AX252" s="11"/>
      <c r="AY252" s="11"/>
      <c r="AZ252" s="11"/>
      <c r="BA252" s="11"/>
      <c r="BB252" s="11"/>
      <c r="BC252" s="11"/>
      <c r="BD252" s="11"/>
      <c r="BE252" s="11"/>
      <c r="BF252" s="11"/>
      <c r="BG252" s="11"/>
      <c r="BH252" s="1">
        <f t="shared" si="4"/>
        <v>915.3</v>
      </c>
    </row>
    <row r="253" spans="2:60" x14ac:dyDescent="0.25">
      <c r="B253" s="2"/>
      <c r="C253" s="11"/>
      <c r="D253" s="11"/>
      <c r="E253" s="11"/>
      <c r="F253" s="11"/>
      <c r="G253" s="11"/>
      <c r="H253" s="11"/>
      <c r="I253" s="11"/>
      <c r="J253" s="11"/>
      <c r="P253" s="14"/>
      <c r="Q253" s="11"/>
      <c r="R253" s="11"/>
      <c r="S253" s="11"/>
      <c r="T253" s="11"/>
      <c r="U253" s="11"/>
      <c r="V253" s="11"/>
      <c r="W253" s="11"/>
      <c r="X253" s="11"/>
      <c r="Y253" s="11"/>
      <c r="Z253" s="11"/>
      <c r="AA253" s="11"/>
      <c r="AB253" s="11"/>
      <c r="AC253" s="11"/>
      <c r="AD253" s="11">
        <v>2.39</v>
      </c>
      <c r="AE253" s="11"/>
      <c r="AF253" s="11"/>
      <c r="AG253" s="14"/>
      <c r="AH253" s="11"/>
      <c r="AI253" s="11"/>
      <c r="AJ253" s="11"/>
      <c r="AK253" s="11"/>
      <c r="AL253" s="11"/>
      <c r="AM253" s="11"/>
      <c r="AN253" s="11"/>
      <c r="AO253" s="11"/>
      <c r="AP253" s="11"/>
      <c r="AQ253" s="11"/>
      <c r="AR253" s="11"/>
      <c r="AS253" s="11"/>
      <c r="AT253" s="11"/>
      <c r="AU253" s="11"/>
      <c r="AV253" s="11"/>
      <c r="AW253" s="11"/>
      <c r="AX253" s="11"/>
      <c r="AY253" s="11"/>
      <c r="AZ253" s="11"/>
      <c r="BA253" s="11"/>
      <c r="BB253" s="11"/>
      <c r="BC253" s="11"/>
      <c r="BD253" s="11"/>
      <c r="BE253" s="11"/>
      <c r="BF253" s="11"/>
      <c r="BG253" s="11"/>
      <c r="BH253" s="1">
        <f t="shared" si="4"/>
        <v>2.39</v>
      </c>
    </row>
    <row r="254" spans="2:60" x14ac:dyDescent="0.25">
      <c r="B254" s="2"/>
      <c r="C254" s="11"/>
      <c r="D254" s="11"/>
      <c r="E254" s="11"/>
      <c r="F254" s="11"/>
      <c r="G254" s="11"/>
      <c r="H254" s="11"/>
      <c r="I254" s="11">
        <v>338.19</v>
      </c>
      <c r="J254" s="11"/>
      <c r="P254" s="14"/>
      <c r="Q254" s="11"/>
      <c r="R254" s="11"/>
      <c r="S254" s="11"/>
      <c r="T254" s="11"/>
      <c r="U254" s="11"/>
      <c r="V254" s="11"/>
      <c r="W254" s="11"/>
      <c r="X254" s="11"/>
      <c r="Y254" s="11"/>
      <c r="Z254" s="11"/>
      <c r="AA254" s="11"/>
      <c r="AB254" s="11"/>
      <c r="AC254" s="11"/>
      <c r="AD254" s="11"/>
      <c r="AE254" s="11"/>
      <c r="AF254" s="11"/>
      <c r="AG254" s="14"/>
      <c r="AH254" s="11"/>
      <c r="AI254" s="11"/>
      <c r="AJ254" s="11"/>
      <c r="AK254" s="11"/>
      <c r="AL254" s="11"/>
      <c r="AM254" s="11"/>
      <c r="AN254" s="11"/>
      <c r="AO254" s="11"/>
      <c r="AP254" s="11"/>
      <c r="AQ254" s="11"/>
      <c r="AR254" s="11"/>
      <c r="AS254" s="11"/>
      <c r="AT254" s="11"/>
      <c r="AU254" s="11"/>
      <c r="AV254" s="11"/>
      <c r="AW254" s="11"/>
      <c r="AX254" s="11"/>
      <c r="AY254" s="11"/>
      <c r="AZ254" s="11"/>
      <c r="BA254" s="11"/>
      <c r="BB254" s="11"/>
      <c r="BC254" s="11"/>
      <c r="BD254" s="11"/>
      <c r="BE254" s="11"/>
      <c r="BF254" s="11"/>
      <c r="BG254" s="11"/>
      <c r="BH254" s="1">
        <f t="shared" si="4"/>
        <v>338.19</v>
      </c>
    </row>
    <row r="255" spans="2:60" x14ac:dyDescent="0.25">
      <c r="B255" s="2"/>
      <c r="C255" s="11"/>
      <c r="D255" s="11"/>
      <c r="E255" s="11"/>
      <c r="F255" s="11"/>
      <c r="G255" s="11"/>
      <c r="H255" s="11">
        <v>150.28</v>
      </c>
      <c r="I255" s="11">
        <v>506.64</v>
      </c>
      <c r="J255" s="11"/>
      <c r="P255" s="14"/>
      <c r="Q255" s="11"/>
      <c r="R255" s="11"/>
      <c r="S255" s="11"/>
      <c r="T255" s="11"/>
      <c r="U255" s="11"/>
      <c r="V255" s="11"/>
      <c r="W255" s="11"/>
      <c r="X255" s="11"/>
      <c r="Y255" s="11"/>
      <c r="Z255" s="11"/>
      <c r="AA255" s="11"/>
      <c r="AB255" s="11"/>
      <c r="AC255" s="11"/>
      <c r="AD255" s="11"/>
      <c r="AE255" s="11"/>
      <c r="AF255" s="11"/>
      <c r="AG255" s="14"/>
      <c r="AH255" s="11"/>
      <c r="AI255" s="11"/>
      <c r="AJ255" s="11"/>
      <c r="AK255" s="11"/>
      <c r="AL255" s="11"/>
      <c r="AM255" s="11"/>
      <c r="AN255" s="11"/>
      <c r="AO255" s="11"/>
      <c r="AP255" s="11"/>
      <c r="AQ255" s="11"/>
      <c r="AR255" s="11"/>
      <c r="AS255" s="11"/>
      <c r="AT255" s="11"/>
      <c r="AU255" s="11"/>
      <c r="AV255" s="11"/>
      <c r="AW255" s="11"/>
      <c r="AX255" s="11"/>
      <c r="AY255" s="11"/>
      <c r="AZ255" s="11"/>
      <c r="BA255" s="11"/>
      <c r="BB255" s="11"/>
      <c r="BC255" s="11"/>
      <c r="BD255" s="11"/>
      <c r="BE255" s="11"/>
      <c r="BF255" s="11"/>
      <c r="BG255" s="11"/>
      <c r="BH255" s="1">
        <f t="shared" si="4"/>
        <v>656.92</v>
      </c>
    </row>
    <row r="256" spans="2:60" x14ac:dyDescent="0.25">
      <c r="B256" s="2"/>
      <c r="C256" s="11">
        <v>1415.83</v>
      </c>
      <c r="D256" s="11"/>
      <c r="E256" s="11"/>
      <c r="F256" s="11"/>
      <c r="G256" s="11"/>
      <c r="H256" s="11"/>
      <c r="I256" s="11"/>
      <c r="J256" s="11"/>
      <c r="P256" s="14"/>
      <c r="Q256" s="11"/>
      <c r="R256" s="11"/>
      <c r="S256" s="11"/>
      <c r="T256" s="11"/>
      <c r="U256" s="11"/>
      <c r="V256" s="11"/>
      <c r="W256" s="11"/>
      <c r="X256" s="11"/>
      <c r="Y256" s="11"/>
      <c r="Z256" s="11"/>
      <c r="AA256" s="11"/>
      <c r="AB256" s="11"/>
      <c r="AC256" s="11"/>
      <c r="AD256" s="11"/>
      <c r="AE256" s="11"/>
      <c r="AF256" s="11"/>
      <c r="AG256" s="14"/>
      <c r="AH256" s="11"/>
      <c r="AI256" s="11"/>
      <c r="AJ256" s="11"/>
      <c r="AK256" s="11"/>
      <c r="AL256" s="11"/>
      <c r="AM256" s="11"/>
      <c r="AN256" s="11"/>
      <c r="AO256" s="11"/>
      <c r="AP256" s="11"/>
      <c r="AQ256" s="11"/>
      <c r="AR256" s="11"/>
      <c r="AS256" s="11"/>
      <c r="AT256" s="11"/>
      <c r="AU256" s="11"/>
      <c r="AV256" s="11"/>
      <c r="AW256" s="11"/>
      <c r="AX256" s="11"/>
      <c r="AY256" s="11"/>
      <c r="AZ256" s="11"/>
      <c r="BA256" s="11"/>
      <c r="BB256" s="11"/>
      <c r="BC256" s="11"/>
      <c r="BD256" s="11"/>
      <c r="BE256" s="11"/>
      <c r="BF256" s="11"/>
      <c r="BG256" s="11"/>
      <c r="BH256" s="1">
        <f t="shared" si="4"/>
        <v>1415.83</v>
      </c>
    </row>
    <row r="257" spans="2:60" x14ac:dyDescent="0.25">
      <c r="B257" s="2"/>
      <c r="C257" s="11"/>
      <c r="D257" s="11">
        <v>11137.71</v>
      </c>
      <c r="E257" s="11"/>
      <c r="F257" s="11"/>
      <c r="G257" s="11"/>
      <c r="H257" s="11"/>
      <c r="I257" s="11"/>
      <c r="J257" s="11"/>
      <c r="P257" s="14"/>
      <c r="Q257" s="11"/>
      <c r="R257" s="11"/>
      <c r="S257" s="11"/>
      <c r="T257" s="11"/>
      <c r="U257" s="11"/>
      <c r="V257" s="11"/>
      <c r="W257" s="11"/>
      <c r="X257" s="11"/>
      <c r="Y257" s="11"/>
      <c r="Z257" s="11"/>
      <c r="AA257" s="11"/>
      <c r="AB257" s="11"/>
      <c r="AC257" s="11"/>
      <c r="AD257" s="11"/>
      <c r="AE257" s="11"/>
      <c r="AF257" s="11"/>
      <c r="AG257" s="14"/>
      <c r="AH257" s="11"/>
      <c r="AI257" s="11"/>
      <c r="AJ257" s="11"/>
      <c r="AK257" s="11"/>
      <c r="AL257" s="11"/>
      <c r="AM257" s="11"/>
      <c r="AN257" s="11"/>
      <c r="AO257" s="11"/>
      <c r="AP257" s="11"/>
      <c r="AQ257" s="11"/>
      <c r="AR257" s="11"/>
      <c r="AS257" s="11"/>
      <c r="AT257" s="11"/>
      <c r="AU257" s="11"/>
      <c r="AV257" s="11"/>
      <c r="AW257" s="11"/>
      <c r="AX257" s="11"/>
      <c r="AY257" s="11"/>
      <c r="AZ257" s="11"/>
      <c r="BA257" s="11"/>
      <c r="BB257" s="11"/>
      <c r="BC257" s="11"/>
      <c r="BD257" s="11"/>
      <c r="BE257" s="11"/>
      <c r="BF257" s="11"/>
      <c r="BG257" s="11"/>
      <c r="BH257" s="1">
        <f t="shared" si="4"/>
        <v>11137.71</v>
      </c>
    </row>
    <row r="258" spans="2:60" x14ac:dyDescent="0.25">
      <c r="B258" s="2"/>
      <c r="C258" s="11"/>
      <c r="D258" s="11"/>
      <c r="E258" s="11"/>
      <c r="F258" s="11"/>
      <c r="G258" s="11"/>
      <c r="H258" s="11">
        <v>27.04</v>
      </c>
      <c r="I258" s="11"/>
      <c r="J258" s="11"/>
      <c r="P258" s="14"/>
      <c r="Q258" s="11"/>
      <c r="R258" s="11"/>
      <c r="S258" s="11"/>
      <c r="T258" s="11"/>
      <c r="U258" s="11"/>
      <c r="V258" s="11"/>
      <c r="W258" s="11"/>
      <c r="X258" s="11"/>
      <c r="Y258" s="11"/>
      <c r="Z258" s="11"/>
      <c r="AA258" s="11"/>
      <c r="AB258" s="11"/>
      <c r="AC258" s="11"/>
      <c r="AD258" s="11"/>
      <c r="AE258" s="11"/>
      <c r="AF258" s="11"/>
      <c r="AG258" s="14"/>
      <c r="AH258" s="11"/>
      <c r="AI258" s="11"/>
      <c r="AJ258" s="11"/>
      <c r="AK258" s="11"/>
      <c r="AL258" s="11"/>
      <c r="AM258" s="11"/>
      <c r="AN258" s="11"/>
      <c r="AO258" s="11"/>
      <c r="AP258" s="11"/>
      <c r="AQ258" s="11"/>
      <c r="AR258" s="11"/>
      <c r="AS258" s="11"/>
      <c r="AT258" s="11"/>
      <c r="AU258" s="11"/>
      <c r="AV258" s="11"/>
      <c r="AW258" s="11"/>
      <c r="AX258" s="11"/>
      <c r="AY258" s="11"/>
      <c r="AZ258" s="11"/>
      <c r="BA258" s="11"/>
      <c r="BB258" s="11"/>
      <c r="BC258" s="11"/>
      <c r="BD258" s="11"/>
      <c r="BE258" s="11"/>
      <c r="BF258" s="11"/>
      <c r="BG258" s="11"/>
      <c r="BH258" s="1">
        <f t="shared" si="4"/>
        <v>27.04</v>
      </c>
    </row>
    <row r="259" spans="2:60" x14ac:dyDescent="0.25">
      <c r="B259" s="212"/>
      <c r="C259" s="11"/>
      <c r="D259" s="11"/>
      <c r="E259" s="11"/>
      <c r="F259" s="11"/>
      <c r="G259" s="11"/>
      <c r="H259" s="11"/>
      <c r="I259" s="11"/>
      <c r="J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  <c r="AA259" s="11"/>
      <c r="AB259" s="11"/>
      <c r="AC259" s="11">
        <v>82.66</v>
      </c>
      <c r="AD259" s="11"/>
      <c r="AE259" s="11"/>
      <c r="AF259" s="11"/>
      <c r="AG259" s="14"/>
      <c r="AH259" s="11"/>
      <c r="AI259" s="11"/>
      <c r="AJ259" s="11"/>
      <c r="AK259" s="11"/>
      <c r="AL259" s="11"/>
      <c r="AM259" s="11"/>
      <c r="AN259" s="11"/>
      <c r="AO259" s="11"/>
      <c r="AP259" s="11"/>
      <c r="AQ259" s="11"/>
      <c r="AR259" s="11"/>
      <c r="AS259" s="11"/>
      <c r="AT259" s="11"/>
      <c r="AU259" s="11"/>
      <c r="AV259" s="11"/>
      <c r="AW259" s="11"/>
      <c r="AX259" s="11"/>
      <c r="AY259" s="11"/>
      <c r="AZ259" s="11"/>
      <c r="BA259" s="11"/>
      <c r="BB259" s="11"/>
      <c r="BC259" s="11"/>
      <c r="BD259" s="11"/>
      <c r="BE259" s="11"/>
      <c r="BF259" s="11"/>
      <c r="BG259" s="11"/>
      <c r="BH259" s="1">
        <f t="shared" si="4"/>
        <v>82.66</v>
      </c>
    </row>
    <row r="260" spans="2:60" ht="17.25" customHeight="1" x14ac:dyDescent="0.25">
      <c r="B260" s="212"/>
      <c r="C260" s="11"/>
      <c r="D260" s="11"/>
      <c r="E260" s="11"/>
      <c r="F260" s="11"/>
      <c r="G260" s="11"/>
      <c r="H260" s="11"/>
      <c r="I260" s="11"/>
      <c r="J260" s="11"/>
      <c r="Q260" s="11"/>
      <c r="R260" s="11"/>
      <c r="S260" s="11"/>
      <c r="T260" s="11"/>
      <c r="U260" s="11"/>
      <c r="V260" s="11"/>
      <c r="W260" s="11"/>
      <c r="X260" s="11"/>
      <c r="Y260" s="11"/>
      <c r="Z260" s="11"/>
      <c r="AA260" s="11"/>
      <c r="AB260" s="11"/>
      <c r="AC260" s="11">
        <v>186.75</v>
      </c>
      <c r="AD260" s="11"/>
      <c r="AE260" s="11"/>
      <c r="AF260" s="11"/>
      <c r="AG260" s="14"/>
      <c r="AH260" s="11"/>
      <c r="AI260" s="11"/>
      <c r="AJ260" s="11"/>
      <c r="AK260" s="11"/>
      <c r="AL260" s="11"/>
      <c r="AM260" s="11"/>
      <c r="AN260" s="11"/>
      <c r="AO260" s="11"/>
      <c r="AP260" s="11"/>
      <c r="AQ260" s="11"/>
      <c r="AR260" s="11"/>
      <c r="AS260" s="11"/>
      <c r="AT260" s="11"/>
      <c r="AU260" s="11"/>
      <c r="AV260" s="11"/>
      <c r="AW260" s="11"/>
      <c r="AX260" s="11"/>
      <c r="AY260" s="11"/>
      <c r="AZ260" s="11"/>
      <c r="BA260" s="11"/>
      <c r="BB260" s="11"/>
      <c r="BC260" s="11"/>
      <c r="BD260" s="11"/>
      <c r="BE260" s="11"/>
      <c r="BF260" s="11"/>
      <c r="BG260" s="11"/>
      <c r="BH260" s="1">
        <f t="shared" si="4"/>
        <v>186.75</v>
      </c>
    </row>
    <row r="261" spans="2:60" x14ac:dyDescent="0.25">
      <c r="B261" s="211"/>
      <c r="C261" s="11"/>
      <c r="D261" s="11"/>
      <c r="E261" s="11"/>
      <c r="F261" s="11"/>
      <c r="G261" s="11"/>
      <c r="H261" s="11"/>
      <c r="I261" s="11"/>
      <c r="J261" s="11"/>
      <c r="Q261" s="11"/>
      <c r="R261" s="11"/>
      <c r="S261" s="11"/>
      <c r="T261" s="11"/>
      <c r="U261" s="11"/>
      <c r="V261" s="11"/>
      <c r="W261" s="11"/>
      <c r="X261" s="11"/>
      <c r="Y261" s="11"/>
      <c r="Z261" s="11"/>
      <c r="AA261" s="11"/>
      <c r="AB261" s="11"/>
      <c r="AC261" s="11">
        <v>563.16999999999996</v>
      </c>
      <c r="AD261" s="11"/>
      <c r="AE261" s="11"/>
      <c r="AF261" s="11"/>
      <c r="AG261" s="14"/>
      <c r="AH261" s="11"/>
      <c r="AI261" s="11"/>
      <c r="AJ261" s="11"/>
      <c r="AK261" s="11"/>
      <c r="AL261" s="11"/>
      <c r="AM261" s="11"/>
      <c r="AN261" s="11"/>
      <c r="AO261" s="11"/>
      <c r="AP261" s="11"/>
      <c r="AQ261" s="11"/>
      <c r="AR261" s="11"/>
      <c r="AS261" s="11"/>
      <c r="AT261" s="11"/>
      <c r="AU261" s="11"/>
      <c r="AV261" s="11"/>
      <c r="AW261" s="11"/>
      <c r="AX261" s="11"/>
      <c r="AY261" s="11"/>
      <c r="AZ261" s="11"/>
      <c r="BA261" s="11"/>
      <c r="BB261" s="11"/>
      <c r="BC261" s="11"/>
      <c r="BD261" s="11"/>
      <c r="BE261" s="11"/>
      <c r="BF261" s="11"/>
      <c r="BG261" s="11"/>
      <c r="BH261" s="1">
        <f t="shared" si="4"/>
        <v>563.16999999999996</v>
      </c>
    </row>
    <row r="262" spans="2:60" x14ac:dyDescent="0.25">
      <c r="B262" s="212"/>
      <c r="C262" s="11"/>
      <c r="D262" s="11"/>
      <c r="E262" s="11"/>
      <c r="F262" s="11">
        <v>145.97999999999999</v>
      </c>
      <c r="G262" s="11">
        <v>660.45</v>
      </c>
      <c r="H262" s="11"/>
      <c r="I262" s="11"/>
      <c r="J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  <c r="AA262" s="11"/>
      <c r="AB262" s="11"/>
      <c r="AC262" s="11"/>
      <c r="AD262" s="11"/>
      <c r="AE262" s="11"/>
      <c r="AF262" s="11"/>
      <c r="AG262" s="14"/>
      <c r="AH262" s="11"/>
      <c r="AI262" s="11"/>
      <c r="AJ262" s="11"/>
      <c r="AK262" s="11"/>
      <c r="AL262" s="11"/>
      <c r="AM262" s="11"/>
      <c r="AN262" s="11"/>
      <c r="AO262" s="11"/>
      <c r="AP262" s="11"/>
      <c r="AQ262" s="11"/>
      <c r="AR262" s="11"/>
      <c r="AS262" s="11"/>
      <c r="AT262" s="11"/>
      <c r="AU262" s="11"/>
      <c r="AV262" s="11"/>
      <c r="AW262" s="11"/>
      <c r="AX262" s="11"/>
      <c r="AY262" s="11"/>
      <c r="AZ262" s="11"/>
      <c r="BA262" s="11"/>
      <c r="BB262" s="11"/>
      <c r="BC262" s="11"/>
      <c r="BD262" s="11"/>
      <c r="BE262" s="11"/>
      <c r="BF262" s="11"/>
      <c r="BG262" s="11"/>
      <c r="BH262" s="1">
        <f t="shared" si="4"/>
        <v>806.43000000000006</v>
      </c>
    </row>
    <row r="263" spans="2:60" x14ac:dyDescent="0.25">
      <c r="B263" s="211"/>
      <c r="C263" s="11"/>
      <c r="D263" s="11"/>
      <c r="E263" s="11"/>
      <c r="F263" s="11"/>
      <c r="G263" s="11"/>
      <c r="H263" s="11"/>
      <c r="I263" s="11"/>
      <c r="J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  <c r="AA263" s="11"/>
      <c r="AB263" s="11"/>
      <c r="AC263" s="11"/>
      <c r="AD263" s="11"/>
      <c r="AE263" s="11">
        <v>27.75</v>
      </c>
      <c r="AF263" s="11"/>
      <c r="AG263" s="14"/>
      <c r="AH263" s="11"/>
      <c r="AI263" s="11"/>
      <c r="AJ263" s="11"/>
      <c r="AK263" s="11"/>
      <c r="AL263" s="11"/>
      <c r="AM263" s="11"/>
      <c r="AN263" s="11"/>
      <c r="AO263" s="11"/>
      <c r="AP263" s="11"/>
      <c r="AQ263" s="11"/>
      <c r="AR263" s="11"/>
      <c r="AS263" s="11"/>
      <c r="AT263" s="11"/>
      <c r="AU263" s="11"/>
      <c r="AV263" s="11"/>
      <c r="AW263" s="11"/>
      <c r="AX263" s="11"/>
      <c r="AY263" s="11"/>
      <c r="AZ263" s="11"/>
      <c r="BA263" s="11"/>
      <c r="BB263" s="11"/>
      <c r="BC263" s="11"/>
      <c r="BD263" s="11"/>
      <c r="BE263" s="11"/>
      <c r="BF263" s="11"/>
      <c r="BG263" s="11"/>
      <c r="BH263" s="1">
        <f t="shared" si="4"/>
        <v>27.75</v>
      </c>
    </row>
    <row r="264" spans="2:60" x14ac:dyDescent="0.25">
      <c r="B264" s="211"/>
      <c r="C264" s="11"/>
      <c r="D264" s="11"/>
      <c r="E264" s="11"/>
      <c r="F264" s="11"/>
      <c r="G264" s="11"/>
      <c r="H264" s="11"/>
      <c r="I264" s="11"/>
      <c r="J264" s="11"/>
      <c r="Q264" s="11"/>
      <c r="R264" s="11"/>
      <c r="S264" s="11"/>
      <c r="T264" s="11"/>
      <c r="U264" s="11"/>
      <c r="V264" s="11"/>
      <c r="W264" s="11"/>
      <c r="X264" s="11"/>
      <c r="Y264" s="11"/>
      <c r="Z264" s="11"/>
      <c r="AA264" s="11"/>
      <c r="AB264" s="11"/>
      <c r="AC264" s="11"/>
      <c r="AD264" s="11"/>
      <c r="AE264" s="11">
        <v>41.46</v>
      </c>
      <c r="AF264" s="11"/>
      <c r="AG264" s="14"/>
      <c r="AH264" s="11"/>
      <c r="AI264" s="11"/>
      <c r="AJ264" s="11"/>
      <c r="AK264" s="11"/>
      <c r="AL264" s="11"/>
      <c r="AM264" s="11"/>
      <c r="AN264" s="11"/>
      <c r="AO264" s="11"/>
      <c r="AP264" s="11"/>
      <c r="AQ264" s="11"/>
      <c r="AR264" s="11"/>
      <c r="AS264" s="11"/>
      <c r="AT264" s="11"/>
      <c r="AU264" s="11"/>
      <c r="AV264" s="11"/>
      <c r="AW264" s="11"/>
      <c r="AX264" s="11"/>
      <c r="AY264" s="11"/>
      <c r="AZ264" s="11"/>
      <c r="BA264" s="11"/>
      <c r="BB264" s="11"/>
      <c r="BC264" s="11"/>
      <c r="BD264" s="11"/>
      <c r="BE264" s="11"/>
      <c r="BF264" s="11"/>
      <c r="BG264" s="11"/>
      <c r="BH264" s="1">
        <f t="shared" si="4"/>
        <v>41.46</v>
      </c>
    </row>
    <row r="265" spans="2:60" x14ac:dyDescent="0.25">
      <c r="B265" s="211"/>
      <c r="C265" s="11"/>
      <c r="D265" s="11"/>
      <c r="E265" s="11"/>
      <c r="F265" s="11"/>
      <c r="G265" s="11"/>
      <c r="H265" s="11"/>
      <c r="I265" s="11"/>
      <c r="J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  <c r="AA265" s="11"/>
      <c r="AB265" s="11"/>
      <c r="AC265" s="11"/>
      <c r="AD265" s="11"/>
      <c r="AE265" s="11">
        <v>190.5</v>
      </c>
      <c r="AF265" s="11"/>
      <c r="AG265" s="14"/>
      <c r="AH265" s="11"/>
      <c r="AI265" s="11"/>
      <c r="AJ265" s="11"/>
      <c r="AK265" s="11"/>
      <c r="AL265" s="11"/>
      <c r="AM265" s="11"/>
      <c r="AN265" s="11"/>
      <c r="AO265" s="11"/>
      <c r="AP265" s="11"/>
      <c r="AQ265" s="11"/>
      <c r="AR265" s="11"/>
      <c r="AS265" s="11"/>
      <c r="AT265" s="11"/>
      <c r="AU265" s="11"/>
      <c r="AV265" s="11"/>
      <c r="AW265" s="11"/>
      <c r="AX265" s="11"/>
      <c r="AY265" s="11"/>
      <c r="AZ265" s="11"/>
      <c r="BA265" s="11"/>
      <c r="BB265" s="11"/>
      <c r="BC265" s="11"/>
      <c r="BD265" s="11"/>
      <c r="BE265" s="11"/>
      <c r="BF265" s="11"/>
      <c r="BG265" s="11"/>
      <c r="BH265" s="1">
        <f t="shared" si="4"/>
        <v>190.5</v>
      </c>
    </row>
    <row r="266" spans="2:60" x14ac:dyDescent="0.25">
      <c r="B266" s="211"/>
      <c r="C266" s="11"/>
      <c r="D266" s="11"/>
      <c r="E266" s="11"/>
      <c r="F266" s="11"/>
      <c r="G266" s="11"/>
      <c r="H266" s="11"/>
      <c r="I266" s="11"/>
      <c r="J266" s="11"/>
      <c r="Q266" s="11"/>
      <c r="R266" s="11"/>
      <c r="S266" s="11"/>
      <c r="T266" s="11"/>
      <c r="U266" s="11"/>
      <c r="V266" s="11"/>
      <c r="W266" s="11"/>
      <c r="X266" s="11"/>
      <c r="Y266" s="11"/>
      <c r="Z266" s="11"/>
      <c r="AA266" s="11"/>
      <c r="AB266" s="11"/>
      <c r="AC266" s="11"/>
      <c r="AD266" s="11"/>
      <c r="AE266" s="11">
        <v>565</v>
      </c>
      <c r="AF266" s="11"/>
      <c r="AG266" s="14"/>
      <c r="AH266" s="11"/>
      <c r="AI266" s="11"/>
      <c r="AJ266" s="11"/>
      <c r="AK266" s="11"/>
      <c r="AL266" s="11"/>
      <c r="AM266" s="11"/>
      <c r="AN266" s="11"/>
      <c r="AO266" s="11"/>
      <c r="AP266" s="11"/>
      <c r="AQ266" s="11"/>
      <c r="AR266" s="11"/>
      <c r="AS266" s="11"/>
      <c r="AT266" s="11"/>
      <c r="AU266" s="11"/>
      <c r="AV266" s="11"/>
      <c r="AW266" s="11"/>
      <c r="AX266" s="11"/>
      <c r="AY266" s="11"/>
      <c r="AZ266" s="11"/>
      <c r="BA266" s="11"/>
      <c r="BB266" s="11"/>
      <c r="BC266" s="11"/>
      <c r="BD266" s="11"/>
      <c r="BE266" s="11"/>
      <c r="BF266" s="11"/>
      <c r="BG266" s="11"/>
      <c r="BH266" s="1">
        <f t="shared" si="4"/>
        <v>565</v>
      </c>
    </row>
    <row r="267" spans="2:60" x14ac:dyDescent="0.25">
      <c r="B267" s="211"/>
      <c r="C267" s="11"/>
      <c r="D267" s="11"/>
      <c r="E267" s="11"/>
      <c r="F267" s="11"/>
      <c r="G267" s="11"/>
      <c r="H267" s="11"/>
      <c r="I267" s="11"/>
      <c r="J267" s="11"/>
      <c r="Q267" s="11"/>
      <c r="R267" s="11"/>
      <c r="S267" s="11"/>
      <c r="T267" s="11"/>
      <c r="U267" s="11"/>
      <c r="V267" s="11"/>
      <c r="W267" s="11"/>
      <c r="X267" s="11"/>
      <c r="Y267" s="11"/>
      <c r="Z267" s="11"/>
      <c r="AA267" s="11"/>
      <c r="AB267" s="11"/>
      <c r="AC267" s="11"/>
      <c r="AD267" s="11"/>
      <c r="AE267" s="11">
        <v>1017</v>
      </c>
      <c r="AF267" s="11"/>
      <c r="AG267" s="14"/>
      <c r="AH267" s="11"/>
      <c r="AI267" s="11"/>
      <c r="AJ267" s="11"/>
      <c r="AK267" s="11"/>
      <c r="AL267" s="11"/>
      <c r="AM267" s="11"/>
      <c r="AN267" s="11"/>
      <c r="AO267" s="11"/>
      <c r="AP267" s="11"/>
      <c r="AQ267" s="11"/>
      <c r="AR267" s="11"/>
      <c r="AS267" s="11"/>
      <c r="AT267" s="11"/>
      <c r="AU267" s="11"/>
      <c r="AV267" s="11"/>
      <c r="AW267" s="11"/>
      <c r="AX267" s="11"/>
      <c r="AY267" s="11"/>
      <c r="AZ267" s="11"/>
      <c r="BA267" s="11"/>
      <c r="BB267" s="11"/>
      <c r="BC267" s="11"/>
      <c r="BD267" s="11"/>
      <c r="BE267" s="11"/>
      <c r="BF267" s="11"/>
      <c r="BG267" s="11"/>
      <c r="BH267" s="1">
        <f t="shared" si="4"/>
        <v>1017</v>
      </c>
    </row>
    <row r="268" spans="2:60" x14ac:dyDescent="0.25">
      <c r="B268" s="117"/>
      <c r="C268" s="11"/>
      <c r="D268" s="11"/>
      <c r="E268" s="11"/>
      <c r="F268" s="11"/>
      <c r="G268" s="11"/>
      <c r="H268" s="11"/>
      <c r="I268" s="11"/>
      <c r="J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  <c r="AA268" s="11"/>
      <c r="AB268" s="11"/>
      <c r="AC268" s="11"/>
      <c r="AD268" s="11">
        <v>202.5</v>
      </c>
      <c r="AE268" s="11"/>
      <c r="AF268" s="11"/>
      <c r="AG268" s="14"/>
      <c r="AH268" s="11"/>
      <c r="AI268" s="11"/>
      <c r="AJ268" s="11"/>
      <c r="AK268" s="11"/>
      <c r="AL268" s="11"/>
      <c r="AM268" s="11"/>
      <c r="AN268" s="11"/>
      <c r="AO268" s="11"/>
      <c r="AP268" s="11"/>
      <c r="AQ268" s="11"/>
      <c r="AR268" s="11"/>
      <c r="AS268" s="11"/>
      <c r="AT268" s="11"/>
      <c r="AU268" s="11"/>
      <c r="AV268" s="11"/>
      <c r="AW268" s="11"/>
      <c r="AX268" s="11"/>
      <c r="AY268" s="11"/>
      <c r="AZ268" s="11"/>
      <c r="BA268" s="11"/>
      <c r="BB268" s="11"/>
      <c r="BC268" s="11"/>
      <c r="BD268" s="11"/>
      <c r="BE268" s="11"/>
      <c r="BF268" s="11"/>
      <c r="BG268" s="11"/>
      <c r="BH268" s="1">
        <f t="shared" si="4"/>
        <v>202.5</v>
      </c>
    </row>
    <row r="269" spans="2:60" x14ac:dyDescent="0.25">
      <c r="B269" s="117"/>
      <c r="C269" s="11"/>
      <c r="D269" s="11"/>
      <c r="E269" s="11"/>
      <c r="F269" s="11"/>
      <c r="G269" s="11"/>
      <c r="H269" s="11"/>
      <c r="I269" s="11"/>
      <c r="J269" s="11"/>
      <c r="Q269" s="11"/>
      <c r="R269" s="11"/>
      <c r="S269" s="11"/>
      <c r="T269" s="11"/>
      <c r="U269" s="11"/>
      <c r="V269" s="11"/>
      <c r="W269" s="11"/>
      <c r="X269" s="11"/>
      <c r="Y269" s="11"/>
      <c r="Z269" s="11"/>
      <c r="AA269" s="11"/>
      <c r="AB269" s="11"/>
      <c r="AC269" s="11"/>
      <c r="AD269" s="11">
        <v>111.25</v>
      </c>
      <c r="AE269" s="11"/>
      <c r="AF269" s="11"/>
      <c r="AG269" s="14"/>
      <c r="AH269" s="11"/>
      <c r="AI269" s="11"/>
      <c r="AJ269" s="11"/>
      <c r="AK269" s="11"/>
      <c r="AL269" s="11"/>
      <c r="AM269" s="11"/>
      <c r="AN269" s="11"/>
      <c r="AO269" s="11"/>
      <c r="AP269" s="11"/>
      <c r="AQ269" s="11"/>
      <c r="AR269" s="11"/>
      <c r="AS269" s="11"/>
      <c r="AT269" s="11"/>
      <c r="AU269" s="11"/>
      <c r="AV269" s="11"/>
      <c r="AW269" s="11"/>
      <c r="AX269" s="11"/>
      <c r="AY269" s="11"/>
      <c r="AZ269" s="11"/>
      <c r="BA269" s="11"/>
      <c r="BB269" s="11"/>
      <c r="BC269" s="11"/>
      <c r="BD269" s="11"/>
      <c r="BE269" s="11"/>
      <c r="BF269" s="11"/>
      <c r="BG269" s="11"/>
      <c r="BH269" s="1">
        <f t="shared" ref="BH269:BH300" si="5">SUM(C269:BG269)</f>
        <v>111.25</v>
      </c>
    </row>
    <row r="270" spans="2:60" x14ac:dyDescent="0.25">
      <c r="B270" s="117"/>
      <c r="C270" s="11"/>
      <c r="D270" s="11"/>
      <c r="E270" s="11"/>
      <c r="F270" s="11"/>
      <c r="G270" s="11"/>
      <c r="H270" s="11"/>
      <c r="I270" s="11"/>
      <c r="J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  <c r="AA270" s="11"/>
      <c r="AB270" s="11"/>
      <c r="AC270" s="11"/>
      <c r="AD270" s="11">
        <v>31.25</v>
      </c>
      <c r="AE270" s="11"/>
      <c r="AF270" s="11"/>
      <c r="AG270" s="14"/>
      <c r="AH270" s="11"/>
      <c r="AI270" s="11"/>
      <c r="AJ270" s="11"/>
      <c r="AK270" s="11"/>
      <c r="AL270" s="11"/>
      <c r="AM270" s="11"/>
      <c r="AN270" s="11"/>
      <c r="AO270" s="11"/>
      <c r="AP270" s="11"/>
      <c r="AQ270" s="11"/>
      <c r="AR270" s="11"/>
      <c r="AS270" s="11"/>
      <c r="AT270" s="11"/>
      <c r="AU270" s="11"/>
      <c r="AV270" s="11"/>
      <c r="AW270" s="11"/>
      <c r="AX270" s="11"/>
      <c r="AY270" s="11"/>
      <c r="AZ270" s="11"/>
      <c r="BA270" s="11"/>
      <c r="BB270" s="11"/>
      <c r="BC270" s="11"/>
      <c r="BD270" s="11"/>
      <c r="BE270" s="11"/>
      <c r="BF270" s="11"/>
      <c r="BG270" s="11"/>
      <c r="BH270" s="1">
        <f t="shared" si="5"/>
        <v>31.25</v>
      </c>
    </row>
    <row r="271" spans="2:60" x14ac:dyDescent="0.25">
      <c r="B271" s="117"/>
      <c r="C271" s="11"/>
      <c r="D271" s="11"/>
      <c r="E271" s="11"/>
      <c r="F271" s="11"/>
      <c r="G271" s="11"/>
      <c r="H271" s="11"/>
      <c r="I271" s="11"/>
      <c r="J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  <c r="AA271" s="11"/>
      <c r="AB271" s="11"/>
      <c r="AC271" s="11"/>
      <c r="AD271" s="11">
        <v>66.25</v>
      </c>
      <c r="AE271" s="11"/>
      <c r="AF271" s="11"/>
      <c r="AG271" s="14"/>
      <c r="AH271" s="11"/>
      <c r="AI271" s="11"/>
      <c r="AJ271" s="11"/>
      <c r="AK271" s="11"/>
      <c r="AL271" s="11"/>
      <c r="AM271" s="11"/>
      <c r="AN271" s="11"/>
      <c r="AO271" s="11"/>
      <c r="AP271" s="11"/>
      <c r="AQ271" s="11"/>
      <c r="AR271" s="11"/>
      <c r="AS271" s="11"/>
      <c r="AT271" s="11"/>
      <c r="AU271" s="11"/>
      <c r="AV271" s="11"/>
      <c r="AW271" s="11"/>
      <c r="AX271" s="11"/>
      <c r="AY271" s="11"/>
      <c r="AZ271" s="11"/>
      <c r="BA271" s="11"/>
      <c r="BB271" s="11"/>
      <c r="BC271" s="11"/>
      <c r="BD271" s="11"/>
      <c r="BE271" s="11"/>
      <c r="BF271" s="11"/>
      <c r="BG271" s="11"/>
      <c r="BH271" s="1">
        <f t="shared" si="5"/>
        <v>66.25</v>
      </c>
    </row>
    <row r="272" spans="2:60" x14ac:dyDescent="0.25">
      <c r="B272" s="53"/>
      <c r="C272" s="11"/>
      <c r="D272" s="11"/>
      <c r="E272" s="11"/>
      <c r="F272" s="11"/>
      <c r="G272" s="11"/>
      <c r="H272" s="11"/>
      <c r="I272" s="11"/>
      <c r="J272" s="11"/>
      <c r="Q272" s="11"/>
      <c r="R272" s="11"/>
      <c r="S272" s="11"/>
      <c r="T272" s="11"/>
      <c r="U272" s="11"/>
      <c r="V272" s="11"/>
      <c r="W272" s="11"/>
      <c r="X272" s="11"/>
      <c r="Y272" s="11"/>
      <c r="Z272" s="11"/>
      <c r="AA272" s="11"/>
      <c r="AB272" s="11"/>
      <c r="AC272" s="11"/>
      <c r="AD272" s="11">
        <v>51.25</v>
      </c>
      <c r="AE272" s="11"/>
      <c r="AF272" s="11"/>
      <c r="AG272" s="14"/>
      <c r="AH272" s="11"/>
      <c r="AI272" s="11"/>
      <c r="AJ272" s="11"/>
      <c r="AK272" s="11"/>
      <c r="AL272" s="11"/>
      <c r="AM272" s="11"/>
      <c r="AN272" s="11"/>
      <c r="AO272" s="11"/>
      <c r="AP272" s="11"/>
      <c r="AQ272" s="11"/>
      <c r="AR272" s="11"/>
      <c r="AS272" s="11"/>
      <c r="AT272" s="11"/>
      <c r="AU272" s="11"/>
      <c r="AV272" s="11"/>
      <c r="AW272" s="11"/>
      <c r="AX272" s="11"/>
      <c r="AY272" s="11"/>
      <c r="AZ272" s="11"/>
      <c r="BA272" s="11"/>
      <c r="BB272" s="11"/>
      <c r="BC272" s="11"/>
      <c r="BD272" s="11"/>
      <c r="BE272" s="11"/>
      <c r="BF272" s="11"/>
      <c r="BG272" s="11"/>
      <c r="BH272" s="1">
        <f t="shared" si="5"/>
        <v>51.25</v>
      </c>
    </row>
    <row r="273" spans="2:60" x14ac:dyDescent="0.25">
      <c r="B273" s="53"/>
      <c r="C273" s="11"/>
      <c r="D273" s="11"/>
      <c r="E273" s="11"/>
      <c r="F273" s="11"/>
      <c r="G273" s="11"/>
      <c r="H273" s="11"/>
      <c r="I273" s="11"/>
      <c r="J273" s="11"/>
      <c r="Q273" s="11"/>
      <c r="R273" s="11"/>
      <c r="S273" s="11"/>
      <c r="T273" s="11"/>
      <c r="U273" s="11"/>
      <c r="V273" s="11"/>
      <c r="W273" s="11"/>
      <c r="X273" s="11"/>
      <c r="Y273" s="11"/>
      <c r="Z273" s="11"/>
      <c r="AA273" s="11"/>
      <c r="AB273" s="11"/>
      <c r="AC273" s="11"/>
      <c r="AD273" s="11">
        <v>297.5</v>
      </c>
      <c r="AE273" s="11"/>
      <c r="AF273" s="11"/>
      <c r="AG273" s="14"/>
      <c r="AH273" s="11"/>
      <c r="AI273" s="11"/>
      <c r="AJ273" s="11"/>
      <c r="AK273" s="11"/>
      <c r="AL273" s="11"/>
      <c r="AM273" s="11"/>
      <c r="AN273" s="11"/>
      <c r="AO273" s="11"/>
      <c r="AP273" s="11"/>
      <c r="AQ273" s="11"/>
      <c r="AR273" s="11"/>
      <c r="AS273" s="11"/>
      <c r="AT273" s="11"/>
      <c r="AU273" s="11"/>
      <c r="AV273" s="11"/>
      <c r="AW273" s="11"/>
      <c r="AX273" s="11"/>
      <c r="AY273" s="11"/>
      <c r="AZ273" s="11"/>
      <c r="BA273" s="11"/>
      <c r="BB273" s="11"/>
      <c r="BC273" s="11"/>
      <c r="BD273" s="11"/>
      <c r="BE273" s="11"/>
      <c r="BF273" s="11"/>
      <c r="BG273" s="11"/>
      <c r="BH273" s="1">
        <f t="shared" si="5"/>
        <v>297.5</v>
      </c>
    </row>
    <row r="274" spans="2:60" x14ac:dyDescent="0.25">
      <c r="B274" s="53"/>
      <c r="C274" s="11"/>
      <c r="D274" s="11"/>
      <c r="E274" s="11"/>
      <c r="F274" s="11"/>
      <c r="G274" s="11"/>
      <c r="H274" s="11"/>
      <c r="I274" s="11"/>
      <c r="J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  <c r="AA274" s="11"/>
      <c r="AB274" s="11"/>
      <c r="AC274" s="11"/>
      <c r="AD274" s="11">
        <v>170</v>
      </c>
      <c r="AE274" s="11"/>
      <c r="AF274" s="11"/>
      <c r="AG274" s="14"/>
      <c r="AH274" s="11"/>
      <c r="AI274" s="11"/>
      <c r="AJ274" s="11"/>
      <c r="AK274" s="11"/>
      <c r="AL274" s="11"/>
      <c r="AM274" s="11"/>
      <c r="AN274" s="11"/>
      <c r="AO274" s="11"/>
      <c r="AP274" s="11"/>
      <c r="AQ274" s="11"/>
      <c r="AR274" s="11"/>
      <c r="AS274" s="11"/>
      <c r="AT274" s="11"/>
      <c r="AU274" s="11"/>
      <c r="AV274" s="11"/>
      <c r="AW274" s="11"/>
      <c r="AX274" s="11"/>
      <c r="AY274" s="11"/>
      <c r="AZ274" s="11"/>
      <c r="BA274" s="11"/>
      <c r="BB274" s="11"/>
      <c r="BC274" s="11"/>
      <c r="BD274" s="11"/>
      <c r="BE274" s="11"/>
      <c r="BF274" s="11"/>
      <c r="BG274" s="11"/>
      <c r="BH274" s="1">
        <f t="shared" si="5"/>
        <v>170</v>
      </c>
    </row>
    <row r="275" spans="2:60" x14ac:dyDescent="0.25">
      <c r="B275" s="2"/>
      <c r="C275" s="11"/>
      <c r="D275" s="11"/>
      <c r="E275" s="11"/>
      <c r="F275" s="11"/>
      <c r="G275" s="11"/>
      <c r="H275" s="11"/>
      <c r="I275" s="11"/>
      <c r="J275" s="11"/>
      <c r="Q275" s="11"/>
      <c r="R275" s="11"/>
      <c r="S275" s="11"/>
      <c r="T275" s="11"/>
      <c r="U275" s="11"/>
      <c r="V275" s="11"/>
      <c r="W275" s="11"/>
      <c r="X275" s="11"/>
      <c r="Y275" s="11"/>
      <c r="Z275" s="11"/>
      <c r="AA275" s="11"/>
      <c r="AB275" s="11"/>
      <c r="AC275" s="11"/>
      <c r="AD275" s="11">
        <v>127.5</v>
      </c>
      <c r="AE275" s="11"/>
      <c r="AF275" s="11"/>
      <c r="AG275" s="14"/>
      <c r="AH275" s="11"/>
      <c r="AI275" s="11"/>
      <c r="AJ275" s="11"/>
      <c r="AK275" s="11"/>
      <c r="AL275" s="11"/>
      <c r="AM275" s="11"/>
      <c r="AN275" s="11"/>
      <c r="AO275" s="11"/>
      <c r="AP275" s="11"/>
      <c r="AQ275" s="11"/>
      <c r="AR275" s="11"/>
      <c r="AS275" s="11"/>
      <c r="AT275" s="11"/>
      <c r="AU275" s="11"/>
      <c r="AV275" s="11"/>
      <c r="AW275" s="11"/>
      <c r="AX275" s="11"/>
      <c r="AY275" s="11"/>
      <c r="AZ275" s="11"/>
      <c r="BA275" s="11"/>
      <c r="BB275" s="11"/>
      <c r="BC275" s="11"/>
      <c r="BD275" s="11"/>
      <c r="BE275" s="11"/>
      <c r="BF275" s="11"/>
      <c r="BG275" s="11"/>
      <c r="BH275" s="1">
        <f t="shared" si="5"/>
        <v>127.5</v>
      </c>
    </row>
    <row r="276" spans="2:60" x14ac:dyDescent="0.25">
      <c r="B276" s="2"/>
      <c r="C276" s="11"/>
      <c r="D276" s="11"/>
      <c r="E276" s="11"/>
      <c r="F276" s="11"/>
      <c r="G276" s="11"/>
      <c r="H276" s="11"/>
      <c r="I276" s="11"/>
      <c r="J276" s="11"/>
      <c r="Q276" s="11"/>
      <c r="R276" s="11"/>
      <c r="S276" s="11"/>
      <c r="T276" s="11"/>
      <c r="U276" s="11"/>
      <c r="V276" s="11"/>
      <c r="W276" s="11"/>
      <c r="X276" s="11"/>
      <c r="Y276" s="11"/>
      <c r="Z276" s="11"/>
      <c r="AA276" s="11"/>
      <c r="AB276" s="11"/>
      <c r="AC276" s="11"/>
      <c r="AD276" s="11">
        <v>33.75</v>
      </c>
      <c r="AE276" s="11"/>
      <c r="AF276" s="11"/>
      <c r="AG276" s="14"/>
      <c r="AH276" s="11"/>
      <c r="AI276" s="11"/>
      <c r="AJ276" s="11"/>
      <c r="AK276" s="11"/>
      <c r="AL276" s="11"/>
      <c r="AM276" s="11"/>
      <c r="AN276" s="11"/>
      <c r="AO276" s="11"/>
      <c r="AP276" s="11"/>
      <c r="AQ276" s="11"/>
      <c r="AR276" s="11"/>
      <c r="AS276" s="11"/>
      <c r="AT276" s="11"/>
      <c r="AU276" s="11"/>
      <c r="AV276" s="11"/>
      <c r="AW276" s="11"/>
      <c r="AX276" s="11"/>
      <c r="AY276" s="11"/>
      <c r="AZ276" s="11"/>
      <c r="BA276" s="11"/>
      <c r="BB276" s="11"/>
      <c r="BC276" s="11"/>
      <c r="BD276" s="11"/>
      <c r="BE276" s="11"/>
      <c r="BF276" s="11"/>
      <c r="BG276" s="11"/>
      <c r="BH276" s="1">
        <f t="shared" si="5"/>
        <v>33.75</v>
      </c>
    </row>
    <row r="277" spans="2:60" x14ac:dyDescent="0.25">
      <c r="B277" s="2"/>
      <c r="C277" s="11"/>
      <c r="D277" s="11"/>
      <c r="E277" s="11"/>
      <c r="F277" s="11"/>
      <c r="G277" s="11"/>
      <c r="H277" s="11"/>
      <c r="I277" s="11"/>
      <c r="J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  <c r="AA277" s="11"/>
      <c r="AB277" s="11"/>
      <c r="AC277" s="11"/>
      <c r="AD277" s="11">
        <v>92.5</v>
      </c>
      <c r="AE277" s="11"/>
      <c r="AF277" s="11"/>
      <c r="AG277" s="14"/>
      <c r="AH277" s="11"/>
      <c r="AI277" s="11"/>
      <c r="AJ277" s="11"/>
      <c r="AK277" s="11"/>
      <c r="AL277" s="11"/>
      <c r="AM277" s="11"/>
      <c r="AN277" s="11"/>
      <c r="AO277" s="11"/>
      <c r="AP277" s="11"/>
      <c r="AQ277" s="11"/>
      <c r="AR277" s="11"/>
      <c r="AS277" s="11"/>
      <c r="AT277" s="11"/>
      <c r="AU277" s="11"/>
      <c r="AV277" s="11"/>
      <c r="AW277" s="11"/>
      <c r="AX277" s="11"/>
      <c r="AY277" s="11"/>
      <c r="AZ277" s="11"/>
      <c r="BA277" s="11"/>
      <c r="BB277" s="11"/>
      <c r="BC277" s="11"/>
      <c r="BD277" s="11"/>
      <c r="BE277" s="11"/>
      <c r="BF277" s="11"/>
      <c r="BG277" s="11"/>
      <c r="BH277" s="1">
        <f t="shared" si="5"/>
        <v>92.5</v>
      </c>
    </row>
    <row r="278" spans="2:60" x14ac:dyDescent="0.25">
      <c r="B278" s="2"/>
      <c r="C278" s="11"/>
      <c r="D278" s="11"/>
      <c r="E278" s="11"/>
      <c r="F278" s="11"/>
      <c r="G278" s="11"/>
      <c r="H278" s="11"/>
      <c r="I278" s="11"/>
      <c r="J278" s="11"/>
      <c r="Q278" s="11"/>
      <c r="R278" s="11"/>
      <c r="S278" s="11"/>
      <c r="T278" s="11"/>
      <c r="U278" s="11"/>
      <c r="V278" s="11"/>
      <c r="W278" s="11"/>
      <c r="X278" s="11"/>
      <c r="Y278" s="11"/>
      <c r="Z278" s="11"/>
      <c r="AA278" s="11"/>
      <c r="AB278" s="11"/>
      <c r="AC278" s="11"/>
      <c r="AD278" s="11">
        <v>37.5</v>
      </c>
      <c r="AE278" s="11"/>
      <c r="AF278" s="11"/>
      <c r="AG278" s="14"/>
      <c r="AH278" s="11"/>
      <c r="AI278" s="11"/>
      <c r="AJ278" s="11"/>
      <c r="AK278" s="11"/>
      <c r="AL278" s="11"/>
      <c r="AM278" s="11"/>
      <c r="AN278" s="11"/>
      <c r="AO278" s="11"/>
      <c r="AP278" s="11"/>
      <c r="AQ278" s="11"/>
      <c r="AR278" s="11"/>
      <c r="AS278" s="11"/>
      <c r="AT278" s="11"/>
      <c r="AU278" s="11"/>
      <c r="AV278" s="11"/>
      <c r="AW278" s="11"/>
      <c r="AX278" s="11"/>
      <c r="AY278" s="11"/>
      <c r="AZ278" s="11"/>
      <c r="BA278" s="11"/>
      <c r="BB278" s="11"/>
      <c r="BC278" s="11"/>
      <c r="BD278" s="11"/>
      <c r="BE278" s="11"/>
      <c r="BF278" s="11"/>
      <c r="BG278" s="11"/>
      <c r="BH278" s="1">
        <f t="shared" si="5"/>
        <v>37.5</v>
      </c>
    </row>
    <row r="279" spans="2:60" x14ac:dyDescent="0.25">
      <c r="B279" s="2"/>
      <c r="C279" s="11"/>
      <c r="D279" s="11"/>
      <c r="E279" s="11"/>
      <c r="F279" s="11"/>
      <c r="G279" s="11"/>
      <c r="H279" s="11"/>
      <c r="I279" s="11"/>
      <c r="J279" s="11"/>
      <c r="Q279" s="11"/>
      <c r="R279" s="11"/>
      <c r="S279" s="11"/>
      <c r="T279" s="11"/>
      <c r="U279" s="11"/>
      <c r="V279" s="11"/>
      <c r="W279" s="11"/>
      <c r="X279" s="11"/>
      <c r="Y279" s="11"/>
      <c r="Z279" s="11"/>
      <c r="AA279" s="11"/>
      <c r="AB279" s="11"/>
      <c r="AC279" s="11"/>
      <c r="AD279" s="11">
        <v>191.25</v>
      </c>
      <c r="AE279" s="11"/>
      <c r="AF279" s="11"/>
      <c r="AG279" s="14"/>
      <c r="AH279" s="11"/>
      <c r="AI279" s="11"/>
      <c r="AJ279" s="11"/>
      <c r="AK279" s="11"/>
      <c r="AL279" s="11"/>
      <c r="AM279" s="11"/>
      <c r="AN279" s="11"/>
      <c r="AO279" s="11"/>
      <c r="AP279" s="11"/>
      <c r="AQ279" s="11"/>
      <c r="AR279" s="11"/>
      <c r="AS279" s="11"/>
      <c r="AT279" s="11"/>
      <c r="AU279" s="11"/>
      <c r="AV279" s="11"/>
      <c r="AW279" s="11"/>
      <c r="AX279" s="11"/>
      <c r="AY279" s="11"/>
      <c r="AZ279" s="11"/>
      <c r="BA279" s="11"/>
      <c r="BB279" s="11"/>
      <c r="BC279" s="11"/>
      <c r="BD279" s="11"/>
      <c r="BE279" s="11"/>
      <c r="BF279" s="11"/>
      <c r="BG279" s="11"/>
      <c r="BH279" s="1">
        <f t="shared" si="5"/>
        <v>191.25</v>
      </c>
    </row>
    <row r="280" spans="2:60" x14ac:dyDescent="0.25">
      <c r="B280" s="2"/>
      <c r="C280" s="11"/>
      <c r="D280" s="11"/>
      <c r="E280" s="11"/>
      <c r="F280" s="11"/>
      <c r="G280" s="11"/>
      <c r="H280" s="11"/>
      <c r="I280" s="11"/>
      <c r="J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  <c r="AA280" s="11"/>
      <c r="AB280" s="11"/>
      <c r="AC280" s="11"/>
      <c r="AD280" s="11">
        <v>188.75</v>
      </c>
      <c r="AE280" s="11"/>
      <c r="AF280" s="11"/>
      <c r="AG280" s="14"/>
      <c r="AH280" s="11"/>
      <c r="AI280" s="11"/>
      <c r="AJ280" s="11"/>
      <c r="AK280" s="11"/>
      <c r="AL280" s="11"/>
      <c r="AM280" s="11"/>
      <c r="AN280" s="11"/>
      <c r="AO280" s="11"/>
      <c r="AP280" s="11"/>
      <c r="AQ280" s="11"/>
      <c r="AR280" s="11"/>
      <c r="AS280" s="11"/>
      <c r="AT280" s="11"/>
      <c r="AU280" s="11"/>
      <c r="AV280" s="11"/>
      <c r="AW280" s="11"/>
      <c r="AX280" s="11"/>
      <c r="AY280" s="11"/>
      <c r="AZ280" s="11"/>
      <c r="BA280" s="11"/>
      <c r="BB280" s="11"/>
      <c r="BC280" s="11"/>
      <c r="BD280" s="11"/>
      <c r="BE280" s="11"/>
      <c r="BF280" s="11"/>
      <c r="BG280" s="11"/>
      <c r="BH280" s="1">
        <f t="shared" si="5"/>
        <v>188.75</v>
      </c>
    </row>
    <row r="281" spans="2:60" x14ac:dyDescent="0.25">
      <c r="B281" s="2"/>
      <c r="C281" s="11"/>
      <c r="D281" s="11"/>
      <c r="E281" s="11"/>
      <c r="F281" s="11"/>
      <c r="G281" s="11"/>
      <c r="H281" s="11"/>
      <c r="I281" s="11"/>
      <c r="J281" s="11"/>
      <c r="Q281" s="11"/>
      <c r="R281" s="11"/>
      <c r="S281" s="11"/>
      <c r="T281" s="11"/>
      <c r="U281" s="11"/>
      <c r="V281" s="11"/>
      <c r="W281" s="11"/>
      <c r="X281" s="11"/>
      <c r="Y281" s="11"/>
      <c r="Z281" s="11"/>
      <c r="AA281" s="11"/>
      <c r="AB281" s="11"/>
      <c r="AC281" s="11"/>
      <c r="AD281" s="11">
        <v>76.25</v>
      </c>
      <c r="AE281" s="11"/>
      <c r="AF281" s="11"/>
      <c r="AG281" s="14"/>
      <c r="AH281" s="11"/>
      <c r="AI281" s="11"/>
      <c r="AJ281" s="11"/>
      <c r="AK281" s="11"/>
      <c r="AL281" s="11"/>
      <c r="AM281" s="11"/>
      <c r="AN281" s="11"/>
      <c r="AO281" s="11"/>
      <c r="AP281" s="11"/>
      <c r="AQ281" s="11"/>
      <c r="AR281" s="11"/>
      <c r="AS281" s="11"/>
      <c r="AT281" s="11"/>
      <c r="AU281" s="11"/>
      <c r="AV281" s="11"/>
      <c r="AW281" s="11"/>
      <c r="AX281" s="11"/>
      <c r="AY281" s="11"/>
      <c r="AZ281" s="11"/>
      <c r="BA281" s="11"/>
      <c r="BB281" s="11"/>
      <c r="BC281" s="11"/>
      <c r="BD281" s="11"/>
      <c r="BE281" s="11"/>
      <c r="BF281" s="11"/>
      <c r="BG281" s="11"/>
      <c r="BH281" s="1">
        <f t="shared" si="5"/>
        <v>76.25</v>
      </c>
    </row>
    <row r="282" spans="2:60" x14ac:dyDescent="0.25">
      <c r="B282" s="2"/>
      <c r="C282" s="11"/>
      <c r="D282" s="11"/>
      <c r="E282" s="11"/>
      <c r="F282" s="11"/>
      <c r="G282" s="11"/>
      <c r="H282" s="11"/>
      <c r="I282" s="11"/>
      <c r="J282" s="11"/>
      <c r="Q282" s="11"/>
      <c r="R282" s="11"/>
      <c r="S282" s="11"/>
      <c r="T282" s="11"/>
      <c r="U282" s="11"/>
      <c r="V282" s="11"/>
      <c r="W282" s="11"/>
      <c r="X282" s="11"/>
      <c r="Y282" s="11"/>
      <c r="Z282" s="11"/>
      <c r="AA282" s="11"/>
      <c r="AB282" s="11"/>
      <c r="AC282" s="11"/>
      <c r="AD282" s="11">
        <v>363.75</v>
      </c>
      <c r="AE282" s="11"/>
      <c r="AF282" s="11"/>
      <c r="AG282" s="14"/>
      <c r="AH282" s="11"/>
      <c r="AI282" s="11"/>
      <c r="AJ282" s="11"/>
      <c r="AK282" s="11"/>
      <c r="AL282" s="11"/>
      <c r="AM282" s="11"/>
      <c r="AN282" s="11"/>
      <c r="AO282" s="11"/>
      <c r="AP282" s="11"/>
      <c r="AQ282" s="11"/>
      <c r="AR282" s="11"/>
      <c r="AS282" s="11"/>
      <c r="AT282" s="11"/>
      <c r="AU282" s="11"/>
      <c r="AV282" s="11"/>
      <c r="AW282" s="11"/>
      <c r="AX282" s="11"/>
      <c r="AY282" s="11"/>
      <c r="AZ282" s="11"/>
      <c r="BA282" s="11"/>
      <c r="BB282" s="11"/>
      <c r="BC282" s="11"/>
      <c r="BD282" s="11"/>
      <c r="BE282" s="11"/>
      <c r="BF282" s="11"/>
      <c r="BG282" s="11"/>
      <c r="BH282" s="1">
        <f t="shared" si="5"/>
        <v>363.75</v>
      </c>
    </row>
    <row r="283" spans="2:60" x14ac:dyDescent="0.25">
      <c r="B283" s="117"/>
      <c r="C283" s="11"/>
      <c r="D283" s="11"/>
      <c r="E283" s="11"/>
      <c r="F283" s="11"/>
      <c r="G283" s="11"/>
      <c r="H283" s="11"/>
      <c r="I283" s="11"/>
      <c r="J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  <c r="AA283" s="11"/>
      <c r="AB283" s="11"/>
      <c r="AC283" s="11"/>
      <c r="AD283" s="11">
        <v>7.5</v>
      </c>
      <c r="AE283" s="11"/>
      <c r="AF283" s="11"/>
      <c r="AG283" s="14"/>
      <c r="AH283" s="11"/>
      <c r="AI283" s="11"/>
      <c r="AJ283" s="11"/>
      <c r="AK283" s="11"/>
      <c r="AL283" s="11"/>
      <c r="AM283" s="11"/>
      <c r="AN283" s="11"/>
      <c r="AO283" s="11"/>
      <c r="AP283" s="11"/>
      <c r="AQ283" s="11"/>
      <c r="AR283" s="11"/>
      <c r="AS283" s="11"/>
      <c r="AT283" s="11"/>
      <c r="AU283" s="11"/>
      <c r="AV283" s="11"/>
      <c r="AW283" s="11"/>
      <c r="AX283" s="11"/>
      <c r="AY283" s="11"/>
      <c r="AZ283" s="11"/>
      <c r="BA283" s="11"/>
      <c r="BB283" s="11"/>
      <c r="BC283" s="11"/>
      <c r="BD283" s="11"/>
      <c r="BE283" s="11"/>
      <c r="BF283" s="11"/>
      <c r="BG283" s="11"/>
      <c r="BH283" s="1">
        <f t="shared" si="5"/>
        <v>7.5</v>
      </c>
    </row>
    <row r="284" spans="2:60" x14ac:dyDescent="0.25">
      <c r="B284" s="117"/>
      <c r="C284" s="11"/>
      <c r="D284" s="11"/>
      <c r="E284" s="11"/>
      <c r="F284" s="11"/>
      <c r="G284" s="11"/>
      <c r="H284" s="11"/>
      <c r="I284" s="11"/>
      <c r="J284" s="11"/>
      <c r="Q284" s="11"/>
      <c r="R284" s="11"/>
      <c r="S284" s="11"/>
      <c r="T284" s="11"/>
      <c r="U284" s="11"/>
      <c r="V284" s="11"/>
      <c r="W284" s="11"/>
      <c r="X284" s="11"/>
      <c r="Y284" s="11"/>
      <c r="Z284" s="11"/>
      <c r="AA284" s="11"/>
      <c r="AB284" s="11"/>
      <c r="AC284" s="11"/>
      <c r="AD284" s="11"/>
      <c r="AE284" s="11"/>
      <c r="AF284" s="11"/>
      <c r="AG284" s="14"/>
      <c r="AH284" s="11"/>
      <c r="AI284" s="11"/>
      <c r="AJ284" s="11"/>
      <c r="AK284" s="11"/>
      <c r="AL284" s="11"/>
      <c r="AM284" s="11"/>
      <c r="AN284" s="11"/>
      <c r="AO284" s="11"/>
      <c r="AP284" s="11"/>
      <c r="AQ284" s="11"/>
      <c r="AR284" s="11"/>
      <c r="AS284" s="11"/>
      <c r="AT284" s="11"/>
      <c r="AU284" s="11"/>
      <c r="AV284" s="11"/>
      <c r="AW284" s="11"/>
      <c r="AX284" s="11"/>
      <c r="AY284" s="11"/>
      <c r="AZ284" s="11">
        <v>5692.04</v>
      </c>
      <c r="BA284" s="11"/>
      <c r="BB284" s="11"/>
      <c r="BC284" s="11"/>
      <c r="BD284" s="11"/>
      <c r="BE284" s="11"/>
      <c r="BF284" s="11"/>
      <c r="BG284" s="11"/>
      <c r="BH284" s="1">
        <f t="shared" si="5"/>
        <v>5692.04</v>
      </c>
    </row>
    <row r="285" spans="2:60" x14ac:dyDescent="0.25">
      <c r="B285" s="2"/>
      <c r="C285" s="11"/>
      <c r="D285" s="11"/>
      <c r="E285" s="11"/>
      <c r="F285" s="11"/>
      <c r="G285" s="11"/>
      <c r="H285" s="11"/>
      <c r="I285" s="11"/>
      <c r="J285" s="11"/>
      <c r="Q285" s="11"/>
      <c r="R285" s="11"/>
      <c r="S285" s="11"/>
      <c r="T285" s="11"/>
      <c r="U285" s="11"/>
      <c r="V285" s="11"/>
      <c r="W285" s="11"/>
      <c r="X285" s="11"/>
      <c r="Y285" s="11"/>
      <c r="Z285" s="11"/>
      <c r="AA285" s="11"/>
      <c r="AB285" s="11"/>
      <c r="AC285" s="11">
        <v>20.03</v>
      </c>
      <c r="AD285" s="11"/>
      <c r="AE285" s="11"/>
      <c r="AF285" s="11"/>
      <c r="AG285" s="14"/>
      <c r="AH285" s="11"/>
      <c r="AI285" s="11"/>
      <c r="AJ285" s="11"/>
      <c r="AK285" s="11"/>
      <c r="AL285" s="11"/>
      <c r="AM285" s="11"/>
      <c r="AN285" s="11"/>
      <c r="AO285" s="11"/>
      <c r="AP285" s="11"/>
      <c r="AQ285" s="11"/>
      <c r="AR285" s="11"/>
      <c r="AS285" s="11"/>
      <c r="AT285" s="11"/>
      <c r="AU285" s="11"/>
      <c r="AV285" s="11"/>
      <c r="AW285" s="11"/>
      <c r="AX285" s="11"/>
      <c r="AY285" s="11"/>
      <c r="AZ285" s="11"/>
      <c r="BA285" s="11"/>
      <c r="BB285" s="11"/>
      <c r="BC285" s="11"/>
      <c r="BD285" s="11"/>
      <c r="BE285" s="11"/>
      <c r="BF285" s="11"/>
      <c r="BG285" s="11"/>
      <c r="BH285" s="1">
        <f t="shared" si="5"/>
        <v>20.03</v>
      </c>
    </row>
    <row r="286" spans="2:60" x14ac:dyDescent="0.25">
      <c r="B286" s="2"/>
      <c r="C286" s="11"/>
      <c r="D286" s="11"/>
      <c r="E286" s="11"/>
      <c r="F286" s="11"/>
      <c r="G286" s="11"/>
      <c r="H286" s="11"/>
      <c r="I286" s="11"/>
      <c r="J286" s="11">
        <v>1000</v>
      </c>
      <c r="Q286" s="11"/>
      <c r="R286" s="11"/>
      <c r="S286" s="11"/>
      <c r="T286" s="11"/>
      <c r="U286" s="11"/>
      <c r="V286" s="11"/>
      <c r="W286" s="11"/>
      <c r="X286" s="11"/>
      <c r="Y286" s="11"/>
      <c r="Z286" s="11"/>
      <c r="AA286" s="11"/>
      <c r="AB286" s="11"/>
      <c r="AC286" s="11"/>
      <c r="AD286" s="11"/>
      <c r="AE286" s="11"/>
      <c r="AF286" s="11"/>
      <c r="AG286" s="14"/>
      <c r="AH286" s="11"/>
      <c r="AI286" s="11"/>
      <c r="AJ286" s="11"/>
      <c r="AK286" s="11"/>
      <c r="AL286" s="11"/>
      <c r="AM286" s="11"/>
      <c r="AN286" s="11"/>
      <c r="AO286" s="11"/>
      <c r="AP286" s="11"/>
      <c r="AQ286" s="11"/>
      <c r="AR286" s="11"/>
      <c r="AS286" s="11"/>
      <c r="AT286" s="11"/>
      <c r="AU286" s="11"/>
      <c r="AV286" s="11"/>
      <c r="AW286" s="11"/>
      <c r="AX286" s="11"/>
      <c r="AY286" s="11"/>
      <c r="AZ286" s="11"/>
      <c r="BA286" s="11"/>
      <c r="BB286" s="11"/>
      <c r="BC286" s="11"/>
      <c r="BD286" s="11"/>
      <c r="BE286" s="11"/>
      <c r="BF286" s="11"/>
      <c r="BG286" s="11"/>
      <c r="BH286" s="1">
        <f t="shared" si="5"/>
        <v>1000</v>
      </c>
    </row>
    <row r="287" spans="2:60" x14ac:dyDescent="0.25">
      <c r="B287" s="2"/>
      <c r="C287" s="2"/>
      <c r="D287" s="11"/>
      <c r="E287" s="11"/>
      <c r="F287" s="11"/>
      <c r="G287" s="11"/>
      <c r="H287" s="11"/>
      <c r="I287" s="11"/>
      <c r="J287" s="11"/>
      <c r="Q287" s="11"/>
      <c r="R287" s="11"/>
      <c r="S287" s="11"/>
      <c r="T287" s="11"/>
      <c r="U287" s="11"/>
      <c r="V287" s="11"/>
      <c r="W287" s="11"/>
      <c r="X287" s="11"/>
      <c r="Y287" s="11"/>
      <c r="Z287" s="11"/>
      <c r="AA287" s="11"/>
      <c r="AB287" s="11"/>
      <c r="AC287" s="11"/>
      <c r="AD287" s="11">
        <v>15</v>
      </c>
      <c r="AE287" s="14"/>
      <c r="AF287" s="11"/>
      <c r="AG287" s="11"/>
      <c r="AH287" s="11"/>
      <c r="AI287" s="11"/>
      <c r="AJ287" s="11"/>
      <c r="AK287" s="11"/>
      <c r="AL287" s="11"/>
      <c r="AM287" s="11"/>
      <c r="AN287" s="11"/>
      <c r="AO287" s="11"/>
      <c r="AP287" s="11"/>
      <c r="AQ287" s="11"/>
      <c r="AR287" s="11"/>
      <c r="AS287" s="11"/>
      <c r="AT287" s="11"/>
      <c r="AU287" s="11"/>
      <c r="AV287" s="11"/>
      <c r="AW287" s="11"/>
      <c r="AX287" s="11"/>
      <c r="AY287" s="11"/>
      <c r="AZ287" s="11"/>
      <c r="BA287" s="11"/>
      <c r="BB287" s="11"/>
      <c r="BC287" s="11"/>
      <c r="BD287" s="11"/>
      <c r="BE287" s="11"/>
      <c r="BF287" s="11"/>
      <c r="BG287" s="11"/>
      <c r="BH287" s="1">
        <f t="shared" si="5"/>
        <v>15</v>
      </c>
    </row>
    <row r="288" spans="2:60" x14ac:dyDescent="0.25">
      <c r="B288" s="2"/>
      <c r="C288" s="2"/>
      <c r="D288" s="11"/>
      <c r="E288" s="11"/>
      <c r="F288" s="11"/>
      <c r="G288" s="11"/>
      <c r="H288" s="11"/>
      <c r="I288" s="11"/>
      <c r="J288" s="11"/>
      <c r="Q288" s="11"/>
      <c r="R288" s="11"/>
      <c r="S288" s="11"/>
      <c r="T288" s="11"/>
      <c r="U288" s="11"/>
      <c r="V288" s="11"/>
      <c r="W288" s="11"/>
      <c r="X288" s="11"/>
      <c r="Y288" s="11"/>
      <c r="Z288" s="11"/>
      <c r="AA288" s="11"/>
      <c r="AB288" s="11"/>
      <c r="AC288" s="11"/>
      <c r="AD288" s="11">
        <v>30</v>
      </c>
      <c r="AE288" s="14"/>
      <c r="AF288" s="11"/>
      <c r="AG288" s="11"/>
      <c r="AH288" s="11"/>
      <c r="AI288" s="11"/>
      <c r="AJ288" s="11"/>
      <c r="AK288" s="11"/>
      <c r="AL288" s="11"/>
      <c r="AM288" s="11"/>
      <c r="AN288" s="11"/>
      <c r="AO288" s="11"/>
      <c r="AP288" s="11"/>
      <c r="AQ288" s="11"/>
      <c r="AR288" s="11"/>
      <c r="AS288" s="11"/>
      <c r="AT288" s="11"/>
      <c r="AU288" s="11"/>
      <c r="AV288" s="11"/>
      <c r="AW288" s="11"/>
      <c r="AX288" s="11"/>
      <c r="AY288" s="11"/>
      <c r="AZ288" s="11"/>
      <c r="BA288" s="11"/>
      <c r="BB288" s="11"/>
      <c r="BC288" s="11"/>
      <c r="BD288" s="11"/>
      <c r="BE288" s="11"/>
      <c r="BF288" s="11"/>
      <c r="BG288" s="11"/>
      <c r="BH288" s="1">
        <f t="shared" si="5"/>
        <v>30</v>
      </c>
    </row>
    <row r="289" spans="2:60" x14ac:dyDescent="0.25">
      <c r="B289" s="2"/>
      <c r="C289" s="11"/>
      <c r="D289" s="11"/>
      <c r="E289" s="11"/>
      <c r="F289" s="11"/>
      <c r="G289" s="11"/>
      <c r="H289" s="11"/>
      <c r="I289" s="11"/>
      <c r="J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  <c r="AA289" s="11"/>
      <c r="AB289" s="11"/>
      <c r="AC289" s="11"/>
      <c r="AD289" s="11"/>
      <c r="AE289" s="11"/>
      <c r="AF289" s="11"/>
      <c r="AG289" s="14"/>
      <c r="AH289" s="11"/>
      <c r="AI289" s="11"/>
      <c r="AJ289" s="11"/>
      <c r="AK289" s="11"/>
      <c r="AL289" s="11">
        <v>333.33</v>
      </c>
      <c r="AM289" s="11"/>
      <c r="AN289" s="11"/>
      <c r="AO289" s="11"/>
      <c r="AP289" s="11"/>
      <c r="AQ289" s="11"/>
      <c r="AR289" s="11"/>
      <c r="AS289" s="11"/>
      <c r="AT289" s="11"/>
      <c r="AU289" s="11"/>
      <c r="AV289" s="11"/>
      <c r="AW289" s="11"/>
      <c r="AX289" s="11"/>
      <c r="AY289" s="11"/>
      <c r="AZ289" s="11"/>
      <c r="BA289" s="11"/>
      <c r="BB289" s="11"/>
      <c r="BC289" s="11"/>
      <c r="BD289" s="11"/>
      <c r="BE289" s="11"/>
      <c r="BF289" s="11"/>
      <c r="BG289" s="11"/>
      <c r="BH289" s="1">
        <f t="shared" si="5"/>
        <v>333.33</v>
      </c>
    </row>
    <row r="290" spans="2:60" x14ac:dyDescent="0.25">
      <c r="B290" s="2"/>
      <c r="C290" s="11"/>
      <c r="D290" s="11"/>
      <c r="E290" s="11"/>
      <c r="F290" s="11"/>
      <c r="G290" s="11"/>
      <c r="H290" s="11"/>
      <c r="I290" s="11"/>
      <c r="J290" s="11"/>
      <c r="Q290" s="11"/>
      <c r="R290" s="11"/>
      <c r="S290" s="11"/>
      <c r="T290" s="11"/>
      <c r="U290" s="11"/>
      <c r="V290" s="11"/>
      <c r="W290" s="11"/>
      <c r="X290" s="11"/>
      <c r="Y290" s="11"/>
      <c r="Z290" s="11"/>
      <c r="AA290" s="11"/>
      <c r="AB290" s="11"/>
      <c r="AC290" s="11"/>
      <c r="AD290" s="11"/>
      <c r="AE290" s="11"/>
      <c r="AF290" s="11"/>
      <c r="AG290" s="14"/>
      <c r="AH290" s="11"/>
      <c r="AI290" s="11"/>
      <c r="AJ290" s="11"/>
      <c r="AK290" s="11"/>
      <c r="AL290" s="11">
        <v>333.33</v>
      </c>
      <c r="AM290" s="11"/>
      <c r="AN290" s="11"/>
      <c r="AO290" s="11"/>
      <c r="AP290" s="11"/>
      <c r="AQ290" s="11"/>
      <c r="AR290" s="11"/>
      <c r="AS290" s="11"/>
      <c r="AT290" s="11"/>
      <c r="AU290" s="11"/>
      <c r="AV290" s="11"/>
      <c r="AW290" s="11"/>
      <c r="AX290" s="11"/>
      <c r="AY290" s="11"/>
      <c r="AZ290" s="11"/>
      <c r="BA290" s="11"/>
      <c r="BB290" s="11"/>
      <c r="BC290" s="11"/>
      <c r="BD290" s="11"/>
      <c r="BE290" s="11"/>
      <c r="BF290" s="11"/>
      <c r="BG290" s="11"/>
      <c r="BH290" s="1">
        <f t="shared" si="5"/>
        <v>333.33</v>
      </c>
    </row>
    <row r="291" spans="2:60" x14ac:dyDescent="0.25">
      <c r="B291" s="2"/>
      <c r="C291" s="11"/>
      <c r="D291" s="11"/>
      <c r="E291" s="11"/>
      <c r="F291" s="11"/>
      <c r="G291" s="11"/>
      <c r="H291" s="11"/>
      <c r="I291" s="11"/>
      <c r="J291" s="11"/>
      <c r="Q291" s="11"/>
      <c r="R291" s="11"/>
      <c r="S291" s="11"/>
      <c r="T291" s="11"/>
      <c r="U291" s="11"/>
      <c r="V291" s="11"/>
      <c r="W291" s="11"/>
      <c r="X291" s="11"/>
      <c r="Y291" s="11"/>
      <c r="Z291" s="11"/>
      <c r="AA291" s="11"/>
      <c r="AB291" s="11"/>
      <c r="AC291" s="11"/>
      <c r="AD291" s="11"/>
      <c r="AE291" s="11"/>
      <c r="AF291" s="11"/>
      <c r="AG291" s="14"/>
      <c r="AH291" s="11"/>
      <c r="AI291" s="11"/>
      <c r="AJ291" s="11"/>
      <c r="AK291" s="11"/>
      <c r="AL291" s="11">
        <v>333.33</v>
      </c>
      <c r="AM291" s="11"/>
      <c r="AN291" s="11"/>
      <c r="AO291" s="11"/>
      <c r="AP291" s="11"/>
      <c r="AQ291" s="11"/>
      <c r="AR291" s="11"/>
      <c r="AS291" s="11"/>
      <c r="AT291" s="11"/>
      <c r="AU291" s="11"/>
      <c r="AV291" s="11"/>
      <c r="AW291" s="11"/>
      <c r="AX291" s="11"/>
      <c r="AY291" s="11"/>
      <c r="AZ291" s="11"/>
      <c r="BA291" s="11"/>
      <c r="BB291" s="11"/>
      <c r="BC291" s="11"/>
      <c r="BD291" s="11"/>
      <c r="BE291" s="11"/>
      <c r="BF291" s="11"/>
      <c r="BG291" s="11"/>
      <c r="BH291" s="1">
        <f t="shared" si="5"/>
        <v>333.33</v>
      </c>
    </row>
    <row r="292" spans="2:60" x14ac:dyDescent="0.25">
      <c r="B292" s="2"/>
      <c r="C292" s="11"/>
      <c r="D292" s="11"/>
      <c r="E292" s="11"/>
      <c r="F292" s="11"/>
      <c r="G292" s="11"/>
      <c r="H292" s="11"/>
      <c r="I292" s="11"/>
      <c r="J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  <c r="AA292" s="11"/>
      <c r="AB292" s="11"/>
      <c r="AC292" s="11"/>
      <c r="AD292" s="11"/>
      <c r="AE292" s="11"/>
      <c r="AF292" s="11"/>
      <c r="AG292" s="14"/>
      <c r="AH292" s="11"/>
      <c r="AI292" s="11"/>
      <c r="AJ292" s="11"/>
      <c r="AK292" s="11"/>
      <c r="AL292" s="11">
        <v>333.33</v>
      </c>
      <c r="AM292" s="11"/>
      <c r="AN292" s="11"/>
      <c r="AO292" s="11"/>
      <c r="AP292" s="11"/>
      <c r="AQ292" s="11"/>
      <c r="AR292" s="11"/>
      <c r="AS292" s="11"/>
      <c r="AT292" s="11"/>
      <c r="AU292" s="11"/>
      <c r="AV292" s="11"/>
      <c r="AW292" s="11"/>
      <c r="AX292" s="11"/>
      <c r="AY292" s="11"/>
      <c r="AZ292" s="11"/>
      <c r="BA292" s="11"/>
      <c r="BB292" s="11"/>
      <c r="BC292" s="11"/>
      <c r="BD292" s="11"/>
      <c r="BE292" s="11"/>
      <c r="BF292" s="11"/>
      <c r="BG292" s="11"/>
      <c r="BH292" s="1">
        <f t="shared" si="5"/>
        <v>333.33</v>
      </c>
    </row>
    <row r="293" spans="2:60" x14ac:dyDescent="0.25">
      <c r="B293" s="2"/>
      <c r="C293" s="11"/>
      <c r="D293" s="11"/>
      <c r="E293" s="11"/>
      <c r="F293" s="11"/>
      <c r="G293" s="11"/>
      <c r="H293" s="11"/>
      <c r="I293" s="11"/>
      <c r="J293" s="11"/>
      <c r="Q293" s="11"/>
      <c r="R293" s="11"/>
      <c r="S293" s="11"/>
      <c r="T293" s="11"/>
      <c r="U293" s="11"/>
      <c r="V293" s="11"/>
      <c r="W293" s="11"/>
      <c r="X293" s="11"/>
      <c r="Y293" s="11"/>
      <c r="Z293" s="11"/>
      <c r="AA293" s="11"/>
      <c r="AB293" s="11"/>
      <c r="AC293" s="11"/>
      <c r="AD293" s="11"/>
      <c r="AE293" s="11"/>
      <c r="AF293" s="11"/>
      <c r="AG293" s="14"/>
      <c r="AH293" s="11"/>
      <c r="AI293" s="11"/>
      <c r="AJ293" s="11"/>
      <c r="AK293" s="11"/>
      <c r="AL293" s="11">
        <v>333.33</v>
      </c>
      <c r="AM293" s="11"/>
      <c r="AN293" s="11"/>
      <c r="AO293" s="11"/>
      <c r="AP293" s="11"/>
      <c r="AQ293" s="11"/>
      <c r="AR293" s="11"/>
      <c r="AS293" s="11"/>
      <c r="AT293" s="11"/>
      <c r="AU293" s="11"/>
      <c r="AV293" s="11"/>
      <c r="AW293" s="11"/>
      <c r="AX293" s="11"/>
      <c r="AY293" s="11"/>
      <c r="AZ293" s="11"/>
      <c r="BA293" s="11"/>
      <c r="BB293" s="11"/>
      <c r="BC293" s="11"/>
      <c r="BD293" s="11"/>
      <c r="BE293" s="11"/>
      <c r="BF293" s="11"/>
      <c r="BG293" s="11"/>
      <c r="BH293" s="1">
        <f t="shared" si="5"/>
        <v>333.33</v>
      </c>
    </row>
    <row r="294" spans="2:60" x14ac:dyDescent="0.25">
      <c r="B294" s="2"/>
      <c r="C294" s="11"/>
      <c r="D294" s="11"/>
      <c r="E294" s="11"/>
      <c r="F294" s="11"/>
      <c r="G294" s="11"/>
      <c r="H294" s="11"/>
      <c r="I294" s="11"/>
      <c r="J294" s="11"/>
      <c r="Q294" s="11"/>
      <c r="R294" s="11"/>
      <c r="S294" s="11"/>
      <c r="T294" s="11"/>
      <c r="U294" s="11"/>
      <c r="V294" s="11"/>
      <c r="W294" s="11"/>
      <c r="X294" s="11"/>
      <c r="Y294" s="11"/>
      <c r="Z294" s="11"/>
      <c r="AA294" s="11"/>
      <c r="AB294" s="11"/>
      <c r="AC294" s="11"/>
      <c r="AD294" s="11"/>
      <c r="AE294" s="11"/>
      <c r="AF294" s="11"/>
      <c r="AG294" s="14"/>
      <c r="AH294" s="11"/>
      <c r="AI294" s="11"/>
      <c r="AJ294" s="11"/>
      <c r="AK294" s="11"/>
      <c r="AL294" s="11">
        <v>333.33</v>
      </c>
      <c r="AM294" s="11"/>
      <c r="AN294" s="11"/>
      <c r="AO294" s="11"/>
      <c r="AP294" s="11"/>
      <c r="AQ294" s="11"/>
      <c r="AR294" s="11"/>
      <c r="AS294" s="11"/>
      <c r="AT294" s="11"/>
      <c r="AU294" s="11"/>
      <c r="AV294" s="11"/>
      <c r="AW294" s="11"/>
      <c r="AX294" s="11"/>
      <c r="AY294" s="11"/>
      <c r="AZ294" s="11"/>
      <c r="BA294" s="11"/>
      <c r="BB294" s="11"/>
      <c r="BC294" s="11"/>
      <c r="BD294" s="11"/>
      <c r="BE294" s="11"/>
      <c r="BF294" s="11"/>
      <c r="BG294" s="11"/>
      <c r="BH294" s="1">
        <f t="shared" si="5"/>
        <v>333.33</v>
      </c>
    </row>
    <row r="295" spans="2:60" x14ac:dyDescent="0.25">
      <c r="B295" s="2"/>
      <c r="C295" s="11"/>
      <c r="D295" s="11"/>
      <c r="E295" s="11"/>
      <c r="F295" s="11"/>
      <c r="G295" s="11"/>
      <c r="H295" s="11"/>
      <c r="I295" s="11"/>
      <c r="J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  <c r="AA295" s="11"/>
      <c r="AB295" s="11"/>
      <c r="AC295" s="11"/>
      <c r="AD295" s="11"/>
      <c r="AE295" s="11"/>
      <c r="AF295" s="11"/>
      <c r="AG295" s="14"/>
      <c r="AH295" s="11"/>
      <c r="AI295" s="11"/>
      <c r="AJ295" s="11"/>
      <c r="AK295" s="11"/>
      <c r="AL295" s="11"/>
      <c r="AM295" s="11"/>
      <c r="AN295" s="11"/>
      <c r="AO295" s="11"/>
      <c r="AP295" s="11"/>
      <c r="AQ295" s="11"/>
      <c r="AR295" s="11"/>
      <c r="AS295" s="11"/>
      <c r="AT295" s="11"/>
      <c r="AU295" s="11"/>
      <c r="AV295" s="11"/>
      <c r="AW295" s="11"/>
      <c r="AX295" s="11"/>
      <c r="AY295" s="11"/>
      <c r="AZ295" s="11">
        <v>459.63</v>
      </c>
      <c r="BA295" s="11"/>
      <c r="BB295" s="11"/>
      <c r="BC295" s="11"/>
      <c r="BD295" s="11"/>
      <c r="BE295" s="11"/>
      <c r="BF295" s="11"/>
      <c r="BG295" s="11"/>
      <c r="BH295" s="1">
        <f t="shared" si="5"/>
        <v>459.63</v>
      </c>
    </row>
    <row r="296" spans="2:60" x14ac:dyDescent="0.25">
      <c r="B296" s="2"/>
      <c r="C296" s="11"/>
      <c r="D296" s="11"/>
      <c r="E296" s="11"/>
      <c r="F296" s="11"/>
      <c r="G296" s="11"/>
      <c r="H296" s="11"/>
      <c r="I296" s="11"/>
      <c r="J296" s="11"/>
      <c r="Q296" s="11"/>
      <c r="R296" s="11"/>
      <c r="S296" s="11"/>
      <c r="T296" s="11"/>
      <c r="U296" s="11"/>
      <c r="V296" s="11"/>
      <c r="W296" s="11"/>
      <c r="X296" s="11"/>
      <c r="Y296" s="11"/>
      <c r="Z296" s="11"/>
      <c r="AA296" s="11"/>
      <c r="AB296" s="11"/>
      <c r="AC296" s="11"/>
      <c r="AD296" s="11">
        <v>2.44</v>
      </c>
      <c r="AE296" s="11"/>
      <c r="AF296" s="11"/>
      <c r="AG296" s="14"/>
      <c r="AH296" s="11"/>
      <c r="AI296" s="11"/>
      <c r="AJ296" s="11"/>
      <c r="AK296" s="11"/>
      <c r="AL296" s="11"/>
      <c r="AM296" s="11"/>
      <c r="AN296" s="11"/>
      <c r="AO296" s="11"/>
      <c r="AP296" s="11"/>
      <c r="AQ296" s="11"/>
      <c r="AR296" s="11"/>
      <c r="AS296" s="11"/>
      <c r="AT296" s="11"/>
      <c r="AU296" s="11"/>
      <c r="AV296" s="11"/>
      <c r="AW296" s="11"/>
      <c r="AX296" s="11"/>
      <c r="AY296" s="11"/>
      <c r="AZ296" s="11"/>
      <c r="BA296" s="11"/>
      <c r="BB296" s="11"/>
      <c r="BC296" s="11"/>
      <c r="BD296" s="11"/>
      <c r="BE296" s="11"/>
      <c r="BF296" s="11"/>
      <c r="BG296" s="11"/>
      <c r="BH296" s="1">
        <f t="shared" si="5"/>
        <v>2.44</v>
      </c>
    </row>
    <row r="297" spans="2:60" x14ac:dyDescent="0.25">
      <c r="B297" s="2"/>
      <c r="C297" s="11"/>
      <c r="D297" s="11"/>
      <c r="E297" s="11">
        <v>47.55</v>
      </c>
      <c r="F297" s="11"/>
      <c r="G297" s="11"/>
      <c r="H297" s="11"/>
      <c r="I297" s="11"/>
      <c r="J297" s="11"/>
      <c r="Q297" s="11"/>
      <c r="R297" s="11"/>
      <c r="S297" s="11"/>
      <c r="T297" s="11"/>
      <c r="U297" s="11"/>
      <c r="V297" s="11"/>
      <c r="W297" s="11"/>
      <c r="X297" s="11"/>
      <c r="Y297" s="11"/>
      <c r="Z297" s="11"/>
      <c r="AA297" s="11"/>
      <c r="AB297" s="11"/>
      <c r="AC297" s="11"/>
      <c r="AD297" s="11"/>
      <c r="AE297" s="11"/>
      <c r="AF297" s="11"/>
      <c r="AG297" s="14"/>
      <c r="AH297" s="11"/>
      <c r="AI297" s="11"/>
      <c r="AJ297" s="11"/>
      <c r="AK297" s="11"/>
      <c r="AL297" s="11"/>
      <c r="AM297" s="11"/>
      <c r="AN297" s="11"/>
      <c r="AO297" s="11"/>
      <c r="AP297" s="11"/>
      <c r="AQ297" s="11"/>
      <c r="AR297" s="11"/>
      <c r="AS297" s="11"/>
      <c r="AT297" s="11"/>
      <c r="AU297" s="11"/>
      <c r="AV297" s="11"/>
      <c r="AW297" s="11"/>
      <c r="AX297" s="11"/>
      <c r="AY297" s="11"/>
      <c r="AZ297" s="11"/>
      <c r="BA297" s="11"/>
      <c r="BB297" s="11"/>
      <c r="BC297" s="11"/>
      <c r="BD297" s="11"/>
      <c r="BE297" s="11"/>
      <c r="BF297" s="11"/>
      <c r="BG297" s="11"/>
      <c r="BH297" s="1">
        <f t="shared" si="5"/>
        <v>47.55</v>
      </c>
    </row>
    <row r="298" spans="2:60" x14ac:dyDescent="0.25">
      <c r="B298" s="2"/>
      <c r="C298" s="11"/>
      <c r="D298" s="11"/>
      <c r="E298" s="11"/>
      <c r="F298" s="11"/>
      <c r="G298" s="11"/>
      <c r="H298" s="11"/>
      <c r="I298" s="11"/>
      <c r="J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  <c r="AA298" s="11"/>
      <c r="AB298" s="11"/>
      <c r="AC298" s="11"/>
      <c r="AD298" s="11"/>
      <c r="AE298" s="11"/>
      <c r="AF298" s="11"/>
      <c r="AG298" s="14"/>
      <c r="AH298" s="11"/>
      <c r="AI298" s="11"/>
      <c r="AJ298" s="11"/>
      <c r="AK298" s="11"/>
      <c r="AL298" s="11"/>
      <c r="AM298" s="11"/>
      <c r="AN298" s="11"/>
      <c r="AO298" s="11"/>
      <c r="AP298" s="11"/>
      <c r="AQ298" s="11"/>
      <c r="AR298" s="11"/>
      <c r="AS298" s="11"/>
      <c r="AT298" s="11"/>
      <c r="AU298" s="11">
        <v>162.35</v>
      </c>
      <c r="AV298" s="11"/>
      <c r="AW298" s="11"/>
      <c r="AX298" s="11"/>
      <c r="AY298" s="11"/>
      <c r="AZ298" s="11"/>
      <c r="BA298" s="11"/>
      <c r="BB298" s="11"/>
      <c r="BC298" s="11"/>
      <c r="BD298" s="11"/>
      <c r="BE298" s="11"/>
      <c r="BF298" s="11"/>
      <c r="BG298" s="11"/>
      <c r="BH298" s="1">
        <f t="shared" si="5"/>
        <v>162.35</v>
      </c>
    </row>
    <row r="299" spans="2:60" x14ac:dyDescent="0.25">
      <c r="B299" s="2"/>
      <c r="C299" s="11"/>
      <c r="D299" s="11"/>
      <c r="E299" s="11"/>
      <c r="F299" s="11"/>
      <c r="G299" s="11"/>
      <c r="H299" s="11"/>
      <c r="I299" s="11"/>
      <c r="J299" s="11"/>
      <c r="Q299" s="11"/>
      <c r="R299" s="11"/>
      <c r="S299" s="11"/>
      <c r="T299" s="11"/>
      <c r="U299" s="11"/>
      <c r="V299" s="11"/>
      <c r="W299" s="11"/>
      <c r="X299" s="11"/>
      <c r="Y299" s="11"/>
      <c r="Z299" s="11"/>
      <c r="AA299" s="11"/>
      <c r="AB299" s="11"/>
      <c r="AC299" s="11"/>
      <c r="AD299" s="11"/>
      <c r="AE299" s="11"/>
      <c r="AF299" s="11"/>
      <c r="AG299" s="14"/>
      <c r="AH299" s="11"/>
      <c r="AI299" s="11"/>
      <c r="AJ299" s="11"/>
      <c r="AK299" s="11"/>
      <c r="AL299" s="11"/>
      <c r="AM299" s="11"/>
      <c r="AN299" s="11"/>
      <c r="AO299" s="11"/>
      <c r="AP299" s="11"/>
      <c r="AQ299" s="11"/>
      <c r="AR299" s="11"/>
      <c r="AS299" s="11"/>
      <c r="AT299" s="11"/>
      <c r="AU299" s="11"/>
      <c r="AV299" s="11"/>
      <c r="AW299" s="11"/>
      <c r="AX299" s="11"/>
      <c r="AY299" s="11"/>
      <c r="AZ299" s="11">
        <v>1188.48</v>
      </c>
      <c r="BA299" s="11"/>
      <c r="BB299" s="11"/>
      <c r="BC299" s="11"/>
      <c r="BD299" s="11"/>
      <c r="BE299" s="11"/>
      <c r="BF299" s="11"/>
      <c r="BG299" s="11"/>
      <c r="BH299" s="1">
        <f t="shared" si="5"/>
        <v>1188.48</v>
      </c>
    </row>
    <row r="300" spans="2:60" x14ac:dyDescent="0.25">
      <c r="B300" s="2"/>
      <c r="C300" s="11"/>
      <c r="D300" s="11"/>
      <c r="E300" s="11"/>
      <c r="F300" s="11"/>
      <c r="G300" s="11"/>
      <c r="H300" s="11"/>
      <c r="I300" s="11"/>
      <c r="J300" s="11"/>
      <c r="Q300" s="11"/>
      <c r="R300" s="11"/>
      <c r="S300" s="11"/>
      <c r="T300" s="11"/>
      <c r="U300" s="11"/>
      <c r="V300" s="11"/>
      <c r="W300" s="11"/>
      <c r="X300" s="11"/>
      <c r="Y300" s="11"/>
      <c r="Z300" s="11"/>
      <c r="AA300" s="11"/>
      <c r="AB300" s="11"/>
      <c r="AC300" s="11">
        <v>36.67</v>
      </c>
      <c r="AD300" s="11"/>
      <c r="AE300" s="11"/>
      <c r="AF300" s="11"/>
      <c r="AG300" s="14"/>
      <c r="AH300" s="11"/>
      <c r="AI300" s="11"/>
      <c r="AJ300" s="11"/>
      <c r="AK300" s="11"/>
      <c r="AL300" s="11"/>
      <c r="AM300" s="11"/>
      <c r="AN300" s="11"/>
      <c r="AO300" s="11"/>
      <c r="AP300" s="11"/>
      <c r="AQ300" s="11"/>
      <c r="AR300" s="11"/>
      <c r="AS300" s="11"/>
      <c r="AT300" s="11"/>
      <c r="AU300" s="11"/>
      <c r="AV300" s="11"/>
      <c r="AW300" s="11"/>
      <c r="AX300" s="11"/>
      <c r="AY300" s="11"/>
      <c r="AZ300" s="11"/>
      <c r="BA300" s="11"/>
      <c r="BB300" s="11"/>
      <c r="BC300" s="11"/>
      <c r="BD300" s="11"/>
      <c r="BE300" s="11"/>
      <c r="BF300" s="11"/>
      <c r="BG300" s="11"/>
      <c r="BH300" s="1">
        <f t="shared" si="5"/>
        <v>36.67</v>
      </c>
    </row>
    <row r="301" spans="2:60" x14ac:dyDescent="0.25">
      <c r="B301" s="2"/>
      <c r="C301" s="11"/>
      <c r="D301" s="11"/>
      <c r="E301" s="11"/>
      <c r="F301" s="11"/>
      <c r="G301" s="11"/>
      <c r="H301" s="11"/>
      <c r="I301" s="11"/>
      <c r="J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  <c r="AA301" s="11"/>
      <c r="AB301" s="11"/>
      <c r="AC301" s="11">
        <v>4694.84</v>
      </c>
      <c r="AD301" s="11"/>
      <c r="AE301" s="11"/>
      <c r="AF301" s="11"/>
      <c r="AG301" s="14"/>
      <c r="AH301" s="11"/>
      <c r="AI301" s="11"/>
      <c r="AJ301" s="11"/>
      <c r="AK301" s="11"/>
      <c r="AL301" s="11"/>
      <c r="AM301" s="11"/>
      <c r="AN301" s="11"/>
      <c r="AO301" s="11"/>
      <c r="AP301" s="11"/>
      <c r="AQ301" s="11"/>
      <c r="AR301" s="11"/>
      <c r="AS301" s="11"/>
      <c r="AT301" s="11"/>
      <c r="AU301" s="11"/>
      <c r="AV301" s="11"/>
      <c r="AW301" s="11"/>
      <c r="AX301" s="11"/>
      <c r="AY301" s="11"/>
      <c r="AZ301" s="11"/>
      <c r="BA301" s="11"/>
      <c r="BB301" s="11"/>
      <c r="BC301" s="11"/>
      <c r="BD301" s="11"/>
      <c r="BE301" s="11"/>
      <c r="BF301" s="11"/>
      <c r="BG301" s="11"/>
      <c r="BH301" s="1">
        <f t="shared" ref="BH301:BH332" si="6">SUM(C301:BG301)</f>
        <v>4694.84</v>
      </c>
    </row>
    <row r="302" spans="2:60" x14ac:dyDescent="0.25">
      <c r="B302" s="2"/>
      <c r="C302" s="11"/>
      <c r="D302" s="11"/>
      <c r="E302" s="11"/>
      <c r="F302" s="11"/>
      <c r="G302" s="11"/>
      <c r="H302" s="11"/>
      <c r="I302" s="11"/>
      <c r="J302" s="11"/>
      <c r="Q302" s="11"/>
      <c r="R302" s="11"/>
      <c r="S302" s="11"/>
      <c r="T302" s="11"/>
      <c r="U302" s="11"/>
      <c r="V302" s="11"/>
      <c r="W302" s="11"/>
      <c r="X302" s="11"/>
      <c r="Y302" s="11"/>
      <c r="Z302" s="11"/>
      <c r="AA302" s="11"/>
      <c r="AB302" s="11"/>
      <c r="AC302" s="11"/>
      <c r="AD302" s="11"/>
      <c r="AE302" s="11"/>
      <c r="AF302" s="11"/>
      <c r="AG302" s="14"/>
      <c r="AH302" s="11"/>
      <c r="AI302" s="11"/>
      <c r="AJ302" s="11"/>
      <c r="AK302" s="11"/>
      <c r="AL302" s="11"/>
      <c r="AM302" s="11"/>
      <c r="AN302" s="11"/>
      <c r="AO302" s="11"/>
      <c r="AP302" s="11"/>
      <c r="AQ302" s="11"/>
      <c r="AR302" s="11"/>
      <c r="AS302" s="11"/>
      <c r="AT302" s="11"/>
      <c r="AU302" s="11"/>
      <c r="AV302" s="11"/>
      <c r="AW302" s="11"/>
      <c r="AX302" s="11"/>
      <c r="AY302" s="11"/>
      <c r="AZ302" s="11"/>
      <c r="BA302" s="11"/>
      <c r="BB302" s="11">
        <v>250</v>
      </c>
      <c r="BC302" s="11"/>
      <c r="BD302" s="11"/>
      <c r="BE302" s="11"/>
      <c r="BF302" s="11"/>
      <c r="BG302" s="11"/>
      <c r="BH302" s="1">
        <f t="shared" si="6"/>
        <v>250</v>
      </c>
    </row>
    <row r="303" spans="2:60" x14ac:dyDescent="0.25">
      <c r="B303" s="2"/>
      <c r="C303" s="11">
        <v>1330</v>
      </c>
      <c r="D303" s="11"/>
      <c r="E303" s="11"/>
      <c r="F303" s="11"/>
      <c r="G303" s="11"/>
      <c r="H303" s="11"/>
      <c r="I303" s="11"/>
      <c r="J303" s="11"/>
      <c r="Q303" s="11"/>
      <c r="R303" s="11"/>
      <c r="S303" s="11"/>
      <c r="T303" s="11"/>
      <c r="U303" s="11"/>
      <c r="V303" s="11"/>
      <c r="W303" s="11"/>
      <c r="X303" s="11"/>
      <c r="Y303" s="11"/>
      <c r="Z303" s="11"/>
      <c r="AA303" s="11"/>
      <c r="AB303" s="11"/>
      <c r="AC303" s="11"/>
      <c r="AD303" s="11"/>
      <c r="AE303" s="11"/>
      <c r="AF303" s="11"/>
      <c r="AG303" s="14"/>
      <c r="AH303" s="11"/>
      <c r="AI303" s="11"/>
      <c r="AJ303" s="11"/>
      <c r="AK303" s="11"/>
      <c r="AL303" s="11"/>
      <c r="AM303" s="11"/>
      <c r="AN303" s="11"/>
      <c r="AO303" s="11"/>
      <c r="AP303" s="11"/>
      <c r="AQ303" s="11"/>
      <c r="AR303" s="11"/>
      <c r="AS303" s="11"/>
      <c r="AT303" s="11"/>
      <c r="AU303" s="11"/>
      <c r="AV303" s="11"/>
      <c r="AW303" s="11"/>
      <c r="AX303" s="11"/>
      <c r="AY303" s="11"/>
      <c r="AZ303" s="11"/>
      <c r="BA303" s="11"/>
      <c r="BB303" s="11"/>
      <c r="BC303" s="11"/>
      <c r="BD303" s="11"/>
      <c r="BE303" s="11"/>
      <c r="BF303" s="11"/>
      <c r="BG303" s="11"/>
      <c r="BH303" s="1">
        <f t="shared" si="6"/>
        <v>1330</v>
      </c>
    </row>
    <row r="304" spans="2:60" x14ac:dyDescent="0.25">
      <c r="B304" s="2"/>
      <c r="C304" s="11"/>
      <c r="D304" s="11">
        <v>11096.25</v>
      </c>
      <c r="E304" s="11"/>
      <c r="F304" s="11"/>
      <c r="G304" s="11"/>
      <c r="H304" s="11"/>
      <c r="I304" s="11"/>
      <c r="J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  <c r="AA304" s="11"/>
      <c r="AB304" s="11"/>
      <c r="AC304" s="11"/>
      <c r="AD304" s="11"/>
      <c r="AE304" s="11"/>
      <c r="AF304" s="11"/>
      <c r="AG304" s="14"/>
      <c r="AH304" s="11"/>
      <c r="AI304" s="11"/>
      <c r="AJ304" s="11"/>
      <c r="AK304" s="11"/>
      <c r="AL304" s="11"/>
      <c r="AM304" s="11"/>
      <c r="AN304" s="11"/>
      <c r="AO304" s="11"/>
      <c r="AP304" s="11"/>
      <c r="AQ304" s="11"/>
      <c r="AR304" s="11"/>
      <c r="AS304" s="11"/>
      <c r="AT304" s="11"/>
      <c r="AU304" s="11"/>
      <c r="AV304" s="11"/>
      <c r="AW304" s="11"/>
      <c r="AX304" s="11"/>
      <c r="AY304" s="11"/>
      <c r="AZ304" s="11"/>
      <c r="BA304" s="11"/>
      <c r="BB304" s="11"/>
      <c r="BC304" s="11"/>
      <c r="BD304" s="11"/>
      <c r="BE304" s="11"/>
      <c r="BF304" s="11"/>
      <c r="BG304" s="11"/>
      <c r="BH304" s="1">
        <f t="shared" si="6"/>
        <v>11096.25</v>
      </c>
    </row>
    <row r="305" spans="2:60" x14ac:dyDescent="0.25">
      <c r="B305" s="2"/>
      <c r="C305" s="11"/>
      <c r="D305" s="11"/>
      <c r="E305" s="11"/>
      <c r="F305" s="11"/>
      <c r="G305" s="11"/>
      <c r="H305" s="11"/>
      <c r="I305" s="11"/>
      <c r="J305" s="11"/>
      <c r="Q305" s="11"/>
      <c r="R305" s="11"/>
      <c r="S305" s="11"/>
      <c r="T305" s="11"/>
      <c r="U305" s="11"/>
      <c r="V305" s="11"/>
      <c r="W305" s="11"/>
      <c r="X305" s="11"/>
      <c r="Y305" s="11"/>
      <c r="Z305" s="11"/>
      <c r="AA305" s="11"/>
      <c r="AB305" s="11"/>
      <c r="AC305" s="11"/>
      <c r="AD305" s="11"/>
      <c r="AE305" s="11"/>
      <c r="AF305" s="11"/>
      <c r="AG305" s="14"/>
      <c r="AH305" s="11"/>
      <c r="AI305" s="11"/>
      <c r="AJ305" s="11"/>
      <c r="AK305" s="11"/>
      <c r="AL305" s="11">
        <v>333.33</v>
      </c>
      <c r="AM305" s="11"/>
      <c r="AN305" s="11"/>
      <c r="AO305" s="11"/>
      <c r="AP305" s="11"/>
      <c r="AQ305" s="11"/>
      <c r="AR305" s="11"/>
      <c r="AS305" s="11"/>
      <c r="AT305" s="11"/>
      <c r="AU305" s="11"/>
      <c r="AV305" s="11"/>
      <c r="AW305" s="11"/>
      <c r="AX305" s="11"/>
      <c r="AY305" s="11"/>
      <c r="AZ305" s="11"/>
      <c r="BA305" s="11"/>
      <c r="BB305" s="11"/>
      <c r="BC305" s="11"/>
      <c r="BD305" s="11"/>
      <c r="BE305" s="11"/>
      <c r="BF305" s="11"/>
      <c r="BG305" s="11"/>
      <c r="BH305" s="1">
        <f t="shared" si="6"/>
        <v>333.33</v>
      </c>
    </row>
    <row r="306" spans="2:60" x14ac:dyDescent="0.25">
      <c r="B306" s="2"/>
      <c r="C306" s="11"/>
      <c r="D306" s="11"/>
      <c r="E306" s="11"/>
      <c r="F306" s="11"/>
      <c r="G306" s="11"/>
      <c r="H306" s="11"/>
      <c r="I306" s="11"/>
      <c r="J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  <c r="AA306" s="11"/>
      <c r="AB306" s="11"/>
      <c r="AC306" s="11"/>
      <c r="AD306" s="11"/>
      <c r="AE306" s="11"/>
      <c r="AF306" s="11"/>
      <c r="AG306" s="14"/>
      <c r="AH306" s="11"/>
      <c r="AI306" s="11"/>
      <c r="AJ306" s="11"/>
      <c r="AK306" s="11"/>
      <c r="AL306" s="11">
        <v>222.22</v>
      </c>
      <c r="AM306" s="11"/>
      <c r="AN306" s="11"/>
      <c r="AO306" s="11"/>
      <c r="AP306" s="11"/>
      <c r="AQ306" s="11"/>
      <c r="AR306" s="11"/>
      <c r="AS306" s="11"/>
      <c r="AT306" s="11"/>
      <c r="AU306" s="11"/>
      <c r="AV306" s="11"/>
      <c r="AW306" s="11"/>
      <c r="AX306" s="11"/>
      <c r="AY306" s="11"/>
      <c r="AZ306" s="11"/>
      <c r="BA306" s="11"/>
      <c r="BB306" s="11"/>
      <c r="BC306" s="11"/>
      <c r="BD306" s="11"/>
      <c r="BE306" s="11"/>
      <c r="BF306" s="11"/>
      <c r="BG306" s="11"/>
      <c r="BH306" s="1">
        <f t="shared" si="6"/>
        <v>222.22</v>
      </c>
    </row>
    <row r="307" spans="2:60" x14ac:dyDescent="0.25">
      <c r="B307" s="2"/>
      <c r="C307" s="11"/>
      <c r="D307" s="11"/>
      <c r="E307" s="11"/>
      <c r="F307" s="11"/>
      <c r="G307" s="11"/>
      <c r="H307" s="11"/>
      <c r="I307" s="11"/>
      <c r="J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  <c r="AA307" s="11"/>
      <c r="AB307" s="11"/>
      <c r="AC307" s="11">
        <v>14.54</v>
      </c>
      <c r="AD307" s="11"/>
      <c r="AE307" s="11"/>
      <c r="AF307" s="11"/>
      <c r="AG307" s="14"/>
      <c r="AH307" s="11"/>
      <c r="AI307" s="11"/>
      <c r="AJ307" s="11"/>
      <c r="AK307" s="11"/>
      <c r="AL307" s="11"/>
      <c r="AM307" s="11"/>
      <c r="AN307" s="11"/>
      <c r="AO307" s="11"/>
      <c r="AP307" s="11"/>
      <c r="AQ307" s="11"/>
      <c r="AR307" s="11"/>
      <c r="AS307" s="11"/>
      <c r="AT307" s="11"/>
      <c r="AU307" s="11"/>
      <c r="AV307" s="11"/>
      <c r="AW307" s="11"/>
      <c r="AX307" s="11"/>
      <c r="AY307" s="11"/>
      <c r="AZ307" s="11"/>
      <c r="BA307" s="11"/>
      <c r="BB307" s="11"/>
      <c r="BC307" s="11"/>
      <c r="BD307" s="11"/>
      <c r="BE307" s="11"/>
      <c r="BF307" s="11"/>
      <c r="BG307" s="11"/>
      <c r="BH307" s="1">
        <f t="shared" si="6"/>
        <v>14.54</v>
      </c>
    </row>
    <row r="308" spans="2:60" x14ac:dyDescent="0.25">
      <c r="B308" s="2"/>
      <c r="C308" s="11"/>
      <c r="D308" s="11"/>
      <c r="E308" s="11"/>
      <c r="F308" s="11"/>
      <c r="G308" s="11"/>
      <c r="H308" s="11"/>
      <c r="I308" s="11"/>
      <c r="J308" s="11"/>
      <c r="Q308" s="11"/>
      <c r="R308" s="11"/>
      <c r="S308" s="11"/>
      <c r="T308" s="11"/>
      <c r="U308" s="11"/>
      <c r="V308" s="11"/>
      <c r="W308" s="11"/>
      <c r="X308" s="11"/>
      <c r="Y308" s="11"/>
      <c r="Z308" s="11"/>
      <c r="AA308" s="11"/>
      <c r="AB308" s="11"/>
      <c r="AC308" s="11"/>
      <c r="AD308" s="11">
        <v>2.39</v>
      </c>
      <c r="AE308" s="11"/>
      <c r="AF308" s="11"/>
      <c r="AG308" s="14"/>
      <c r="AH308" s="11"/>
      <c r="AI308" s="11"/>
      <c r="AJ308" s="11"/>
      <c r="AK308" s="11"/>
      <c r="AL308" s="11"/>
      <c r="AM308" s="11"/>
      <c r="AN308" s="11"/>
      <c r="AO308" s="11"/>
      <c r="AP308" s="11"/>
      <c r="AQ308" s="11"/>
      <c r="AR308" s="11"/>
      <c r="AS308" s="11"/>
      <c r="AT308" s="11"/>
      <c r="AU308" s="11"/>
      <c r="AV308" s="11"/>
      <c r="AW308" s="11"/>
      <c r="AX308" s="11"/>
      <c r="AY308" s="11"/>
      <c r="AZ308" s="11"/>
      <c r="BA308" s="11"/>
      <c r="BB308" s="11"/>
      <c r="BC308" s="11"/>
      <c r="BD308" s="11"/>
      <c r="BE308" s="11"/>
      <c r="BF308" s="11"/>
      <c r="BG308" s="11"/>
      <c r="BH308" s="1">
        <f t="shared" si="6"/>
        <v>2.39</v>
      </c>
    </row>
    <row r="309" spans="2:60" x14ac:dyDescent="0.25">
      <c r="B309" s="2"/>
      <c r="C309" s="11"/>
      <c r="D309" s="11"/>
      <c r="E309" s="11"/>
      <c r="F309" s="11"/>
      <c r="G309" s="11"/>
      <c r="H309" s="11"/>
      <c r="I309" s="11"/>
      <c r="J309" s="11"/>
      <c r="Q309" s="11"/>
      <c r="R309" s="11"/>
      <c r="S309" s="11"/>
      <c r="T309" s="11"/>
      <c r="U309" s="11"/>
      <c r="V309" s="11"/>
      <c r="W309" s="11"/>
      <c r="X309" s="11"/>
      <c r="Y309" s="11"/>
      <c r="Z309" s="11"/>
      <c r="AA309" s="11"/>
      <c r="AB309" s="11"/>
      <c r="AC309" s="11"/>
      <c r="AD309" s="11">
        <v>2.1</v>
      </c>
      <c r="AE309" s="11"/>
      <c r="AF309" s="11"/>
      <c r="AG309" s="14"/>
      <c r="AH309" s="11"/>
      <c r="AI309" s="11"/>
      <c r="AJ309" s="11"/>
      <c r="AK309" s="11"/>
      <c r="AL309" s="11"/>
      <c r="AM309" s="11"/>
      <c r="AN309" s="11"/>
      <c r="AO309" s="11"/>
      <c r="AP309" s="11"/>
      <c r="AQ309" s="11"/>
      <c r="AR309" s="11"/>
      <c r="AS309" s="11"/>
      <c r="AT309" s="11"/>
      <c r="AU309" s="11"/>
      <c r="AV309" s="11"/>
      <c r="AW309" s="11"/>
      <c r="AX309" s="11"/>
      <c r="AY309" s="11"/>
      <c r="AZ309" s="11"/>
      <c r="BA309" s="11"/>
      <c r="BB309" s="11"/>
      <c r="BC309" s="11"/>
      <c r="BD309" s="11"/>
      <c r="BE309" s="11"/>
      <c r="BF309" s="11"/>
      <c r="BG309" s="11"/>
      <c r="BH309" s="1">
        <f t="shared" si="6"/>
        <v>2.1</v>
      </c>
    </row>
    <row r="310" spans="2:60" x14ac:dyDescent="0.25">
      <c r="B310" s="117"/>
      <c r="C310" s="11"/>
      <c r="D310" s="11"/>
      <c r="E310" s="11"/>
      <c r="F310" s="11"/>
      <c r="G310" s="11"/>
      <c r="H310" s="11"/>
      <c r="I310" s="11"/>
      <c r="J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  <c r="AA310" s="11"/>
      <c r="AB310" s="11"/>
      <c r="AC310" s="11"/>
      <c r="AD310" s="11">
        <v>222.52</v>
      </c>
      <c r="AE310" s="11"/>
      <c r="AF310" s="11"/>
      <c r="AG310" s="14"/>
      <c r="AH310" s="11"/>
      <c r="AI310" s="11"/>
      <c r="AJ310" s="11"/>
      <c r="AK310" s="11"/>
      <c r="AL310" s="11"/>
      <c r="AM310" s="11"/>
      <c r="AN310" s="11"/>
      <c r="AO310" s="11"/>
      <c r="AP310" s="11"/>
      <c r="AQ310" s="11"/>
      <c r="AR310" s="11"/>
      <c r="AS310" s="11"/>
      <c r="AT310" s="11"/>
      <c r="AU310" s="11"/>
      <c r="AV310" s="11"/>
      <c r="AW310" s="11"/>
      <c r="AX310" s="11"/>
      <c r="AY310" s="11"/>
      <c r="AZ310" s="11"/>
      <c r="BA310" s="11"/>
      <c r="BB310" s="11"/>
      <c r="BC310" s="11"/>
      <c r="BD310" s="11"/>
      <c r="BE310" s="11"/>
      <c r="BF310" s="11"/>
      <c r="BG310" s="11"/>
      <c r="BH310" s="1">
        <f t="shared" si="6"/>
        <v>222.52</v>
      </c>
    </row>
    <row r="311" spans="2:60" x14ac:dyDescent="0.25">
      <c r="B311" s="117"/>
      <c r="C311" s="11"/>
      <c r="D311" s="11"/>
      <c r="E311" s="11"/>
      <c r="F311" s="11"/>
      <c r="G311" s="11"/>
      <c r="H311" s="11"/>
      <c r="I311" s="11"/>
      <c r="J311" s="11"/>
      <c r="Q311" s="11"/>
      <c r="R311" s="11"/>
      <c r="S311" s="11"/>
      <c r="T311" s="11"/>
      <c r="U311" s="11"/>
      <c r="V311" s="11"/>
      <c r="W311" s="11"/>
      <c r="X311" s="11"/>
      <c r="Y311" s="11"/>
      <c r="Z311" s="11"/>
      <c r="AA311" s="11"/>
      <c r="AB311" s="11"/>
      <c r="AC311" s="11"/>
      <c r="AD311" s="11">
        <v>111.25</v>
      </c>
      <c r="AE311" s="11"/>
      <c r="AF311" s="11"/>
      <c r="AG311" s="14"/>
      <c r="AH311" s="11"/>
      <c r="AI311" s="11"/>
      <c r="AJ311" s="11"/>
      <c r="AK311" s="11"/>
      <c r="AL311" s="11"/>
      <c r="AM311" s="11"/>
      <c r="AN311" s="11"/>
      <c r="AO311" s="11"/>
      <c r="AP311" s="11"/>
      <c r="AQ311" s="11"/>
      <c r="AR311" s="11"/>
      <c r="AS311" s="11"/>
      <c r="AT311" s="11"/>
      <c r="AU311" s="11"/>
      <c r="AV311" s="11"/>
      <c r="AW311" s="11"/>
      <c r="AX311" s="11"/>
      <c r="AY311" s="11"/>
      <c r="AZ311" s="11"/>
      <c r="BA311" s="11"/>
      <c r="BB311" s="11"/>
      <c r="BC311" s="11"/>
      <c r="BD311" s="11"/>
      <c r="BE311" s="11"/>
      <c r="BF311" s="11"/>
      <c r="BG311" s="11"/>
      <c r="BH311" s="1">
        <f t="shared" si="6"/>
        <v>111.25</v>
      </c>
    </row>
    <row r="312" spans="2:60" x14ac:dyDescent="0.25">
      <c r="B312" s="117"/>
      <c r="C312" s="11"/>
      <c r="D312" s="11"/>
      <c r="E312" s="11"/>
      <c r="F312" s="11"/>
      <c r="G312" s="11"/>
      <c r="H312" s="11"/>
      <c r="I312" s="11"/>
      <c r="J312" s="11"/>
      <c r="N312" s="11"/>
      <c r="Q312" s="11"/>
      <c r="R312" s="11"/>
      <c r="S312" s="11"/>
      <c r="T312" s="11"/>
      <c r="U312" s="11"/>
      <c r="V312" s="11"/>
      <c r="W312" s="11"/>
      <c r="X312" s="11"/>
      <c r="Y312" s="11"/>
      <c r="Z312" s="11"/>
      <c r="AA312" s="11"/>
      <c r="AB312" s="11"/>
      <c r="AC312" s="11"/>
      <c r="AD312" s="11">
        <v>31.25</v>
      </c>
      <c r="AE312" s="11"/>
      <c r="AF312" s="11"/>
      <c r="AG312" s="14"/>
      <c r="AH312" s="11"/>
      <c r="AI312" s="11"/>
      <c r="AJ312" s="11"/>
      <c r="AK312" s="11"/>
      <c r="AL312" s="11"/>
      <c r="AM312" s="11"/>
      <c r="AN312" s="11"/>
      <c r="AO312" s="11"/>
      <c r="AP312" s="11"/>
      <c r="AQ312" s="11"/>
      <c r="AR312" s="11"/>
      <c r="AS312" s="11"/>
      <c r="AT312" s="11"/>
      <c r="AU312" s="11"/>
      <c r="AV312" s="11"/>
      <c r="AW312" s="11"/>
      <c r="AX312" s="11"/>
      <c r="AY312" s="11"/>
      <c r="AZ312" s="11"/>
      <c r="BA312" s="11"/>
      <c r="BB312" s="11"/>
      <c r="BC312" s="11"/>
      <c r="BD312" s="11"/>
      <c r="BE312" s="11"/>
      <c r="BF312" s="11"/>
      <c r="BG312" s="11"/>
      <c r="BH312" s="1">
        <f t="shared" si="6"/>
        <v>31.25</v>
      </c>
    </row>
    <row r="313" spans="2:60" x14ac:dyDescent="0.25">
      <c r="B313" s="117"/>
      <c r="C313" s="11"/>
      <c r="D313" s="11"/>
      <c r="E313" s="11"/>
      <c r="F313" s="11"/>
      <c r="G313" s="11"/>
      <c r="H313" s="11"/>
      <c r="I313" s="11"/>
      <c r="J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  <c r="AA313" s="11"/>
      <c r="AB313" s="11"/>
      <c r="AC313" s="11"/>
      <c r="AD313" s="11">
        <v>66.25</v>
      </c>
      <c r="AE313" s="11"/>
      <c r="AF313" s="11"/>
      <c r="AG313" s="14"/>
      <c r="AH313" s="11"/>
      <c r="AI313" s="11"/>
      <c r="AJ313" s="11"/>
      <c r="AK313" s="11"/>
      <c r="AL313" s="11"/>
      <c r="AM313" s="11"/>
      <c r="AN313" s="11"/>
      <c r="AO313" s="11"/>
      <c r="AP313" s="11"/>
      <c r="AQ313" s="11"/>
      <c r="AR313" s="11"/>
      <c r="AS313" s="11"/>
      <c r="AT313" s="11"/>
      <c r="AU313" s="11"/>
      <c r="AV313" s="11"/>
      <c r="AW313" s="11"/>
      <c r="AX313" s="11"/>
      <c r="AY313" s="11"/>
      <c r="AZ313" s="11"/>
      <c r="BA313" s="11"/>
      <c r="BB313" s="11"/>
      <c r="BC313" s="11"/>
      <c r="BD313" s="11"/>
      <c r="BE313" s="11"/>
      <c r="BF313" s="11"/>
      <c r="BG313" s="11"/>
      <c r="BH313" s="1">
        <f t="shared" si="6"/>
        <v>66.25</v>
      </c>
    </row>
    <row r="314" spans="2:60" x14ac:dyDescent="0.25">
      <c r="B314" s="53"/>
      <c r="C314" s="11"/>
      <c r="D314" s="11"/>
      <c r="E314" s="11"/>
      <c r="F314" s="11"/>
      <c r="G314" s="11"/>
      <c r="H314" s="11"/>
      <c r="I314" s="11"/>
      <c r="J314" s="11"/>
      <c r="Q314" s="11"/>
      <c r="R314" s="11"/>
      <c r="S314" s="11"/>
      <c r="T314" s="11"/>
      <c r="U314" s="11"/>
      <c r="V314" s="11"/>
      <c r="W314" s="11"/>
      <c r="X314" s="11"/>
      <c r="Y314" s="11"/>
      <c r="Z314" s="11"/>
      <c r="AA314" s="11"/>
      <c r="AB314" s="11"/>
      <c r="AC314" s="11"/>
      <c r="AD314" s="11">
        <v>55.8</v>
      </c>
      <c r="AE314" s="11"/>
      <c r="AF314" s="11"/>
      <c r="AG314" s="14"/>
      <c r="AH314" s="11"/>
      <c r="AI314" s="11"/>
      <c r="AJ314" s="11"/>
      <c r="AK314" s="11"/>
      <c r="AL314" s="11"/>
      <c r="AM314" s="11"/>
      <c r="AN314" s="11"/>
      <c r="AO314" s="11"/>
      <c r="AP314" s="11"/>
      <c r="AQ314" s="11"/>
      <c r="AR314" s="11"/>
      <c r="AS314" s="11"/>
      <c r="AT314" s="11"/>
      <c r="AU314" s="11"/>
      <c r="AV314" s="11"/>
      <c r="AW314" s="11"/>
      <c r="AX314" s="11"/>
      <c r="AY314" s="11"/>
      <c r="AZ314" s="11"/>
      <c r="BA314" s="11"/>
      <c r="BB314" s="11"/>
      <c r="BC314" s="11"/>
      <c r="BD314" s="11"/>
      <c r="BE314" s="11"/>
      <c r="BF314" s="11"/>
      <c r="BG314" s="11"/>
      <c r="BH314" s="1">
        <f t="shared" si="6"/>
        <v>55.8</v>
      </c>
    </row>
    <row r="315" spans="2:60" x14ac:dyDescent="0.25">
      <c r="B315" s="53"/>
      <c r="C315" s="11"/>
      <c r="D315" s="11"/>
      <c r="E315" s="11"/>
      <c r="F315" s="11"/>
      <c r="G315" s="11"/>
      <c r="H315" s="11"/>
      <c r="I315" s="11"/>
      <c r="J315" s="11"/>
      <c r="Q315" s="11"/>
      <c r="R315" s="11"/>
      <c r="S315" s="11"/>
      <c r="T315" s="11"/>
      <c r="U315" s="11"/>
      <c r="V315" s="11"/>
      <c r="W315" s="11"/>
      <c r="X315" s="11"/>
      <c r="Y315" s="11"/>
      <c r="Z315" s="11"/>
      <c r="AA315" s="11"/>
      <c r="AB315" s="11"/>
      <c r="AC315" s="11"/>
      <c r="AD315" s="11">
        <v>327.39999999999998</v>
      </c>
      <c r="AE315" s="11"/>
      <c r="AF315" s="11"/>
      <c r="AG315" s="14"/>
      <c r="AH315" s="11"/>
      <c r="AI315" s="11"/>
      <c r="AJ315" s="11"/>
      <c r="AK315" s="11"/>
      <c r="AL315" s="11"/>
      <c r="AM315" s="11"/>
      <c r="AN315" s="11"/>
      <c r="AO315" s="11"/>
      <c r="AP315" s="11"/>
      <c r="AQ315" s="11"/>
      <c r="AR315" s="11"/>
      <c r="AS315" s="11"/>
      <c r="AT315" s="11"/>
      <c r="AU315" s="11"/>
      <c r="AV315" s="11"/>
      <c r="AW315" s="11"/>
      <c r="AX315" s="11"/>
      <c r="AY315" s="11"/>
      <c r="AZ315" s="11"/>
      <c r="BA315" s="11"/>
      <c r="BB315" s="11"/>
      <c r="BC315" s="11"/>
      <c r="BD315" s="11"/>
      <c r="BE315" s="11"/>
      <c r="BF315" s="11"/>
      <c r="BG315" s="11"/>
      <c r="BH315" s="1">
        <f t="shared" si="6"/>
        <v>327.39999999999998</v>
      </c>
    </row>
    <row r="316" spans="2:60" x14ac:dyDescent="0.25">
      <c r="B316" s="53"/>
      <c r="C316" s="11"/>
      <c r="D316" s="11"/>
      <c r="E316" s="11"/>
      <c r="F316" s="11"/>
      <c r="G316" s="11"/>
      <c r="H316" s="11"/>
      <c r="I316" s="11"/>
      <c r="J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  <c r="AA316" s="11"/>
      <c r="AB316" s="11"/>
      <c r="AC316" s="11"/>
      <c r="AD316" s="11">
        <v>186.64</v>
      </c>
      <c r="AE316" s="11"/>
      <c r="AF316" s="11"/>
      <c r="AG316" s="14"/>
      <c r="AH316" s="11"/>
      <c r="AI316" s="11"/>
      <c r="AJ316" s="11"/>
      <c r="AK316" s="11"/>
      <c r="AL316" s="11"/>
      <c r="AM316" s="11"/>
      <c r="AN316" s="11"/>
      <c r="AO316" s="11"/>
      <c r="AP316" s="11"/>
      <c r="AQ316" s="11"/>
      <c r="AR316" s="11"/>
      <c r="AS316" s="11"/>
      <c r="AT316" s="11"/>
      <c r="AU316" s="11"/>
      <c r="AV316" s="11"/>
      <c r="AW316" s="11"/>
      <c r="AX316" s="11"/>
      <c r="AY316" s="11"/>
      <c r="AZ316" s="11"/>
      <c r="BA316" s="11"/>
      <c r="BB316" s="11"/>
      <c r="BC316" s="11"/>
      <c r="BD316" s="11"/>
      <c r="BE316" s="11"/>
      <c r="BF316" s="11"/>
      <c r="BG316" s="11"/>
      <c r="BH316" s="1">
        <f t="shared" si="6"/>
        <v>186.64</v>
      </c>
    </row>
    <row r="317" spans="2:60" x14ac:dyDescent="0.25">
      <c r="B317" s="2"/>
      <c r="C317" s="11"/>
      <c r="D317" s="11"/>
      <c r="E317" s="11"/>
      <c r="F317" s="11"/>
      <c r="G317" s="11"/>
      <c r="H317" s="11"/>
      <c r="I317" s="11"/>
      <c r="J317" s="11"/>
      <c r="Q317" s="11"/>
      <c r="R317" s="11"/>
      <c r="S317" s="11"/>
      <c r="T317" s="11"/>
      <c r="U317" s="11"/>
      <c r="V317" s="11"/>
      <c r="W317" s="11"/>
      <c r="X317" s="11"/>
      <c r="Y317" s="11"/>
      <c r="Z317" s="11"/>
      <c r="AA317" s="11"/>
      <c r="AB317" s="11"/>
      <c r="AC317" s="11"/>
      <c r="AD317" s="11">
        <v>139.97999999999999</v>
      </c>
      <c r="AE317" s="11"/>
      <c r="AF317" s="11"/>
      <c r="AG317" s="14"/>
      <c r="AH317" s="11"/>
      <c r="AI317" s="11"/>
      <c r="AJ317" s="11"/>
      <c r="AK317" s="11"/>
      <c r="AL317" s="11"/>
      <c r="AM317" s="11"/>
      <c r="AN317" s="11"/>
      <c r="AO317" s="11"/>
      <c r="AP317" s="11"/>
      <c r="AQ317" s="11"/>
      <c r="AR317" s="11"/>
      <c r="AS317" s="11"/>
      <c r="AT317" s="11"/>
      <c r="AU317" s="11"/>
      <c r="AV317" s="11"/>
      <c r="AW317" s="11"/>
      <c r="AX317" s="11"/>
      <c r="AY317" s="11"/>
      <c r="AZ317" s="11"/>
      <c r="BA317" s="11"/>
      <c r="BB317" s="11"/>
      <c r="BC317" s="11"/>
      <c r="BD317" s="11"/>
      <c r="BE317" s="11"/>
      <c r="BF317" s="11"/>
      <c r="BG317" s="11"/>
      <c r="BH317" s="1">
        <f t="shared" si="6"/>
        <v>139.97999999999999</v>
      </c>
    </row>
    <row r="318" spans="2:60" x14ac:dyDescent="0.25">
      <c r="B318" s="2"/>
      <c r="C318" s="11"/>
      <c r="D318" s="11"/>
      <c r="E318" s="11"/>
      <c r="F318" s="11"/>
      <c r="G318" s="11"/>
      <c r="H318" s="11"/>
      <c r="I318" s="11"/>
      <c r="J318" s="11"/>
      <c r="Q318" s="11"/>
      <c r="R318" s="11"/>
      <c r="S318" s="11"/>
      <c r="T318" s="11"/>
      <c r="U318" s="11"/>
      <c r="V318" s="11"/>
      <c r="W318" s="11"/>
      <c r="X318" s="11"/>
      <c r="Y318" s="11"/>
      <c r="Z318" s="11"/>
      <c r="AA318" s="11"/>
      <c r="AB318" s="11"/>
      <c r="AC318" s="11"/>
      <c r="AD318" s="11">
        <v>36.74</v>
      </c>
      <c r="AE318" s="11"/>
      <c r="AF318" s="11"/>
      <c r="AG318" s="14"/>
      <c r="AH318" s="11"/>
      <c r="AI318" s="11"/>
      <c r="AJ318" s="11"/>
      <c r="AK318" s="11"/>
      <c r="AL318" s="11"/>
      <c r="AM318" s="11"/>
      <c r="AN318" s="11"/>
      <c r="AO318" s="11"/>
      <c r="AP318" s="11"/>
      <c r="AQ318" s="11"/>
      <c r="AR318" s="11"/>
      <c r="AS318" s="11"/>
      <c r="AT318" s="11"/>
      <c r="AU318" s="11"/>
      <c r="AV318" s="11"/>
      <c r="AW318" s="11"/>
      <c r="AX318" s="11"/>
      <c r="AY318" s="11"/>
      <c r="AZ318" s="11"/>
      <c r="BA318" s="11"/>
      <c r="BB318" s="11"/>
      <c r="BC318" s="11"/>
      <c r="BD318" s="11"/>
      <c r="BE318" s="11"/>
      <c r="BF318" s="11"/>
      <c r="BG318" s="11"/>
      <c r="BH318" s="1">
        <f t="shared" si="6"/>
        <v>36.74</v>
      </c>
    </row>
    <row r="319" spans="2:60" x14ac:dyDescent="0.25">
      <c r="B319" s="2"/>
      <c r="C319" s="11"/>
      <c r="D319" s="11"/>
      <c r="E319" s="11"/>
      <c r="F319" s="11"/>
      <c r="G319" s="11"/>
      <c r="H319" s="11"/>
      <c r="I319" s="11"/>
      <c r="J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  <c r="AA319" s="11"/>
      <c r="AB319" s="11"/>
      <c r="AC319" s="11"/>
      <c r="AD319" s="11">
        <v>101.34</v>
      </c>
      <c r="AE319" s="11"/>
      <c r="AF319" s="11"/>
      <c r="AG319" s="14"/>
      <c r="AH319" s="11"/>
      <c r="AI319" s="11"/>
      <c r="AJ319" s="11"/>
      <c r="AK319" s="11"/>
      <c r="AL319" s="11"/>
      <c r="AM319" s="11"/>
      <c r="AN319" s="11"/>
      <c r="AO319" s="11"/>
      <c r="AP319" s="11"/>
      <c r="AQ319" s="11"/>
      <c r="AR319" s="11"/>
      <c r="AS319" s="11"/>
      <c r="AT319" s="11"/>
      <c r="AU319" s="11"/>
      <c r="AV319" s="11"/>
      <c r="AW319" s="11"/>
      <c r="AX319" s="11"/>
      <c r="AY319" s="11"/>
      <c r="AZ319" s="11"/>
      <c r="BA319" s="11"/>
      <c r="BB319" s="11"/>
      <c r="BC319" s="11"/>
      <c r="BD319" s="11"/>
      <c r="BE319" s="11"/>
      <c r="BF319" s="11"/>
      <c r="BG319" s="11"/>
      <c r="BH319" s="1">
        <f t="shared" si="6"/>
        <v>101.34</v>
      </c>
    </row>
    <row r="320" spans="2:60" x14ac:dyDescent="0.25">
      <c r="B320" s="2"/>
      <c r="C320" s="11"/>
      <c r="D320" s="11"/>
      <c r="E320" s="11"/>
      <c r="F320" s="11"/>
      <c r="G320" s="11"/>
      <c r="H320" s="11"/>
      <c r="I320" s="11"/>
      <c r="J320" s="11"/>
      <c r="Q320" s="11"/>
      <c r="R320" s="11"/>
      <c r="S320" s="11"/>
      <c r="T320" s="11"/>
      <c r="U320" s="11"/>
      <c r="V320" s="11"/>
      <c r="W320" s="11"/>
      <c r="X320" s="11"/>
      <c r="Y320" s="11"/>
      <c r="Z320" s="11"/>
      <c r="AA320" s="11"/>
      <c r="AB320" s="11"/>
      <c r="AC320" s="11"/>
      <c r="AD320" s="11">
        <v>37.5</v>
      </c>
      <c r="AE320" s="11"/>
      <c r="AF320" s="11"/>
      <c r="AG320" s="14"/>
      <c r="AH320" s="11"/>
      <c r="AI320" s="11"/>
      <c r="AJ320" s="11"/>
      <c r="AK320" s="11"/>
      <c r="AL320" s="11"/>
      <c r="AM320" s="11"/>
      <c r="AN320" s="11"/>
      <c r="AO320" s="11"/>
      <c r="AP320" s="11"/>
      <c r="AQ320" s="11"/>
      <c r="AR320" s="11"/>
      <c r="AS320" s="11"/>
      <c r="AT320" s="11"/>
      <c r="AU320" s="11"/>
      <c r="AV320" s="11"/>
      <c r="AW320" s="11"/>
      <c r="AX320" s="11"/>
      <c r="AY320" s="11"/>
      <c r="AZ320" s="11"/>
      <c r="BA320" s="11"/>
      <c r="BB320" s="11"/>
      <c r="BC320" s="11"/>
      <c r="BD320" s="11"/>
      <c r="BE320" s="11"/>
      <c r="BF320" s="11"/>
      <c r="BG320" s="11"/>
      <c r="BH320" s="1">
        <f t="shared" si="6"/>
        <v>37.5</v>
      </c>
    </row>
    <row r="321" spans="2:60" x14ac:dyDescent="0.25">
      <c r="B321" s="2"/>
      <c r="C321" s="11"/>
      <c r="D321" s="11"/>
      <c r="E321" s="11"/>
      <c r="F321" s="11"/>
      <c r="G321" s="11"/>
      <c r="H321" s="11"/>
      <c r="I321" s="11"/>
      <c r="J321" s="11"/>
      <c r="Q321" s="11"/>
      <c r="R321" s="11"/>
      <c r="S321" s="11"/>
      <c r="T321" s="11"/>
      <c r="U321" s="11"/>
      <c r="V321" s="11"/>
      <c r="W321" s="11"/>
      <c r="X321" s="11"/>
      <c r="Y321" s="11"/>
      <c r="Z321" s="11"/>
      <c r="AA321" s="11"/>
      <c r="AB321" s="11"/>
      <c r="AC321" s="11"/>
      <c r="AD321" s="11">
        <v>165.94</v>
      </c>
      <c r="AE321" s="11"/>
      <c r="AF321" s="11"/>
      <c r="AG321" s="14"/>
      <c r="AH321" s="11"/>
      <c r="AI321" s="11"/>
      <c r="AJ321" s="11"/>
      <c r="AK321" s="11"/>
      <c r="AL321" s="11"/>
      <c r="AM321" s="11"/>
      <c r="AN321" s="11"/>
      <c r="AO321" s="11"/>
      <c r="AP321" s="11"/>
      <c r="AQ321" s="11"/>
      <c r="AR321" s="11"/>
      <c r="AS321" s="11"/>
      <c r="AT321" s="11"/>
      <c r="AU321" s="11"/>
      <c r="AV321" s="11"/>
      <c r="AW321" s="11"/>
      <c r="AX321" s="11"/>
      <c r="AY321" s="11"/>
      <c r="AZ321" s="11"/>
      <c r="BA321" s="11"/>
      <c r="BB321" s="11"/>
      <c r="BC321" s="11"/>
      <c r="BD321" s="11"/>
      <c r="BE321" s="11"/>
      <c r="BF321" s="11"/>
      <c r="BG321" s="11"/>
      <c r="BH321" s="1">
        <f t="shared" si="6"/>
        <v>165.94</v>
      </c>
    </row>
    <row r="322" spans="2:60" x14ac:dyDescent="0.25">
      <c r="B322" s="2"/>
      <c r="C322" s="11"/>
      <c r="D322" s="11"/>
      <c r="E322" s="11"/>
      <c r="F322" s="11"/>
      <c r="G322" s="11"/>
      <c r="H322" s="11"/>
      <c r="I322" s="11"/>
      <c r="J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  <c r="AA322" s="11"/>
      <c r="AB322" s="11"/>
      <c r="AC322" s="11"/>
      <c r="AD322" s="11">
        <v>207.34</v>
      </c>
      <c r="AE322" s="11"/>
      <c r="AF322" s="11"/>
      <c r="AG322" s="14"/>
      <c r="AH322" s="11"/>
      <c r="AI322" s="11"/>
      <c r="AJ322" s="11"/>
      <c r="AK322" s="11"/>
      <c r="AL322" s="11"/>
      <c r="AM322" s="11"/>
      <c r="AN322" s="11"/>
      <c r="AO322" s="11"/>
      <c r="AP322" s="11"/>
      <c r="AQ322" s="11"/>
      <c r="AR322" s="11"/>
      <c r="AS322" s="11"/>
      <c r="AT322" s="11"/>
      <c r="AU322" s="11"/>
      <c r="AV322" s="11"/>
      <c r="AW322" s="11"/>
      <c r="AX322" s="11"/>
      <c r="AY322" s="11"/>
      <c r="AZ322" s="11"/>
      <c r="BA322" s="11"/>
      <c r="BB322" s="11"/>
      <c r="BC322" s="11"/>
      <c r="BD322" s="11"/>
      <c r="BE322" s="11"/>
      <c r="BF322" s="11"/>
      <c r="BG322" s="11"/>
      <c r="BH322" s="1">
        <f t="shared" si="6"/>
        <v>207.34</v>
      </c>
    </row>
    <row r="323" spans="2:60" x14ac:dyDescent="0.25">
      <c r="B323" s="2"/>
      <c r="C323" s="11"/>
      <c r="D323" s="11"/>
      <c r="E323" s="11"/>
      <c r="F323" s="11"/>
      <c r="G323" s="11"/>
      <c r="H323" s="11"/>
      <c r="I323" s="11"/>
      <c r="J323" s="11"/>
      <c r="Q323" s="11"/>
      <c r="R323" s="11"/>
      <c r="S323" s="11"/>
      <c r="T323" s="11"/>
      <c r="U323" s="11"/>
      <c r="V323" s="11"/>
      <c r="W323" s="11"/>
      <c r="X323" s="11"/>
      <c r="Y323" s="11"/>
      <c r="Z323" s="11"/>
      <c r="AA323" s="11"/>
      <c r="AB323" s="11"/>
      <c r="AC323" s="11"/>
      <c r="AD323" s="11">
        <v>83.4</v>
      </c>
      <c r="AE323" s="11"/>
      <c r="AF323" s="11"/>
      <c r="AG323" s="14"/>
      <c r="AH323" s="11"/>
      <c r="AI323" s="11"/>
      <c r="AJ323" s="11"/>
      <c r="AK323" s="11"/>
      <c r="AL323" s="11"/>
      <c r="AM323" s="11"/>
      <c r="AN323" s="11"/>
      <c r="AO323" s="11"/>
      <c r="AP323" s="11"/>
      <c r="AQ323" s="11"/>
      <c r="AR323" s="11"/>
      <c r="AS323" s="11"/>
      <c r="AT323" s="11"/>
      <c r="AU323" s="11"/>
      <c r="AV323" s="11"/>
      <c r="AW323" s="11"/>
      <c r="AX323" s="11"/>
      <c r="AY323" s="11"/>
      <c r="AZ323" s="11"/>
      <c r="BA323" s="11"/>
      <c r="BB323" s="11"/>
      <c r="BC323" s="11"/>
      <c r="BD323" s="11"/>
      <c r="BE323" s="11"/>
      <c r="BF323" s="11"/>
      <c r="BG323" s="11"/>
      <c r="BH323" s="1">
        <f t="shared" si="6"/>
        <v>83.4</v>
      </c>
    </row>
    <row r="324" spans="2:60" x14ac:dyDescent="0.25">
      <c r="B324" s="2"/>
      <c r="C324" s="11"/>
      <c r="D324" s="11"/>
      <c r="E324" s="11"/>
      <c r="F324" s="11"/>
      <c r="G324" s="11"/>
      <c r="H324" s="11"/>
      <c r="I324" s="11"/>
      <c r="J324" s="11"/>
      <c r="Q324" s="11"/>
      <c r="R324" s="11"/>
      <c r="S324" s="11"/>
      <c r="T324" s="11"/>
      <c r="U324" s="11"/>
      <c r="V324" s="11"/>
      <c r="W324" s="11"/>
      <c r="X324" s="11"/>
      <c r="Y324" s="11"/>
      <c r="Z324" s="11"/>
      <c r="AA324" s="11"/>
      <c r="AB324" s="11"/>
      <c r="AC324" s="11"/>
      <c r="AD324" s="11">
        <v>401.58</v>
      </c>
      <c r="AE324" s="11"/>
      <c r="AF324" s="11"/>
      <c r="AG324" s="14"/>
      <c r="AH324" s="11"/>
      <c r="AI324" s="11"/>
      <c r="AJ324" s="11"/>
      <c r="AK324" s="11"/>
      <c r="AL324" s="11"/>
      <c r="AM324" s="11"/>
      <c r="AN324" s="11"/>
      <c r="AO324" s="11"/>
      <c r="AP324" s="11"/>
      <c r="AQ324" s="11"/>
      <c r="AR324" s="11"/>
      <c r="AS324" s="11"/>
      <c r="AT324" s="11"/>
      <c r="AU324" s="11"/>
      <c r="AV324" s="11"/>
      <c r="AW324" s="11"/>
      <c r="AX324" s="11"/>
      <c r="AY324" s="11"/>
      <c r="AZ324" s="11"/>
      <c r="BA324" s="11"/>
      <c r="BB324" s="11"/>
      <c r="BC324" s="11"/>
      <c r="BD324" s="11"/>
      <c r="BE324" s="11"/>
      <c r="BF324" s="11"/>
      <c r="BG324" s="11"/>
      <c r="BH324" s="1">
        <f t="shared" si="6"/>
        <v>401.58</v>
      </c>
    </row>
    <row r="325" spans="2:60" x14ac:dyDescent="0.25">
      <c r="B325" s="117"/>
      <c r="C325" s="11"/>
      <c r="D325" s="11"/>
      <c r="E325" s="11"/>
      <c r="F325" s="11"/>
      <c r="G325" s="11"/>
      <c r="H325" s="11"/>
      <c r="I325" s="11"/>
      <c r="J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  <c r="AA325" s="11"/>
      <c r="AB325" s="11"/>
      <c r="AC325" s="11"/>
      <c r="AD325" s="11">
        <v>8.2799999999999994</v>
      </c>
      <c r="AE325" s="11"/>
      <c r="AF325" s="11"/>
      <c r="AG325" s="14"/>
      <c r="AH325" s="11"/>
      <c r="AI325" s="11"/>
      <c r="AJ325" s="11"/>
      <c r="AK325" s="11"/>
      <c r="AL325" s="11"/>
      <c r="AM325" s="11"/>
      <c r="AN325" s="11"/>
      <c r="AO325" s="11"/>
      <c r="AP325" s="11"/>
      <c r="AQ325" s="11"/>
      <c r="AR325" s="11"/>
      <c r="AS325" s="11"/>
      <c r="AT325" s="11"/>
      <c r="AU325" s="11"/>
      <c r="AV325" s="11"/>
      <c r="AW325" s="11"/>
      <c r="AX325" s="11"/>
      <c r="AY325" s="11"/>
      <c r="AZ325" s="11"/>
      <c r="BA325" s="11"/>
      <c r="BB325" s="11"/>
      <c r="BC325" s="11"/>
      <c r="BD325" s="11"/>
      <c r="BE325" s="11"/>
      <c r="BF325" s="11"/>
      <c r="BG325" s="11"/>
      <c r="BH325" s="1">
        <f t="shared" si="6"/>
        <v>8.2799999999999994</v>
      </c>
    </row>
    <row r="326" spans="2:60" x14ac:dyDescent="0.25">
      <c r="B326" s="150"/>
      <c r="C326" s="11"/>
      <c r="D326" s="11"/>
      <c r="E326" s="11"/>
      <c r="F326" s="11"/>
      <c r="G326" s="11"/>
      <c r="H326" s="11">
        <v>164.66</v>
      </c>
      <c r="I326" s="11">
        <v>509.37</v>
      </c>
      <c r="J326" s="11"/>
      <c r="Q326" s="11"/>
      <c r="R326" s="11"/>
      <c r="S326" s="11"/>
      <c r="T326" s="11"/>
      <c r="U326" s="11"/>
      <c r="V326" s="11"/>
      <c r="W326" s="11"/>
      <c r="X326" s="11"/>
      <c r="Y326" s="11"/>
      <c r="Z326" s="11"/>
      <c r="AA326" s="11"/>
      <c r="AB326" s="11"/>
      <c r="AC326" s="11"/>
      <c r="AD326" s="11"/>
      <c r="AE326" s="11"/>
      <c r="AF326" s="11"/>
      <c r="AG326" s="14"/>
      <c r="AH326" s="11"/>
      <c r="AI326" s="11"/>
      <c r="AJ326" s="11"/>
      <c r="AK326" s="11"/>
      <c r="AL326" s="11"/>
      <c r="AM326" s="11"/>
      <c r="AN326" s="11"/>
      <c r="AO326" s="11"/>
      <c r="AP326" s="11"/>
      <c r="AQ326" s="11"/>
      <c r="AR326" s="11"/>
      <c r="AS326" s="11"/>
      <c r="AT326" s="11"/>
      <c r="AU326" s="11"/>
      <c r="AV326" s="11"/>
      <c r="AW326" s="11"/>
      <c r="AX326" s="11"/>
      <c r="AY326" s="11"/>
      <c r="AZ326" s="11"/>
      <c r="BA326" s="11"/>
      <c r="BB326" s="11"/>
      <c r="BC326" s="11"/>
      <c r="BD326" s="11"/>
      <c r="BE326" s="11"/>
      <c r="BF326" s="11"/>
      <c r="BG326" s="11"/>
      <c r="BH326" s="1">
        <f t="shared" si="6"/>
        <v>674.03</v>
      </c>
    </row>
    <row r="327" spans="2:60" x14ac:dyDescent="0.25">
      <c r="B327" s="150"/>
      <c r="C327" s="11"/>
      <c r="D327" s="11"/>
      <c r="E327" s="11"/>
      <c r="F327" s="11"/>
      <c r="G327" s="11"/>
      <c r="H327" s="11"/>
      <c r="I327" s="11">
        <v>338.19</v>
      </c>
      <c r="J327" s="11"/>
      <c r="Q327" s="11"/>
      <c r="R327" s="11"/>
      <c r="S327" s="11"/>
      <c r="T327" s="11"/>
      <c r="U327" s="11"/>
      <c r="V327" s="11"/>
      <c r="W327" s="11"/>
      <c r="X327" s="11"/>
      <c r="Y327" s="11"/>
      <c r="Z327" s="11"/>
      <c r="AA327" s="11"/>
      <c r="AB327" s="11"/>
      <c r="AC327" s="11"/>
      <c r="AD327" s="11"/>
      <c r="AE327" s="11"/>
      <c r="AF327" s="11"/>
      <c r="AG327" s="14"/>
      <c r="AH327" s="11"/>
      <c r="AI327" s="11"/>
      <c r="AJ327" s="11"/>
      <c r="AK327" s="11"/>
      <c r="AL327" s="11"/>
      <c r="AM327" s="11"/>
      <c r="AN327" s="11"/>
      <c r="AO327" s="11"/>
      <c r="AP327" s="11"/>
      <c r="AQ327" s="11"/>
      <c r="AR327" s="11"/>
      <c r="AS327" s="11"/>
      <c r="AT327" s="11"/>
      <c r="AU327" s="11"/>
      <c r="AV327" s="11"/>
      <c r="AW327" s="11"/>
      <c r="AX327" s="11"/>
      <c r="AY327" s="11"/>
      <c r="AZ327" s="11"/>
      <c r="BA327" s="11"/>
      <c r="BB327" s="11"/>
      <c r="BC327" s="11"/>
      <c r="BD327" s="11"/>
      <c r="BE327" s="11"/>
      <c r="BF327" s="11"/>
      <c r="BG327" s="11"/>
      <c r="BH327" s="1">
        <f t="shared" si="6"/>
        <v>338.19</v>
      </c>
    </row>
    <row r="328" spans="2:60" x14ac:dyDescent="0.25">
      <c r="B328" s="150"/>
      <c r="C328" s="11"/>
      <c r="D328" s="11"/>
      <c r="E328" s="11"/>
      <c r="F328" s="11">
        <v>123.48</v>
      </c>
      <c r="G328" s="11">
        <v>708.71</v>
      </c>
      <c r="H328" s="11"/>
      <c r="I328" s="11"/>
      <c r="J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  <c r="AA328" s="11"/>
      <c r="AB328" s="11"/>
      <c r="AC328" s="11"/>
      <c r="AD328" s="11"/>
      <c r="AE328" s="11"/>
      <c r="AF328" s="11"/>
      <c r="AG328" s="14"/>
      <c r="AH328" s="11"/>
      <c r="AI328" s="11"/>
      <c r="AJ328" s="11"/>
      <c r="AK328" s="11"/>
      <c r="AL328" s="11"/>
      <c r="AM328" s="11"/>
      <c r="AN328" s="11"/>
      <c r="AO328" s="11"/>
      <c r="AP328" s="11"/>
      <c r="AQ328" s="11"/>
      <c r="AR328" s="11"/>
      <c r="AS328" s="11"/>
      <c r="AT328" s="11"/>
      <c r="AU328" s="11"/>
      <c r="AV328" s="11"/>
      <c r="AW328" s="11"/>
      <c r="AX328" s="11"/>
      <c r="AY328" s="11"/>
      <c r="AZ328" s="11"/>
      <c r="BA328" s="11"/>
      <c r="BB328" s="11"/>
      <c r="BC328" s="11"/>
      <c r="BD328" s="11"/>
      <c r="BE328" s="11"/>
      <c r="BF328" s="11"/>
      <c r="BG328" s="11"/>
      <c r="BH328" s="1">
        <f t="shared" si="6"/>
        <v>832.19</v>
      </c>
    </row>
    <row r="329" spans="2:60" x14ac:dyDescent="0.25">
      <c r="B329" s="2"/>
      <c r="C329" s="11"/>
      <c r="D329" s="11"/>
      <c r="E329" s="11"/>
      <c r="F329" s="11"/>
      <c r="G329" s="11"/>
      <c r="H329" s="11"/>
      <c r="I329" s="11"/>
      <c r="J329" s="11"/>
      <c r="Q329" s="11"/>
      <c r="R329" s="11"/>
      <c r="S329" s="11"/>
      <c r="T329" s="11"/>
      <c r="U329" s="11"/>
      <c r="V329" s="11"/>
      <c r="W329" s="11"/>
      <c r="X329" s="11"/>
      <c r="Y329" s="11"/>
      <c r="Z329" s="11"/>
      <c r="AA329" s="11"/>
      <c r="AB329" s="11"/>
      <c r="AC329" s="11">
        <v>495.9</v>
      </c>
      <c r="AD329" s="11"/>
      <c r="AE329" s="11"/>
      <c r="AF329" s="11"/>
      <c r="AG329" s="14"/>
      <c r="AH329" s="11"/>
      <c r="AI329" s="11"/>
      <c r="AJ329" s="11"/>
      <c r="AK329" s="11"/>
      <c r="AL329" s="11"/>
      <c r="AM329" s="11"/>
      <c r="AN329" s="11"/>
      <c r="AO329" s="11"/>
      <c r="AP329" s="11"/>
      <c r="AQ329" s="11"/>
      <c r="AR329" s="11"/>
      <c r="AS329" s="11"/>
      <c r="AT329" s="11"/>
      <c r="AU329" s="11"/>
      <c r="AV329" s="11"/>
      <c r="AW329" s="11"/>
      <c r="AX329" s="11"/>
      <c r="AY329" s="11"/>
      <c r="AZ329" s="11"/>
      <c r="BA329" s="11"/>
      <c r="BB329" s="11"/>
      <c r="BC329" s="11"/>
      <c r="BD329" s="11"/>
      <c r="BE329" s="11"/>
      <c r="BF329" s="11"/>
      <c r="BG329" s="11"/>
      <c r="BH329" s="1">
        <f t="shared" si="6"/>
        <v>495.9</v>
      </c>
    </row>
    <row r="330" spans="2:60" x14ac:dyDescent="0.25">
      <c r="B330" s="2"/>
      <c r="C330" s="11"/>
      <c r="D330" s="11"/>
      <c r="E330" s="11"/>
      <c r="F330" s="11"/>
      <c r="G330" s="11"/>
      <c r="H330" s="11"/>
      <c r="I330" s="11"/>
      <c r="J330" s="11"/>
      <c r="Q330" s="11"/>
      <c r="R330" s="11"/>
      <c r="S330" s="11"/>
      <c r="T330" s="11"/>
      <c r="U330" s="11"/>
      <c r="V330" s="11"/>
      <c r="W330" s="11"/>
      <c r="X330" s="11"/>
      <c r="Y330" s="11"/>
      <c r="Z330" s="11"/>
      <c r="AA330" s="11"/>
      <c r="AB330" s="11"/>
      <c r="AC330" s="11">
        <v>113.16</v>
      </c>
      <c r="AD330" s="11"/>
      <c r="AE330" s="11"/>
      <c r="AF330" s="11"/>
      <c r="AG330" s="14"/>
      <c r="AH330" s="11"/>
      <c r="AI330" s="11"/>
      <c r="AJ330" s="11"/>
      <c r="AK330" s="11"/>
      <c r="AL330" s="11"/>
      <c r="AM330" s="11"/>
      <c r="AN330" s="11"/>
      <c r="AO330" s="11"/>
      <c r="AP330" s="11"/>
      <c r="AQ330" s="11"/>
      <c r="AR330" s="11"/>
      <c r="AS330" s="11"/>
      <c r="AT330" s="11"/>
      <c r="AU330" s="11"/>
      <c r="AV330" s="11"/>
      <c r="AW330" s="11"/>
      <c r="AX330" s="11"/>
      <c r="AY330" s="11"/>
      <c r="AZ330" s="11"/>
      <c r="BA330" s="11"/>
      <c r="BB330" s="11"/>
      <c r="BC330" s="11"/>
      <c r="BD330" s="11"/>
      <c r="BE330" s="11"/>
      <c r="BF330" s="11"/>
      <c r="BG330" s="11"/>
      <c r="BH330" s="1">
        <f t="shared" si="6"/>
        <v>113.16</v>
      </c>
    </row>
    <row r="331" spans="2:60" x14ac:dyDescent="0.25">
      <c r="B331" s="2"/>
      <c r="C331" s="11"/>
      <c r="D331" s="11"/>
      <c r="E331" s="11"/>
      <c r="F331" s="11"/>
      <c r="G331" s="11"/>
      <c r="H331" s="11"/>
      <c r="I331" s="11"/>
      <c r="J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  <c r="AA331" s="11"/>
      <c r="AB331" s="11"/>
      <c r="AC331" s="11">
        <v>214.78</v>
      </c>
      <c r="AD331" s="11"/>
      <c r="AE331" s="11"/>
      <c r="AF331" s="11"/>
      <c r="AG331" s="14"/>
      <c r="AH331" s="11"/>
      <c r="AI331" s="11"/>
      <c r="AJ331" s="11"/>
      <c r="AK331" s="11"/>
      <c r="AL331" s="11"/>
      <c r="AM331" s="11"/>
      <c r="AN331" s="11"/>
      <c r="AO331" s="11"/>
      <c r="AP331" s="11"/>
      <c r="AQ331" s="11"/>
      <c r="AR331" s="11"/>
      <c r="AS331" s="11"/>
      <c r="AT331" s="11"/>
      <c r="AU331" s="11"/>
      <c r="AV331" s="11"/>
      <c r="AW331" s="11"/>
      <c r="AX331" s="11"/>
      <c r="AY331" s="11"/>
      <c r="AZ331" s="11"/>
      <c r="BA331" s="11"/>
      <c r="BB331" s="11"/>
      <c r="BC331" s="11"/>
      <c r="BD331" s="11"/>
      <c r="BE331" s="11"/>
      <c r="BF331" s="11"/>
      <c r="BG331" s="11"/>
      <c r="BH331" s="1">
        <f t="shared" si="6"/>
        <v>214.78</v>
      </c>
    </row>
    <row r="332" spans="2:60" x14ac:dyDescent="0.25">
      <c r="B332" s="2"/>
      <c r="C332" s="11"/>
      <c r="D332" s="11"/>
      <c r="E332" s="11"/>
      <c r="F332" s="11"/>
      <c r="G332" s="11"/>
      <c r="H332" s="11"/>
      <c r="I332" s="11"/>
      <c r="J332" s="11"/>
      <c r="Q332" s="11"/>
      <c r="R332" s="11"/>
      <c r="S332" s="11"/>
      <c r="T332" s="11"/>
      <c r="U332" s="11"/>
      <c r="V332" s="11"/>
      <c r="W332" s="11"/>
      <c r="X332" s="11"/>
      <c r="Y332" s="11"/>
      <c r="Z332" s="11"/>
      <c r="AA332" s="11"/>
      <c r="AB332" s="11"/>
      <c r="AC332" s="11"/>
      <c r="AD332" s="11"/>
      <c r="AE332" s="11"/>
      <c r="AF332" s="11"/>
      <c r="AG332" s="14"/>
      <c r="AH332" s="11"/>
      <c r="AI332" s="11"/>
      <c r="AJ332" s="11"/>
      <c r="AK332" s="11"/>
      <c r="AL332" s="11"/>
      <c r="AM332" s="11"/>
      <c r="AN332" s="11"/>
      <c r="AO332" s="11"/>
      <c r="AP332" s="11"/>
      <c r="AQ332" s="11"/>
      <c r="AR332" s="11"/>
      <c r="AS332" s="11"/>
      <c r="AT332" s="11"/>
      <c r="AU332" s="11">
        <v>162.35</v>
      </c>
      <c r="AV332" s="11"/>
      <c r="AW332" s="11"/>
      <c r="AX332" s="11"/>
      <c r="AY332" s="11"/>
      <c r="AZ332" s="11"/>
      <c r="BA332" s="11"/>
      <c r="BB332" s="11"/>
      <c r="BC332" s="11"/>
      <c r="BD332" s="11"/>
      <c r="BE332" s="11"/>
      <c r="BF332" s="11"/>
      <c r="BG332" s="11"/>
      <c r="BH332" s="1">
        <f t="shared" si="6"/>
        <v>162.35</v>
      </c>
    </row>
    <row r="333" spans="2:60" x14ac:dyDescent="0.25">
      <c r="B333" s="2"/>
      <c r="C333" s="11"/>
      <c r="D333" s="11"/>
      <c r="E333" s="11"/>
      <c r="F333" s="11"/>
      <c r="G333" s="11"/>
      <c r="H333" s="11"/>
      <c r="I333" s="11"/>
      <c r="J333" s="11"/>
      <c r="Q333" s="11"/>
      <c r="R333" s="11"/>
      <c r="S333" s="11"/>
      <c r="T333" s="11"/>
      <c r="U333" s="11"/>
      <c r="V333" s="11"/>
      <c r="W333" s="11"/>
      <c r="X333" s="11"/>
      <c r="Y333" s="11"/>
      <c r="Z333" s="11"/>
      <c r="AA333" s="11"/>
      <c r="AB333" s="11"/>
      <c r="AC333" s="11"/>
      <c r="AD333" s="11"/>
      <c r="AE333" s="11">
        <v>27.75</v>
      </c>
      <c r="AF333" s="11"/>
      <c r="AG333" s="14"/>
      <c r="AH333" s="11"/>
      <c r="AI333" s="11"/>
      <c r="AJ333" s="11"/>
      <c r="AK333" s="11"/>
      <c r="AL333" s="11"/>
      <c r="AM333" s="11"/>
      <c r="AN333" s="11"/>
      <c r="AO333" s="11"/>
      <c r="AP333" s="11"/>
      <c r="AQ333" s="11"/>
      <c r="AR333" s="11"/>
      <c r="AS333" s="11"/>
      <c r="AT333" s="11"/>
      <c r="AU333" s="11"/>
      <c r="AV333" s="11"/>
      <c r="AW333" s="11"/>
      <c r="AX333" s="11"/>
      <c r="AY333" s="11"/>
      <c r="AZ333" s="11"/>
      <c r="BA333" s="11"/>
      <c r="BB333" s="11"/>
      <c r="BC333" s="11"/>
      <c r="BD333" s="11"/>
      <c r="BE333" s="11"/>
      <c r="BF333" s="11"/>
      <c r="BG333" s="11"/>
      <c r="BH333" s="1">
        <f t="shared" ref="BH333:BH363" si="7">SUM(C333:BG333)</f>
        <v>27.75</v>
      </c>
    </row>
    <row r="334" spans="2:60" ht="15" customHeight="1" x14ac:dyDescent="0.25">
      <c r="B334" s="2"/>
      <c r="C334" s="11"/>
      <c r="D334" s="11"/>
      <c r="E334" s="11"/>
      <c r="F334" s="11"/>
      <c r="G334" s="11"/>
      <c r="H334" s="11"/>
      <c r="I334" s="11"/>
      <c r="J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  <c r="AA334" s="11"/>
      <c r="AB334" s="11"/>
      <c r="AC334" s="11"/>
      <c r="AD334" s="11"/>
      <c r="AE334" s="11"/>
      <c r="AF334" s="11"/>
      <c r="AG334" s="14"/>
      <c r="AH334" s="11"/>
      <c r="AI334" s="11"/>
      <c r="AJ334" s="11"/>
      <c r="AK334" s="11"/>
      <c r="AL334" s="11"/>
      <c r="AM334" s="11"/>
      <c r="AN334" s="11"/>
      <c r="AO334" s="11"/>
      <c r="AP334" s="11"/>
      <c r="AQ334" s="11"/>
      <c r="AR334" s="11"/>
      <c r="AS334" s="11"/>
      <c r="AT334" s="11"/>
      <c r="AU334" s="11"/>
      <c r="AV334" s="11"/>
      <c r="AW334" s="11"/>
      <c r="AX334" s="11"/>
      <c r="AY334" s="11"/>
      <c r="AZ334" s="11">
        <v>448.89</v>
      </c>
      <c r="BA334" s="11"/>
      <c r="BB334" s="11"/>
      <c r="BC334" s="11"/>
      <c r="BD334" s="11"/>
      <c r="BE334" s="11"/>
      <c r="BF334" s="11"/>
      <c r="BG334" s="11"/>
      <c r="BH334" s="1">
        <f t="shared" si="7"/>
        <v>448.89</v>
      </c>
    </row>
    <row r="335" spans="2:60" x14ac:dyDescent="0.25">
      <c r="B335" s="2"/>
      <c r="C335" s="11"/>
      <c r="D335" s="11"/>
      <c r="E335" s="11"/>
      <c r="F335" s="11"/>
      <c r="G335" s="11"/>
      <c r="H335" s="11"/>
      <c r="I335" s="11"/>
      <c r="J335" s="11"/>
      <c r="Q335" s="11"/>
      <c r="R335" s="11"/>
      <c r="S335" s="11"/>
      <c r="T335" s="11"/>
      <c r="U335" s="11"/>
      <c r="V335" s="11"/>
      <c r="W335" s="11"/>
      <c r="X335" s="11"/>
      <c r="Y335" s="11"/>
      <c r="Z335" s="11"/>
      <c r="AA335" s="11"/>
      <c r="AB335" s="11"/>
      <c r="AC335" s="11"/>
      <c r="AD335" s="11"/>
      <c r="AE335" s="11"/>
      <c r="AF335" s="11"/>
      <c r="AG335" s="14"/>
      <c r="AH335" s="11"/>
      <c r="AI335" s="11"/>
      <c r="AJ335" s="11"/>
      <c r="AK335" s="11"/>
      <c r="AL335" s="11"/>
      <c r="AM335" s="11"/>
      <c r="AN335" s="11"/>
      <c r="AO335" s="11"/>
      <c r="AP335" s="11"/>
      <c r="AQ335" s="11"/>
      <c r="AR335" s="11"/>
      <c r="AS335" s="11"/>
      <c r="AT335" s="11"/>
      <c r="AU335" s="11"/>
      <c r="AV335" s="11"/>
      <c r="AW335" s="11"/>
      <c r="AX335" s="11"/>
      <c r="AY335" s="11"/>
      <c r="AZ335" s="11">
        <v>5713.39</v>
      </c>
      <c r="BA335" s="11"/>
      <c r="BB335" s="11"/>
      <c r="BC335" s="11"/>
      <c r="BD335" s="11"/>
      <c r="BE335" s="11"/>
      <c r="BF335" s="11"/>
      <c r="BG335" s="11"/>
      <c r="BH335" s="1">
        <f t="shared" si="7"/>
        <v>5713.39</v>
      </c>
    </row>
    <row r="336" spans="2:60" x14ac:dyDescent="0.25">
      <c r="B336" s="2"/>
      <c r="C336" s="11"/>
      <c r="D336" s="11"/>
      <c r="E336" s="11"/>
      <c r="F336" s="11"/>
      <c r="G336" s="11"/>
      <c r="H336" s="11"/>
      <c r="I336" s="11"/>
      <c r="J336" s="11"/>
      <c r="Q336" s="11"/>
      <c r="R336" s="11"/>
      <c r="S336" s="11"/>
      <c r="T336" s="11"/>
      <c r="U336" s="11"/>
      <c r="V336" s="11"/>
      <c r="W336" s="11"/>
      <c r="X336" s="11"/>
      <c r="Y336" s="11"/>
      <c r="Z336" s="11"/>
      <c r="AA336" s="11"/>
      <c r="AB336" s="11"/>
      <c r="AC336" s="11"/>
      <c r="AD336" s="11"/>
      <c r="AE336" s="11">
        <v>755.23</v>
      </c>
      <c r="AF336" s="11"/>
      <c r="AG336" s="14"/>
      <c r="AH336" s="11"/>
      <c r="AI336" s="11"/>
      <c r="AJ336" s="11"/>
      <c r="AK336" s="11"/>
      <c r="AL336" s="11"/>
      <c r="AM336" s="11"/>
      <c r="AN336" s="11"/>
      <c r="AO336" s="11"/>
      <c r="AP336" s="11"/>
      <c r="AQ336" s="11"/>
      <c r="AR336" s="11"/>
      <c r="AS336" s="11"/>
      <c r="AT336" s="11"/>
      <c r="AU336" s="11"/>
      <c r="AV336" s="11"/>
      <c r="AW336" s="11"/>
      <c r="AX336" s="11"/>
      <c r="AY336" s="11"/>
      <c r="AZ336" s="11"/>
      <c r="BA336" s="11"/>
      <c r="BB336" s="11"/>
      <c r="BC336" s="11"/>
      <c r="BD336" s="11"/>
      <c r="BE336" s="11"/>
      <c r="BF336" s="11"/>
      <c r="BG336" s="11"/>
      <c r="BH336" s="1">
        <f t="shared" si="7"/>
        <v>755.23</v>
      </c>
    </row>
    <row r="337" spans="2:60" x14ac:dyDescent="0.25">
      <c r="B337" s="2"/>
      <c r="C337" s="11"/>
      <c r="D337" s="11"/>
      <c r="E337" s="11"/>
      <c r="F337" s="11"/>
      <c r="G337" s="11"/>
      <c r="H337" s="11"/>
      <c r="I337" s="11"/>
      <c r="J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  <c r="AA337" s="11"/>
      <c r="AB337" s="11"/>
      <c r="AC337" s="11"/>
      <c r="AD337" s="11"/>
      <c r="AE337" s="11">
        <v>41.06</v>
      </c>
      <c r="AF337" s="11"/>
      <c r="AG337" s="14"/>
      <c r="AH337" s="11"/>
      <c r="AI337" s="11"/>
      <c r="AJ337" s="11"/>
      <c r="AK337" s="11"/>
      <c r="AL337" s="11"/>
      <c r="AM337" s="11"/>
      <c r="AN337" s="11"/>
      <c r="AO337" s="11"/>
      <c r="AP337" s="11"/>
      <c r="AQ337" s="11"/>
      <c r="AR337" s="11"/>
      <c r="AS337" s="11"/>
      <c r="AT337" s="11"/>
      <c r="AU337" s="11"/>
      <c r="AV337" s="11"/>
      <c r="AW337" s="11"/>
      <c r="AX337" s="11"/>
      <c r="AY337" s="11"/>
      <c r="AZ337" s="11"/>
      <c r="BA337" s="11"/>
      <c r="BB337" s="11"/>
      <c r="BC337" s="11"/>
      <c r="BD337" s="11"/>
      <c r="BE337" s="11"/>
      <c r="BF337" s="11"/>
      <c r="BG337" s="11"/>
      <c r="BH337" s="1">
        <f t="shared" si="7"/>
        <v>41.06</v>
      </c>
    </row>
    <row r="338" spans="2:60" x14ac:dyDescent="0.25">
      <c r="B338" s="2"/>
      <c r="C338" s="11"/>
      <c r="D338" s="11"/>
      <c r="E338" s="11"/>
      <c r="F338" s="11"/>
      <c r="G338" s="11"/>
      <c r="H338" s="11"/>
      <c r="I338" s="11"/>
      <c r="J338" s="11"/>
      <c r="Q338" s="11"/>
      <c r="R338" s="11"/>
      <c r="S338" s="11"/>
      <c r="T338" s="11"/>
      <c r="U338" s="11"/>
      <c r="V338" s="11"/>
      <c r="W338" s="11"/>
      <c r="X338" s="11"/>
      <c r="Y338" s="11"/>
      <c r="Z338" s="11"/>
      <c r="AA338" s="11"/>
      <c r="AB338" s="11"/>
      <c r="AC338" s="11"/>
      <c r="AD338" s="11"/>
      <c r="AE338" s="11">
        <v>189.75</v>
      </c>
      <c r="AF338" s="11"/>
      <c r="AG338" s="14"/>
      <c r="AH338" s="11"/>
      <c r="AI338" s="11"/>
      <c r="AJ338" s="11"/>
      <c r="AK338" s="11"/>
      <c r="AL338" s="11"/>
      <c r="AM338" s="11"/>
      <c r="AN338" s="11"/>
      <c r="AO338" s="11"/>
      <c r="AP338" s="11"/>
      <c r="AQ338" s="11"/>
      <c r="AR338" s="11"/>
      <c r="AS338" s="11"/>
      <c r="AT338" s="11"/>
      <c r="AU338" s="11"/>
      <c r="AV338" s="11"/>
      <c r="AW338" s="11"/>
      <c r="AX338" s="11"/>
      <c r="AY338" s="11"/>
      <c r="AZ338" s="11"/>
      <c r="BA338" s="11"/>
      <c r="BB338" s="11"/>
      <c r="BC338" s="11"/>
      <c r="BD338" s="11"/>
      <c r="BE338" s="11"/>
      <c r="BF338" s="11"/>
      <c r="BG338" s="11"/>
      <c r="BH338" s="1">
        <f t="shared" si="7"/>
        <v>189.75</v>
      </c>
    </row>
    <row r="339" spans="2:60" x14ac:dyDescent="0.25">
      <c r="B339" s="2"/>
      <c r="C339" s="11"/>
      <c r="D339" s="11"/>
      <c r="E339" s="11"/>
      <c r="F339" s="11"/>
      <c r="G339" s="11"/>
      <c r="H339" s="11"/>
      <c r="I339" s="11"/>
      <c r="J339" s="11"/>
      <c r="Q339" s="11"/>
      <c r="R339" s="11"/>
      <c r="S339" s="11"/>
      <c r="T339" s="11"/>
      <c r="U339" s="11"/>
      <c r="V339" s="11"/>
      <c r="W339" s="11"/>
      <c r="X339" s="11"/>
      <c r="Y339" s="11"/>
      <c r="Z339" s="11"/>
      <c r="AA339" s="11"/>
      <c r="AB339" s="11"/>
      <c r="AC339" s="11"/>
      <c r="AD339" s="11"/>
      <c r="AE339" s="11">
        <v>565</v>
      </c>
      <c r="AF339" s="11"/>
      <c r="AG339" s="14"/>
      <c r="AH339" s="11"/>
      <c r="AI339" s="11"/>
      <c r="AJ339" s="11"/>
      <c r="AK339" s="11"/>
      <c r="AL339" s="11"/>
      <c r="AM339" s="11"/>
      <c r="AN339" s="11"/>
      <c r="AO339" s="11"/>
      <c r="AP339" s="11"/>
      <c r="AQ339" s="11"/>
      <c r="AR339" s="11"/>
      <c r="AS339" s="11"/>
      <c r="AT339" s="11"/>
      <c r="AU339" s="11"/>
      <c r="AV339" s="11"/>
      <c r="AW339" s="11"/>
      <c r="AX339" s="11"/>
      <c r="AY339" s="11"/>
      <c r="AZ339" s="11"/>
      <c r="BA339" s="11"/>
      <c r="BB339" s="11"/>
      <c r="BC339" s="11"/>
      <c r="BD339" s="11"/>
      <c r="BE339" s="11"/>
      <c r="BF339" s="11"/>
      <c r="BG339" s="11"/>
      <c r="BH339" s="1">
        <f t="shared" si="7"/>
        <v>565</v>
      </c>
    </row>
    <row r="340" spans="2:60" x14ac:dyDescent="0.25">
      <c r="B340" s="2"/>
      <c r="C340" s="11"/>
      <c r="D340" s="11"/>
      <c r="E340" s="11"/>
      <c r="F340" s="11"/>
      <c r="G340" s="11"/>
      <c r="H340" s="11"/>
      <c r="I340" s="11"/>
      <c r="J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  <c r="AA340" s="11"/>
      <c r="AB340" s="11"/>
      <c r="AC340" s="11"/>
      <c r="AD340" s="11"/>
      <c r="AE340" s="11">
        <v>1017</v>
      </c>
      <c r="AF340" s="11"/>
      <c r="AG340" s="14"/>
      <c r="AH340" s="11"/>
      <c r="AI340" s="11"/>
      <c r="AJ340" s="11"/>
      <c r="AK340" s="11"/>
      <c r="AL340" s="11"/>
      <c r="AM340" s="11"/>
      <c r="AN340" s="11"/>
      <c r="AO340" s="11"/>
      <c r="AP340" s="11"/>
      <c r="AQ340" s="11"/>
      <c r="AR340" s="11"/>
      <c r="AS340" s="11"/>
      <c r="AT340" s="11"/>
      <c r="AU340" s="11"/>
      <c r="AV340" s="11"/>
      <c r="AW340" s="11"/>
      <c r="AX340" s="11"/>
      <c r="AY340" s="11"/>
      <c r="AZ340" s="11"/>
      <c r="BA340" s="11"/>
      <c r="BB340" s="11"/>
      <c r="BC340" s="11"/>
      <c r="BD340" s="11"/>
      <c r="BE340" s="11"/>
      <c r="BF340" s="11"/>
      <c r="BG340" s="11"/>
      <c r="BH340" s="1">
        <f t="shared" si="7"/>
        <v>1017</v>
      </c>
    </row>
    <row r="341" spans="2:60" x14ac:dyDescent="0.25">
      <c r="B341" s="2"/>
      <c r="C341" s="11"/>
      <c r="D341" s="11"/>
      <c r="E341" s="11"/>
      <c r="F341" s="11"/>
      <c r="G341" s="11"/>
      <c r="H341" s="11"/>
      <c r="I341" s="11"/>
      <c r="J341" s="11">
        <v>1000</v>
      </c>
      <c r="Q341" s="11"/>
      <c r="R341" s="11"/>
      <c r="S341" s="11"/>
      <c r="T341" s="11"/>
      <c r="U341" s="11"/>
      <c r="V341" s="11"/>
      <c r="W341" s="11"/>
      <c r="X341" s="11"/>
      <c r="Y341" s="11"/>
      <c r="Z341" s="11"/>
      <c r="AA341" s="11"/>
      <c r="AB341" s="11"/>
      <c r="AC341" s="11"/>
      <c r="AD341" s="11"/>
      <c r="AE341" s="11"/>
      <c r="AF341" s="11"/>
      <c r="AG341" s="14"/>
      <c r="AH341" s="11"/>
      <c r="AI341" s="11"/>
      <c r="AJ341" s="11"/>
      <c r="AK341" s="11"/>
      <c r="AL341" s="11"/>
      <c r="AM341" s="11"/>
      <c r="AN341" s="11"/>
      <c r="AO341" s="11"/>
      <c r="AP341" s="11"/>
      <c r="AQ341" s="11"/>
      <c r="AR341" s="11"/>
      <c r="AS341" s="11"/>
      <c r="AT341" s="11"/>
      <c r="AU341" s="11"/>
      <c r="AV341" s="11"/>
      <c r="AW341" s="11"/>
      <c r="AX341" s="11"/>
      <c r="AY341" s="11"/>
      <c r="AZ341" s="11"/>
      <c r="BA341" s="11"/>
      <c r="BB341" s="11"/>
      <c r="BC341" s="11"/>
      <c r="BD341" s="11"/>
      <c r="BE341" s="11"/>
      <c r="BF341" s="11"/>
      <c r="BG341" s="11"/>
      <c r="BH341" s="1">
        <f t="shared" si="7"/>
        <v>1000</v>
      </c>
    </row>
    <row r="342" spans="2:60" x14ac:dyDescent="0.25">
      <c r="B342" s="2"/>
      <c r="C342" s="11"/>
      <c r="D342" s="11"/>
      <c r="E342" s="11"/>
      <c r="F342" s="11"/>
      <c r="G342" s="11"/>
      <c r="H342" s="11"/>
      <c r="I342" s="11"/>
      <c r="J342" s="11"/>
      <c r="Q342" s="11"/>
      <c r="R342" s="11"/>
      <c r="S342" s="11"/>
      <c r="T342" s="11"/>
      <c r="U342" s="11"/>
      <c r="V342" s="11"/>
      <c r="W342" s="11"/>
      <c r="X342" s="11"/>
      <c r="Y342" s="11"/>
      <c r="Z342" s="11"/>
      <c r="AA342" s="11"/>
      <c r="AB342" s="11"/>
      <c r="AC342" s="11"/>
      <c r="AD342" s="11"/>
      <c r="AE342" s="11"/>
      <c r="AF342" s="11"/>
      <c r="AG342" s="14"/>
      <c r="AH342" s="11"/>
      <c r="AI342" s="11"/>
      <c r="AJ342" s="11"/>
      <c r="AK342" s="11"/>
      <c r="AL342" s="11"/>
      <c r="AM342" s="11"/>
      <c r="AN342" s="11"/>
      <c r="AO342" s="11"/>
      <c r="AP342" s="11"/>
      <c r="AQ342" s="11"/>
      <c r="AR342" s="11"/>
      <c r="AS342" s="11"/>
      <c r="AT342" s="11"/>
      <c r="AU342" s="11"/>
      <c r="AV342" s="11"/>
      <c r="AW342" s="11"/>
      <c r="AX342" s="11"/>
      <c r="AY342" s="11"/>
      <c r="AZ342" s="11">
        <v>1186.9000000000001</v>
      </c>
      <c r="BA342" s="11"/>
      <c r="BB342" s="11"/>
      <c r="BC342" s="11"/>
      <c r="BD342" s="11"/>
      <c r="BE342" s="11"/>
      <c r="BF342" s="11"/>
      <c r="BG342" s="11"/>
      <c r="BH342" s="1">
        <f t="shared" si="7"/>
        <v>1186.9000000000001</v>
      </c>
    </row>
    <row r="343" spans="2:60" x14ac:dyDescent="0.25">
      <c r="B343" s="2"/>
      <c r="C343" s="11"/>
      <c r="D343" s="11"/>
      <c r="E343" s="11"/>
      <c r="F343" s="11"/>
      <c r="G343" s="11"/>
      <c r="H343" s="11"/>
      <c r="I343" s="11"/>
      <c r="J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  <c r="AA343" s="11"/>
      <c r="AB343" s="11"/>
      <c r="AC343" s="11"/>
      <c r="AD343" s="11"/>
      <c r="AE343" s="11"/>
      <c r="AF343" s="11">
        <v>1044</v>
      </c>
      <c r="AG343" s="14"/>
      <c r="AH343" s="11"/>
      <c r="AI343" s="11"/>
      <c r="AJ343" s="11"/>
      <c r="AK343" s="11"/>
      <c r="AL343" s="11"/>
      <c r="AM343" s="11"/>
      <c r="AN343" s="11"/>
      <c r="AO343" s="11"/>
      <c r="AP343" s="11"/>
      <c r="AQ343" s="11"/>
      <c r="AR343" s="11"/>
      <c r="AS343" s="11"/>
      <c r="AT343" s="11"/>
      <c r="AU343" s="11"/>
      <c r="AV343" s="11"/>
      <c r="AW343" s="11"/>
      <c r="AX343" s="11"/>
      <c r="AY343" s="11"/>
      <c r="AZ343" s="11"/>
      <c r="BA343" s="11"/>
      <c r="BB343" s="11"/>
      <c r="BC343" s="11"/>
      <c r="BD343" s="11"/>
      <c r="BE343" s="11"/>
      <c r="BF343" s="11"/>
      <c r="BG343" s="11"/>
      <c r="BH343" s="1">
        <f t="shared" si="7"/>
        <v>1044</v>
      </c>
    </row>
    <row r="344" spans="2:60" x14ac:dyDescent="0.25">
      <c r="B344" s="2"/>
      <c r="C344" s="11"/>
      <c r="D344" s="11"/>
      <c r="E344" s="11"/>
      <c r="F344" s="11"/>
      <c r="G344" s="11"/>
      <c r="H344" s="11"/>
      <c r="I344" s="11"/>
      <c r="J344" s="11"/>
      <c r="Q344" s="11"/>
      <c r="R344" s="11"/>
      <c r="S344" s="11"/>
      <c r="T344" s="11"/>
      <c r="U344" s="11"/>
      <c r="V344" s="11"/>
      <c r="W344" s="11"/>
      <c r="X344" s="11"/>
      <c r="Y344" s="11"/>
      <c r="Z344" s="11"/>
      <c r="AA344" s="11"/>
      <c r="AB344" s="11"/>
      <c r="AC344" s="11">
        <v>4728.8100000000004</v>
      </c>
      <c r="AD344" s="11"/>
      <c r="AE344" s="11"/>
      <c r="AF344" s="11"/>
      <c r="AG344" s="14"/>
      <c r="AH344" s="11"/>
      <c r="AI344" s="11"/>
      <c r="AJ344" s="11"/>
      <c r="AK344" s="11"/>
      <c r="AL344" s="11"/>
      <c r="AM344" s="11"/>
      <c r="AN344" s="11"/>
      <c r="AO344" s="11"/>
      <c r="AP344" s="11"/>
      <c r="AQ344" s="11"/>
      <c r="AR344" s="11"/>
      <c r="AS344" s="11"/>
      <c r="AT344" s="11"/>
      <c r="AU344" s="11"/>
      <c r="AV344" s="11"/>
      <c r="AW344" s="11"/>
      <c r="AX344" s="11"/>
      <c r="AY344" s="11"/>
      <c r="AZ344" s="11"/>
      <c r="BA344" s="11"/>
      <c r="BB344" s="11"/>
      <c r="BC344" s="11"/>
      <c r="BD344" s="11"/>
      <c r="BE344" s="11"/>
      <c r="BF344" s="11"/>
      <c r="BG344" s="11"/>
      <c r="BH344" s="1">
        <f t="shared" si="7"/>
        <v>4728.8100000000004</v>
      </c>
    </row>
    <row r="345" spans="2:60" x14ac:dyDescent="0.25">
      <c r="B345" s="2"/>
      <c r="C345" s="11"/>
      <c r="D345" s="11"/>
      <c r="E345" s="11"/>
      <c r="F345" s="11"/>
      <c r="G345" s="11"/>
      <c r="H345" s="11"/>
      <c r="I345" s="11"/>
      <c r="J345" s="11"/>
      <c r="Q345" s="11"/>
      <c r="R345" s="11"/>
      <c r="S345" s="11"/>
      <c r="T345" s="11"/>
      <c r="U345" s="11"/>
      <c r="V345" s="11"/>
      <c r="W345" s="11"/>
      <c r="X345" s="11"/>
      <c r="Y345" s="11"/>
      <c r="Z345" s="11"/>
      <c r="AA345" s="11"/>
      <c r="AB345" s="11"/>
      <c r="AC345" s="11">
        <v>15.77</v>
      </c>
      <c r="AD345" s="11"/>
      <c r="AE345" s="11"/>
      <c r="AF345" s="11"/>
      <c r="AG345" s="14"/>
      <c r="AH345" s="11"/>
      <c r="AI345" s="11"/>
      <c r="AJ345" s="11"/>
      <c r="AK345" s="11"/>
      <c r="AL345" s="11"/>
      <c r="AM345" s="11"/>
      <c r="AN345" s="11"/>
      <c r="AO345" s="11"/>
      <c r="AP345" s="11"/>
      <c r="AQ345" s="11"/>
      <c r="AR345" s="11"/>
      <c r="AS345" s="11"/>
      <c r="AT345" s="11"/>
      <c r="AU345" s="11"/>
      <c r="AV345" s="11"/>
      <c r="AW345" s="11"/>
      <c r="AX345" s="11"/>
      <c r="AY345" s="11"/>
      <c r="AZ345" s="11"/>
      <c r="BA345" s="11"/>
      <c r="BB345" s="11"/>
      <c r="BC345" s="11"/>
      <c r="BD345" s="11"/>
      <c r="BE345" s="11"/>
      <c r="BF345" s="11"/>
      <c r="BG345" s="11"/>
      <c r="BH345" s="1">
        <f t="shared" si="7"/>
        <v>15.77</v>
      </c>
    </row>
    <row r="346" spans="2:60" x14ac:dyDescent="0.25">
      <c r="B346" s="2"/>
      <c r="C346" s="11"/>
      <c r="D346" s="11"/>
      <c r="E346" s="11">
        <v>34.479999999999997</v>
      </c>
      <c r="F346" s="11"/>
      <c r="G346" s="11"/>
      <c r="H346" s="11"/>
      <c r="I346" s="11"/>
      <c r="J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  <c r="AA346" s="11"/>
      <c r="AB346" s="11"/>
      <c r="AC346" s="11"/>
      <c r="AD346" s="11"/>
      <c r="AE346" s="11"/>
      <c r="AF346" s="11"/>
      <c r="AG346" s="14"/>
      <c r="AH346" s="11"/>
      <c r="AI346" s="11"/>
      <c r="AJ346" s="11"/>
      <c r="AK346" s="11"/>
      <c r="AL346" s="11"/>
      <c r="AM346" s="11"/>
      <c r="AN346" s="11"/>
      <c r="AO346" s="11"/>
      <c r="AP346" s="11"/>
      <c r="AQ346" s="11"/>
      <c r="AR346" s="11"/>
      <c r="AS346" s="11"/>
      <c r="AT346" s="11"/>
      <c r="AU346" s="11"/>
      <c r="AV346" s="11"/>
      <c r="AW346" s="11"/>
      <c r="AX346" s="11"/>
      <c r="AY346" s="11"/>
      <c r="AZ346" s="11"/>
      <c r="BA346" s="11"/>
      <c r="BB346" s="11"/>
      <c r="BC346" s="11"/>
      <c r="BD346" s="11"/>
      <c r="BE346" s="11"/>
      <c r="BF346" s="11"/>
      <c r="BG346" s="11"/>
      <c r="BH346" s="1">
        <f t="shared" si="7"/>
        <v>34.479999999999997</v>
      </c>
    </row>
    <row r="347" spans="2:60" x14ac:dyDescent="0.25">
      <c r="B347" s="2"/>
      <c r="C347" s="11">
        <v>1420.13</v>
      </c>
      <c r="D347" s="11"/>
      <c r="E347" s="11"/>
      <c r="F347" s="11"/>
      <c r="G347" s="11"/>
      <c r="H347" s="11"/>
      <c r="I347" s="11"/>
      <c r="J347" s="11"/>
      <c r="Q347" s="11"/>
      <c r="R347" s="11"/>
      <c r="S347" s="11"/>
      <c r="T347" s="11"/>
      <c r="U347" s="11"/>
      <c r="V347" s="11"/>
      <c r="W347" s="11"/>
      <c r="X347" s="11"/>
      <c r="Y347" s="11"/>
      <c r="Z347" s="11"/>
      <c r="AA347" s="11"/>
      <c r="AB347" s="11"/>
      <c r="AC347" s="11"/>
      <c r="AD347" s="11"/>
      <c r="AE347" s="11"/>
      <c r="AF347" s="11"/>
      <c r="AG347" s="14"/>
      <c r="AH347" s="11"/>
      <c r="AI347" s="11"/>
      <c r="AJ347" s="11"/>
      <c r="AK347" s="11"/>
      <c r="AL347" s="11"/>
      <c r="AM347" s="11"/>
      <c r="AN347" s="11"/>
      <c r="AO347" s="11"/>
      <c r="AP347" s="11"/>
      <c r="AQ347" s="11"/>
      <c r="AR347" s="11"/>
      <c r="AS347" s="11"/>
      <c r="AT347" s="11"/>
      <c r="AU347" s="11"/>
      <c r="AV347" s="11"/>
      <c r="AW347" s="11"/>
      <c r="AX347" s="11"/>
      <c r="AY347" s="11"/>
      <c r="AZ347" s="11"/>
      <c r="BA347" s="11"/>
      <c r="BB347" s="11"/>
      <c r="BC347" s="11"/>
      <c r="BD347" s="11"/>
      <c r="BE347" s="11"/>
      <c r="BF347" s="11"/>
      <c r="BG347" s="11"/>
      <c r="BH347" s="1">
        <f t="shared" si="7"/>
        <v>1420.13</v>
      </c>
    </row>
    <row r="348" spans="2:60" x14ac:dyDescent="0.25">
      <c r="B348" s="212"/>
      <c r="C348" s="11"/>
      <c r="D348" s="11">
        <v>11005</v>
      </c>
      <c r="E348" s="11"/>
      <c r="F348" s="11"/>
      <c r="G348" s="11"/>
      <c r="H348" s="11"/>
      <c r="I348" s="11"/>
      <c r="J348" s="11"/>
      <c r="Q348" s="11"/>
      <c r="R348" s="11"/>
      <c r="S348" s="11"/>
      <c r="T348" s="11"/>
      <c r="U348" s="11"/>
      <c r="V348" s="11"/>
      <c r="W348" s="11"/>
      <c r="X348" s="11"/>
      <c r="Y348" s="11"/>
      <c r="Z348" s="11"/>
      <c r="AA348" s="11"/>
      <c r="AB348" s="11"/>
      <c r="AC348" s="11"/>
      <c r="AD348" s="11"/>
      <c r="AE348" s="11"/>
      <c r="AF348" s="11"/>
      <c r="AG348" s="14"/>
      <c r="AH348" s="11"/>
      <c r="AI348" s="11"/>
      <c r="AJ348" s="11"/>
      <c r="AK348" s="11"/>
      <c r="AL348" s="11"/>
      <c r="AM348" s="11"/>
      <c r="AN348" s="11"/>
      <c r="AO348" s="11"/>
      <c r="AP348" s="11"/>
      <c r="AQ348" s="11"/>
      <c r="AR348" s="11"/>
      <c r="AS348" s="11"/>
      <c r="AT348" s="11"/>
      <c r="AU348" s="11"/>
      <c r="AV348" s="11"/>
      <c r="AW348" s="11"/>
      <c r="AX348" s="11"/>
      <c r="AY348" s="11"/>
      <c r="AZ348" s="11"/>
      <c r="BA348" s="11"/>
      <c r="BB348" s="11"/>
      <c r="BC348" s="11"/>
      <c r="BD348" s="11"/>
      <c r="BE348" s="11"/>
      <c r="BF348" s="11"/>
      <c r="BG348" s="11"/>
      <c r="BH348" s="1">
        <f t="shared" si="7"/>
        <v>11005</v>
      </c>
    </row>
    <row r="349" spans="2:60" x14ac:dyDescent="0.25">
      <c r="B349" s="117"/>
      <c r="C349" s="11"/>
      <c r="D349" s="11"/>
      <c r="E349" s="11"/>
      <c r="F349" s="11"/>
      <c r="G349" s="11"/>
      <c r="H349" s="11"/>
      <c r="I349" s="11"/>
      <c r="J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  <c r="AA349" s="11"/>
      <c r="AB349" s="11"/>
      <c r="AC349" s="11"/>
      <c r="AD349" s="11">
        <v>222.52</v>
      </c>
      <c r="AE349" s="11"/>
      <c r="AF349" s="11"/>
      <c r="AG349" s="14"/>
      <c r="AH349" s="11"/>
      <c r="AI349" s="11"/>
      <c r="AJ349" s="11"/>
      <c r="AK349" s="11"/>
      <c r="AL349" s="11"/>
      <c r="AM349" s="11"/>
      <c r="AN349" s="11"/>
      <c r="AO349" s="11"/>
      <c r="AP349" s="11"/>
      <c r="AQ349" s="11"/>
      <c r="AR349" s="11"/>
      <c r="AS349" s="11"/>
      <c r="AT349" s="11"/>
      <c r="AU349" s="11"/>
      <c r="AV349" s="11"/>
      <c r="AW349" s="11"/>
      <c r="AX349" s="11"/>
      <c r="AY349" s="11"/>
      <c r="AZ349" s="11"/>
      <c r="BA349" s="11"/>
      <c r="BB349" s="11"/>
      <c r="BC349" s="11"/>
      <c r="BD349" s="11"/>
      <c r="BE349" s="11"/>
      <c r="BF349" s="11"/>
      <c r="BG349" s="11"/>
      <c r="BH349" s="1">
        <f t="shared" si="7"/>
        <v>222.52</v>
      </c>
    </row>
    <row r="350" spans="2:60" x14ac:dyDescent="0.25">
      <c r="B350" s="117"/>
      <c r="C350" s="11"/>
      <c r="D350" s="11"/>
      <c r="E350" s="11"/>
      <c r="F350" s="11"/>
      <c r="G350" s="11"/>
      <c r="H350" s="11"/>
      <c r="I350" s="11"/>
      <c r="J350" s="11"/>
      <c r="Q350" s="11"/>
      <c r="R350" s="11"/>
      <c r="S350" s="11"/>
      <c r="T350" s="11"/>
      <c r="U350" s="11"/>
      <c r="V350" s="11"/>
      <c r="W350" s="11"/>
      <c r="X350" s="11"/>
      <c r="Y350" s="11"/>
      <c r="Z350" s="11"/>
      <c r="AA350" s="11"/>
      <c r="AB350" s="11"/>
      <c r="AC350" s="11"/>
      <c r="AD350" s="11">
        <v>122.04</v>
      </c>
      <c r="AE350" s="11"/>
      <c r="AF350" s="11"/>
      <c r="AG350" s="14"/>
      <c r="AH350" s="11"/>
      <c r="AI350" s="11"/>
      <c r="AJ350" s="11"/>
      <c r="AK350" s="11"/>
      <c r="AL350" s="11"/>
      <c r="AM350" s="11"/>
      <c r="AN350" s="11"/>
      <c r="AO350" s="11"/>
      <c r="AP350" s="11"/>
      <c r="AQ350" s="11"/>
      <c r="AR350" s="11"/>
      <c r="AS350" s="11"/>
      <c r="AT350" s="11"/>
      <c r="AU350" s="11"/>
      <c r="AV350" s="11"/>
      <c r="AW350" s="11"/>
      <c r="AX350" s="11"/>
      <c r="AY350" s="11"/>
      <c r="AZ350" s="11"/>
      <c r="BA350" s="11"/>
      <c r="BB350" s="11"/>
      <c r="BC350" s="11"/>
      <c r="BD350" s="11"/>
      <c r="BE350" s="11"/>
      <c r="BF350" s="11"/>
      <c r="BG350" s="11"/>
      <c r="BH350" s="1">
        <f t="shared" si="7"/>
        <v>122.04</v>
      </c>
    </row>
    <row r="351" spans="2:60" x14ac:dyDescent="0.25">
      <c r="B351" s="117"/>
      <c r="C351" s="11"/>
      <c r="D351" s="11"/>
      <c r="E351" s="11"/>
      <c r="F351" s="11"/>
      <c r="G351" s="11"/>
      <c r="H351" s="11"/>
      <c r="I351" s="11"/>
      <c r="J351" s="11"/>
      <c r="Q351" s="11"/>
      <c r="R351" s="11"/>
      <c r="S351" s="11"/>
      <c r="T351" s="11"/>
      <c r="U351" s="11"/>
      <c r="V351" s="11"/>
      <c r="W351" s="11"/>
      <c r="X351" s="11"/>
      <c r="Y351" s="11"/>
      <c r="Z351" s="11"/>
      <c r="AA351" s="11"/>
      <c r="AB351" s="11"/>
      <c r="AC351" s="11"/>
      <c r="AD351" s="11">
        <v>33.979999999999997</v>
      </c>
      <c r="AE351" s="11"/>
      <c r="AF351" s="11"/>
      <c r="AG351" s="14"/>
      <c r="AH351" s="11"/>
      <c r="AI351" s="11"/>
      <c r="AJ351" s="11"/>
      <c r="AK351" s="11"/>
      <c r="AL351" s="11"/>
      <c r="AM351" s="11"/>
      <c r="AN351" s="11"/>
      <c r="AO351" s="11"/>
      <c r="AP351" s="11"/>
      <c r="AQ351" s="11"/>
      <c r="AR351" s="11"/>
      <c r="AS351" s="11"/>
      <c r="AT351" s="11"/>
      <c r="AU351" s="11"/>
      <c r="AV351" s="11"/>
      <c r="AW351" s="11"/>
      <c r="AX351" s="11"/>
      <c r="AY351" s="11"/>
      <c r="AZ351" s="11"/>
      <c r="BA351" s="11"/>
      <c r="BB351" s="11"/>
      <c r="BC351" s="11"/>
      <c r="BD351" s="11"/>
      <c r="BE351" s="11"/>
      <c r="BF351" s="11"/>
      <c r="BG351" s="11"/>
      <c r="BH351" s="1">
        <f t="shared" si="7"/>
        <v>33.979999999999997</v>
      </c>
    </row>
    <row r="352" spans="2:60" x14ac:dyDescent="0.25">
      <c r="B352" s="117"/>
      <c r="C352" s="11"/>
      <c r="D352" s="11"/>
      <c r="E352" s="11"/>
      <c r="F352" s="11"/>
      <c r="G352" s="11"/>
      <c r="H352" s="11"/>
      <c r="I352" s="11"/>
      <c r="J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  <c r="AA352" s="11"/>
      <c r="AB352" s="11"/>
      <c r="AC352" s="11"/>
      <c r="AD352" s="11">
        <v>72.36</v>
      </c>
      <c r="AE352" s="11"/>
      <c r="AF352" s="11"/>
      <c r="AG352" s="14"/>
      <c r="AH352" s="11"/>
      <c r="AI352" s="11"/>
      <c r="AJ352" s="11"/>
      <c r="AK352" s="11"/>
      <c r="AL352" s="11"/>
      <c r="AM352" s="11"/>
      <c r="AN352" s="11"/>
      <c r="AO352" s="11"/>
      <c r="AP352" s="11"/>
      <c r="AQ352" s="11"/>
      <c r="AR352" s="11"/>
      <c r="AS352" s="11"/>
      <c r="AT352" s="11"/>
      <c r="AU352" s="11"/>
      <c r="AV352" s="11"/>
      <c r="AW352" s="11"/>
      <c r="AX352" s="11"/>
      <c r="AY352" s="11"/>
      <c r="AZ352" s="11"/>
      <c r="BA352" s="11"/>
      <c r="BB352" s="11"/>
      <c r="BC352" s="11"/>
      <c r="BD352" s="11"/>
      <c r="BE352" s="11"/>
      <c r="BF352" s="11"/>
      <c r="BG352" s="11"/>
      <c r="BH352" s="1">
        <f t="shared" si="7"/>
        <v>72.36</v>
      </c>
    </row>
    <row r="353" spans="2:60" x14ac:dyDescent="0.25">
      <c r="B353" s="53"/>
      <c r="C353" s="11"/>
      <c r="D353" s="11"/>
      <c r="E353" s="11"/>
      <c r="F353" s="11"/>
      <c r="G353" s="11"/>
      <c r="H353" s="11"/>
      <c r="I353" s="11"/>
      <c r="J353" s="11"/>
      <c r="Q353" s="11"/>
      <c r="R353" s="11"/>
      <c r="S353" s="11"/>
      <c r="T353" s="11"/>
      <c r="U353" s="11"/>
      <c r="V353" s="11"/>
      <c r="W353" s="11"/>
      <c r="X353" s="11"/>
      <c r="Y353" s="11"/>
      <c r="Z353" s="11"/>
      <c r="AA353" s="11"/>
      <c r="AB353" s="11"/>
      <c r="AC353" s="11"/>
      <c r="AD353" s="11">
        <v>55.8</v>
      </c>
      <c r="AE353" s="11"/>
      <c r="AF353" s="11"/>
      <c r="AG353" s="14"/>
      <c r="AH353" s="11"/>
      <c r="AI353" s="11"/>
      <c r="AJ353" s="11"/>
      <c r="AK353" s="11"/>
      <c r="AL353" s="11"/>
      <c r="AM353" s="11"/>
      <c r="AN353" s="11"/>
      <c r="AO353" s="11"/>
      <c r="AP353" s="11"/>
      <c r="AQ353" s="11"/>
      <c r="AR353" s="11"/>
      <c r="AS353" s="11"/>
      <c r="AT353" s="11"/>
      <c r="AU353" s="11"/>
      <c r="AV353" s="11"/>
      <c r="AW353" s="11"/>
      <c r="AX353" s="11"/>
      <c r="AY353" s="11"/>
      <c r="AZ353" s="11"/>
      <c r="BA353" s="11"/>
      <c r="BB353" s="11"/>
      <c r="BC353" s="11"/>
      <c r="BD353" s="11"/>
      <c r="BE353" s="11"/>
      <c r="BF353" s="11"/>
      <c r="BG353" s="11"/>
      <c r="BH353" s="1">
        <f t="shared" si="7"/>
        <v>55.8</v>
      </c>
    </row>
    <row r="354" spans="2:60" x14ac:dyDescent="0.25">
      <c r="B354" s="53"/>
      <c r="C354" s="11"/>
      <c r="D354" s="11"/>
      <c r="E354" s="11"/>
      <c r="F354" s="11"/>
      <c r="G354" s="11"/>
      <c r="H354" s="11"/>
      <c r="I354" s="11"/>
      <c r="J354" s="11"/>
      <c r="Q354" s="11"/>
      <c r="R354" s="11"/>
      <c r="S354" s="11"/>
      <c r="T354" s="11"/>
      <c r="U354" s="11"/>
      <c r="V354" s="11"/>
      <c r="W354" s="11"/>
      <c r="X354" s="11"/>
      <c r="Y354" s="11"/>
      <c r="Z354" s="11"/>
      <c r="AA354" s="11"/>
      <c r="AB354" s="11"/>
      <c r="AC354" s="11"/>
      <c r="AD354" s="11">
        <v>327.39999999999998</v>
      </c>
      <c r="AE354" s="11"/>
      <c r="AF354" s="11"/>
      <c r="AG354" s="14"/>
      <c r="AH354" s="11"/>
      <c r="AI354" s="11"/>
      <c r="AJ354" s="11"/>
      <c r="AK354" s="11"/>
      <c r="AL354" s="11"/>
      <c r="AM354" s="11"/>
      <c r="AN354" s="11"/>
      <c r="AO354" s="11"/>
      <c r="AP354" s="11"/>
      <c r="AQ354" s="11"/>
      <c r="AR354" s="11"/>
      <c r="AS354" s="11"/>
      <c r="AT354" s="11"/>
      <c r="AU354" s="11"/>
      <c r="AV354" s="11"/>
      <c r="AW354" s="11"/>
      <c r="AX354" s="11"/>
      <c r="AY354" s="11"/>
      <c r="AZ354" s="11"/>
      <c r="BA354" s="11"/>
      <c r="BB354" s="11"/>
      <c r="BC354" s="11"/>
      <c r="BD354" s="11"/>
      <c r="BE354" s="11"/>
      <c r="BF354" s="11"/>
      <c r="BG354" s="11"/>
      <c r="BH354" s="1">
        <f t="shared" si="7"/>
        <v>327.39999999999998</v>
      </c>
    </row>
    <row r="355" spans="2:60" x14ac:dyDescent="0.25">
      <c r="B355" s="53"/>
      <c r="C355" s="11"/>
      <c r="D355" s="11"/>
      <c r="E355" s="11"/>
      <c r="F355" s="11"/>
      <c r="G355" s="11"/>
      <c r="H355" s="11"/>
      <c r="I355" s="11"/>
      <c r="J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  <c r="AA355" s="11"/>
      <c r="AB355" s="11"/>
      <c r="AC355" s="11"/>
      <c r="AD355" s="11">
        <v>186.64</v>
      </c>
      <c r="AE355" s="11"/>
      <c r="AF355" s="11"/>
      <c r="AG355" s="14"/>
      <c r="AH355" s="11"/>
      <c r="AI355" s="11"/>
      <c r="AJ355" s="11"/>
      <c r="AK355" s="11"/>
      <c r="AL355" s="11"/>
      <c r="AM355" s="11"/>
      <c r="AN355" s="11"/>
      <c r="AO355" s="11"/>
      <c r="AP355" s="11"/>
      <c r="AQ355" s="11"/>
      <c r="AR355" s="11"/>
      <c r="AS355" s="11"/>
      <c r="AT355" s="11"/>
      <c r="AU355" s="11"/>
      <c r="AV355" s="11"/>
      <c r="AW355" s="11"/>
      <c r="AX355" s="11"/>
      <c r="AY355" s="11"/>
      <c r="AZ355" s="11"/>
      <c r="BA355" s="11"/>
      <c r="BB355" s="11"/>
      <c r="BC355" s="11"/>
      <c r="BD355" s="11"/>
      <c r="BE355" s="11"/>
      <c r="BF355" s="11"/>
      <c r="BG355" s="11"/>
      <c r="BH355" s="1">
        <f t="shared" si="7"/>
        <v>186.64</v>
      </c>
    </row>
    <row r="356" spans="2:60" x14ac:dyDescent="0.25">
      <c r="B356" s="2"/>
      <c r="C356" s="11"/>
      <c r="D356" s="11"/>
      <c r="E356" s="11"/>
      <c r="F356" s="11"/>
      <c r="G356" s="11"/>
      <c r="H356" s="11"/>
      <c r="I356" s="11"/>
      <c r="J356" s="11"/>
      <c r="Q356" s="11"/>
      <c r="R356" s="11"/>
      <c r="S356" s="11"/>
      <c r="T356" s="11"/>
      <c r="U356" s="11"/>
      <c r="V356" s="11"/>
      <c r="W356" s="11"/>
      <c r="X356" s="11"/>
      <c r="Y356" s="11"/>
      <c r="Z356" s="11"/>
      <c r="AA356" s="11"/>
      <c r="AB356" s="11"/>
      <c r="AC356" s="11"/>
      <c r="AD356" s="11">
        <v>139.97999999999999</v>
      </c>
      <c r="AE356" s="11"/>
      <c r="AF356" s="11"/>
      <c r="AG356" s="14"/>
      <c r="AH356" s="11"/>
      <c r="AI356" s="11"/>
      <c r="AJ356" s="11"/>
      <c r="AK356" s="11"/>
      <c r="AL356" s="11"/>
      <c r="AM356" s="11"/>
      <c r="AN356" s="11"/>
      <c r="AO356" s="11"/>
      <c r="AP356" s="11"/>
      <c r="AQ356" s="11"/>
      <c r="AR356" s="11"/>
      <c r="AS356" s="11"/>
      <c r="AT356" s="11"/>
      <c r="AU356" s="11"/>
      <c r="AV356" s="11"/>
      <c r="AW356" s="11"/>
      <c r="AX356" s="11"/>
      <c r="AY356" s="11"/>
      <c r="AZ356" s="11"/>
      <c r="BA356" s="11"/>
      <c r="BB356" s="11"/>
      <c r="BC356" s="11"/>
      <c r="BD356" s="11"/>
      <c r="BE356" s="11"/>
      <c r="BF356" s="11"/>
      <c r="BG356" s="11"/>
      <c r="BH356" s="1">
        <f t="shared" si="7"/>
        <v>139.97999999999999</v>
      </c>
    </row>
    <row r="357" spans="2:60" x14ac:dyDescent="0.25">
      <c r="B357" s="2"/>
      <c r="C357" s="11"/>
      <c r="D357" s="11"/>
      <c r="E357" s="11"/>
      <c r="F357" s="11"/>
      <c r="G357" s="11"/>
      <c r="H357" s="11"/>
      <c r="I357" s="11"/>
      <c r="J357" s="11"/>
      <c r="Q357" s="11"/>
      <c r="R357" s="11"/>
      <c r="S357" s="11"/>
      <c r="T357" s="11"/>
      <c r="U357" s="11"/>
      <c r="V357" s="11"/>
      <c r="W357" s="11"/>
      <c r="X357" s="11"/>
      <c r="Y357" s="11"/>
      <c r="Z357" s="11"/>
      <c r="AA357" s="11"/>
      <c r="AB357" s="11"/>
      <c r="AC357" s="11"/>
      <c r="AD357" s="11">
        <v>36.74</v>
      </c>
      <c r="AE357" s="11"/>
      <c r="AF357" s="11"/>
      <c r="AG357" s="14"/>
      <c r="AH357" s="11"/>
      <c r="AI357" s="11"/>
      <c r="AJ357" s="11"/>
      <c r="AK357" s="11"/>
      <c r="AL357" s="11"/>
      <c r="AM357" s="11"/>
      <c r="AN357" s="11"/>
      <c r="AO357" s="11"/>
      <c r="AP357" s="11"/>
      <c r="AQ357" s="11"/>
      <c r="AR357" s="11"/>
      <c r="AS357" s="11"/>
      <c r="AT357" s="11"/>
      <c r="AU357" s="11"/>
      <c r="AV357" s="11"/>
      <c r="AW357" s="11"/>
      <c r="AX357" s="11"/>
      <c r="AY357" s="11"/>
      <c r="AZ357" s="11"/>
      <c r="BA357" s="11"/>
      <c r="BB357" s="11"/>
      <c r="BC357" s="11"/>
      <c r="BD357" s="11"/>
      <c r="BE357" s="11"/>
      <c r="BF357" s="11"/>
      <c r="BG357" s="11"/>
      <c r="BH357" s="1">
        <f t="shared" si="7"/>
        <v>36.74</v>
      </c>
    </row>
    <row r="358" spans="2:60" x14ac:dyDescent="0.25">
      <c r="B358" s="2"/>
      <c r="C358" s="11"/>
      <c r="D358" s="11"/>
      <c r="E358" s="11"/>
      <c r="F358" s="11"/>
      <c r="G358" s="11"/>
      <c r="H358" s="11"/>
      <c r="I358" s="11"/>
      <c r="J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  <c r="AA358" s="11"/>
      <c r="AB358" s="11"/>
      <c r="AC358" s="11"/>
      <c r="AD358" s="11">
        <v>101.34</v>
      </c>
      <c r="AE358" s="11"/>
      <c r="AF358" s="11"/>
      <c r="AG358" s="14"/>
      <c r="AH358" s="11"/>
      <c r="AI358" s="11"/>
      <c r="AJ358" s="11"/>
      <c r="AK358" s="11"/>
      <c r="AL358" s="11"/>
      <c r="AM358" s="11"/>
      <c r="AN358" s="11"/>
      <c r="AO358" s="11"/>
      <c r="AP358" s="11"/>
      <c r="AQ358" s="11"/>
      <c r="AR358" s="11"/>
      <c r="AS358" s="11"/>
      <c r="AT358" s="11"/>
      <c r="AU358" s="11"/>
      <c r="AV358" s="11"/>
      <c r="AW358" s="11"/>
      <c r="AX358" s="11"/>
      <c r="AY358" s="11"/>
      <c r="AZ358" s="11"/>
      <c r="BA358" s="11"/>
      <c r="BB358" s="11"/>
      <c r="BC358" s="11"/>
      <c r="BD358" s="11"/>
      <c r="BE358" s="11"/>
      <c r="BF358" s="11"/>
      <c r="BG358" s="11"/>
      <c r="BH358" s="1">
        <f t="shared" si="7"/>
        <v>101.34</v>
      </c>
    </row>
    <row r="359" spans="2:60" x14ac:dyDescent="0.25">
      <c r="B359" s="2"/>
      <c r="C359" s="11"/>
      <c r="D359" s="11"/>
      <c r="E359" s="11"/>
      <c r="F359" s="11"/>
      <c r="G359" s="11"/>
      <c r="H359" s="11"/>
      <c r="I359" s="11"/>
      <c r="J359" s="11"/>
      <c r="Q359" s="11"/>
      <c r="R359" s="11"/>
      <c r="S359" s="11"/>
      <c r="T359" s="11"/>
      <c r="U359" s="11"/>
      <c r="V359" s="11"/>
      <c r="W359" s="11"/>
      <c r="X359" s="11"/>
      <c r="Y359" s="11"/>
      <c r="Z359" s="11"/>
      <c r="AA359" s="11"/>
      <c r="AB359" s="11"/>
      <c r="AC359" s="11"/>
      <c r="AD359" s="11">
        <v>40.880000000000003</v>
      </c>
      <c r="AE359" s="11"/>
      <c r="AF359" s="11"/>
      <c r="AG359" s="14"/>
      <c r="AH359" s="11"/>
      <c r="AI359" s="11"/>
      <c r="AJ359" s="11"/>
      <c r="AK359" s="11"/>
      <c r="AL359" s="11"/>
      <c r="AM359" s="11"/>
      <c r="AN359" s="11"/>
      <c r="AO359" s="11"/>
      <c r="AP359" s="11"/>
      <c r="AQ359" s="11"/>
      <c r="AR359" s="11"/>
      <c r="AS359" s="11"/>
      <c r="AT359" s="11"/>
      <c r="AU359" s="11"/>
      <c r="AV359" s="11"/>
      <c r="AW359" s="11"/>
      <c r="AX359" s="11"/>
      <c r="AY359" s="11"/>
      <c r="AZ359" s="11"/>
      <c r="BA359" s="11"/>
      <c r="BB359" s="11"/>
      <c r="BC359" s="11"/>
      <c r="BD359" s="11"/>
      <c r="BE359" s="11"/>
      <c r="BF359" s="11"/>
      <c r="BG359" s="11"/>
      <c r="BH359" s="1">
        <f t="shared" si="7"/>
        <v>40.880000000000003</v>
      </c>
    </row>
    <row r="360" spans="2:60" x14ac:dyDescent="0.25">
      <c r="B360" s="2"/>
      <c r="C360" s="11"/>
      <c r="D360" s="11"/>
      <c r="E360" s="11"/>
      <c r="F360" s="11"/>
      <c r="G360" s="11"/>
      <c r="H360" s="11"/>
      <c r="I360" s="11"/>
      <c r="J360" s="11"/>
      <c r="Q360" s="11"/>
      <c r="R360" s="11"/>
      <c r="S360" s="11"/>
      <c r="T360" s="11"/>
      <c r="U360" s="11"/>
      <c r="V360" s="11"/>
      <c r="W360" s="11"/>
      <c r="X360" s="11"/>
      <c r="Y360" s="11"/>
      <c r="Z360" s="11"/>
      <c r="AA360" s="11"/>
      <c r="AB360" s="11"/>
      <c r="AC360" s="11"/>
      <c r="AD360" s="11">
        <v>105.48</v>
      </c>
      <c r="AE360" s="11"/>
      <c r="AF360" s="11"/>
      <c r="AG360" s="14"/>
      <c r="AH360" s="11"/>
      <c r="AI360" s="11"/>
      <c r="AJ360" s="11"/>
      <c r="AK360" s="11"/>
      <c r="AL360" s="11"/>
      <c r="AM360" s="11"/>
      <c r="AN360" s="11"/>
      <c r="AO360" s="11"/>
      <c r="AP360" s="11"/>
      <c r="AQ360" s="11"/>
      <c r="AR360" s="11"/>
      <c r="AS360" s="11"/>
      <c r="AT360" s="11"/>
      <c r="AU360" s="11"/>
      <c r="AV360" s="11"/>
      <c r="AW360" s="11"/>
      <c r="AX360" s="11"/>
      <c r="AY360" s="11"/>
      <c r="AZ360" s="11"/>
      <c r="BA360" s="11"/>
      <c r="BB360" s="11"/>
      <c r="BC360" s="11"/>
      <c r="BD360" s="11"/>
      <c r="BE360" s="11"/>
      <c r="BF360" s="11"/>
      <c r="BG360" s="11"/>
      <c r="BH360" s="1">
        <f t="shared" si="7"/>
        <v>105.48</v>
      </c>
    </row>
    <row r="361" spans="2:60" x14ac:dyDescent="0.25">
      <c r="B361" s="2"/>
      <c r="C361" s="11"/>
      <c r="D361" s="11"/>
      <c r="E361" s="11"/>
      <c r="F361" s="11"/>
      <c r="G361" s="11"/>
      <c r="H361" s="11"/>
      <c r="I361" s="11"/>
      <c r="J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  <c r="AA361" s="11"/>
      <c r="AB361" s="11"/>
      <c r="AC361" s="11"/>
      <c r="AD361" s="11">
        <v>207.34</v>
      </c>
      <c r="AE361" s="11"/>
      <c r="AF361" s="11"/>
      <c r="AG361" s="14"/>
      <c r="AH361" s="11"/>
      <c r="AI361" s="11"/>
      <c r="AJ361" s="11"/>
      <c r="AK361" s="11"/>
      <c r="AL361" s="11"/>
      <c r="AM361" s="11"/>
      <c r="AN361" s="11"/>
      <c r="AO361" s="11"/>
      <c r="AP361" s="11"/>
      <c r="AQ361" s="11"/>
      <c r="AR361" s="11"/>
      <c r="AS361" s="11"/>
      <c r="AT361" s="11"/>
      <c r="AU361" s="11"/>
      <c r="AV361" s="11"/>
      <c r="AW361" s="11"/>
      <c r="AX361" s="11"/>
      <c r="AY361" s="11"/>
      <c r="AZ361" s="11"/>
      <c r="BA361" s="11"/>
      <c r="BB361" s="11"/>
      <c r="BC361" s="11"/>
      <c r="BD361" s="11"/>
      <c r="BE361" s="11"/>
      <c r="BF361" s="11"/>
      <c r="BG361" s="11"/>
      <c r="BH361" s="1">
        <f t="shared" si="7"/>
        <v>207.34</v>
      </c>
    </row>
    <row r="362" spans="2:60" x14ac:dyDescent="0.25">
      <c r="B362" s="2"/>
      <c r="C362" s="11"/>
      <c r="D362" s="11"/>
      <c r="E362" s="11"/>
      <c r="F362" s="11"/>
      <c r="G362" s="11"/>
      <c r="H362" s="11"/>
      <c r="I362" s="11"/>
      <c r="J362" s="11"/>
      <c r="Q362" s="11"/>
      <c r="R362" s="11"/>
      <c r="S362" s="11"/>
      <c r="T362" s="11"/>
      <c r="U362" s="11"/>
      <c r="V362" s="11"/>
      <c r="W362" s="11"/>
      <c r="X362" s="11"/>
      <c r="Y362" s="11"/>
      <c r="Z362" s="11"/>
      <c r="AA362" s="11"/>
      <c r="AB362" s="11"/>
      <c r="AC362" s="11"/>
      <c r="AD362" s="11">
        <v>83.4</v>
      </c>
      <c r="AE362" s="11"/>
      <c r="AF362" s="11"/>
      <c r="AG362" s="14"/>
      <c r="AH362" s="11"/>
      <c r="AI362" s="11"/>
      <c r="AJ362" s="11"/>
      <c r="AK362" s="11"/>
      <c r="AL362" s="11"/>
      <c r="AM362" s="11"/>
      <c r="AN362" s="11"/>
      <c r="AO362" s="11"/>
      <c r="AP362" s="11"/>
      <c r="AQ362" s="11"/>
      <c r="AR362" s="11"/>
      <c r="AS362" s="11"/>
      <c r="AT362" s="11"/>
      <c r="AU362" s="11"/>
      <c r="AV362" s="11"/>
      <c r="AW362" s="11"/>
      <c r="AX362" s="11"/>
      <c r="AY362" s="11"/>
      <c r="AZ362" s="11"/>
      <c r="BA362" s="11"/>
      <c r="BB362" s="11"/>
      <c r="BC362" s="11"/>
      <c r="BD362" s="11"/>
      <c r="BE362" s="11"/>
      <c r="BF362" s="11"/>
      <c r="BG362" s="11"/>
      <c r="BH362" s="1">
        <f t="shared" si="7"/>
        <v>83.4</v>
      </c>
    </row>
    <row r="363" spans="2:60" x14ac:dyDescent="0.25">
      <c r="B363" s="2"/>
      <c r="C363" s="11"/>
      <c r="D363" s="11"/>
      <c r="E363" s="11"/>
      <c r="F363" s="11"/>
      <c r="G363" s="11"/>
      <c r="H363" s="11"/>
      <c r="I363" s="11"/>
      <c r="J363" s="11"/>
      <c r="Q363" s="11"/>
      <c r="R363" s="11"/>
      <c r="S363" s="11"/>
      <c r="T363" s="11"/>
      <c r="U363" s="11"/>
      <c r="V363" s="11"/>
      <c r="W363" s="11"/>
      <c r="X363" s="11"/>
      <c r="Y363" s="11"/>
      <c r="Z363" s="11"/>
      <c r="AA363" s="11"/>
      <c r="AB363" s="11"/>
      <c r="AC363" s="11"/>
      <c r="AD363" s="11">
        <v>401.58</v>
      </c>
      <c r="AE363" s="11"/>
      <c r="AF363" s="11"/>
      <c r="AG363" s="14"/>
      <c r="AH363" s="11"/>
      <c r="AI363" s="11"/>
      <c r="AJ363" s="11"/>
      <c r="AK363" s="11"/>
      <c r="AL363" s="11"/>
      <c r="AM363" s="11"/>
      <c r="AN363" s="11"/>
      <c r="AO363" s="11"/>
      <c r="AP363" s="11"/>
      <c r="AQ363" s="11"/>
      <c r="AR363" s="11"/>
      <c r="AS363" s="11"/>
      <c r="AT363" s="11"/>
      <c r="AU363" s="11"/>
      <c r="AV363" s="11"/>
      <c r="AW363" s="11"/>
      <c r="AX363" s="11"/>
      <c r="AY363" s="11"/>
      <c r="AZ363" s="11"/>
      <c r="BA363" s="11"/>
      <c r="BB363" s="11"/>
      <c r="BC363" s="11"/>
      <c r="BD363" s="11"/>
      <c r="BE363" s="11"/>
      <c r="BF363" s="11"/>
      <c r="BG363" s="11"/>
      <c r="BH363" s="1">
        <f t="shared" si="7"/>
        <v>401.58</v>
      </c>
    </row>
    <row r="364" spans="2:60" x14ac:dyDescent="0.25">
      <c r="B364" s="117"/>
      <c r="C364" s="11"/>
      <c r="D364" s="11"/>
      <c r="E364" s="11"/>
      <c r="F364" s="11"/>
      <c r="G364" s="11"/>
      <c r="H364" s="11"/>
      <c r="I364" s="11"/>
      <c r="J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  <c r="AA364" s="11"/>
      <c r="AB364" s="11"/>
      <c r="AC364" s="11"/>
      <c r="AD364" s="11">
        <v>8.2799999999999994</v>
      </c>
      <c r="AE364" s="11"/>
      <c r="AF364" s="11"/>
      <c r="AG364" s="14"/>
      <c r="AH364" s="11"/>
      <c r="AI364" s="11"/>
      <c r="AJ364" s="11"/>
      <c r="AK364" s="11"/>
      <c r="AL364" s="11"/>
      <c r="AM364" s="11"/>
      <c r="AN364" s="11"/>
      <c r="AO364" s="11"/>
      <c r="AP364" s="11"/>
      <c r="AQ364" s="11"/>
      <c r="AR364" s="11"/>
      <c r="AS364" s="11"/>
      <c r="AT364" s="11"/>
      <c r="AU364" s="11"/>
      <c r="AV364" s="11"/>
      <c r="AW364" s="11"/>
      <c r="AX364" s="11"/>
      <c r="AY364" s="11"/>
      <c r="AZ364" s="11"/>
      <c r="BA364" s="11"/>
      <c r="BB364" s="11"/>
      <c r="BC364" s="11"/>
      <c r="BD364" s="11"/>
      <c r="BE364" s="11"/>
      <c r="BF364" s="11"/>
      <c r="BG364" s="11"/>
      <c r="BH364" s="1">
        <f t="shared" ref="BH364:BH395" si="8">SUM(C364:BG364)</f>
        <v>8.2799999999999994</v>
      </c>
    </row>
    <row r="365" spans="2:60" x14ac:dyDescent="0.25">
      <c r="B365" s="2"/>
      <c r="C365" s="11"/>
      <c r="D365" s="11"/>
      <c r="E365" s="11"/>
      <c r="F365" s="11"/>
      <c r="G365" s="11"/>
      <c r="H365" s="11"/>
      <c r="I365" s="11"/>
      <c r="J365" s="11"/>
      <c r="Q365" s="11"/>
      <c r="R365" s="11"/>
      <c r="S365" s="11"/>
      <c r="T365" s="11"/>
      <c r="U365" s="11"/>
      <c r="V365" s="11"/>
      <c r="W365" s="11"/>
      <c r="X365" s="11"/>
      <c r="Y365" s="11"/>
      <c r="Z365" s="11"/>
      <c r="AA365" s="11"/>
      <c r="AB365" s="11"/>
      <c r="AC365" s="11"/>
      <c r="AD365" s="11">
        <v>2.39</v>
      </c>
      <c r="AE365" s="11"/>
      <c r="AF365" s="11"/>
      <c r="AG365" s="14"/>
      <c r="AH365" s="11"/>
      <c r="AI365" s="11"/>
      <c r="AJ365" s="11"/>
      <c r="AK365" s="11"/>
      <c r="AL365" s="11"/>
      <c r="AM365" s="11"/>
      <c r="AN365" s="11"/>
      <c r="AO365" s="11"/>
      <c r="AP365" s="11"/>
      <c r="AQ365" s="11"/>
      <c r="AR365" s="11"/>
      <c r="AS365" s="11"/>
      <c r="AT365" s="11"/>
      <c r="AU365" s="11"/>
      <c r="AV365" s="11"/>
      <c r="AW365" s="11"/>
      <c r="AX365" s="11"/>
      <c r="AY365" s="11"/>
      <c r="AZ365" s="11"/>
      <c r="BA365" s="11"/>
      <c r="BB365" s="11"/>
      <c r="BC365" s="11"/>
      <c r="BD365" s="11"/>
      <c r="BE365" s="11"/>
      <c r="BF365" s="11"/>
      <c r="BG365" s="11"/>
      <c r="BH365" s="1">
        <f t="shared" si="8"/>
        <v>2.39</v>
      </c>
    </row>
    <row r="366" spans="2:60" x14ac:dyDescent="0.25">
      <c r="B366" s="2"/>
      <c r="C366" s="11"/>
      <c r="D366" s="11"/>
      <c r="E366" s="11"/>
      <c r="F366" s="11"/>
      <c r="G366" s="11"/>
      <c r="H366" s="11"/>
      <c r="I366" s="11"/>
      <c r="J366" s="11"/>
      <c r="Q366" s="11"/>
      <c r="R366" s="11"/>
      <c r="S366" s="11"/>
      <c r="T366" s="11"/>
      <c r="U366" s="11"/>
      <c r="V366" s="11"/>
      <c r="W366" s="11"/>
      <c r="X366" s="11"/>
      <c r="Y366" s="11"/>
      <c r="Z366" s="11"/>
      <c r="AA366" s="11"/>
      <c r="AB366" s="11"/>
      <c r="AC366" s="11"/>
      <c r="AD366" s="11">
        <v>3.76</v>
      </c>
      <c r="AE366" s="11"/>
      <c r="AF366" s="11"/>
      <c r="AG366" s="14"/>
      <c r="AH366" s="11"/>
      <c r="AI366" s="11"/>
      <c r="AJ366" s="11"/>
      <c r="AK366" s="11"/>
      <c r="AL366" s="11"/>
      <c r="AM366" s="11"/>
      <c r="AN366" s="11"/>
      <c r="AO366" s="11"/>
      <c r="AP366" s="11"/>
      <c r="AQ366" s="11"/>
      <c r="AR366" s="11"/>
      <c r="AS366" s="11"/>
      <c r="AT366" s="11"/>
      <c r="AU366" s="11"/>
      <c r="AV366" s="11"/>
      <c r="AW366" s="11"/>
      <c r="AX366" s="11"/>
      <c r="AY366" s="11"/>
      <c r="AZ366" s="11"/>
      <c r="BA366" s="11"/>
      <c r="BB366" s="11"/>
      <c r="BC366" s="11"/>
      <c r="BD366" s="11"/>
      <c r="BE366" s="11"/>
      <c r="BF366" s="11"/>
      <c r="BG366" s="11"/>
      <c r="BH366" s="1">
        <f t="shared" si="8"/>
        <v>3.76</v>
      </c>
    </row>
    <row r="367" spans="2:60" x14ac:dyDescent="0.25">
      <c r="B367" s="2"/>
      <c r="C367" s="11"/>
      <c r="D367" s="11"/>
      <c r="E367" s="11"/>
      <c r="F367" s="11"/>
      <c r="G367" s="11"/>
      <c r="H367" s="11"/>
      <c r="I367" s="11"/>
      <c r="J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  <c r="AA367" s="11"/>
      <c r="AB367" s="11"/>
      <c r="AC367" s="11"/>
      <c r="AD367" s="11"/>
      <c r="AE367" s="11">
        <v>755.23</v>
      </c>
      <c r="AF367" s="11"/>
      <c r="AG367" s="14"/>
      <c r="AH367" s="11"/>
      <c r="AI367" s="11"/>
      <c r="AJ367" s="11"/>
      <c r="AK367" s="11"/>
      <c r="AL367" s="11"/>
      <c r="AM367" s="11"/>
      <c r="AN367" s="11"/>
      <c r="AO367" s="11"/>
      <c r="AP367" s="11"/>
      <c r="AQ367" s="11"/>
      <c r="AR367" s="11"/>
      <c r="AS367" s="11"/>
      <c r="AT367" s="11"/>
      <c r="AU367" s="11"/>
      <c r="AV367" s="11"/>
      <c r="AW367" s="11"/>
      <c r="AX367" s="11"/>
      <c r="AY367" s="11"/>
      <c r="AZ367" s="11"/>
      <c r="BA367" s="11"/>
      <c r="BB367" s="11"/>
      <c r="BC367" s="11"/>
      <c r="BD367" s="11"/>
      <c r="BE367" s="11"/>
      <c r="BF367" s="11"/>
      <c r="BG367" s="11"/>
      <c r="BH367" s="1">
        <f t="shared" si="8"/>
        <v>755.23</v>
      </c>
    </row>
    <row r="368" spans="2:60" x14ac:dyDescent="0.25">
      <c r="B368" s="2"/>
      <c r="C368" s="11"/>
      <c r="D368" s="11"/>
      <c r="E368" s="11"/>
      <c r="F368" s="11"/>
      <c r="G368" s="11"/>
      <c r="H368" s="11"/>
      <c r="I368" s="11"/>
      <c r="J368" s="11"/>
      <c r="Q368" s="11"/>
      <c r="R368" s="11"/>
      <c r="S368" s="11"/>
      <c r="T368" s="11"/>
      <c r="U368" s="11"/>
      <c r="V368" s="11"/>
      <c r="W368" s="11"/>
      <c r="X368" s="11"/>
      <c r="Y368" s="11"/>
      <c r="Z368" s="11"/>
      <c r="AA368" s="11"/>
      <c r="AB368" s="11"/>
      <c r="AC368" s="11"/>
      <c r="AD368" s="11"/>
      <c r="AE368" s="11">
        <v>565</v>
      </c>
      <c r="AF368" s="11"/>
      <c r="AG368" s="14"/>
      <c r="AH368" s="11"/>
      <c r="AI368" s="11"/>
      <c r="AJ368" s="11"/>
      <c r="AK368" s="11"/>
      <c r="AL368" s="11"/>
      <c r="AM368" s="11"/>
      <c r="AN368" s="11"/>
      <c r="AO368" s="11"/>
      <c r="AP368" s="11"/>
      <c r="AQ368" s="11"/>
      <c r="AR368" s="11"/>
      <c r="AS368" s="11"/>
      <c r="AT368" s="11"/>
      <c r="AU368" s="11"/>
      <c r="AV368" s="11"/>
      <c r="AW368" s="11"/>
      <c r="AX368" s="11"/>
      <c r="AY368" s="11"/>
      <c r="AZ368" s="11"/>
      <c r="BA368" s="11"/>
      <c r="BB368" s="11"/>
      <c r="BC368" s="11"/>
      <c r="BD368" s="11"/>
      <c r="BE368" s="11"/>
      <c r="BF368" s="11"/>
      <c r="BG368" s="11"/>
      <c r="BH368" s="1">
        <f t="shared" si="8"/>
        <v>565</v>
      </c>
    </row>
    <row r="369" spans="2:60" x14ac:dyDescent="0.25">
      <c r="B369" s="2"/>
      <c r="C369" s="11"/>
      <c r="D369" s="11"/>
      <c r="E369" s="11"/>
      <c r="F369" s="11"/>
      <c r="G369" s="11"/>
      <c r="H369" s="11"/>
      <c r="I369" s="11"/>
      <c r="J369" s="11"/>
      <c r="Q369" s="11"/>
      <c r="R369" s="11"/>
      <c r="S369" s="11"/>
      <c r="T369" s="11"/>
      <c r="U369" s="11"/>
      <c r="V369" s="11"/>
      <c r="W369" s="11"/>
      <c r="X369" s="11"/>
      <c r="Y369" s="11"/>
      <c r="Z369" s="11"/>
      <c r="AA369" s="11"/>
      <c r="AB369" s="11"/>
      <c r="AC369" s="11"/>
      <c r="AD369" s="11"/>
      <c r="AE369" s="11">
        <v>1017</v>
      </c>
      <c r="AF369" s="11"/>
      <c r="AG369" s="14"/>
      <c r="AH369" s="11"/>
      <c r="AI369" s="11"/>
      <c r="AJ369" s="11"/>
      <c r="AK369" s="11"/>
      <c r="AL369" s="11"/>
      <c r="AM369" s="11"/>
      <c r="AN369" s="11"/>
      <c r="AO369" s="11"/>
      <c r="AP369" s="11"/>
      <c r="AQ369" s="11"/>
      <c r="AR369" s="11"/>
      <c r="AS369" s="11"/>
      <c r="AT369" s="11"/>
      <c r="AU369" s="11"/>
      <c r="AV369" s="11"/>
      <c r="AW369" s="11"/>
      <c r="AX369" s="11"/>
      <c r="AY369" s="11"/>
      <c r="AZ369" s="11"/>
      <c r="BA369" s="11"/>
      <c r="BB369" s="11"/>
      <c r="BC369" s="11"/>
      <c r="BD369" s="11"/>
      <c r="BE369" s="11"/>
      <c r="BF369" s="11"/>
      <c r="BG369" s="11"/>
      <c r="BH369" s="1">
        <f t="shared" si="8"/>
        <v>1017</v>
      </c>
    </row>
    <row r="370" spans="2:60" x14ac:dyDescent="0.25">
      <c r="B370" s="2"/>
      <c r="C370" s="11"/>
      <c r="D370" s="11"/>
      <c r="E370" s="11"/>
      <c r="F370" s="11"/>
      <c r="G370" s="11"/>
      <c r="H370" s="11"/>
      <c r="I370" s="11"/>
      <c r="J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  <c r="AA370" s="11"/>
      <c r="AB370" s="11"/>
      <c r="AC370" s="11"/>
      <c r="AD370" s="11"/>
      <c r="AE370" s="11">
        <v>191.35</v>
      </c>
      <c r="AF370" s="11"/>
      <c r="AG370" s="14"/>
      <c r="AH370" s="11"/>
      <c r="AI370" s="11"/>
      <c r="AJ370" s="11"/>
      <c r="AK370" s="11"/>
      <c r="AL370" s="11"/>
      <c r="AM370" s="11"/>
      <c r="AN370" s="11"/>
      <c r="AO370" s="11"/>
      <c r="AP370" s="11"/>
      <c r="AQ370" s="11"/>
      <c r="AR370" s="11"/>
      <c r="AS370" s="11"/>
      <c r="AT370" s="11"/>
      <c r="AU370" s="11"/>
      <c r="AV370" s="11"/>
      <c r="AW370" s="11"/>
      <c r="AX370" s="11"/>
      <c r="AY370" s="11"/>
      <c r="AZ370" s="11"/>
      <c r="BA370" s="11"/>
      <c r="BB370" s="11"/>
      <c r="BC370" s="11"/>
      <c r="BD370" s="11"/>
      <c r="BE370" s="11"/>
      <c r="BF370" s="11"/>
      <c r="BG370" s="11"/>
      <c r="BH370" s="1">
        <f t="shared" si="8"/>
        <v>191.35</v>
      </c>
    </row>
    <row r="371" spans="2:60" x14ac:dyDescent="0.25">
      <c r="B371" s="2"/>
      <c r="C371" s="11"/>
      <c r="D371" s="11"/>
      <c r="E371" s="11"/>
      <c r="F371" s="11"/>
      <c r="G371" s="11"/>
      <c r="H371" s="11"/>
      <c r="I371" s="11"/>
      <c r="J371" s="11"/>
      <c r="Q371" s="11"/>
      <c r="R371" s="11"/>
      <c r="S371" s="11"/>
      <c r="T371" s="11"/>
      <c r="U371" s="11"/>
      <c r="V371" s="11"/>
      <c r="W371" s="11"/>
      <c r="X371" s="11"/>
      <c r="Y371" s="11"/>
      <c r="Z371" s="11"/>
      <c r="AA371" s="11"/>
      <c r="AB371" s="11"/>
      <c r="AC371" s="11"/>
      <c r="AD371" s="11"/>
      <c r="AE371" s="11">
        <v>41.77</v>
      </c>
      <c r="AF371" s="11"/>
      <c r="AG371" s="14"/>
      <c r="AH371" s="11"/>
      <c r="AI371" s="11"/>
      <c r="AJ371" s="11"/>
      <c r="AK371" s="11"/>
      <c r="AL371" s="11"/>
      <c r="AM371" s="11"/>
      <c r="AN371" s="11"/>
      <c r="AO371" s="11"/>
      <c r="AP371" s="11"/>
      <c r="AQ371" s="11"/>
      <c r="AR371" s="11"/>
      <c r="AS371" s="11"/>
      <c r="AT371" s="11"/>
      <c r="AU371" s="11"/>
      <c r="AV371" s="11"/>
      <c r="AW371" s="11"/>
      <c r="AX371" s="11"/>
      <c r="AY371" s="11"/>
      <c r="AZ371" s="11"/>
      <c r="BA371" s="11"/>
      <c r="BB371" s="11"/>
      <c r="BC371" s="11"/>
      <c r="BD371" s="11"/>
      <c r="BE371" s="11"/>
      <c r="BF371" s="11"/>
      <c r="BG371" s="11"/>
      <c r="BH371" s="1">
        <f t="shared" si="8"/>
        <v>41.77</v>
      </c>
    </row>
    <row r="372" spans="2:60" x14ac:dyDescent="0.25">
      <c r="B372" s="2"/>
      <c r="C372" s="11"/>
      <c r="D372" s="11"/>
      <c r="E372" s="11"/>
      <c r="F372" s="11"/>
      <c r="G372" s="11"/>
      <c r="H372" s="11"/>
      <c r="I372" s="11"/>
      <c r="J372" s="11"/>
      <c r="Q372" s="11"/>
      <c r="R372" s="11"/>
      <c r="S372" s="11"/>
      <c r="T372" s="11"/>
      <c r="U372" s="11"/>
      <c r="V372" s="11"/>
      <c r="W372" s="11"/>
      <c r="X372" s="11"/>
      <c r="Y372" s="11"/>
      <c r="Z372" s="11"/>
      <c r="AA372" s="11"/>
      <c r="AB372" s="11"/>
      <c r="AC372" s="11">
        <v>26.94</v>
      </c>
      <c r="AD372" s="11"/>
      <c r="AE372" s="11"/>
      <c r="AF372" s="11"/>
      <c r="AG372" s="14"/>
      <c r="AH372" s="11"/>
      <c r="AI372" s="11"/>
      <c r="AJ372" s="11"/>
      <c r="AK372" s="11"/>
      <c r="AL372" s="11"/>
      <c r="AM372" s="11"/>
      <c r="AN372" s="11"/>
      <c r="AO372" s="11"/>
      <c r="AP372" s="11"/>
      <c r="AQ372" s="11"/>
      <c r="AR372" s="11"/>
      <c r="AS372" s="11"/>
      <c r="AT372" s="11"/>
      <c r="AU372" s="11"/>
      <c r="AV372" s="11"/>
      <c r="AW372" s="11"/>
      <c r="AX372" s="11"/>
      <c r="AY372" s="11"/>
      <c r="AZ372" s="11"/>
      <c r="BA372" s="11"/>
      <c r="BB372" s="11"/>
      <c r="BC372" s="11"/>
      <c r="BD372" s="11"/>
      <c r="BE372" s="11"/>
      <c r="BF372" s="11"/>
      <c r="BG372" s="11"/>
      <c r="BH372" s="1">
        <f t="shared" si="8"/>
        <v>26.94</v>
      </c>
    </row>
    <row r="373" spans="2:60" x14ac:dyDescent="0.25">
      <c r="B373" s="2"/>
      <c r="C373" s="11"/>
      <c r="D373" s="11"/>
      <c r="E373" s="11"/>
      <c r="F373" s="11"/>
      <c r="G373" s="11"/>
      <c r="H373" s="11"/>
      <c r="I373" s="11"/>
      <c r="J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  <c r="AA373" s="11"/>
      <c r="AB373" s="11"/>
      <c r="AC373" s="11">
        <v>100.16</v>
      </c>
      <c r="AD373" s="11"/>
      <c r="AE373" s="11"/>
      <c r="AF373" s="11"/>
      <c r="AG373" s="14"/>
      <c r="AH373" s="11"/>
      <c r="AI373" s="11"/>
      <c r="AJ373" s="11"/>
      <c r="AK373" s="11"/>
      <c r="AL373" s="11"/>
      <c r="AM373" s="11"/>
      <c r="AN373" s="11"/>
      <c r="AO373" s="11"/>
      <c r="AP373" s="11"/>
      <c r="AQ373" s="11"/>
      <c r="AR373" s="11"/>
      <c r="AS373" s="11"/>
      <c r="AT373" s="11"/>
      <c r="AU373" s="11"/>
      <c r="AV373" s="11"/>
      <c r="AW373" s="11"/>
      <c r="AX373" s="11"/>
      <c r="AY373" s="11"/>
      <c r="AZ373" s="11"/>
      <c r="BA373" s="11"/>
      <c r="BB373" s="11"/>
      <c r="BC373" s="11"/>
      <c r="BD373" s="11"/>
      <c r="BE373" s="11"/>
      <c r="BF373" s="11"/>
      <c r="BG373" s="11"/>
      <c r="BH373" s="1">
        <f t="shared" si="8"/>
        <v>100.16</v>
      </c>
    </row>
    <row r="374" spans="2:60" x14ac:dyDescent="0.25">
      <c r="B374" s="2"/>
      <c r="C374" s="11"/>
      <c r="D374" s="11"/>
      <c r="E374" s="11"/>
      <c r="F374" s="11"/>
      <c r="G374" s="11"/>
      <c r="H374" s="11"/>
      <c r="I374" s="11"/>
      <c r="J374" s="11"/>
      <c r="Q374" s="11"/>
      <c r="R374" s="11"/>
      <c r="S374" s="11"/>
      <c r="T374" s="11"/>
      <c r="U374" s="11"/>
      <c r="V374" s="11"/>
      <c r="W374" s="11"/>
      <c r="X374" s="11"/>
      <c r="Y374" s="11"/>
      <c r="Z374" s="11"/>
      <c r="AA374" s="11"/>
      <c r="AB374" s="11"/>
      <c r="AC374" s="11">
        <v>485.36</v>
      </c>
      <c r="AD374" s="11"/>
      <c r="AE374" s="11"/>
      <c r="AF374" s="11"/>
      <c r="AG374" s="14"/>
      <c r="AH374" s="11"/>
      <c r="AI374" s="11"/>
      <c r="AJ374" s="11"/>
      <c r="AK374" s="11"/>
      <c r="AL374" s="11"/>
      <c r="AM374" s="11"/>
      <c r="AN374" s="11"/>
      <c r="AO374" s="11"/>
      <c r="AP374" s="11"/>
      <c r="AQ374" s="11"/>
      <c r="AR374" s="11"/>
      <c r="AS374" s="11"/>
      <c r="AT374" s="11"/>
      <c r="AU374" s="11"/>
      <c r="AV374" s="11"/>
      <c r="AW374" s="11"/>
      <c r="AX374" s="11"/>
      <c r="AY374" s="11"/>
      <c r="AZ374" s="11"/>
      <c r="BA374" s="11"/>
      <c r="BB374" s="11"/>
      <c r="BC374" s="11"/>
      <c r="BD374" s="11"/>
      <c r="BE374" s="11"/>
      <c r="BF374" s="11"/>
      <c r="BG374" s="11"/>
      <c r="BH374" s="1">
        <f t="shared" si="8"/>
        <v>485.36</v>
      </c>
    </row>
    <row r="375" spans="2:60" x14ac:dyDescent="0.25">
      <c r="B375" s="2"/>
      <c r="C375" s="11"/>
      <c r="D375" s="11"/>
      <c r="E375" s="11"/>
      <c r="F375" s="11"/>
      <c r="G375" s="11"/>
      <c r="H375" s="11"/>
      <c r="I375" s="11"/>
      <c r="J375" s="11"/>
      <c r="Q375" s="11"/>
      <c r="R375" s="11"/>
      <c r="S375" s="11"/>
      <c r="T375" s="11"/>
      <c r="U375" s="11"/>
      <c r="V375" s="11"/>
      <c r="W375" s="11"/>
      <c r="X375" s="11"/>
      <c r="Y375" s="11"/>
      <c r="Z375" s="11"/>
      <c r="AA375" s="11"/>
      <c r="AB375" s="11"/>
      <c r="AC375" s="11">
        <v>248.24</v>
      </c>
      <c r="AD375" s="11"/>
      <c r="AE375" s="11"/>
      <c r="AF375" s="11"/>
      <c r="AG375" s="14"/>
      <c r="AH375" s="11"/>
      <c r="AI375" s="11"/>
      <c r="AJ375" s="11"/>
      <c r="AK375" s="11"/>
      <c r="AL375" s="11"/>
      <c r="AM375" s="11"/>
      <c r="AN375" s="11"/>
      <c r="AO375" s="11"/>
      <c r="AP375" s="11"/>
      <c r="AQ375" s="11"/>
      <c r="AR375" s="11"/>
      <c r="AS375" s="11"/>
      <c r="AT375" s="11"/>
      <c r="AU375" s="11"/>
      <c r="AV375" s="11"/>
      <c r="AW375" s="11"/>
      <c r="AX375" s="11"/>
      <c r="AY375" s="11"/>
      <c r="AZ375" s="11"/>
      <c r="BA375" s="11"/>
      <c r="BB375" s="11"/>
      <c r="BC375" s="11"/>
      <c r="BD375" s="11"/>
      <c r="BE375" s="11"/>
      <c r="BF375" s="11"/>
      <c r="BG375" s="11"/>
      <c r="BH375" s="1">
        <f t="shared" si="8"/>
        <v>248.24</v>
      </c>
    </row>
    <row r="376" spans="2:60" x14ac:dyDescent="0.25">
      <c r="B376" s="2"/>
      <c r="C376" s="11"/>
      <c r="D376" s="11"/>
      <c r="E376" s="11"/>
      <c r="F376" s="11"/>
      <c r="G376" s="11"/>
      <c r="H376" s="11"/>
      <c r="I376" s="11"/>
      <c r="J376" s="11"/>
      <c r="N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  <c r="AA376" s="11"/>
      <c r="AB376" s="11"/>
      <c r="AC376" s="11"/>
      <c r="AD376" s="11"/>
      <c r="AE376" s="11"/>
      <c r="AF376" s="11"/>
      <c r="AG376" s="14"/>
      <c r="AH376" s="11"/>
      <c r="AI376" s="11"/>
      <c r="AJ376" s="11"/>
      <c r="AK376" s="11"/>
      <c r="AL376" s="11">
        <v>222.22</v>
      </c>
      <c r="AM376" s="11"/>
      <c r="AN376" s="11"/>
      <c r="AO376" s="11"/>
      <c r="AP376" s="11"/>
      <c r="AQ376" s="11"/>
      <c r="AR376" s="11"/>
      <c r="AS376" s="11"/>
      <c r="AT376" s="11"/>
      <c r="AU376" s="11"/>
      <c r="AV376" s="11"/>
      <c r="AW376" s="11"/>
      <c r="AX376" s="11"/>
      <c r="AY376" s="11"/>
      <c r="AZ376" s="11"/>
      <c r="BA376" s="11"/>
      <c r="BB376" s="11"/>
      <c r="BC376" s="11"/>
      <c r="BD376" s="11"/>
      <c r="BE376" s="11"/>
      <c r="BF376" s="11"/>
      <c r="BG376" s="11"/>
      <c r="BH376" s="1">
        <f t="shared" si="8"/>
        <v>222.22</v>
      </c>
    </row>
    <row r="377" spans="2:60" x14ac:dyDescent="0.25">
      <c r="B377" s="2"/>
      <c r="C377" s="11"/>
      <c r="D377" s="11"/>
      <c r="E377" s="11"/>
      <c r="F377" s="11"/>
      <c r="G377" s="11"/>
      <c r="H377" s="11"/>
      <c r="I377" s="11"/>
      <c r="J377" s="11"/>
      <c r="Q377" s="11"/>
      <c r="R377" s="11"/>
      <c r="S377" s="11"/>
      <c r="T377" s="11"/>
      <c r="U377" s="11"/>
      <c r="V377" s="11"/>
      <c r="W377" s="11"/>
      <c r="X377" s="11"/>
      <c r="Y377" s="11"/>
      <c r="Z377" s="11"/>
      <c r="AA377" s="11"/>
      <c r="AB377" s="11"/>
      <c r="AC377" s="11"/>
      <c r="AD377" s="11"/>
      <c r="AE377" s="11"/>
      <c r="AF377" s="11"/>
      <c r="AG377" s="14"/>
      <c r="AH377" s="11"/>
      <c r="AI377" s="11"/>
      <c r="AJ377" s="11"/>
      <c r="AK377" s="11"/>
      <c r="AL377" s="11">
        <v>333.33</v>
      </c>
      <c r="AM377" s="11"/>
      <c r="AN377" s="11"/>
      <c r="AO377" s="11"/>
      <c r="AP377" s="11"/>
      <c r="AQ377" s="11"/>
      <c r="AR377" s="11"/>
      <c r="AS377" s="11"/>
      <c r="AT377" s="11"/>
      <c r="AU377" s="11"/>
      <c r="AV377" s="11"/>
      <c r="AW377" s="11"/>
      <c r="AX377" s="11"/>
      <c r="AY377" s="11"/>
      <c r="AZ377" s="11"/>
      <c r="BA377" s="11"/>
      <c r="BB377" s="11"/>
      <c r="BC377" s="11"/>
      <c r="BD377" s="11"/>
      <c r="BE377" s="11"/>
      <c r="BF377" s="11"/>
      <c r="BG377" s="11"/>
      <c r="BH377" s="1">
        <f t="shared" si="8"/>
        <v>333.33</v>
      </c>
    </row>
    <row r="378" spans="2:60" x14ac:dyDescent="0.25">
      <c r="B378" s="2"/>
      <c r="C378" s="11"/>
      <c r="D378" s="11"/>
      <c r="E378" s="11"/>
      <c r="F378" s="11"/>
      <c r="G378" s="11"/>
      <c r="H378" s="11"/>
      <c r="I378" s="11"/>
      <c r="J378" s="11"/>
      <c r="Q378" s="11"/>
      <c r="R378" s="11"/>
      <c r="S378" s="11"/>
      <c r="T378" s="11"/>
      <c r="U378" s="11"/>
      <c r="V378" s="11"/>
      <c r="W378" s="11"/>
      <c r="X378" s="11"/>
      <c r="Y378" s="11"/>
      <c r="Z378" s="11"/>
      <c r="AA378" s="11"/>
      <c r="AB378" s="11"/>
      <c r="AC378" s="11"/>
      <c r="AD378" s="11"/>
      <c r="AE378" s="11"/>
      <c r="AF378" s="11"/>
      <c r="AG378" s="14"/>
      <c r="AH378" s="11"/>
      <c r="AI378" s="11"/>
      <c r="AJ378" s="11"/>
      <c r="AK378" s="11"/>
      <c r="AL378" s="11"/>
      <c r="AM378" s="11"/>
      <c r="AN378" s="11"/>
      <c r="AO378" s="11"/>
      <c r="AP378" s="11"/>
      <c r="AQ378" s="11"/>
      <c r="AR378" s="11"/>
      <c r="AS378" s="11"/>
      <c r="AT378" s="11"/>
      <c r="AU378" s="11"/>
      <c r="AV378" s="11"/>
      <c r="AW378" s="11"/>
      <c r="AX378" s="11"/>
      <c r="AY378" s="11"/>
      <c r="AZ378" s="11">
        <v>439.01</v>
      </c>
      <c r="BA378" s="11"/>
      <c r="BB378" s="11"/>
      <c r="BC378" s="11"/>
      <c r="BD378" s="11"/>
      <c r="BE378" s="11"/>
      <c r="BF378" s="11"/>
      <c r="BG378" s="11"/>
      <c r="BH378" s="1">
        <f t="shared" si="8"/>
        <v>439.01</v>
      </c>
    </row>
    <row r="379" spans="2:60" x14ac:dyDescent="0.25">
      <c r="B379" s="2"/>
      <c r="C379" s="11"/>
      <c r="D379" s="11"/>
      <c r="E379" s="11"/>
      <c r="F379" s="11"/>
      <c r="G379" s="11"/>
      <c r="H379" s="11"/>
      <c r="I379" s="11"/>
      <c r="J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  <c r="AA379" s="11"/>
      <c r="AB379" s="11"/>
      <c r="AC379" s="11"/>
      <c r="AD379" s="11"/>
      <c r="AE379" s="11">
        <v>28</v>
      </c>
      <c r="AF379" s="11"/>
      <c r="AG379" s="14"/>
      <c r="AH379" s="11"/>
      <c r="AI379" s="11"/>
      <c r="AJ379" s="11"/>
      <c r="AK379" s="11"/>
      <c r="AL379" s="11"/>
      <c r="AM379" s="11"/>
      <c r="AN379" s="11"/>
      <c r="AO379" s="11"/>
      <c r="AP379" s="11"/>
      <c r="AQ379" s="11"/>
      <c r="AR379" s="11"/>
      <c r="AS379" s="11"/>
      <c r="AT379" s="11"/>
      <c r="AU379" s="11"/>
      <c r="AV379" s="11"/>
      <c r="AW379" s="11"/>
      <c r="AX379" s="11"/>
      <c r="AY379" s="11"/>
      <c r="AZ379" s="11"/>
      <c r="BA379" s="11"/>
      <c r="BB379" s="11"/>
      <c r="BC379" s="11"/>
      <c r="BD379" s="11"/>
      <c r="BE379" s="11"/>
      <c r="BF379" s="11"/>
      <c r="BG379" s="11"/>
      <c r="BH379" s="1">
        <f t="shared" si="8"/>
        <v>28</v>
      </c>
    </row>
    <row r="380" spans="2:60" x14ac:dyDescent="0.25">
      <c r="B380" s="2"/>
      <c r="C380" s="11"/>
      <c r="D380" s="11"/>
      <c r="E380" s="11"/>
      <c r="F380" s="11"/>
      <c r="G380" s="11"/>
      <c r="H380" s="11"/>
      <c r="I380" s="11"/>
      <c r="J380" s="11"/>
      <c r="Q380" s="11"/>
      <c r="R380" s="11"/>
      <c r="S380" s="11"/>
      <c r="T380" s="11"/>
      <c r="U380" s="11"/>
      <c r="V380" s="11"/>
      <c r="W380" s="11"/>
      <c r="X380" s="11"/>
      <c r="Y380" s="11"/>
      <c r="Z380" s="11"/>
      <c r="AA380" s="11"/>
      <c r="AB380" s="11"/>
      <c r="AC380" s="11"/>
      <c r="AD380" s="11"/>
      <c r="AE380" s="11"/>
      <c r="AF380" s="11"/>
      <c r="AG380" s="14"/>
      <c r="AH380" s="11"/>
      <c r="AI380" s="11"/>
      <c r="AJ380" s="11"/>
      <c r="AK380" s="11"/>
      <c r="AL380" s="11"/>
      <c r="AM380" s="11"/>
      <c r="AN380" s="11"/>
      <c r="AO380" s="11"/>
      <c r="AP380" s="11"/>
      <c r="AQ380" s="11"/>
      <c r="AR380" s="11"/>
      <c r="AS380" s="11"/>
      <c r="AT380" s="11"/>
      <c r="AU380" s="11">
        <v>162.35</v>
      </c>
      <c r="AV380" s="11"/>
      <c r="AW380" s="11"/>
      <c r="AX380" s="11"/>
      <c r="AY380" s="11"/>
      <c r="AZ380" s="11"/>
      <c r="BA380" s="11"/>
      <c r="BB380" s="11"/>
      <c r="BC380" s="11"/>
      <c r="BD380" s="11"/>
      <c r="BE380" s="11"/>
      <c r="BF380" s="11"/>
      <c r="BG380" s="11"/>
      <c r="BH380" s="1">
        <f t="shared" si="8"/>
        <v>162.35</v>
      </c>
    </row>
    <row r="381" spans="2:60" x14ac:dyDescent="0.25">
      <c r="B381" s="2"/>
      <c r="C381" s="11"/>
      <c r="D381" s="11"/>
      <c r="E381" s="11"/>
      <c r="F381" s="11"/>
      <c r="G381" s="11"/>
      <c r="H381" s="11"/>
      <c r="I381" s="11"/>
      <c r="J381" s="11"/>
      <c r="Q381" s="11"/>
      <c r="R381" s="11"/>
      <c r="S381" s="11"/>
      <c r="T381" s="11"/>
      <c r="U381" s="11"/>
      <c r="V381" s="11"/>
      <c r="W381" s="11"/>
      <c r="X381" s="11"/>
      <c r="Y381" s="11"/>
      <c r="Z381" s="11"/>
      <c r="AA381" s="11"/>
      <c r="AB381" s="11"/>
      <c r="AC381" s="11"/>
      <c r="AD381" s="11">
        <v>32.6</v>
      </c>
      <c r="AE381" s="11"/>
      <c r="AF381" s="11"/>
      <c r="AG381" s="14"/>
      <c r="AH381" s="11"/>
      <c r="AI381" s="11"/>
      <c r="AJ381" s="11"/>
      <c r="AK381" s="11"/>
      <c r="AL381" s="11"/>
      <c r="AM381" s="11"/>
      <c r="AN381" s="11"/>
      <c r="AO381" s="11"/>
      <c r="AP381" s="11"/>
      <c r="AQ381" s="11"/>
      <c r="AR381" s="11"/>
      <c r="AS381" s="11"/>
      <c r="AT381" s="11"/>
      <c r="AU381" s="11"/>
      <c r="AV381" s="11"/>
      <c r="AW381" s="11"/>
      <c r="AX381" s="11"/>
      <c r="AY381" s="11"/>
      <c r="AZ381" s="11"/>
      <c r="BA381" s="11"/>
      <c r="BB381" s="11"/>
      <c r="BC381" s="11"/>
      <c r="BD381" s="11"/>
      <c r="BE381" s="11"/>
      <c r="BF381" s="11"/>
      <c r="BG381" s="11"/>
      <c r="BH381" s="1">
        <f t="shared" si="8"/>
        <v>32.6</v>
      </c>
    </row>
    <row r="382" spans="2:60" x14ac:dyDescent="0.25">
      <c r="B382" s="2"/>
      <c r="C382" s="11"/>
      <c r="D382" s="11"/>
      <c r="E382" s="11"/>
      <c r="F382" s="11"/>
      <c r="G382" s="11"/>
      <c r="H382" s="11"/>
      <c r="I382" s="11"/>
      <c r="J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  <c r="AA382" s="11"/>
      <c r="AB382" s="11"/>
      <c r="AC382" s="11"/>
      <c r="AD382" s="11">
        <v>16.04</v>
      </c>
      <c r="AE382" s="11"/>
      <c r="AF382" s="11"/>
      <c r="AG382" s="14"/>
      <c r="AH382" s="11"/>
      <c r="AI382" s="11"/>
      <c r="AJ382" s="11"/>
      <c r="AK382" s="11"/>
      <c r="AL382" s="11"/>
      <c r="AM382" s="11"/>
      <c r="AN382" s="11"/>
      <c r="AO382" s="11"/>
      <c r="AP382" s="11"/>
      <c r="AQ382" s="11"/>
      <c r="AR382" s="11"/>
      <c r="AS382" s="11"/>
      <c r="AT382" s="11"/>
      <c r="AU382" s="11"/>
      <c r="AV382" s="11"/>
      <c r="AW382" s="11"/>
      <c r="AX382" s="11"/>
      <c r="AY382" s="11"/>
      <c r="AZ382" s="11"/>
      <c r="BA382" s="11"/>
      <c r="BB382" s="11"/>
      <c r="BC382" s="11"/>
      <c r="BD382" s="11"/>
      <c r="BE382" s="11"/>
      <c r="BF382" s="11"/>
      <c r="BG382" s="11"/>
      <c r="BH382" s="1">
        <f t="shared" si="8"/>
        <v>16.04</v>
      </c>
    </row>
    <row r="383" spans="2:60" x14ac:dyDescent="0.25">
      <c r="B383" s="2"/>
      <c r="C383" s="11"/>
      <c r="D383" s="11"/>
      <c r="E383" s="11"/>
      <c r="F383" s="11"/>
      <c r="G383" s="11"/>
      <c r="H383" s="11"/>
      <c r="I383" s="11"/>
      <c r="J383" s="11"/>
      <c r="Q383" s="11"/>
      <c r="R383" s="11"/>
      <c r="S383" s="11"/>
      <c r="T383" s="11"/>
      <c r="U383" s="11"/>
      <c r="V383" s="11"/>
      <c r="W383" s="11"/>
      <c r="X383" s="11"/>
      <c r="Y383" s="11"/>
      <c r="Z383" s="11"/>
      <c r="AA383" s="11"/>
      <c r="AB383" s="11"/>
      <c r="AC383" s="11"/>
      <c r="AD383" s="11"/>
      <c r="AE383" s="11"/>
      <c r="AF383" s="11"/>
      <c r="AG383" s="14"/>
      <c r="AH383" s="11"/>
      <c r="AI383" s="11"/>
      <c r="AJ383" s="11"/>
      <c r="AK383" s="11">
        <v>1250</v>
      </c>
      <c r="AL383" s="11"/>
      <c r="AM383" s="11"/>
      <c r="AN383" s="11"/>
      <c r="AO383" s="11"/>
      <c r="AP383" s="11"/>
      <c r="AQ383" s="11"/>
      <c r="AR383" s="11"/>
      <c r="AS383" s="11"/>
      <c r="AT383" s="11"/>
      <c r="AU383" s="11"/>
      <c r="AV383" s="11"/>
      <c r="AW383" s="11"/>
      <c r="AX383" s="11"/>
      <c r="AY383" s="11"/>
      <c r="AZ383" s="11"/>
      <c r="BA383" s="11"/>
      <c r="BB383" s="11"/>
      <c r="BC383" s="11"/>
      <c r="BD383" s="11"/>
      <c r="BE383" s="11"/>
      <c r="BF383" s="11"/>
      <c r="BG383" s="11"/>
      <c r="BH383" s="1">
        <f t="shared" si="8"/>
        <v>1250</v>
      </c>
    </row>
    <row r="384" spans="2:60" x14ac:dyDescent="0.25">
      <c r="B384" s="2"/>
      <c r="C384" s="11"/>
      <c r="D384" s="11"/>
      <c r="E384" s="11"/>
      <c r="F384" s="11"/>
      <c r="G384" s="11"/>
      <c r="H384" s="11"/>
      <c r="I384" s="11"/>
      <c r="J384" s="11"/>
      <c r="Q384" s="11"/>
      <c r="R384" s="11"/>
      <c r="S384" s="11"/>
      <c r="T384" s="11"/>
      <c r="U384" s="11"/>
      <c r="V384" s="11"/>
      <c r="W384" s="11"/>
      <c r="X384" s="11"/>
      <c r="Y384" s="11"/>
      <c r="Z384" s="11"/>
      <c r="AA384" s="11"/>
      <c r="AB384" s="11"/>
      <c r="AC384" s="11"/>
      <c r="AD384" s="11"/>
      <c r="AE384" s="11"/>
      <c r="AF384" s="11"/>
      <c r="AG384" s="14"/>
      <c r="AH384" s="11"/>
      <c r="AI384" s="11"/>
      <c r="AJ384" s="11"/>
      <c r="AK384" s="11"/>
      <c r="AL384" s="11"/>
      <c r="AM384" s="11"/>
      <c r="AN384" s="11"/>
      <c r="AO384" s="11"/>
      <c r="AP384" s="11"/>
      <c r="AQ384" s="11"/>
      <c r="AR384" s="11"/>
      <c r="AS384" s="11"/>
      <c r="AT384" s="11"/>
      <c r="AU384" s="11"/>
      <c r="AV384" s="11"/>
      <c r="AW384" s="11"/>
      <c r="AX384" s="11"/>
      <c r="AY384" s="11"/>
      <c r="AZ384" s="11">
        <v>456.52</v>
      </c>
      <c r="BA384" s="11"/>
      <c r="BB384" s="11"/>
      <c r="BC384" s="11"/>
      <c r="BD384" s="11"/>
      <c r="BE384" s="11"/>
      <c r="BF384" s="11"/>
      <c r="BG384" s="11"/>
      <c r="BH384" s="1">
        <f t="shared" si="8"/>
        <v>456.52</v>
      </c>
    </row>
    <row r="385" spans="2:60" x14ac:dyDescent="0.25">
      <c r="B385" s="2"/>
      <c r="C385" s="11"/>
      <c r="D385" s="11"/>
      <c r="E385" s="11"/>
      <c r="F385" s="11"/>
      <c r="G385" s="11"/>
      <c r="H385" s="11"/>
      <c r="I385" s="11"/>
      <c r="J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  <c r="AA385" s="11"/>
      <c r="AB385" s="11"/>
      <c r="AC385" s="11"/>
      <c r="AD385" s="11"/>
      <c r="AE385" s="11"/>
      <c r="AF385" s="11"/>
      <c r="AG385" s="14"/>
      <c r="AH385" s="11"/>
      <c r="AI385" s="11"/>
      <c r="AJ385" s="11"/>
      <c r="AK385" s="11"/>
      <c r="AL385" s="11"/>
      <c r="AM385" s="11"/>
      <c r="AN385" s="11"/>
      <c r="AO385" s="11"/>
      <c r="AP385" s="11"/>
      <c r="AQ385" s="11"/>
      <c r="AR385" s="11"/>
      <c r="AS385" s="11"/>
      <c r="AT385" s="11"/>
      <c r="AU385" s="11"/>
      <c r="AV385" s="11"/>
      <c r="AW385" s="11"/>
      <c r="AX385" s="11"/>
      <c r="AY385" s="11"/>
      <c r="AZ385" s="11">
        <v>5733.17</v>
      </c>
      <c r="BA385" s="11"/>
      <c r="BB385" s="11"/>
      <c r="BC385" s="11"/>
      <c r="BD385" s="11"/>
      <c r="BE385" s="11"/>
      <c r="BF385" s="11"/>
      <c r="BG385" s="11"/>
      <c r="BH385" s="1">
        <f t="shared" si="8"/>
        <v>5733.17</v>
      </c>
    </row>
    <row r="386" spans="2:60" x14ac:dyDescent="0.25">
      <c r="B386" s="2"/>
      <c r="C386" s="11"/>
      <c r="D386" s="11"/>
      <c r="E386" s="11"/>
      <c r="F386" s="11"/>
      <c r="G386" s="11"/>
      <c r="H386" s="11"/>
      <c r="I386" s="11">
        <v>469.44</v>
      </c>
      <c r="J386" s="11"/>
      <c r="Q386" s="11"/>
      <c r="R386" s="11"/>
      <c r="S386" s="11"/>
      <c r="T386" s="11"/>
      <c r="U386" s="11"/>
      <c r="V386" s="11"/>
      <c r="W386" s="11"/>
      <c r="X386" s="11"/>
      <c r="Y386" s="11"/>
      <c r="Z386" s="11"/>
      <c r="AA386" s="11"/>
      <c r="AB386" s="11"/>
      <c r="AC386" s="11"/>
      <c r="AD386" s="11"/>
      <c r="AE386" s="11"/>
      <c r="AF386" s="11"/>
      <c r="AG386" s="14"/>
      <c r="AH386" s="11"/>
      <c r="AI386" s="11"/>
      <c r="AJ386" s="11"/>
      <c r="AK386" s="11"/>
      <c r="AL386" s="11"/>
      <c r="AM386" s="11"/>
      <c r="AN386" s="11"/>
      <c r="AO386" s="11"/>
      <c r="AP386" s="11"/>
      <c r="AQ386" s="11"/>
      <c r="AR386" s="11"/>
      <c r="AS386" s="11"/>
      <c r="AT386" s="11"/>
      <c r="AU386" s="11"/>
      <c r="AV386" s="11"/>
      <c r="AW386" s="11"/>
      <c r="AX386" s="11"/>
      <c r="AY386" s="11"/>
      <c r="AZ386" s="11"/>
      <c r="BA386" s="11"/>
      <c r="BB386" s="11"/>
      <c r="BC386" s="11"/>
      <c r="BD386" s="11"/>
      <c r="BE386" s="11"/>
      <c r="BF386" s="11"/>
      <c r="BG386" s="11"/>
      <c r="BH386" s="1">
        <f t="shared" si="8"/>
        <v>469.44</v>
      </c>
    </row>
    <row r="387" spans="2:60" x14ac:dyDescent="0.25">
      <c r="B387" s="2"/>
      <c r="C387" s="11"/>
      <c r="D387" s="11"/>
      <c r="E387" s="11"/>
      <c r="F387" s="11"/>
      <c r="G387" s="11"/>
      <c r="H387" s="11">
        <v>165.6</v>
      </c>
      <c r="I387" s="11">
        <v>455.44</v>
      </c>
      <c r="J387" s="11"/>
      <c r="Q387" s="11"/>
      <c r="R387" s="11"/>
      <c r="S387" s="11"/>
      <c r="T387" s="11"/>
      <c r="U387" s="11"/>
      <c r="V387" s="11"/>
      <c r="W387" s="11"/>
      <c r="X387" s="11"/>
      <c r="Y387" s="11"/>
      <c r="Z387" s="11"/>
      <c r="AA387" s="11"/>
      <c r="AB387" s="11"/>
      <c r="AC387" s="11"/>
      <c r="AD387" s="11"/>
      <c r="AE387" s="11"/>
      <c r="AF387" s="11"/>
      <c r="AG387" s="14"/>
      <c r="AH387" s="11"/>
      <c r="AI387" s="11"/>
      <c r="AJ387" s="11"/>
      <c r="AK387" s="11"/>
      <c r="AL387" s="11"/>
      <c r="AM387" s="11"/>
      <c r="AN387" s="11"/>
      <c r="AO387" s="11"/>
      <c r="AP387" s="11"/>
      <c r="AQ387" s="11"/>
      <c r="AR387" s="11"/>
      <c r="AS387" s="11"/>
      <c r="AT387" s="11"/>
      <c r="AU387" s="11"/>
      <c r="AV387" s="11"/>
      <c r="AW387" s="11"/>
      <c r="AX387" s="11"/>
      <c r="AY387" s="11"/>
      <c r="AZ387" s="11"/>
      <c r="BA387" s="11"/>
      <c r="BB387" s="11"/>
      <c r="BC387" s="11"/>
      <c r="BD387" s="11"/>
      <c r="BE387" s="11"/>
      <c r="BF387" s="11"/>
      <c r="BG387" s="11"/>
      <c r="BH387" s="1">
        <f t="shared" si="8"/>
        <v>621.04</v>
      </c>
    </row>
    <row r="388" spans="2:60" x14ac:dyDescent="0.25">
      <c r="B388" s="2"/>
      <c r="C388" s="11"/>
      <c r="D388" s="11"/>
      <c r="E388" s="11"/>
      <c r="F388" s="11">
        <v>117.09</v>
      </c>
      <c r="G388" s="11">
        <v>637.17999999999995</v>
      </c>
      <c r="H388" s="11"/>
      <c r="I388" s="11"/>
      <c r="J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  <c r="AA388" s="11"/>
      <c r="AB388" s="11"/>
      <c r="AC388" s="11"/>
      <c r="AD388" s="11"/>
      <c r="AE388" s="11"/>
      <c r="AF388" s="11"/>
      <c r="AG388" s="14"/>
      <c r="AH388" s="11"/>
      <c r="AI388" s="11"/>
      <c r="AJ388" s="11"/>
      <c r="AK388" s="11"/>
      <c r="AL388" s="11"/>
      <c r="AM388" s="11"/>
      <c r="AN388" s="11"/>
      <c r="AO388" s="11"/>
      <c r="AP388" s="11"/>
      <c r="AQ388" s="11"/>
      <c r="AR388" s="11"/>
      <c r="AS388" s="11"/>
      <c r="AT388" s="11"/>
      <c r="AU388" s="11"/>
      <c r="AV388" s="11"/>
      <c r="AW388" s="11"/>
      <c r="AX388" s="11"/>
      <c r="AY388" s="11"/>
      <c r="AZ388" s="11"/>
      <c r="BA388" s="11"/>
      <c r="BB388" s="11"/>
      <c r="BC388" s="11"/>
      <c r="BD388" s="11"/>
      <c r="BE388" s="11"/>
      <c r="BF388" s="11"/>
      <c r="BG388" s="11"/>
      <c r="BH388" s="1">
        <f t="shared" si="8"/>
        <v>754.27</v>
      </c>
    </row>
    <row r="389" spans="2:60" x14ac:dyDescent="0.25">
      <c r="B389" s="2"/>
      <c r="C389" s="11"/>
      <c r="D389" s="11"/>
      <c r="E389" s="11"/>
      <c r="F389" s="11"/>
      <c r="G389" s="11"/>
      <c r="H389" s="11"/>
      <c r="I389" s="11"/>
      <c r="J389" s="11">
        <v>1000</v>
      </c>
      <c r="Q389" s="11"/>
      <c r="R389" s="11"/>
      <c r="S389" s="11"/>
      <c r="T389" s="11"/>
      <c r="U389" s="11"/>
      <c r="V389" s="11"/>
      <c r="W389" s="11"/>
      <c r="X389" s="11"/>
      <c r="Y389" s="11"/>
      <c r="Z389" s="11"/>
      <c r="AA389" s="11"/>
      <c r="AB389" s="11"/>
      <c r="AC389" s="11"/>
      <c r="AD389" s="11"/>
      <c r="AE389" s="11"/>
      <c r="AF389" s="11"/>
      <c r="AG389" s="14"/>
      <c r="AH389" s="11"/>
      <c r="AI389" s="11"/>
      <c r="AJ389" s="11"/>
      <c r="AK389" s="11"/>
      <c r="AL389" s="11"/>
      <c r="AM389" s="11"/>
      <c r="AN389" s="11"/>
      <c r="AO389" s="11"/>
      <c r="AP389" s="11"/>
      <c r="AQ389" s="11"/>
      <c r="AR389" s="11"/>
      <c r="AS389" s="11"/>
      <c r="AT389" s="11"/>
      <c r="AU389" s="11"/>
      <c r="AV389" s="11"/>
      <c r="AW389" s="11"/>
      <c r="AX389" s="11"/>
      <c r="AY389" s="11"/>
      <c r="AZ389" s="11"/>
      <c r="BA389" s="11"/>
      <c r="BB389" s="11"/>
      <c r="BC389" s="11"/>
      <c r="BD389" s="11"/>
      <c r="BE389" s="11"/>
      <c r="BF389" s="11"/>
      <c r="BG389" s="11"/>
      <c r="BH389" s="1">
        <f t="shared" si="8"/>
        <v>1000</v>
      </c>
    </row>
    <row r="390" spans="2:60" x14ac:dyDescent="0.25">
      <c r="B390" s="2"/>
      <c r="C390" s="11"/>
      <c r="D390" s="11"/>
      <c r="E390" s="11"/>
      <c r="F390" s="11"/>
      <c r="G390" s="11"/>
      <c r="H390" s="11"/>
      <c r="I390" s="11"/>
      <c r="J390" s="11"/>
      <c r="Q390" s="11"/>
      <c r="R390" s="11"/>
      <c r="S390" s="11"/>
      <c r="T390" s="11"/>
      <c r="U390" s="11"/>
      <c r="V390" s="11"/>
      <c r="W390" s="11"/>
      <c r="X390" s="11"/>
      <c r="Y390" s="11"/>
      <c r="Z390" s="11"/>
      <c r="AA390" s="11"/>
      <c r="AB390" s="11"/>
      <c r="AC390" s="11"/>
      <c r="AD390" s="11"/>
      <c r="AE390" s="11"/>
      <c r="AF390" s="11"/>
      <c r="AG390" s="14"/>
      <c r="AH390" s="11"/>
      <c r="AI390" s="11"/>
      <c r="AJ390" s="11"/>
      <c r="AK390" s="11"/>
      <c r="AL390" s="11"/>
      <c r="AM390" s="11"/>
      <c r="AN390" s="11"/>
      <c r="AO390" s="11"/>
      <c r="AP390" s="11"/>
      <c r="AQ390" s="11"/>
      <c r="AR390" s="11"/>
      <c r="AS390" s="11"/>
      <c r="AT390" s="11"/>
      <c r="AU390" s="11"/>
      <c r="AV390" s="11"/>
      <c r="AW390" s="11"/>
      <c r="AX390" s="11"/>
      <c r="AY390" s="11"/>
      <c r="AZ390" s="11"/>
      <c r="BA390" s="11"/>
      <c r="BB390" s="11">
        <v>250</v>
      </c>
      <c r="BC390" s="11"/>
      <c r="BD390" s="11"/>
      <c r="BE390" s="11"/>
      <c r="BF390" s="11"/>
      <c r="BG390" s="11"/>
      <c r="BH390" s="1">
        <f t="shared" si="8"/>
        <v>250</v>
      </c>
    </row>
    <row r="391" spans="2:60" x14ac:dyDescent="0.25">
      <c r="B391" s="2"/>
      <c r="C391" s="11"/>
      <c r="D391" s="11"/>
      <c r="E391" s="11"/>
      <c r="F391" s="11"/>
      <c r="G391" s="11"/>
      <c r="H391" s="11"/>
      <c r="I391" s="11"/>
      <c r="J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  <c r="AA391" s="11"/>
      <c r="AB391" s="11"/>
      <c r="AC391" s="11"/>
      <c r="AD391" s="11"/>
      <c r="AE391" s="11"/>
      <c r="AF391" s="11"/>
      <c r="AG391" s="14"/>
      <c r="AH391" s="11"/>
      <c r="AI391" s="11"/>
      <c r="AJ391" s="11"/>
      <c r="AK391" s="11"/>
      <c r="AL391" s="11"/>
      <c r="AM391" s="11"/>
      <c r="AN391" s="11"/>
      <c r="AO391" s="11"/>
      <c r="AP391" s="11"/>
      <c r="AQ391" s="11"/>
      <c r="AR391" s="11"/>
      <c r="AS391" s="11"/>
      <c r="AT391" s="11"/>
      <c r="AU391" s="11"/>
      <c r="AV391" s="11"/>
      <c r="AW391" s="11"/>
      <c r="AX391" s="11"/>
      <c r="AY391" s="11"/>
      <c r="AZ391" s="11"/>
      <c r="BA391" s="11"/>
      <c r="BB391" s="11">
        <v>250</v>
      </c>
      <c r="BC391" s="11"/>
      <c r="BD391" s="11"/>
      <c r="BE391" s="11"/>
      <c r="BF391" s="11"/>
      <c r="BG391" s="11"/>
      <c r="BH391" s="1">
        <f t="shared" si="8"/>
        <v>250</v>
      </c>
    </row>
    <row r="392" spans="2:60" x14ac:dyDescent="0.25">
      <c r="B392" s="2"/>
      <c r="C392" s="11"/>
      <c r="D392" s="11"/>
      <c r="E392" s="11"/>
      <c r="F392" s="11"/>
      <c r="G392" s="11"/>
      <c r="H392" s="11"/>
      <c r="I392" s="11"/>
      <c r="J392" s="11"/>
      <c r="Q392" s="11"/>
      <c r="R392" s="11"/>
      <c r="S392" s="11"/>
      <c r="T392" s="11"/>
      <c r="U392" s="11"/>
      <c r="V392" s="11"/>
      <c r="W392" s="11"/>
      <c r="X392" s="11"/>
      <c r="Y392" s="11"/>
      <c r="Z392" s="11"/>
      <c r="AA392" s="11"/>
      <c r="AB392" s="11"/>
      <c r="AC392" s="11"/>
      <c r="AD392" s="11"/>
      <c r="AE392" s="11"/>
      <c r="AF392" s="11"/>
      <c r="AG392" s="14"/>
      <c r="AH392" s="11"/>
      <c r="AI392" s="11"/>
      <c r="AJ392" s="11"/>
      <c r="AK392" s="11"/>
      <c r="AL392" s="11"/>
      <c r="AM392" s="11"/>
      <c r="AN392" s="11"/>
      <c r="AO392" s="11"/>
      <c r="AP392" s="11"/>
      <c r="AQ392" s="11"/>
      <c r="AR392" s="11"/>
      <c r="AS392" s="11"/>
      <c r="AT392" s="11"/>
      <c r="AU392" s="11"/>
      <c r="AV392" s="11">
        <v>115.18</v>
      </c>
      <c r="AW392" s="11"/>
      <c r="AX392" s="11"/>
      <c r="AY392" s="11"/>
      <c r="AZ392" s="11"/>
      <c r="BA392" s="11"/>
      <c r="BB392" s="11"/>
      <c r="BC392" s="11"/>
      <c r="BD392" s="11"/>
      <c r="BE392" s="11"/>
      <c r="BF392" s="11"/>
      <c r="BG392" s="11"/>
      <c r="BH392" s="1">
        <f t="shared" si="8"/>
        <v>115.18</v>
      </c>
    </row>
    <row r="393" spans="2:60" x14ac:dyDescent="0.25">
      <c r="B393" s="2"/>
      <c r="C393" s="11"/>
      <c r="D393" s="11"/>
      <c r="E393" s="11"/>
      <c r="F393" s="11"/>
      <c r="G393" s="11"/>
      <c r="H393" s="11"/>
      <c r="I393" s="11"/>
      <c r="J393" s="11"/>
      <c r="Q393" s="11"/>
      <c r="R393" s="11"/>
      <c r="S393" s="11"/>
      <c r="T393" s="11"/>
      <c r="U393" s="11"/>
      <c r="V393" s="11"/>
      <c r="W393" s="11"/>
      <c r="X393" s="11"/>
      <c r="Y393" s="11"/>
      <c r="Z393" s="11"/>
      <c r="AA393" s="11"/>
      <c r="AB393" s="11"/>
      <c r="AC393" s="11"/>
      <c r="AD393" s="11"/>
      <c r="AE393" s="11"/>
      <c r="AF393" s="11"/>
      <c r="AG393" s="14"/>
      <c r="AH393" s="11"/>
      <c r="AI393" s="11"/>
      <c r="AJ393" s="11"/>
      <c r="AK393" s="11"/>
      <c r="AL393" s="11"/>
      <c r="AM393" s="11"/>
      <c r="AN393" s="11"/>
      <c r="AO393" s="11"/>
      <c r="AP393" s="11"/>
      <c r="AQ393" s="11"/>
      <c r="AR393" s="11"/>
      <c r="AS393" s="11"/>
      <c r="AT393" s="11"/>
      <c r="AU393" s="11"/>
      <c r="AV393" s="11"/>
      <c r="AW393" s="11"/>
      <c r="AX393" s="11"/>
      <c r="AY393" s="11"/>
      <c r="AZ393" s="11">
        <v>1188.48</v>
      </c>
      <c r="BA393" s="11"/>
      <c r="BB393" s="11"/>
      <c r="BC393" s="11"/>
      <c r="BD393" s="11"/>
      <c r="BE393" s="11"/>
      <c r="BF393" s="11"/>
      <c r="BG393" s="11"/>
      <c r="BH393" s="1">
        <f t="shared" si="8"/>
        <v>1188.48</v>
      </c>
    </row>
    <row r="394" spans="2:60" x14ac:dyDescent="0.25">
      <c r="B394" s="2"/>
      <c r="C394" s="11"/>
      <c r="D394" s="11"/>
      <c r="E394" s="11"/>
      <c r="F394" s="11"/>
      <c r="G394" s="11"/>
      <c r="H394" s="11"/>
      <c r="I394" s="11"/>
      <c r="J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  <c r="AA394" s="11"/>
      <c r="AB394" s="11"/>
      <c r="AC394" s="11"/>
      <c r="AD394" s="11"/>
      <c r="AE394" s="11">
        <v>755.23</v>
      </c>
      <c r="AF394" s="11"/>
      <c r="AG394" s="14"/>
      <c r="AH394" s="11"/>
      <c r="AI394" s="11"/>
      <c r="AJ394" s="11"/>
      <c r="AK394" s="11"/>
      <c r="AL394" s="11"/>
      <c r="AM394" s="11"/>
      <c r="AN394" s="11"/>
      <c r="AO394" s="11"/>
      <c r="AP394" s="11"/>
      <c r="AQ394" s="11"/>
      <c r="AR394" s="11"/>
      <c r="AS394" s="11"/>
      <c r="AT394" s="11"/>
      <c r="AU394" s="11"/>
      <c r="AV394" s="11"/>
      <c r="AW394" s="11"/>
      <c r="AX394" s="11"/>
      <c r="AY394" s="11"/>
      <c r="AZ394" s="11"/>
      <c r="BA394" s="11"/>
      <c r="BB394" s="11"/>
      <c r="BC394" s="11"/>
      <c r="BD394" s="11"/>
      <c r="BE394" s="11"/>
      <c r="BF394" s="11"/>
      <c r="BG394" s="11"/>
      <c r="BH394" s="1">
        <f t="shared" si="8"/>
        <v>755.23</v>
      </c>
    </row>
    <row r="395" spans="2:60" x14ac:dyDescent="0.25">
      <c r="B395" s="2"/>
      <c r="C395" s="11"/>
      <c r="D395" s="11"/>
      <c r="E395" s="11">
        <v>39.549999999999997</v>
      </c>
      <c r="F395" s="11"/>
      <c r="G395" s="11"/>
      <c r="H395" s="11"/>
      <c r="I395" s="11"/>
      <c r="J395" s="11"/>
      <c r="Q395" s="11"/>
      <c r="R395" s="11"/>
      <c r="S395" s="11"/>
      <c r="T395" s="11"/>
      <c r="U395" s="11"/>
      <c r="V395" s="11"/>
      <c r="W395" s="11"/>
      <c r="X395" s="11"/>
      <c r="Y395" s="11"/>
      <c r="Z395" s="11"/>
      <c r="AA395" s="11"/>
      <c r="AB395" s="11"/>
      <c r="AC395" s="11"/>
      <c r="AD395" s="11"/>
      <c r="AE395" s="11"/>
      <c r="AF395" s="11"/>
      <c r="AG395" s="14"/>
      <c r="AH395" s="11"/>
      <c r="AI395" s="11"/>
      <c r="AJ395" s="11"/>
      <c r="AK395" s="11"/>
      <c r="AL395" s="11"/>
      <c r="AM395" s="11"/>
      <c r="AN395" s="11"/>
      <c r="AO395" s="11"/>
      <c r="AP395" s="11"/>
      <c r="AQ395" s="11"/>
      <c r="AR395" s="11"/>
      <c r="AS395" s="11"/>
      <c r="AT395" s="11"/>
      <c r="AU395" s="11"/>
      <c r="AV395" s="11"/>
      <c r="AW395" s="11"/>
      <c r="AX395" s="11"/>
      <c r="AY395" s="11"/>
      <c r="AZ395" s="11"/>
      <c r="BA395" s="11"/>
      <c r="BB395" s="11"/>
      <c r="BC395" s="11"/>
      <c r="BD395" s="11"/>
      <c r="BE395" s="11"/>
      <c r="BF395" s="11"/>
      <c r="BG395" s="11"/>
      <c r="BH395" s="1">
        <f t="shared" si="8"/>
        <v>39.549999999999997</v>
      </c>
    </row>
    <row r="396" spans="2:60" x14ac:dyDescent="0.25">
      <c r="B396" s="2"/>
      <c r="C396" s="11"/>
      <c r="D396" s="11"/>
      <c r="E396" s="11"/>
      <c r="F396" s="11"/>
      <c r="G396" s="11"/>
      <c r="H396" s="11"/>
      <c r="I396" s="11"/>
      <c r="J396" s="11"/>
      <c r="Q396" s="11"/>
      <c r="R396" s="11"/>
      <c r="S396" s="11"/>
      <c r="T396" s="11"/>
      <c r="U396" s="11"/>
      <c r="V396" s="11"/>
      <c r="W396" s="11"/>
      <c r="X396" s="11"/>
      <c r="Y396" s="11"/>
      <c r="Z396" s="11"/>
      <c r="AA396" s="11"/>
      <c r="AB396" s="11"/>
      <c r="AC396" s="11">
        <v>4406.63</v>
      </c>
      <c r="AD396" s="11"/>
      <c r="AE396" s="11"/>
      <c r="AF396" s="11"/>
      <c r="AG396" s="14"/>
      <c r="AH396" s="11"/>
      <c r="AI396" s="11"/>
      <c r="AJ396" s="11"/>
      <c r="AK396" s="11"/>
      <c r="AL396" s="11"/>
      <c r="AM396" s="11"/>
      <c r="AN396" s="11"/>
      <c r="AO396" s="11"/>
      <c r="AP396" s="11"/>
      <c r="AQ396" s="11"/>
      <c r="AR396" s="11"/>
      <c r="AS396" s="11"/>
      <c r="AT396" s="11"/>
      <c r="AU396" s="11"/>
      <c r="AV396" s="11"/>
      <c r="AW396" s="11"/>
      <c r="AX396" s="11"/>
      <c r="AY396" s="11"/>
      <c r="AZ396" s="11"/>
      <c r="BA396" s="11"/>
      <c r="BB396" s="11"/>
      <c r="BC396" s="11"/>
      <c r="BD396" s="11"/>
      <c r="BE396" s="11"/>
      <c r="BF396" s="11"/>
      <c r="BG396" s="11"/>
      <c r="BH396" s="1">
        <f t="shared" ref="BH396:BH680" si="9">SUM(C396:BG396)</f>
        <v>4406.63</v>
      </c>
    </row>
    <row r="397" spans="2:60" x14ac:dyDescent="0.25">
      <c r="B397" s="2"/>
      <c r="C397" s="11"/>
      <c r="D397" s="11"/>
      <c r="E397" s="11"/>
      <c r="F397" s="11"/>
      <c r="G397" s="11"/>
      <c r="H397" s="11"/>
      <c r="I397" s="11"/>
      <c r="J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  <c r="AA397" s="11"/>
      <c r="AB397" s="11"/>
      <c r="AC397" s="11">
        <v>20.5</v>
      </c>
      <c r="AD397" s="11"/>
      <c r="AE397" s="11"/>
      <c r="AF397" s="11"/>
      <c r="AG397" s="14"/>
      <c r="AH397" s="11"/>
      <c r="AI397" s="11"/>
      <c r="AJ397" s="11"/>
      <c r="AK397" s="11"/>
      <c r="AL397" s="11"/>
      <c r="AM397" s="11"/>
      <c r="AN397" s="11"/>
      <c r="AO397" s="11"/>
      <c r="AP397" s="11"/>
      <c r="AQ397" s="11"/>
      <c r="AR397" s="11"/>
      <c r="AS397" s="11"/>
      <c r="AT397" s="11"/>
      <c r="AU397" s="11"/>
      <c r="AV397" s="11"/>
      <c r="AW397" s="11"/>
      <c r="AX397" s="11"/>
      <c r="AY397" s="11"/>
      <c r="AZ397" s="11"/>
      <c r="BA397" s="11"/>
      <c r="BB397" s="11"/>
      <c r="BC397" s="11"/>
      <c r="BD397" s="11"/>
      <c r="BE397" s="11"/>
      <c r="BF397" s="11"/>
      <c r="BG397" s="11"/>
      <c r="BH397" s="1">
        <f t="shared" si="9"/>
        <v>20.5</v>
      </c>
    </row>
    <row r="398" spans="2:60" x14ac:dyDescent="0.25">
      <c r="B398" s="2"/>
      <c r="C398" s="11"/>
      <c r="D398" s="11"/>
      <c r="E398" s="11"/>
      <c r="F398" s="11"/>
      <c r="G398" s="11"/>
      <c r="H398" s="11"/>
      <c r="I398" s="11"/>
      <c r="J398" s="11"/>
      <c r="Q398" s="11"/>
      <c r="R398" s="11"/>
      <c r="S398" s="11"/>
      <c r="T398" s="11"/>
      <c r="U398" s="11"/>
      <c r="V398" s="11"/>
      <c r="W398" s="11"/>
      <c r="X398" s="11"/>
      <c r="Y398" s="11"/>
      <c r="Z398" s="11"/>
      <c r="AA398" s="11"/>
      <c r="AB398" s="11"/>
      <c r="AC398" s="11"/>
      <c r="AD398" s="11">
        <v>16.04</v>
      </c>
      <c r="AE398" s="11"/>
      <c r="AF398" s="11"/>
      <c r="AG398" s="14"/>
      <c r="AH398" s="11"/>
      <c r="AI398" s="11"/>
      <c r="AJ398" s="11"/>
      <c r="AK398" s="11"/>
      <c r="AL398" s="11"/>
      <c r="AM398" s="11"/>
      <c r="AN398" s="11"/>
      <c r="AO398" s="11"/>
      <c r="AP398" s="11"/>
      <c r="AQ398" s="11"/>
      <c r="AR398" s="11"/>
      <c r="AS398" s="11"/>
      <c r="AT398" s="11"/>
      <c r="AU398" s="11"/>
      <c r="AV398" s="11"/>
      <c r="AW398" s="11"/>
      <c r="AX398" s="11"/>
      <c r="AY398" s="11"/>
      <c r="AZ398" s="11"/>
      <c r="BA398" s="11"/>
      <c r="BB398" s="11"/>
      <c r="BC398" s="11"/>
      <c r="BD398" s="11"/>
      <c r="BE398" s="11"/>
      <c r="BF398" s="11"/>
      <c r="BG398" s="11"/>
      <c r="BH398" s="1">
        <f t="shared" si="9"/>
        <v>16.04</v>
      </c>
    </row>
    <row r="399" spans="2:60" x14ac:dyDescent="0.25">
      <c r="B399" s="2"/>
      <c r="C399" s="11"/>
      <c r="D399" s="11"/>
      <c r="E399" s="11"/>
      <c r="F399" s="11"/>
      <c r="G399" s="11"/>
      <c r="H399" s="11"/>
      <c r="I399" s="11"/>
      <c r="J399" s="11"/>
      <c r="Q399" s="11"/>
      <c r="R399" s="11"/>
      <c r="S399" s="11"/>
      <c r="T399" s="11"/>
      <c r="U399" s="11"/>
      <c r="V399" s="11"/>
      <c r="W399" s="11"/>
      <c r="X399" s="11"/>
      <c r="Y399" s="11"/>
      <c r="Z399" s="11"/>
      <c r="AA399" s="11"/>
      <c r="AB399" s="11"/>
      <c r="AC399" s="11"/>
      <c r="AD399" s="11">
        <v>32.6</v>
      </c>
      <c r="AE399" s="11"/>
      <c r="AF399" s="11"/>
      <c r="AG399" s="14"/>
      <c r="AH399" s="11"/>
      <c r="AI399" s="11"/>
      <c r="AJ399" s="11"/>
      <c r="AK399" s="11"/>
      <c r="AL399" s="11"/>
      <c r="AM399" s="11"/>
      <c r="AN399" s="11"/>
      <c r="AO399" s="11"/>
      <c r="AP399" s="11"/>
      <c r="AQ399" s="11"/>
      <c r="AR399" s="11"/>
      <c r="AS399" s="11"/>
      <c r="AT399" s="11"/>
      <c r="AU399" s="11"/>
      <c r="AV399" s="11"/>
      <c r="AW399" s="11"/>
      <c r="AX399" s="11"/>
      <c r="AY399" s="11"/>
      <c r="AZ399" s="11"/>
      <c r="BA399" s="11"/>
      <c r="BB399" s="11"/>
      <c r="BC399" s="11"/>
      <c r="BD399" s="11"/>
      <c r="BE399" s="11"/>
      <c r="BF399" s="11"/>
      <c r="BG399" s="11"/>
      <c r="BH399" s="1">
        <f t="shared" si="9"/>
        <v>32.6</v>
      </c>
    </row>
    <row r="400" spans="2:60" x14ac:dyDescent="0.25">
      <c r="B400" s="2"/>
      <c r="C400" s="11"/>
      <c r="D400" s="11"/>
      <c r="E400" s="11"/>
      <c r="F400" s="11"/>
      <c r="G400" s="11"/>
      <c r="H400" s="11"/>
      <c r="I400" s="11"/>
      <c r="J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  <c r="AA400" s="11"/>
      <c r="AB400" s="11"/>
      <c r="AC400" s="11"/>
      <c r="AD400" s="11">
        <v>2.39</v>
      </c>
      <c r="AE400" s="11"/>
      <c r="AF400" s="11"/>
      <c r="AG400" s="14"/>
      <c r="AH400" s="11"/>
      <c r="AI400" s="11"/>
      <c r="AJ400" s="11"/>
      <c r="AK400" s="11"/>
      <c r="AL400" s="11"/>
      <c r="AM400" s="11"/>
      <c r="AN400" s="11"/>
      <c r="AO400" s="11"/>
      <c r="AP400" s="11"/>
      <c r="AQ400" s="11"/>
      <c r="AR400" s="11"/>
      <c r="AS400" s="11"/>
      <c r="AT400" s="11"/>
      <c r="AU400" s="11"/>
      <c r="AV400" s="11"/>
      <c r="AW400" s="11"/>
      <c r="AX400" s="11"/>
      <c r="AY400" s="11"/>
      <c r="AZ400" s="11"/>
      <c r="BA400" s="11"/>
      <c r="BB400" s="11"/>
      <c r="BC400" s="11"/>
      <c r="BD400" s="11"/>
      <c r="BE400" s="11"/>
      <c r="BF400" s="11"/>
      <c r="BG400" s="11"/>
      <c r="BH400" s="1">
        <f t="shared" si="9"/>
        <v>2.39</v>
      </c>
    </row>
    <row r="401" spans="2:60" x14ac:dyDescent="0.25">
      <c r="B401" s="2"/>
      <c r="C401" s="11"/>
      <c r="D401" s="11"/>
      <c r="E401" s="11"/>
      <c r="F401" s="11"/>
      <c r="G401" s="11"/>
      <c r="H401" s="11"/>
      <c r="I401" s="11"/>
      <c r="J401" s="11"/>
      <c r="Q401" s="11"/>
      <c r="R401" s="11"/>
      <c r="S401" s="11"/>
      <c r="T401" s="11"/>
      <c r="U401" s="11"/>
      <c r="V401" s="11"/>
      <c r="W401" s="11"/>
      <c r="X401" s="11"/>
      <c r="Y401" s="11"/>
      <c r="Z401" s="11"/>
      <c r="AA401" s="11"/>
      <c r="AB401" s="11"/>
      <c r="AC401" s="11"/>
      <c r="AD401" s="11">
        <v>8.66</v>
      </c>
      <c r="AE401" s="11"/>
      <c r="AF401" s="11"/>
      <c r="AG401" s="14"/>
      <c r="AH401" s="11"/>
      <c r="AI401" s="11"/>
      <c r="AJ401" s="11"/>
      <c r="AK401" s="11"/>
      <c r="AL401" s="11"/>
      <c r="AM401" s="11"/>
      <c r="AN401" s="11"/>
      <c r="AO401" s="11"/>
      <c r="AP401" s="11"/>
      <c r="AQ401" s="11"/>
      <c r="AR401" s="11"/>
      <c r="AS401" s="11"/>
      <c r="AT401" s="11"/>
      <c r="AU401" s="11"/>
      <c r="AV401" s="11"/>
      <c r="AW401" s="11"/>
      <c r="AX401" s="11"/>
      <c r="AY401" s="11"/>
      <c r="AZ401" s="11"/>
      <c r="BA401" s="11"/>
      <c r="BB401" s="11"/>
      <c r="BC401" s="11"/>
      <c r="BD401" s="11"/>
      <c r="BE401" s="11"/>
      <c r="BF401" s="11"/>
      <c r="BG401" s="11"/>
      <c r="BH401" s="1">
        <f t="shared" si="9"/>
        <v>8.66</v>
      </c>
    </row>
    <row r="402" spans="2:60" x14ac:dyDescent="0.25">
      <c r="B402" s="2"/>
      <c r="C402" s="11"/>
      <c r="D402" s="11"/>
      <c r="E402" s="11"/>
      <c r="F402" s="11">
        <v>123.64</v>
      </c>
      <c r="G402" s="11">
        <v>745.45</v>
      </c>
      <c r="H402" s="11"/>
      <c r="I402" s="11"/>
      <c r="J402" s="11"/>
      <c r="Q402" s="11"/>
      <c r="R402" s="11"/>
      <c r="S402" s="11"/>
      <c r="T402" s="11"/>
      <c r="U402" s="11"/>
      <c r="V402" s="11"/>
      <c r="W402" s="11"/>
      <c r="X402" s="11"/>
      <c r="Y402" s="11"/>
      <c r="Z402" s="11"/>
      <c r="AA402" s="11"/>
      <c r="AB402" s="11"/>
      <c r="AC402" s="11"/>
      <c r="AD402" s="11"/>
      <c r="AE402" s="11"/>
      <c r="AF402" s="11"/>
      <c r="AG402" s="14"/>
      <c r="AH402" s="11"/>
      <c r="AI402" s="11"/>
      <c r="AJ402" s="11"/>
      <c r="AK402" s="11"/>
      <c r="AL402" s="11"/>
      <c r="AM402" s="11"/>
      <c r="AN402" s="11"/>
      <c r="AO402" s="11"/>
      <c r="AP402" s="11"/>
      <c r="AQ402" s="11"/>
      <c r="AR402" s="11"/>
      <c r="AS402" s="11"/>
      <c r="AT402" s="11"/>
      <c r="AU402" s="11"/>
      <c r="AV402" s="11"/>
      <c r="AW402" s="11"/>
      <c r="AX402" s="11"/>
      <c r="AY402" s="11"/>
      <c r="AZ402" s="11"/>
      <c r="BA402" s="11"/>
      <c r="BB402" s="11"/>
      <c r="BC402" s="11"/>
      <c r="BD402" s="11"/>
      <c r="BE402" s="11"/>
      <c r="BF402" s="11"/>
      <c r="BG402" s="11"/>
      <c r="BH402" s="1">
        <f t="shared" si="9"/>
        <v>869.09</v>
      </c>
    </row>
    <row r="403" spans="2:60" x14ac:dyDescent="0.25">
      <c r="B403" s="2"/>
      <c r="C403" s="11"/>
      <c r="D403" s="11"/>
      <c r="E403" s="11"/>
      <c r="F403" s="11"/>
      <c r="G403" s="11"/>
      <c r="H403" s="11">
        <v>164.45</v>
      </c>
      <c r="I403" s="11">
        <v>455.44</v>
      </c>
      <c r="J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  <c r="AA403" s="11"/>
      <c r="AB403" s="11"/>
      <c r="AC403" s="11"/>
      <c r="AD403" s="11"/>
      <c r="AE403" s="11"/>
      <c r="AF403" s="11"/>
      <c r="AG403" s="14"/>
      <c r="AH403" s="11"/>
      <c r="AI403" s="11"/>
      <c r="AJ403" s="11"/>
      <c r="AK403" s="11"/>
      <c r="AL403" s="11"/>
      <c r="AM403" s="11"/>
      <c r="AN403" s="11"/>
      <c r="AO403" s="11"/>
      <c r="AP403" s="11"/>
      <c r="AQ403" s="11"/>
      <c r="AR403" s="11"/>
      <c r="AS403" s="11"/>
      <c r="AT403" s="11"/>
      <c r="AU403" s="11"/>
      <c r="AV403" s="11"/>
      <c r="AW403" s="11"/>
      <c r="AX403" s="11"/>
      <c r="AY403" s="11"/>
      <c r="AZ403" s="11"/>
      <c r="BA403" s="11"/>
      <c r="BB403" s="11"/>
      <c r="BC403" s="11"/>
      <c r="BD403" s="11"/>
      <c r="BE403" s="11"/>
      <c r="BF403" s="11"/>
      <c r="BG403" s="11"/>
      <c r="BH403" s="1">
        <f t="shared" si="9"/>
        <v>619.89</v>
      </c>
    </row>
    <row r="404" spans="2:60" x14ac:dyDescent="0.25">
      <c r="B404" s="2"/>
      <c r="C404" s="11"/>
      <c r="D404" s="11"/>
      <c r="E404" s="11"/>
      <c r="F404" s="11"/>
      <c r="G404" s="11"/>
      <c r="H404" s="11"/>
      <c r="I404" s="11">
        <v>469.44</v>
      </c>
      <c r="J404" s="11"/>
      <c r="Q404" s="11"/>
      <c r="R404" s="11"/>
      <c r="S404" s="11"/>
      <c r="T404" s="11"/>
      <c r="U404" s="11"/>
      <c r="V404" s="11"/>
      <c r="W404" s="11"/>
      <c r="X404" s="11"/>
      <c r="Y404" s="11"/>
      <c r="Z404" s="11"/>
      <c r="AA404" s="11"/>
      <c r="AB404" s="11"/>
      <c r="AC404" s="11"/>
      <c r="AD404" s="11"/>
      <c r="AE404" s="11"/>
      <c r="AF404" s="11"/>
      <c r="AG404" s="14"/>
      <c r="AH404" s="11"/>
      <c r="AI404" s="11"/>
      <c r="AJ404" s="11"/>
      <c r="AK404" s="11"/>
      <c r="AL404" s="11"/>
      <c r="AM404" s="11"/>
      <c r="AN404" s="11"/>
      <c r="AO404" s="11"/>
      <c r="AP404" s="11"/>
      <c r="AQ404" s="11"/>
      <c r="AR404" s="11"/>
      <c r="AS404" s="11"/>
      <c r="AT404" s="11"/>
      <c r="AU404" s="11"/>
      <c r="AV404" s="11"/>
      <c r="AW404" s="11"/>
      <c r="AX404" s="11"/>
      <c r="AY404" s="11"/>
      <c r="AZ404" s="11"/>
      <c r="BA404" s="11"/>
      <c r="BB404" s="11"/>
      <c r="BC404" s="11"/>
      <c r="BD404" s="11"/>
      <c r="BE404" s="11"/>
      <c r="BF404" s="11"/>
      <c r="BG404" s="11"/>
      <c r="BH404" s="1">
        <f t="shared" si="9"/>
        <v>469.44</v>
      </c>
    </row>
    <row r="405" spans="2:60" x14ac:dyDescent="0.25">
      <c r="B405" s="2"/>
      <c r="C405" s="11">
        <v>3850</v>
      </c>
      <c r="D405" s="11"/>
      <c r="E405" s="11"/>
      <c r="F405" s="11"/>
      <c r="G405" s="11"/>
      <c r="H405" s="11"/>
      <c r="I405" s="11"/>
      <c r="J405" s="11"/>
      <c r="Q405" s="11"/>
      <c r="R405" s="11"/>
      <c r="S405" s="11"/>
      <c r="T405" s="11"/>
      <c r="U405" s="11"/>
      <c r="V405" s="11"/>
      <c r="W405" s="11"/>
      <c r="X405" s="11"/>
      <c r="Y405" s="11"/>
      <c r="Z405" s="11"/>
      <c r="AA405" s="11"/>
      <c r="AB405" s="11"/>
      <c r="AC405" s="11"/>
      <c r="AD405" s="11"/>
      <c r="AE405" s="11"/>
      <c r="AF405" s="11"/>
      <c r="AG405" s="14"/>
      <c r="AH405" s="11"/>
      <c r="AI405" s="11"/>
      <c r="AJ405" s="11"/>
      <c r="AK405" s="11"/>
      <c r="AL405" s="11"/>
      <c r="AM405" s="11"/>
      <c r="AN405" s="11"/>
      <c r="AO405" s="11"/>
      <c r="AP405" s="11"/>
      <c r="AQ405" s="11"/>
      <c r="AR405" s="11"/>
      <c r="AS405" s="11"/>
      <c r="AT405" s="11"/>
      <c r="AU405" s="11"/>
      <c r="AV405" s="11"/>
      <c r="AW405" s="11"/>
      <c r="AX405" s="11"/>
      <c r="AY405" s="11"/>
      <c r="AZ405" s="11"/>
      <c r="BA405" s="11"/>
      <c r="BB405" s="11"/>
      <c r="BC405" s="11"/>
      <c r="BD405" s="11"/>
      <c r="BE405" s="11"/>
      <c r="BF405" s="11"/>
      <c r="BG405" s="11"/>
      <c r="BH405" s="1">
        <f t="shared" si="9"/>
        <v>3850</v>
      </c>
    </row>
    <row r="406" spans="2:60" x14ac:dyDescent="0.25">
      <c r="B406" s="2"/>
      <c r="C406" s="11"/>
      <c r="D406" s="11">
        <v>9000</v>
      </c>
      <c r="E406" s="11"/>
      <c r="F406" s="11"/>
      <c r="G406" s="11"/>
      <c r="H406" s="11"/>
      <c r="I406" s="11"/>
      <c r="J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  <c r="AA406" s="11"/>
      <c r="AB406" s="11"/>
      <c r="AC406" s="11"/>
      <c r="AD406" s="11"/>
      <c r="AE406" s="121"/>
      <c r="AF406" s="11"/>
      <c r="AG406" s="14"/>
      <c r="AH406" s="11"/>
      <c r="AI406" s="11"/>
      <c r="AJ406" s="11"/>
      <c r="AK406" s="11"/>
      <c r="AL406" s="11"/>
      <c r="AM406" s="11"/>
      <c r="AN406" s="11"/>
      <c r="AO406" s="11"/>
      <c r="AP406" s="11"/>
      <c r="AQ406" s="11"/>
      <c r="AR406" s="11"/>
      <c r="AS406" s="11"/>
      <c r="AT406" s="11"/>
      <c r="AU406" s="11"/>
      <c r="AV406" s="11"/>
      <c r="AW406" s="11"/>
      <c r="AX406" s="11"/>
      <c r="AY406" s="11"/>
      <c r="AZ406" s="11"/>
      <c r="BA406" s="11"/>
      <c r="BB406" s="11"/>
      <c r="BC406" s="11"/>
      <c r="BD406" s="11"/>
      <c r="BE406" s="11"/>
      <c r="BF406" s="11"/>
      <c r="BG406" s="11"/>
      <c r="BH406" s="1">
        <f t="shared" si="9"/>
        <v>9000</v>
      </c>
    </row>
    <row r="407" spans="2:60" x14ac:dyDescent="0.25">
      <c r="B407" s="2"/>
      <c r="C407" s="11"/>
      <c r="D407" s="11"/>
      <c r="E407" s="11"/>
      <c r="F407" s="11"/>
      <c r="G407" s="11"/>
      <c r="H407" s="11"/>
      <c r="I407" s="11"/>
      <c r="J407" s="11"/>
      <c r="Q407" s="11"/>
      <c r="R407" s="11"/>
      <c r="S407" s="11"/>
      <c r="T407" s="11"/>
      <c r="U407" s="11"/>
      <c r="V407" s="11"/>
      <c r="W407" s="11"/>
      <c r="X407" s="11"/>
      <c r="Y407" s="11"/>
      <c r="Z407" s="11"/>
      <c r="AA407" s="11"/>
      <c r="AB407" s="11"/>
      <c r="AC407" s="11">
        <v>242.91</v>
      </c>
      <c r="AD407" s="11"/>
      <c r="AE407" s="11"/>
      <c r="AF407" s="11"/>
      <c r="AG407" s="14"/>
      <c r="AH407" s="11"/>
      <c r="AI407" s="11"/>
      <c r="AJ407" s="11"/>
      <c r="AK407" s="11"/>
      <c r="AL407" s="11"/>
      <c r="AM407" s="11"/>
      <c r="AN407" s="11"/>
      <c r="AO407" s="11"/>
      <c r="AP407" s="11"/>
      <c r="AQ407" s="11"/>
      <c r="AR407" s="11"/>
      <c r="AS407" s="11"/>
      <c r="AT407" s="11"/>
      <c r="AU407" s="11"/>
      <c r="AV407" s="11"/>
      <c r="AW407" s="11"/>
      <c r="AX407" s="11"/>
      <c r="AY407" s="11"/>
      <c r="AZ407" s="11"/>
      <c r="BA407" s="11"/>
      <c r="BB407" s="11"/>
      <c r="BC407" s="11"/>
      <c r="BD407" s="11"/>
      <c r="BE407" s="11"/>
      <c r="BF407" s="11"/>
      <c r="BG407" s="11"/>
      <c r="BH407" s="1">
        <f t="shared" si="9"/>
        <v>242.91</v>
      </c>
    </row>
    <row r="408" spans="2:60" x14ac:dyDescent="0.25">
      <c r="B408" s="2"/>
      <c r="C408" s="11"/>
      <c r="D408" s="11"/>
      <c r="E408" s="11"/>
      <c r="F408" s="11"/>
      <c r="G408" s="11"/>
      <c r="H408" s="11"/>
      <c r="I408" s="11"/>
      <c r="J408" s="11"/>
      <c r="Q408" s="11"/>
      <c r="R408" s="11"/>
      <c r="S408" s="11"/>
      <c r="T408" s="11"/>
      <c r="U408" s="11"/>
      <c r="V408" s="11"/>
      <c r="W408" s="11"/>
      <c r="X408" s="11"/>
      <c r="Y408" s="11"/>
      <c r="Z408" s="11"/>
      <c r="AA408" s="11"/>
      <c r="AB408" s="11"/>
      <c r="AC408" s="11">
        <v>548.19000000000005</v>
      </c>
      <c r="AD408" s="11"/>
      <c r="AE408" s="11"/>
      <c r="AF408" s="11"/>
      <c r="AG408" s="14"/>
      <c r="AH408" s="11"/>
      <c r="AI408" s="11"/>
      <c r="AJ408" s="11"/>
      <c r="AK408" s="11"/>
      <c r="AL408" s="11"/>
      <c r="AM408" s="11"/>
      <c r="AN408" s="11"/>
      <c r="AO408" s="11"/>
      <c r="AP408" s="11"/>
      <c r="AQ408" s="11"/>
      <c r="AR408" s="11"/>
      <c r="AS408" s="11"/>
      <c r="AT408" s="11"/>
      <c r="AU408" s="11"/>
      <c r="AV408" s="11"/>
      <c r="AW408" s="11"/>
      <c r="AX408" s="11"/>
      <c r="AY408" s="11"/>
      <c r="AZ408" s="11"/>
      <c r="BA408" s="11"/>
      <c r="BB408" s="11"/>
      <c r="BC408" s="11"/>
      <c r="BD408" s="11"/>
      <c r="BE408" s="11"/>
      <c r="BF408" s="11"/>
      <c r="BG408" s="11"/>
      <c r="BH408" s="1">
        <f t="shared" si="9"/>
        <v>548.19000000000005</v>
      </c>
    </row>
    <row r="409" spans="2:60" x14ac:dyDescent="0.25">
      <c r="B409" s="2"/>
      <c r="C409" s="11"/>
      <c r="D409" s="11"/>
      <c r="E409" s="11"/>
      <c r="F409" s="11"/>
      <c r="G409" s="11"/>
      <c r="H409" s="11"/>
      <c r="I409" s="11"/>
      <c r="J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  <c r="AA409" s="11"/>
      <c r="AB409" s="11"/>
      <c r="AC409" s="11">
        <v>75.510000000000005</v>
      </c>
      <c r="AD409" s="11"/>
      <c r="AE409" s="11"/>
      <c r="AF409" s="11"/>
      <c r="AG409" s="14"/>
      <c r="AH409" s="11"/>
      <c r="AI409" s="11"/>
      <c r="AJ409" s="11"/>
      <c r="AK409" s="11"/>
      <c r="AL409" s="11"/>
      <c r="AM409" s="11"/>
      <c r="AN409" s="11"/>
      <c r="AO409" s="11"/>
      <c r="AP409" s="11"/>
      <c r="AQ409" s="11"/>
      <c r="AR409" s="11"/>
      <c r="AS409" s="11"/>
      <c r="AT409" s="11"/>
      <c r="AU409" s="11"/>
      <c r="AV409" s="11"/>
      <c r="AW409" s="11"/>
      <c r="AX409" s="11"/>
      <c r="AY409" s="11"/>
      <c r="AZ409" s="11"/>
      <c r="BA409" s="11"/>
      <c r="BB409" s="11"/>
      <c r="BC409" s="11"/>
      <c r="BD409" s="11"/>
      <c r="BE409" s="11"/>
      <c r="BF409" s="11"/>
      <c r="BG409" s="11"/>
      <c r="BH409" s="1">
        <f t="shared" si="9"/>
        <v>75.510000000000005</v>
      </c>
    </row>
    <row r="410" spans="2:60" x14ac:dyDescent="0.25">
      <c r="B410" s="117"/>
      <c r="C410" s="11"/>
      <c r="D410" s="11"/>
      <c r="E410" s="11"/>
      <c r="F410" s="11"/>
      <c r="G410" s="11"/>
      <c r="H410" s="11"/>
      <c r="I410" s="11"/>
      <c r="J410" s="11"/>
      <c r="Q410" s="11"/>
      <c r="R410" s="11"/>
      <c r="S410" s="11"/>
      <c r="T410" s="11"/>
      <c r="U410" s="11"/>
      <c r="V410" s="11"/>
      <c r="W410" s="11"/>
      <c r="X410" s="11"/>
      <c r="Y410" s="11"/>
      <c r="Z410" s="11"/>
      <c r="AA410" s="11"/>
      <c r="AB410" s="11"/>
      <c r="AC410" s="11"/>
      <c r="AD410" s="11">
        <v>222.52</v>
      </c>
      <c r="AE410" s="11"/>
      <c r="AF410" s="11"/>
      <c r="AG410" s="14"/>
      <c r="AH410" s="11"/>
      <c r="AI410" s="11"/>
      <c r="AJ410" s="11"/>
      <c r="AK410" s="11"/>
      <c r="AL410" s="11"/>
      <c r="AM410" s="11"/>
      <c r="AN410" s="11"/>
      <c r="AO410" s="11"/>
      <c r="AP410" s="11"/>
      <c r="AQ410" s="11"/>
      <c r="AR410" s="11"/>
      <c r="AS410" s="11"/>
      <c r="AT410" s="11"/>
      <c r="AU410" s="11"/>
      <c r="AV410" s="11"/>
      <c r="AW410" s="11"/>
      <c r="AX410" s="11"/>
      <c r="AY410" s="11"/>
      <c r="AZ410" s="11"/>
      <c r="BA410" s="11"/>
      <c r="BB410" s="11"/>
      <c r="BC410" s="11"/>
      <c r="BD410" s="11"/>
      <c r="BE410" s="11"/>
      <c r="BF410" s="11"/>
      <c r="BG410" s="11"/>
      <c r="BH410" s="1">
        <f t="shared" si="9"/>
        <v>222.52</v>
      </c>
    </row>
    <row r="411" spans="2:60" x14ac:dyDescent="0.25">
      <c r="B411" s="117"/>
      <c r="C411" s="11"/>
      <c r="D411" s="11"/>
      <c r="E411" s="11"/>
      <c r="F411" s="11"/>
      <c r="G411" s="11"/>
      <c r="H411" s="11"/>
      <c r="I411" s="11"/>
      <c r="J411" s="11"/>
      <c r="Q411" s="11"/>
      <c r="R411" s="11"/>
      <c r="S411" s="11"/>
      <c r="T411" s="11"/>
      <c r="U411" s="11"/>
      <c r="V411" s="11"/>
      <c r="W411" s="11"/>
      <c r="X411" s="11"/>
      <c r="Y411" s="11"/>
      <c r="Z411" s="11"/>
      <c r="AA411" s="11"/>
      <c r="AB411" s="11"/>
      <c r="AC411" s="11"/>
      <c r="AD411" s="11">
        <v>122.04</v>
      </c>
      <c r="AE411" s="11"/>
      <c r="AF411" s="11"/>
      <c r="AG411" s="14"/>
      <c r="AH411" s="11"/>
      <c r="AI411" s="11"/>
      <c r="AJ411" s="11"/>
      <c r="AK411" s="11"/>
      <c r="AL411" s="11"/>
      <c r="AM411" s="11"/>
      <c r="AN411" s="11"/>
      <c r="AO411" s="11"/>
      <c r="AP411" s="11"/>
      <c r="AQ411" s="11"/>
      <c r="AR411" s="11"/>
      <c r="AS411" s="11"/>
      <c r="AT411" s="11"/>
      <c r="AU411" s="11"/>
      <c r="AV411" s="11"/>
      <c r="AW411" s="11"/>
      <c r="AX411" s="11"/>
      <c r="AY411" s="11"/>
      <c r="AZ411" s="11"/>
      <c r="BA411" s="11"/>
      <c r="BB411" s="11"/>
      <c r="BC411" s="11"/>
      <c r="BD411" s="11"/>
      <c r="BE411" s="11"/>
      <c r="BF411" s="11"/>
      <c r="BG411" s="11"/>
      <c r="BH411" s="1">
        <f t="shared" si="9"/>
        <v>122.04</v>
      </c>
    </row>
    <row r="412" spans="2:60" x14ac:dyDescent="0.25">
      <c r="B412" s="117"/>
      <c r="C412" s="11"/>
      <c r="D412" s="11"/>
      <c r="E412" s="11"/>
      <c r="F412" s="11"/>
      <c r="G412" s="11"/>
      <c r="H412" s="11"/>
      <c r="I412" s="11"/>
      <c r="J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  <c r="AA412" s="11"/>
      <c r="AB412" s="11"/>
      <c r="AC412" s="11"/>
      <c r="AD412" s="11">
        <v>33.979999999999997</v>
      </c>
      <c r="AE412" s="11"/>
      <c r="AF412" s="11"/>
      <c r="AG412" s="14"/>
      <c r="AH412" s="11"/>
      <c r="AI412" s="11"/>
      <c r="AJ412" s="11"/>
      <c r="AK412" s="11"/>
      <c r="AL412" s="11"/>
      <c r="AM412" s="11"/>
      <c r="AN412" s="11"/>
      <c r="AO412" s="11"/>
      <c r="AP412" s="11"/>
      <c r="AQ412" s="11"/>
      <c r="AR412" s="11"/>
      <c r="AS412" s="11"/>
      <c r="AT412" s="11"/>
      <c r="AU412" s="11"/>
      <c r="AV412" s="11"/>
      <c r="AW412" s="11"/>
      <c r="AX412" s="11"/>
      <c r="AY412" s="11"/>
      <c r="AZ412" s="11"/>
      <c r="BA412" s="11"/>
      <c r="BB412" s="11"/>
      <c r="BC412" s="11"/>
      <c r="BD412" s="11"/>
      <c r="BE412" s="11"/>
      <c r="BF412" s="11"/>
      <c r="BG412" s="11"/>
      <c r="BH412" s="1">
        <f t="shared" si="9"/>
        <v>33.979999999999997</v>
      </c>
    </row>
    <row r="413" spans="2:60" x14ac:dyDescent="0.25">
      <c r="B413" s="117"/>
      <c r="C413" s="11"/>
      <c r="D413" s="11"/>
      <c r="E413" s="11"/>
      <c r="F413" s="11"/>
      <c r="G413" s="11"/>
      <c r="H413" s="11"/>
      <c r="I413" s="11"/>
      <c r="J413" s="11"/>
      <c r="Q413" s="11"/>
      <c r="R413" s="11"/>
      <c r="S413" s="11"/>
      <c r="T413" s="11"/>
      <c r="U413" s="11"/>
      <c r="V413" s="11"/>
      <c r="W413" s="11"/>
      <c r="X413" s="11"/>
      <c r="Y413" s="11"/>
      <c r="Z413" s="11"/>
      <c r="AA413" s="11"/>
      <c r="AB413" s="11"/>
      <c r="AC413" s="11"/>
      <c r="AD413" s="11">
        <v>72.36</v>
      </c>
      <c r="AE413" s="11"/>
      <c r="AF413" s="11"/>
      <c r="AG413" s="14"/>
      <c r="AH413" s="11"/>
      <c r="AI413" s="11"/>
      <c r="AJ413" s="11"/>
      <c r="AK413" s="11"/>
      <c r="AL413" s="11"/>
      <c r="AM413" s="11"/>
      <c r="AN413" s="11"/>
      <c r="AO413" s="11"/>
      <c r="AP413" s="11"/>
      <c r="AQ413" s="11"/>
      <c r="AR413" s="11"/>
      <c r="AS413" s="11"/>
      <c r="AT413" s="11"/>
      <c r="AU413" s="11"/>
      <c r="AV413" s="11"/>
      <c r="AW413" s="11"/>
      <c r="AX413" s="11"/>
      <c r="AY413" s="11"/>
      <c r="AZ413" s="11"/>
      <c r="BA413" s="11"/>
      <c r="BB413" s="11"/>
      <c r="BC413" s="11"/>
      <c r="BD413" s="11"/>
      <c r="BE413" s="11"/>
      <c r="BF413" s="11"/>
      <c r="BG413" s="11"/>
      <c r="BH413" s="1">
        <f t="shared" si="9"/>
        <v>72.36</v>
      </c>
    </row>
    <row r="414" spans="2:60" x14ac:dyDescent="0.25">
      <c r="B414" s="53"/>
      <c r="C414" s="11"/>
      <c r="D414" s="11"/>
      <c r="E414" s="11"/>
      <c r="F414" s="11"/>
      <c r="G414" s="11"/>
      <c r="H414" s="11"/>
      <c r="I414" s="11"/>
      <c r="J414" s="11"/>
      <c r="Q414" s="11"/>
      <c r="R414" s="11"/>
      <c r="S414" s="11"/>
      <c r="T414" s="11"/>
      <c r="U414" s="11"/>
      <c r="V414" s="11"/>
      <c r="W414" s="11"/>
      <c r="X414" s="11"/>
      <c r="Y414" s="11"/>
      <c r="Z414" s="11"/>
      <c r="AA414" s="11"/>
      <c r="AB414" s="11"/>
      <c r="AC414" s="11"/>
      <c r="AD414" s="11">
        <v>55.8</v>
      </c>
      <c r="AE414" s="11"/>
      <c r="AF414" s="11"/>
      <c r="AG414" s="14"/>
      <c r="AH414" s="11"/>
      <c r="AI414" s="11"/>
      <c r="AJ414" s="11"/>
      <c r="AK414" s="11"/>
      <c r="AL414" s="11"/>
      <c r="AM414" s="11"/>
      <c r="AN414" s="11"/>
      <c r="AO414" s="11"/>
      <c r="AP414" s="11"/>
      <c r="AQ414" s="11"/>
      <c r="AR414" s="11"/>
      <c r="AS414" s="11"/>
      <c r="AT414" s="11"/>
      <c r="AU414" s="11"/>
      <c r="AV414" s="11"/>
      <c r="AW414" s="11"/>
      <c r="AX414" s="11"/>
      <c r="AY414" s="11"/>
      <c r="AZ414" s="11"/>
      <c r="BA414" s="11"/>
      <c r="BB414" s="11"/>
      <c r="BC414" s="11"/>
      <c r="BD414" s="11"/>
      <c r="BE414" s="11"/>
      <c r="BF414" s="11"/>
      <c r="BG414" s="11"/>
      <c r="BH414" s="1">
        <f t="shared" si="9"/>
        <v>55.8</v>
      </c>
    </row>
    <row r="415" spans="2:60" x14ac:dyDescent="0.25">
      <c r="B415" s="53"/>
      <c r="C415" s="11"/>
      <c r="D415" s="11"/>
      <c r="E415" s="11"/>
      <c r="F415" s="11"/>
      <c r="G415" s="11"/>
      <c r="H415" s="11"/>
      <c r="I415" s="11"/>
      <c r="J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  <c r="AA415" s="11"/>
      <c r="AB415" s="11"/>
      <c r="AC415" s="11"/>
      <c r="AD415" s="11">
        <v>327.39999999999998</v>
      </c>
      <c r="AE415" s="11"/>
      <c r="AF415" s="11"/>
      <c r="AG415" s="14"/>
      <c r="AH415" s="11"/>
      <c r="AI415" s="11"/>
      <c r="AJ415" s="11"/>
      <c r="AK415" s="11"/>
      <c r="AL415" s="11"/>
      <c r="AM415" s="11"/>
      <c r="AN415" s="11"/>
      <c r="AO415" s="11"/>
      <c r="AP415" s="11"/>
      <c r="AQ415" s="11"/>
      <c r="AR415" s="11"/>
      <c r="AS415" s="11"/>
      <c r="AT415" s="11"/>
      <c r="AU415" s="11"/>
      <c r="AV415" s="11"/>
      <c r="AW415" s="11"/>
      <c r="AX415" s="11"/>
      <c r="AY415" s="11"/>
      <c r="AZ415" s="11"/>
      <c r="BA415" s="11"/>
      <c r="BB415" s="11"/>
      <c r="BC415" s="11"/>
      <c r="BD415" s="11"/>
      <c r="BE415" s="11"/>
      <c r="BF415" s="11"/>
      <c r="BG415" s="11"/>
      <c r="BH415" s="1">
        <f t="shared" si="9"/>
        <v>327.39999999999998</v>
      </c>
    </row>
    <row r="416" spans="2:60" x14ac:dyDescent="0.25">
      <c r="B416" s="53"/>
      <c r="C416" s="11"/>
      <c r="D416" s="11"/>
      <c r="E416" s="11"/>
      <c r="F416" s="11"/>
      <c r="G416" s="11"/>
      <c r="H416" s="11"/>
      <c r="I416" s="11"/>
      <c r="J416" s="11"/>
      <c r="N416" s="11"/>
      <c r="Q416" s="11"/>
      <c r="R416" s="11"/>
      <c r="S416" s="11"/>
      <c r="T416" s="11"/>
      <c r="U416" s="11"/>
      <c r="V416" s="11"/>
      <c r="W416" s="11"/>
      <c r="X416" s="11"/>
      <c r="Y416" s="11"/>
      <c r="Z416" s="11"/>
      <c r="AA416" s="11"/>
      <c r="AB416" s="11"/>
      <c r="AC416" s="11"/>
      <c r="AD416" s="11">
        <v>186.64</v>
      </c>
      <c r="AE416" s="11"/>
      <c r="AF416" s="11"/>
      <c r="AG416" s="14"/>
      <c r="AH416" s="11"/>
      <c r="AI416" s="11"/>
      <c r="AJ416" s="11"/>
      <c r="AK416" s="11"/>
      <c r="AL416" s="11"/>
      <c r="AM416" s="11"/>
      <c r="AN416" s="11"/>
      <c r="AO416" s="11"/>
      <c r="AP416" s="11"/>
      <c r="AQ416" s="11"/>
      <c r="AR416" s="11"/>
      <c r="AS416" s="11"/>
      <c r="AT416" s="11"/>
      <c r="AU416" s="11"/>
      <c r="AV416" s="11"/>
      <c r="AW416" s="11"/>
      <c r="AX416" s="11"/>
      <c r="AY416" s="11"/>
      <c r="AZ416" s="11"/>
      <c r="BA416" s="11"/>
      <c r="BB416" s="11"/>
      <c r="BC416" s="11"/>
      <c r="BD416" s="11"/>
      <c r="BE416" s="11"/>
      <c r="BF416" s="11"/>
      <c r="BG416" s="11"/>
      <c r="BH416" s="1">
        <f t="shared" si="9"/>
        <v>186.64</v>
      </c>
    </row>
    <row r="417" spans="2:60" x14ac:dyDescent="0.25">
      <c r="B417" s="2"/>
      <c r="C417" s="11"/>
      <c r="D417" s="11"/>
      <c r="E417" s="11"/>
      <c r="F417" s="11"/>
      <c r="G417" s="11"/>
      <c r="H417" s="11"/>
      <c r="I417" s="11"/>
      <c r="J417" s="11"/>
      <c r="Q417" s="11"/>
      <c r="R417" s="11"/>
      <c r="S417" s="11"/>
      <c r="T417" s="11"/>
      <c r="U417" s="11"/>
      <c r="V417" s="11"/>
      <c r="W417" s="11"/>
      <c r="X417" s="11"/>
      <c r="Y417" s="11"/>
      <c r="Z417" s="11"/>
      <c r="AA417" s="11"/>
      <c r="AB417" s="11"/>
      <c r="AC417" s="11"/>
      <c r="AD417" s="11">
        <v>139.97999999999999</v>
      </c>
      <c r="AE417" s="11"/>
      <c r="AF417" s="11"/>
      <c r="AG417" s="14"/>
      <c r="AH417" s="11"/>
      <c r="AI417" s="11"/>
      <c r="AJ417" s="11"/>
      <c r="AK417" s="11"/>
      <c r="AL417" s="11"/>
      <c r="AM417" s="11"/>
      <c r="AN417" s="11"/>
      <c r="AO417" s="11"/>
      <c r="AP417" s="11"/>
      <c r="AQ417" s="11"/>
      <c r="AR417" s="11"/>
      <c r="AS417" s="11"/>
      <c r="AT417" s="11"/>
      <c r="AU417" s="11"/>
      <c r="AV417" s="11"/>
      <c r="AW417" s="11"/>
      <c r="AX417" s="11"/>
      <c r="AY417" s="11"/>
      <c r="AZ417" s="11"/>
      <c r="BA417" s="11"/>
      <c r="BB417" s="11"/>
      <c r="BC417" s="11"/>
      <c r="BD417" s="11"/>
      <c r="BE417" s="11"/>
      <c r="BF417" s="11"/>
      <c r="BG417" s="11"/>
      <c r="BH417" s="1">
        <f t="shared" si="9"/>
        <v>139.97999999999999</v>
      </c>
    </row>
    <row r="418" spans="2:60" x14ac:dyDescent="0.25">
      <c r="B418" s="2"/>
      <c r="C418" s="11"/>
      <c r="D418" s="11"/>
      <c r="E418" s="11"/>
      <c r="F418" s="11"/>
      <c r="G418" s="11"/>
      <c r="H418" s="11"/>
      <c r="I418" s="11"/>
      <c r="J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  <c r="AA418" s="11"/>
      <c r="AB418" s="11"/>
      <c r="AC418" s="11"/>
      <c r="AD418" s="11">
        <v>36.74</v>
      </c>
      <c r="AE418" s="11"/>
      <c r="AF418" s="11"/>
      <c r="AG418" s="14"/>
      <c r="AH418" s="11"/>
      <c r="AI418" s="11"/>
      <c r="AJ418" s="11"/>
      <c r="AK418" s="11"/>
      <c r="AL418" s="11"/>
      <c r="AM418" s="11"/>
      <c r="AN418" s="11"/>
      <c r="AO418" s="11"/>
      <c r="AP418" s="11"/>
      <c r="AQ418" s="11"/>
      <c r="AR418" s="11"/>
      <c r="AS418" s="11"/>
      <c r="AT418" s="11"/>
      <c r="AU418" s="11"/>
      <c r="AV418" s="11"/>
      <c r="AW418" s="11"/>
      <c r="AX418" s="11"/>
      <c r="AY418" s="11"/>
      <c r="AZ418" s="11"/>
      <c r="BA418" s="11"/>
      <c r="BB418" s="11"/>
      <c r="BC418" s="11"/>
      <c r="BD418" s="11"/>
      <c r="BE418" s="11"/>
      <c r="BF418" s="11"/>
      <c r="BG418" s="11"/>
      <c r="BH418" s="1">
        <f t="shared" si="9"/>
        <v>36.74</v>
      </c>
    </row>
    <row r="419" spans="2:60" x14ac:dyDescent="0.25">
      <c r="B419" s="2"/>
      <c r="C419" s="11"/>
      <c r="D419" s="11"/>
      <c r="E419" s="11"/>
      <c r="F419" s="11"/>
      <c r="G419" s="11"/>
      <c r="H419" s="11"/>
      <c r="I419" s="11"/>
      <c r="J419" s="11"/>
      <c r="Q419" s="11"/>
      <c r="R419" s="11"/>
      <c r="S419" s="11"/>
      <c r="T419" s="11"/>
      <c r="U419" s="11"/>
      <c r="V419" s="11"/>
      <c r="W419" s="11"/>
      <c r="X419" s="11"/>
      <c r="Y419" s="11"/>
      <c r="Z419" s="11"/>
      <c r="AA419" s="11"/>
      <c r="AB419" s="11"/>
      <c r="AC419" s="11"/>
      <c r="AD419" s="11">
        <v>101.34</v>
      </c>
      <c r="AE419" s="11"/>
      <c r="AF419" s="11"/>
      <c r="AG419" s="14"/>
      <c r="AH419" s="11"/>
      <c r="AI419" s="11"/>
      <c r="AJ419" s="11"/>
      <c r="AK419" s="11"/>
      <c r="AL419" s="11"/>
      <c r="AM419" s="11"/>
      <c r="AN419" s="11"/>
      <c r="AO419" s="11"/>
      <c r="AP419" s="11"/>
      <c r="AQ419" s="11"/>
      <c r="AR419" s="11"/>
      <c r="AS419" s="11"/>
      <c r="AT419" s="11"/>
      <c r="AU419" s="11"/>
      <c r="AV419" s="11"/>
      <c r="AW419" s="11"/>
      <c r="AX419" s="11"/>
      <c r="AY419" s="11"/>
      <c r="AZ419" s="11"/>
      <c r="BA419" s="11"/>
      <c r="BB419" s="11"/>
      <c r="BC419" s="11"/>
      <c r="BD419" s="11"/>
      <c r="BE419" s="11"/>
      <c r="BF419" s="11"/>
      <c r="BG419" s="11"/>
      <c r="BH419" s="1">
        <f t="shared" si="9"/>
        <v>101.34</v>
      </c>
    </row>
    <row r="420" spans="2:60" x14ac:dyDescent="0.25">
      <c r="B420" s="2"/>
      <c r="C420" s="11"/>
      <c r="D420" s="11"/>
      <c r="E420" s="11"/>
      <c r="F420" s="11"/>
      <c r="G420" s="11"/>
      <c r="H420" s="11"/>
      <c r="I420" s="11"/>
      <c r="J420" s="11"/>
      <c r="Q420" s="11"/>
      <c r="R420" s="11"/>
      <c r="S420" s="11"/>
      <c r="T420" s="11"/>
      <c r="U420" s="11"/>
      <c r="V420" s="11"/>
      <c r="W420" s="11"/>
      <c r="X420" s="11"/>
      <c r="Y420" s="11"/>
      <c r="Z420" s="11"/>
      <c r="AA420" s="11"/>
      <c r="AB420" s="11"/>
      <c r="AC420" s="11"/>
      <c r="AD420" s="11">
        <v>40.880000000000003</v>
      </c>
      <c r="AE420" s="11"/>
      <c r="AF420" s="11"/>
      <c r="AG420" s="14"/>
      <c r="AH420" s="11"/>
      <c r="AI420" s="11"/>
      <c r="AJ420" s="11"/>
      <c r="AK420" s="11"/>
      <c r="AL420" s="11"/>
      <c r="AM420" s="11"/>
      <c r="AN420" s="11"/>
      <c r="AO420" s="11"/>
      <c r="AP420" s="11"/>
      <c r="AQ420" s="11"/>
      <c r="AR420" s="11"/>
      <c r="AS420" s="11"/>
      <c r="AT420" s="11"/>
      <c r="AU420" s="11"/>
      <c r="AV420" s="11"/>
      <c r="AW420" s="11"/>
      <c r="AX420" s="11"/>
      <c r="AY420" s="11"/>
      <c r="AZ420" s="11"/>
      <c r="BA420" s="11"/>
      <c r="BB420" s="11"/>
      <c r="BC420" s="11"/>
      <c r="BD420" s="11"/>
      <c r="BE420" s="11"/>
      <c r="BF420" s="11"/>
      <c r="BG420" s="11"/>
      <c r="BH420" s="1">
        <f t="shared" si="9"/>
        <v>40.880000000000003</v>
      </c>
    </row>
    <row r="421" spans="2:60" x14ac:dyDescent="0.25">
      <c r="B421" s="2"/>
      <c r="C421" s="11"/>
      <c r="D421" s="11"/>
      <c r="E421" s="11"/>
      <c r="F421" s="11"/>
      <c r="G421" s="11"/>
      <c r="H421" s="11"/>
      <c r="I421" s="11"/>
      <c r="J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  <c r="AA421" s="11"/>
      <c r="AB421" s="11"/>
      <c r="AC421" s="11"/>
      <c r="AD421" s="11">
        <v>159.04</v>
      </c>
      <c r="AE421" s="11"/>
      <c r="AF421" s="11"/>
      <c r="AG421" s="14"/>
      <c r="AH421" s="11"/>
      <c r="AI421" s="11"/>
      <c r="AJ421" s="11"/>
      <c r="AK421" s="11"/>
      <c r="AL421" s="11"/>
      <c r="AM421" s="11"/>
      <c r="AN421" s="11"/>
      <c r="AO421" s="11"/>
      <c r="AP421" s="11"/>
      <c r="AQ421" s="11"/>
      <c r="AR421" s="11"/>
      <c r="AS421" s="11"/>
      <c r="AT421" s="11"/>
      <c r="AU421" s="11"/>
      <c r="AV421" s="11"/>
      <c r="AW421" s="11"/>
      <c r="AX421" s="11"/>
      <c r="AY421" s="11"/>
      <c r="AZ421" s="11"/>
      <c r="BA421" s="11"/>
      <c r="BB421" s="11"/>
      <c r="BC421" s="11"/>
      <c r="BD421" s="11"/>
      <c r="BE421" s="11"/>
      <c r="BF421" s="11"/>
      <c r="BG421" s="11"/>
      <c r="BH421" s="1">
        <f t="shared" si="9"/>
        <v>159.04</v>
      </c>
    </row>
    <row r="422" spans="2:60" x14ac:dyDescent="0.25">
      <c r="B422" s="2"/>
      <c r="C422" s="11"/>
      <c r="D422" s="11"/>
      <c r="E422" s="11"/>
      <c r="F422" s="11"/>
      <c r="G422" s="11"/>
      <c r="H422" s="11"/>
      <c r="I422" s="11"/>
      <c r="J422" s="11"/>
      <c r="Q422" s="11"/>
      <c r="R422" s="11"/>
      <c r="S422" s="11"/>
      <c r="T422" s="11"/>
      <c r="U422" s="11"/>
      <c r="V422" s="11"/>
      <c r="W422" s="11"/>
      <c r="X422" s="11"/>
      <c r="Y422" s="11"/>
      <c r="Z422" s="11"/>
      <c r="AA422" s="11"/>
      <c r="AB422" s="11"/>
      <c r="AC422" s="11"/>
      <c r="AD422" s="11">
        <v>207.34</v>
      </c>
      <c r="AE422" s="11"/>
      <c r="AF422" s="11"/>
      <c r="AG422" s="14"/>
      <c r="AH422" s="11"/>
      <c r="AI422" s="11"/>
      <c r="AJ422" s="11"/>
      <c r="AK422" s="11"/>
      <c r="AL422" s="11"/>
      <c r="AM422" s="11"/>
      <c r="AN422" s="11"/>
      <c r="AO422" s="11"/>
      <c r="AP422" s="11"/>
      <c r="AQ422" s="11"/>
      <c r="AR422" s="11"/>
      <c r="AS422" s="11"/>
      <c r="AT422" s="11"/>
      <c r="AU422" s="11"/>
      <c r="AV422" s="11"/>
      <c r="AW422" s="11"/>
      <c r="AX422" s="11"/>
      <c r="AY422" s="11"/>
      <c r="AZ422" s="11"/>
      <c r="BA422" s="11"/>
      <c r="BB422" s="11"/>
      <c r="BC422" s="11"/>
      <c r="BD422" s="11"/>
      <c r="BE422" s="11"/>
      <c r="BF422" s="11"/>
      <c r="BG422" s="11"/>
      <c r="BH422" s="1">
        <f t="shared" si="9"/>
        <v>207.34</v>
      </c>
    </row>
    <row r="423" spans="2:60" x14ac:dyDescent="0.25">
      <c r="B423" s="2"/>
      <c r="C423" s="11"/>
      <c r="D423" s="11"/>
      <c r="E423" s="11"/>
      <c r="F423" s="11"/>
      <c r="G423" s="11"/>
      <c r="H423" s="11"/>
      <c r="I423" s="11"/>
      <c r="J423" s="11"/>
      <c r="Q423" s="11"/>
      <c r="R423" s="11"/>
      <c r="S423" s="11"/>
      <c r="T423" s="11"/>
      <c r="U423" s="11"/>
      <c r="V423" s="11"/>
      <c r="W423" s="11"/>
      <c r="X423" s="11"/>
      <c r="Y423" s="11"/>
      <c r="Z423" s="11"/>
      <c r="AA423" s="11"/>
      <c r="AB423" s="11"/>
      <c r="AC423" s="11"/>
      <c r="AD423" s="11">
        <v>83.4</v>
      </c>
      <c r="AE423" s="11"/>
      <c r="AF423" s="11"/>
      <c r="AG423" s="14"/>
      <c r="AH423" s="11"/>
      <c r="AI423" s="11"/>
      <c r="AJ423" s="11"/>
      <c r="AK423" s="11"/>
      <c r="AL423" s="11"/>
      <c r="AM423" s="11"/>
      <c r="AN423" s="11"/>
      <c r="AO423" s="11"/>
      <c r="AP423" s="11"/>
      <c r="AQ423" s="11"/>
      <c r="AR423" s="11"/>
      <c r="AS423" s="11"/>
      <c r="AT423" s="11"/>
      <c r="AU423" s="11"/>
      <c r="AV423" s="11"/>
      <c r="AW423" s="11"/>
      <c r="AX423" s="11"/>
      <c r="AY423" s="11"/>
      <c r="AZ423" s="11"/>
      <c r="BA423" s="11"/>
      <c r="BB423" s="11"/>
      <c r="BC423" s="11"/>
      <c r="BD423" s="11"/>
      <c r="BE423" s="11"/>
      <c r="BF423" s="11"/>
      <c r="BG423" s="11"/>
      <c r="BH423" s="1">
        <f t="shared" si="9"/>
        <v>83.4</v>
      </c>
    </row>
    <row r="424" spans="2:60" x14ac:dyDescent="0.25">
      <c r="B424" s="2"/>
      <c r="C424" s="11"/>
      <c r="D424" s="11"/>
      <c r="E424" s="11"/>
      <c r="F424" s="11"/>
      <c r="G424" s="11"/>
      <c r="H424" s="11"/>
      <c r="I424" s="11"/>
      <c r="J424" s="11"/>
      <c r="Q424" s="11"/>
      <c r="R424" s="11"/>
      <c r="S424" s="11"/>
      <c r="T424" s="11"/>
      <c r="U424" s="11"/>
      <c r="V424" s="11"/>
      <c r="W424" s="11"/>
      <c r="X424" s="11"/>
      <c r="Y424" s="11"/>
      <c r="Z424" s="11"/>
      <c r="AA424" s="11"/>
      <c r="AB424" s="11"/>
      <c r="AC424" s="11"/>
      <c r="AD424" s="11">
        <v>401.58</v>
      </c>
      <c r="AE424" s="11"/>
      <c r="AF424" s="11"/>
      <c r="AG424" s="14"/>
      <c r="AH424" s="11"/>
      <c r="AI424" s="11"/>
      <c r="AJ424" s="11"/>
      <c r="AK424" s="11"/>
      <c r="AL424" s="11"/>
      <c r="AM424" s="11"/>
      <c r="AN424" s="11"/>
      <c r="AO424" s="11"/>
      <c r="AP424" s="11"/>
      <c r="AQ424" s="11"/>
      <c r="AR424" s="11"/>
      <c r="AS424" s="11"/>
      <c r="AT424" s="11"/>
      <c r="AU424" s="11"/>
      <c r="AV424" s="11"/>
      <c r="AW424" s="11"/>
      <c r="AX424" s="11"/>
      <c r="AY424" s="11"/>
      <c r="AZ424" s="11"/>
      <c r="BA424" s="11"/>
      <c r="BB424" s="11"/>
      <c r="BC424" s="11"/>
      <c r="BD424" s="11"/>
      <c r="BE424" s="11"/>
      <c r="BF424" s="11"/>
      <c r="BG424" s="11"/>
      <c r="BH424" s="1">
        <f t="shared" si="9"/>
        <v>401.58</v>
      </c>
    </row>
    <row r="425" spans="2:60" x14ac:dyDescent="0.25">
      <c r="B425" s="117"/>
      <c r="C425" s="11"/>
      <c r="D425" s="11"/>
      <c r="E425" s="11"/>
      <c r="F425" s="11"/>
      <c r="G425" s="11"/>
      <c r="H425" s="11"/>
      <c r="I425" s="11"/>
      <c r="J425" s="11"/>
      <c r="Q425" s="11"/>
      <c r="R425" s="11"/>
      <c r="S425" s="11"/>
      <c r="T425" s="11"/>
      <c r="U425" s="11"/>
      <c r="V425" s="11"/>
      <c r="W425" s="11"/>
      <c r="X425" s="11"/>
      <c r="Y425" s="11"/>
      <c r="Z425" s="11"/>
      <c r="AA425" s="11"/>
      <c r="AB425" s="11"/>
      <c r="AC425" s="11"/>
      <c r="AD425" s="11">
        <v>8.2799999999999994</v>
      </c>
      <c r="AE425" s="11"/>
      <c r="AF425" s="11"/>
      <c r="AG425" s="14"/>
      <c r="AH425" s="11"/>
      <c r="AI425" s="11"/>
      <c r="AJ425" s="11"/>
      <c r="AK425" s="11"/>
      <c r="AL425" s="11"/>
      <c r="AM425" s="11"/>
      <c r="AN425" s="11"/>
      <c r="AO425" s="11"/>
      <c r="AP425" s="11"/>
      <c r="AQ425" s="11"/>
      <c r="AR425" s="11"/>
      <c r="AS425" s="11"/>
      <c r="AT425" s="11"/>
      <c r="AU425" s="11"/>
      <c r="AV425" s="11"/>
      <c r="AW425" s="11"/>
      <c r="AX425" s="11"/>
      <c r="AY425" s="11"/>
      <c r="AZ425" s="11"/>
      <c r="BA425" s="11"/>
      <c r="BB425" s="11"/>
      <c r="BC425" s="11"/>
      <c r="BD425" s="11"/>
      <c r="BE425" s="11"/>
      <c r="BF425" s="11"/>
      <c r="BG425" s="11"/>
      <c r="BH425" s="1">
        <f t="shared" si="9"/>
        <v>8.2799999999999994</v>
      </c>
    </row>
    <row r="426" spans="2:60" x14ac:dyDescent="0.25">
      <c r="B426" s="2"/>
      <c r="C426" s="11"/>
      <c r="D426" s="11"/>
      <c r="E426" s="11"/>
      <c r="F426" s="11"/>
      <c r="G426" s="11"/>
      <c r="H426" s="11"/>
      <c r="I426" s="11"/>
      <c r="J426" s="11"/>
      <c r="Q426" s="11"/>
      <c r="R426" s="11"/>
      <c r="S426" s="11"/>
      <c r="T426" s="11"/>
      <c r="U426" s="11"/>
      <c r="V426" s="11"/>
      <c r="W426" s="11"/>
      <c r="X426" s="11"/>
      <c r="Y426" s="11"/>
      <c r="Z426" s="11"/>
      <c r="AA426" s="11"/>
      <c r="AB426" s="11"/>
      <c r="AC426" s="11"/>
      <c r="AD426" s="11"/>
      <c r="AE426" s="11">
        <v>1017</v>
      </c>
      <c r="AF426" s="11"/>
      <c r="AG426" s="14"/>
      <c r="AH426" s="11"/>
      <c r="AI426" s="11"/>
      <c r="AJ426" s="11"/>
      <c r="AK426" s="11"/>
      <c r="AL426" s="11"/>
      <c r="AM426" s="11"/>
      <c r="AN426" s="11"/>
      <c r="AO426" s="11"/>
      <c r="AP426" s="11"/>
      <c r="AQ426" s="11"/>
      <c r="AR426" s="11"/>
      <c r="AS426" s="11"/>
      <c r="AT426" s="11"/>
      <c r="AU426" s="11"/>
      <c r="AV426" s="11"/>
      <c r="AW426" s="11"/>
      <c r="AX426" s="11"/>
      <c r="AY426" s="11"/>
      <c r="AZ426" s="11"/>
      <c r="BA426" s="11"/>
      <c r="BB426" s="11"/>
      <c r="BC426" s="11"/>
      <c r="BD426" s="11"/>
      <c r="BE426" s="11"/>
      <c r="BF426" s="11"/>
      <c r="BG426" s="11"/>
      <c r="BH426" s="1">
        <f t="shared" si="9"/>
        <v>1017</v>
      </c>
    </row>
    <row r="427" spans="2:60" x14ac:dyDescent="0.25">
      <c r="B427" s="2"/>
      <c r="C427" s="11"/>
      <c r="D427" s="11"/>
      <c r="E427" s="11"/>
      <c r="F427" s="11"/>
      <c r="G427" s="11"/>
      <c r="H427" s="11"/>
      <c r="I427" s="11"/>
      <c r="J427" s="11"/>
      <c r="Q427" s="11"/>
      <c r="R427" s="11"/>
      <c r="S427" s="11"/>
      <c r="T427" s="11"/>
      <c r="U427" s="11"/>
      <c r="V427" s="11"/>
      <c r="W427" s="11"/>
      <c r="X427" s="11"/>
      <c r="Y427" s="11"/>
      <c r="Z427" s="11"/>
      <c r="AA427" s="11"/>
      <c r="AB427" s="11"/>
      <c r="AC427" s="11"/>
      <c r="AD427" s="11"/>
      <c r="AE427" s="11">
        <v>565</v>
      </c>
      <c r="AF427" s="11"/>
      <c r="AG427" s="14"/>
      <c r="AH427" s="11"/>
      <c r="AI427" s="11"/>
      <c r="AJ427" s="11"/>
      <c r="AK427" s="11"/>
      <c r="AL427" s="11"/>
      <c r="AM427" s="11"/>
      <c r="AN427" s="11"/>
      <c r="AO427" s="11"/>
      <c r="AP427" s="11"/>
      <c r="AQ427" s="11"/>
      <c r="AR427" s="11"/>
      <c r="AS427" s="11"/>
      <c r="AT427" s="11"/>
      <c r="AU427" s="11"/>
      <c r="AV427" s="11"/>
      <c r="AW427" s="11"/>
      <c r="AX427" s="11"/>
      <c r="AY427" s="11"/>
      <c r="AZ427" s="11"/>
      <c r="BA427" s="11"/>
      <c r="BB427" s="11"/>
      <c r="BC427" s="11"/>
      <c r="BD427" s="11"/>
      <c r="BE427" s="11"/>
      <c r="BF427" s="11"/>
      <c r="BG427" s="11"/>
      <c r="BH427" s="1">
        <f t="shared" si="9"/>
        <v>565</v>
      </c>
    </row>
    <row r="428" spans="2:60" x14ac:dyDescent="0.25">
      <c r="B428" s="211"/>
      <c r="C428" s="11"/>
      <c r="D428" s="11"/>
      <c r="E428" s="11"/>
      <c r="F428" s="11"/>
      <c r="G428" s="11"/>
      <c r="H428" s="11"/>
      <c r="I428" s="11"/>
      <c r="J428" s="11"/>
      <c r="Q428" s="11"/>
      <c r="R428" s="11"/>
      <c r="S428" s="11"/>
      <c r="T428" s="11"/>
      <c r="U428" s="11"/>
      <c r="V428" s="11"/>
      <c r="W428" s="11"/>
      <c r="X428" s="11"/>
      <c r="Y428" s="11"/>
      <c r="Z428" s="11"/>
      <c r="AA428" s="11"/>
      <c r="AB428" s="11"/>
      <c r="AC428" s="11"/>
      <c r="AD428" s="11"/>
      <c r="AE428" s="11">
        <v>41.3</v>
      </c>
      <c r="AF428" s="11"/>
      <c r="AG428" s="14"/>
      <c r="AH428" s="11"/>
      <c r="AI428" s="11"/>
      <c r="AJ428" s="11"/>
      <c r="AK428" s="11"/>
      <c r="AL428" s="11"/>
      <c r="AM428" s="11"/>
      <c r="AN428" s="11"/>
      <c r="AO428" s="11"/>
      <c r="AP428" s="11"/>
      <c r="AQ428" s="11"/>
      <c r="AR428" s="11"/>
      <c r="AS428" s="11"/>
      <c r="AT428" s="11"/>
      <c r="AU428" s="11"/>
      <c r="AV428" s="11"/>
      <c r="AW428" s="11"/>
      <c r="AX428" s="11"/>
      <c r="AY428" s="11"/>
      <c r="AZ428" s="11"/>
      <c r="BA428" s="11"/>
      <c r="BB428" s="11"/>
      <c r="BC428" s="11"/>
      <c r="BD428" s="11"/>
      <c r="BE428" s="11"/>
      <c r="BF428" s="11"/>
      <c r="BG428" s="11"/>
      <c r="BH428" s="1">
        <f t="shared" si="9"/>
        <v>41.3</v>
      </c>
    </row>
    <row r="429" spans="2:60" x14ac:dyDescent="0.25">
      <c r="B429" s="211"/>
      <c r="C429" s="11"/>
      <c r="D429" s="11"/>
      <c r="E429" s="11"/>
      <c r="F429" s="11"/>
      <c r="G429" s="11"/>
      <c r="H429" s="11"/>
      <c r="I429" s="11"/>
      <c r="J429" s="11"/>
      <c r="Q429" s="11"/>
      <c r="R429" s="11"/>
      <c r="S429" s="11"/>
      <c r="T429" s="11"/>
      <c r="U429" s="11"/>
      <c r="V429" s="11"/>
      <c r="W429" s="11"/>
      <c r="X429" s="11"/>
      <c r="Y429" s="11"/>
      <c r="Z429" s="11"/>
      <c r="AA429" s="11"/>
      <c r="AB429" s="11"/>
      <c r="AC429" s="11"/>
      <c r="AD429" s="11"/>
      <c r="AE429" s="11"/>
      <c r="AF429" s="11"/>
      <c r="AG429" s="14"/>
      <c r="AH429" s="11"/>
      <c r="AI429" s="11"/>
      <c r="AJ429" s="11"/>
      <c r="AK429" s="11"/>
      <c r="AL429" s="11"/>
      <c r="AM429" s="11"/>
      <c r="AN429" s="11"/>
      <c r="AO429" s="11"/>
      <c r="AP429" s="11"/>
      <c r="AQ429" s="11"/>
      <c r="AR429" s="11"/>
      <c r="AS429" s="11"/>
      <c r="AT429" s="11"/>
      <c r="AU429" s="11"/>
      <c r="AV429" s="11"/>
      <c r="AW429" s="11"/>
      <c r="AX429" s="11"/>
      <c r="AY429" s="11"/>
      <c r="AZ429" s="11">
        <v>481.66</v>
      </c>
      <c r="BA429" s="11"/>
      <c r="BB429" s="11"/>
      <c r="BC429" s="11"/>
      <c r="BD429" s="11"/>
      <c r="BE429" s="11"/>
      <c r="BF429" s="11"/>
      <c r="BG429" s="11"/>
      <c r="BH429" s="1">
        <f t="shared" si="9"/>
        <v>481.66</v>
      </c>
    </row>
    <row r="430" spans="2:60" x14ac:dyDescent="0.25">
      <c r="B430" s="211"/>
      <c r="C430" s="11"/>
      <c r="D430" s="11"/>
      <c r="E430" s="11"/>
      <c r="F430" s="11"/>
      <c r="G430" s="11"/>
      <c r="H430" s="11"/>
      <c r="I430" s="11"/>
      <c r="J430" s="11"/>
      <c r="Q430" s="11"/>
      <c r="R430" s="11"/>
      <c r="S430" s="11"/>
      <c r="T430" s="11"/>
      <c r="U430" s="11"/>
      <c r="V430" s="11"/>
      <c r="W430" s="11"/>
      <c r="X430" s="11"/>
      <c r="Y430" s="11"/>
      <c r="Z430" s="11"/>
      <c r="AA430" s="11"/>
      <c r="AB430" s="11"/>
      <c r="AC430" s="11"/>
      <c r="AD430" s="11"/>
      <c r="AE430" s="11"/>
      <c r="AF430" s="11"/>
      <c r="AG430" s="14"/>
      <c r="AH430" s="11"/>
      <c r="AI430" s="11"/>
      <c r="AJ430" s="11"/>
      <c r="AK430" s="11"/>
      <c r="AL430" s="11"/>
      <c r="AM430" s="11"/>
      <c r="AN430" s="11"/>
      <c r="AO430" s="11"/>
      <c r="AP430" s="11"/>
      <c r="AQ430" s="11"/>
      <c r="AR430" s="11"/>
      <c r="AS430" s="11"/>
      <c r="AT430" s="11"/>
      <c r="AU430" s="11"/>
      <c r="AV430" s="11"/>
      <c r="AW430" s="11"/>
      <c r="AX430" s="11"/>
      <c r="AY430" s="11"/>
      <c r="AZ430" s="11">
        <v>5745.43</v>
      </c>
      <c r="BA430" s="11"/>
      <c r="BB430" s="11"/>
      <c r="BC430" s="11"/>
      <c r="BD430" s="11"/>
      <c r="BE430" s="11"/>
      <c r="BF430" s="11"/>
      <c r="BG430" s="11"/>
      <c r="BH430" s="1">
        <f t="shared" si="9"/>
        <v>5745.43</v>
      </c>
    </row>
    <row r="431" spans="2:60" x14ac:dyDescent="0.25">
      <c r="B431" s="211"/>
      <c r="C431" s="11"/>
      <c r="D431" s="11"/>
      <c r="E431" s="11"/>
      <c r="F431" s="11"/>
      <c r="G431" s="11"/>
      <c r="H431" s="11"/>
      <c r="I431" s="11"/>
      <c r="J431" s="11"/>
      <c r="Q431" s="11"/>
      <c r="R431" s="11"/>
      <c r="S431" s="11"/>
      <c r="T431" s="11"/>
      <c r="U431" s="11"/>
      <c r="V431" s="11"/>
      <c r="W431" s="11"/>
      <c r="X431" s="11"/>
      <c r="Y431" s="11"/>
      <c r="Z431" s="11"/>
      <c r="AA431" s="11"/>
      <c r="AB431" s="11"/>
      <c r="AC431" s="11"/>
      <c r="AD431" s="11"/>
      <c r="AE431" s="11"/>
      <c r="AF431" s="11"/>
      <c r="AG431" s="14"/>
      <c r="AH431" s="11"/>
      <c r="AI431" s="11"/>
      <c r="AJ431" s="11"/>
      <c r="AK431" s="11"/>
      <c r="AL431" s="11">
        <v>222.22</v>
      </c>
      <c r="AM431" s="11"/>
      <c r="AN431" s="11"/>
      <c r="AO431" s="11"/>
      <c r="AP431" s="11"/>
      <c r="AQ431" s="11"/>
      <c r="AR431" s="11"/>
      <c r="AS431" s="11"/>
      <c r="AT431" s="11"/>
      <c r="AU431" s="11"/>
      <c r="AV431" s="11"/>
      <c r="AW431" s="11"/>
      <c r="AX431" s="11"/>
      <c r="AY431" s="11"/>
      <c r="AZ431" s="11"/>
      <c r="BA431" s="11"/>
      <c r="BB431" s="11"/>
      <c r="BC431" s="11"/>
      <c r="BD431" s="11"/>
      <c r="BE431" s="11"/>
      <c r="BF431" s="11"/>
      <c r="BG431" s="11"/>
      <c r="BH431" s="1">
        <f t="shared" si="9"/>
        <v>222.22</v>
      </c>
    </row>
    <row r="432" spans="2:60" x14ac:dyDescent="0.25">
      <c r="B432" s="150"/>
      <c r="C432" s="11"/>
      <c r="D432" s="11"/>
      <c r="E432" s="11"/>
      <c r="F432" s="11"/>
      <c r="G432" s="11"/>
      <c r="H432" s="11"/>
      <c r="I432" s="11"/>
      <c r="J432" s="11"/>
      <c r="Q432" s="11"/>
      <c r="R432" s="11"/>
      <c r="S432" s="11"/>
      <c r="T432" s="11"/>
      <c r="U432" s="11"/>
      <c r="V432" s="11"/>
      <c r="W432" s="11"/>
      <c r="X432" s="11"/>
      <c r="Y432" s="11"/>
      <c r="Z432" s="11"/>
      <c r="AA432" s="11"/>
      <c r="AB432" s="11"/>
      <c r="AC432" s="11"/>
      <c r="AD432" s="11"/>
      <c r="AE432" s="11"/>
      <c r="AF432" s="11"/>
      <c r="AG432" s="14"/>
      <c r="AH432" s="11"/>
      <c r="AI432" s="11"/>
      <c r="AJ432" s="11"/>
      <c r="AK432" s="11"/>
      <c r="AL432" s="11"/>
      <c r="AM432" s="11"/>
      <c r="AN432" s="11"/>
      <c r="AO432" s="11"/>
      <c r="AP432" s="11"/>
      <c r="AQ432" s="11"/>
      <c r="AR432" s="11"/>
      <c r="AS432" s="11"/>
      <c r="AT432" s="11"/>
      <c r="AU432" s="11"/>
      <c r="AV432" s="11"/>
      <c r="AW432" s="11"/>
      <c r="AX432" s="11"/>
      <c r="AY432" s="11"/>
      <c r="AZ432" s="11"/>
      <c r="BA432" s="11"/>
      <c r="BB432" s="11"/>
      <c r="BC432" s="11"/>
      <c r="BD432" s="11"/>
      <c r="BE432" s="11"/>
      <c r="BF432" s="11"/>
      <c r="BG432" s="11"/>
      <c r="BH432" s="1">
        <f t="shared" si="9"/>
        <v>0</v>
      </c>
    </row>
    <row r="433" spans="2:60" x14ac:dyDescent="0.25">
      <c r="B433" s="211"/>
      <c r="C433" s="11"/>
      <c r="D433" s="11"/>
      <c r="E433" s="11"/>
      <c r="F433" s="11"/>
      <c r="G433" s="11"/>
      <c r="H433" s="11"/>
      <c r="I433" s="11"/>
      <c r="J433" s="11"/>
      <c r="Q433" s="11"/>
      <c r="R433" s="11"/>
      <c r="S433" s="11"/>
      <c r="T433" s="11"/>
      <c r="U433" s="11"/>
      <c r="V433" s="11"/>
      <c r="W433" s="11"/>
      <c r="X433" s="11"/>
      <c r="Y433" s="11"/>
      <c r="Z433" s="11"/>
      <c r="AA433" s="11"/>
      <c r="AB433" s="11"/>
      <c r="AC433" s="11"/>
      <c r="AD433" s="11"/>
      <c r="AE433" s="11"/>
      <c r="AF433" s="11"/>
      <c r="AG433" s="14"/>
      <c r="AH433" s="11"/>
      <c r="AI433" s="11"/>
      <c r="AJ433" s="11"/>
      <c r="AK433" s="11"/>
      <c r="AL433" s="11"/>
      <c r="AM433" s="11"/>
      <c r="AN433" s="11"/>
      <c r="AO433" s="11"/>
      <c r="AP433" s="11"/>
      <c r="AQ433" s="11"/>
      <c r="AR433" s="11"/>
      <c r="AS433" s="11"/>
      <c r="AT433" s="11"/>
      <c r="AU433" s="11"/>
      <c r="AV433" s="11"/>
      <c r="AW433" s="11"/>
      <c r="AX433" s="11"/>
      <c r="AY433" s="11"/>
      <c r="AZ433" s="11"/>
      <c r="BA433" s="11"/>
      <c r="BB433" s="11"/>
      <c r="BC433" s="11"/>
      <c r="BD433" s="11"/>
      <c r="BE433" s="11"/>
      <c r="BF433" s="11"/>
      <c r="BG433" s="11"/>
      <c r="BH433" s="1">
        <f t="shared" si="9"/>
        <v>0</v>
      </c>
    </row>
    <row r="434" spans="2:60" x14ac:dyDescent="0.25">
      <c r="B434" s="211"/>
      <c r="C434" s="11"/>
      <c r="D434" s="11"/>
      <c r="E434" s="11"/>
      <c r="F434" s="11"/>
      <c r="G434" s="11"/>
      <c r="H434" s="11"/>
      <c r="I434" s="11"/>
      <c r="J434" s="11"/>
      <c r="Q434" s="11"/>
      <c r="R434" s="11"/>
      <c r="S434" s="11"/>
      <c r="T434" s="11"/>
      <c r="U434" s="11"/>
      <c r="V434" s="11"/>
      <c r="W434" s="11"/>
      <c r="X434" s="11"/>
      <c r="Y434" s="11"/>
      <c r="Z434" s="11"/>
      <c r="AA434" s="11"/>
      <c r="AB434" s="11"/>
      <c r="AC434" s="11"/>
      <c r="AD434" s="11"/>
      <c r="AE434" s="11"/>
      <c r="AF434" s="11"/>
      <c r="AG434" s="14"/>
      <c r="AH434" s="11"/>
      <c r="AI434" s="11"/>
      <c r="AJ434" s="11"/>
      <c r="AK434" s="11"/>
      <c r="AL434" s="11"/>
      <c r="AM434" s="11"/>
      <c r="AN434" s="11"/>
      <c r="AO434" s="11"/>
      <c r="AP434" s="11"/>
      <c r="AQ434" s="11"/>
      <c r="AR434" s="11"/>
      <c r="AS434" s="11"/>
      <c r="AT434" s="11"/>
      <c r="AU434" s="11"/>
      <c r="AV434" s="11"/>
      <c r="AW434" s="11"/>
      <c r="AX434" s="11"/>
      <c r="AY434" s="11"/>
      <c r="AZ434" s="11"/>
      <c r="BA434" s="11"/>
      <c r="BB434" s="11"/>
      <c r="BC434" s="11"/>
      <c r="BD434" s="11"/>
      <c r="BE434" s="11"/>
      <c r="BF434" s="11"/>
      <c r="BG434" s="11"/>
      <c r="BH434" s="1">
        <f t="shared" si="9"/>
        <v>0</v>
      </c>
    </row>
    <row r="435" spans="2:60" x14ac:dyDescent="0.25">
      <c r="B435" s="150"/>
      <c r="C435" s="11"/>
      <c r="D435" s="11"/>
      <c r="E435" s="11"/>
      <c r="F435" s="11"/>
      <c r="G435" s="11"/>
      <c r="H435" s="11"/>
      <c r="I435" s="11"/>
      <c r="J435" s="11"/>
      <c r="Q435" s="11"/>
      <c r="R435" s="11"/>
      <c r="S435" s="11"/>
      <c r="T435" s="11"/>
      <c r="U435" s="11"/>
      <c r="V435" s="11"/>
      <c r="W435" s="11"/>
      <c r="X435" s="11"/>
      <c r="Y435" s="11"/>
      <c r="Z435" s="11"/>
      <c r="AA435" s="11"/>
      <c r="AB435" s="11"/>
      <c r="AC435" s="11"/>
      <c r="AD435" s="11"/>
      <c r="AE435" s="11"/>
      <c r="AF435" s="11"/>
      <c r="AG435" s="14"/>
      <c r="AH435" s="11"/>
      <c r="AI435" s="11"/>
      <c r="AJ435" s="11"/>
      <c r="AK435" s="11"/>
      <c r="AL435" s="11"/>
      <c r="AM435" s="11"/>
      <c r="AN435" s="11"/>
      <c r="AO435" s="11"/>
      <c r="AP435" s="11"/>
      <c r="AQ435" s="11"/>
      <c r="AR435" s="11"/>
      <c r="AS435" s="11"/>
      <c r="AT435" s="11"/>
      <c r="AU435" s="11"/>
      <c r="AV435" s="11"/>
      <c r="AW435" s="11"/>
      <c r="AX435" s="11"/>
      <c r="AY435" s="11"/>
      <c r="AZ435" s="11"/>
      <c r="BA435" s="11"/>
      <c r="BB435" s="11"/>
      <c r="BC435" s="11"/>
      <c r="BD435" s="11"/>
      <c r="BE435" s="11"/>
      <c r="BF435" s="11"/>
      <c r="BG435" s="11"/>
      <c r="BH435" s="1">
        <f t="shared" si="9"/>
        <v>0</v>
      </c>
    </row>
    <row r="436" spans="2:60" x14ac:dyDescent="0.25">
      <c r="B436" s="150"/>
      <c r="C436" s="11"/>
      <c r="D436" s="11"/>
      <c r="E436" s="11"/>
      <c r="F436" s="11"/>
      <c r="G436" s="11"/>
      <c r="H436" s="11"/>
      <c r="I436" s="11"/>
      <c r="J436" s="11"/>
      <c r="Q436" s="11"/>
      <c r="R436" s="11"/>
      <c r="S436" s="11"/>
      <c r="T436" s="11"/>
      <c r="U436" s="11"/>
      <c r="V436" s="11"/>
      <c r="W436" s="11"/>
      <c r="X436" s="11"/>
      <c r="Y436" s="11"/>
      <c r="Z436" s="11"/>
      <c r="AA436" s="11"/>
      <c r="AB436" s="11"/>
      <c r="AC436" s="11"/>
      <c r="AD436" s="11"/>
      <c r="AE436" s="11"/>
      <c r="AF436" s="11"/>
      <c r="AG436" s="14"/>
      <c r="AH436" s="11"/>
      <c r="AI436" s="11"/>
      <c r="AJ436" s="11"/>
      <c r="AK436" s="11"/>
      <c r="AL436" s="11"/>
      <c r="AM436" s="11"/>
      <c r="AN436" s="11"/>
      <c r="AO436" s="11"/>
      <c r="AP436" s="11"/>
      <c r="AQ436" s="11"/>
      <c r="AR436" s="11"/>
      <c r="AS436" s="11"/>
      <c r="AT436" s="11"/>
      <c r="AU436" s="11"/>
      <c r="AV436" s="11"/>
      <c r="AW436" s="11"/>
      <c r="AX436" s="11"/>
      <c r="AY436" s="11"/>
      <c r="AZ436" s="11"/>
      <c r="BA436" s="11"/>
      <c r="BB436" s="11"/>
      <c r="BC436" s="11"/>
      <c r="BD436" s="11"/>
      <c r="BE436" s="11"/>
      <c r="BF436" s="11"/>
      <c r="BG436" s="11"/>
      <c r="BH436" s="1">
        <f t="shared" si="9"/>
        <v>0</v>
      </c>
    </row>
    <row r="437" spans="2:60" x14ac:dyDescent="0.25">
      <c r="B437" s="211"/>
      <c r="C437" s="11"/>
      <c r="D437" s="11"/>
      <c r="E437" s="11"/>
      <c r="F437" s="11"/>
      <c r="G437" s="11"/>
      <c r="H437" s="11"/>
      <c r="I437" s="11"/>
      <c r="J437" s="11"/>
      <c r="Q437" s="11"/>
      <c r="R437" s="11"/>
      <c r="S437" s="11"/>
      <c r="T437" s="11"/>
      <c r="U437" s="11"/>
      <c r="V437" s="11"/>
      <c r="W437" s="11"/>
      <c r="X437" s="11"/>
      <c r="Y437" s="11"/>
      <c r="Z437" s="11"/>
      <c r="AA437" s="11"/>
      <c r="AB437" s="11"/>
      <c r="AC437" s="11"/>
      <c r="AD437" s="11"/>
      <c r="AE437" s="11"/>
      <c r="AF437" s="11"/>
      <c r="AG437" s="14"/>
      <c r="AH437" s="11"/>
      <c r="AI437" s="11"/>
      <c r="AJ437" s="11"/>
      <c r="AK437" s="11"/>
      <c r="AL437" s="11"/>
      <c r="AM437" s="11"/>
      <c r="AN437" s="11"/>
      <c r="AO437" s="11"/>
      <c r="AP437" s="11"/>
      <c r="AQ437" s="11"/>
      <c r="AR437" s="11"/>
      <c r="AS437" s="11"/>
      <c r="AT437" s="11"/>
      <c r="AU437" s="11"/>
      <c r="AV437" s="11"/>
      <c r="AW437" s="11"/>
      <c r="AX437" s="11"/>
      <c r="AY437" s="11"/>
      <c r="AZ437" s="11"/>
      <c r="BA437" s="11"/>
      <c r="BB437" s="11"/>
      <c r="BC437" s="11"/>
      <c r="BD437" s="11"/>
      <c r="BE437" s="11"/>
      <c r="BF437" s="11"/>
      <c r="BG437" s="11"/>
      <c r="BH437" s="1">
        <f t="shared" si="9"/>
        <v>0</v>
      </c>
    </row>
    <row r="438" spans="2:60" x14ac:dyDescent="0.25">
      <c r="B438" s="211"/>
      <c r="C438" s="11"/>
      <c r="D438" s="11"/>
      <c r="E438" s="11"/>
      <c r="F438" s="11"/>
      <c r="G438" s="11"/>
      <c r="H438" s="11"/>
      <c r="I438" s="11"/>
      <c r="J438" s="11"/>
      <c r="Q438" s="11"/>
      <c r="R438" s="11"/>
      <c r="S438" s="11"/>
      <c r="T438" s="11"/>
      <c r="U438" s="11"/>
      <c r="V438" s="11"/>
      <c r="W438" s="11"/>
      <c r="X438" s="11"/>
      <c r="Y438" s="11"/>
      <c r="Z438" s="11"/>
      <c r="AA438" s="11"/>
      <c r="AB438" s="11"/>
      <c r="AC438" s="11"/>
      <c r="AD438" s="11"/>
      <c r="AE438" s="11"/>
      <c r="AF438" s="11"/>
      <c r="AG438" s="14"/>
      <c r="AH438" s="11"/>
      <c r="AI438" s="11"/>
      <c r="AJ438" s="11"/>
      <c r="AK438" s="11"/>
      <c r="AL438" s="11"/>
      <c r="AM438" s="11"/>
      <c r="AN438" s="11"/>
      <c r="AO438" s="11"/>
      <c r="AP438" s="11"/>
      <c r="AQ438" s="11"/>
      <c r="AR438" s="11"/>
      <c r="AS438" s="11"/>
      <c r="AT438" s="11"/>
      <c r="AU438" s="11"/>
      <c r="AV438" s="11"/>
      <c r="AW438" s="11"/>
      <c r="AX438" s="11"/>
      <c r="AY438" s="11"/>
      <c r="AZ438" s="11"/>
      <c r="BA438" s="11"/>
      <c r="BB438" s="11"/>
      <c r="BC438" s="11"/>
      <c r="BD438" s="11"/>
      <c r="BE438" s="11"/>
      <c r="BF438" s="11"/>
      <c r="BG438" s="11"/>
      <c r="BH438" s="1">
        <f t="shared" si="9"/>
        <v>0</v>
      </c>
    </row>
    <row r="439" spans="2:60" x14ac:dyDescent="0.25">
      <c r="B439" s="2"/>
      <c r="C439" s="11"/>
      <c r="D439" s="11"/>
      <c r="E439" s="11"/>
      <c r="F439" s="11"/>
      <c r="G439" s="11"/>
      <c r="H439" s="11"/>
      <c r="I439" s="11"/>
      <c r="J439" s="11"/>
      <c r="Q439" s="11"/>
      <c r="R439" s="11"/>
      <c r="S439" s="11"/>
      <c r="T439" s="11"/>
      <c r="U439" s="11"/>
      <c r="V439" s="11"/>
      <c r="W439" s="11"/>
      <c r="X439" s="11"/>
      <c r="Y439" s="11"/>
      <c r="Z439" s="11"/>
      <c r="AA439" s="11"/>
      <c r="AB439" s="11"/>
      <c r="AC439" s="11"/>
      <c r="AD439" s="11"/>
      <c r="AE439" s="11"/>
      <c r="AF439" s="11"/>
      <c r="AG439" s="14"/>
      <c r="AH439" s="11"/>
      <c r="AI439" s="11"/>
      <c r="AJ439" s="11"/>
      <c r="AK439" s="11"/>
      <c r="AL439" s="11"/>
      <c r="AM439" s="11"/>
      <c r="AN439" s="11"/>
      <c r="AO439" s="11"/>
      <c r="AP439" s="11"/>
      <c r="AQ439" s="11"/>
      <c r="AR439" s="11"/>
      <c r="AS439" s="11"/>
      <c r="AT439" s="11"/>
      <c r="AU439" s="11"/>
      <c r="AV439" s="11"/>
      <c r="AW439" s="11"/>
      <c r="AX439" s="11"/>
      <c r="AY439" s="11"/>
      <c r="AZ439" s="11"/>
      <c r="BA439" s="11"/>
      <c r="BB439" s="11"/>
      <c r="BC439" s="11"/>
      <c r="BD439" s="11"/>
      <c r="BE439" s="11"/>
      <c r="BF439" s="11"/>
      <c r="BG439" s="11"/>
      <c r="BH439" s="1">
        <f t="shared" si="9"/>
        <v>0</v>
      </c>
    </row>
    <row r="440" spans="2:60" x14ac:dyDescent="0.25">
      <c r="B440" s="2"/>
      <c r="C440" s="11"/>
      <c r="D440" s="11"/>
      <c r="E440" s="11"/>
      <c r="F440" s="11"/>
      <c r="G440" s="11"/>
      <c r="H440" s="11"/>
      <c r="I440" s="11"/>
      <c r="J440" s="11"/>
      <c r="Q440" s="11"/>
      <c r="R440" s="11"/>
      <c r="S440" s="11"/>
      <c r="T440" s="11"/>
      <c r="U440" s="11"/>
      <c r="V440" s="11"/>
      <c r="W440" s="11"/>
      <c r="X440" s="11"/>
      <c r="Y440" s="11"/>
      <c r="Z440" s="11"/>
      <c r="AA440" s="11"/>
      <c r="AB440" s="11"/>
      <c r="AC440" s="11"/>
      <c r="AD440" s="11"/>
      <c r="AE440" s="11"/>
      <c r="AF440" s="11"/>
      <c r="AG440" s="14"/>
      <c r="AH440" s="11"/>
      <c r="AI440" s="11"/>
      <c r="AJ440" s="11"/>
      <c r="AK440" s="11"/>
      <c r="AL440" s="11"/>
      <c r="AM440" s="11"/>
      <c r="AN440" s="11"/>
      <c r="AO440" s="11"/>
      <c r="AP440" s="11"/>
      <c r="AQ440" s="11"/>
      <c r="AR440" s="11"/>
      <c r="AS440" s="11"/>
      <c r="AT440" s="11"/>
      <c r="AU440" s="11"/>
      <c r="AV440" s="11"/>
      <c r="AW440" s="11"/>
      <c r="AX440" s="11"/>
      <c r="AY440" s="11"/>
      <c r="AZ440" s="11"/>
      <c r="BA440" s="11"/>
      <c r="BB440" s="11"/>
      <c r="BC440" s="11"/>
      <c r="BD440" s="11"/>
      <c r="BE440" s="11"/>
      <c r="BF440" s="11"/>
      <c r="BG440" s="11"/>
      <c r="BH440" s="1">
        <f t="shared" si="9"/>
        <v>0</v>
      </c>
    </row>
    <row r="441" spans="2:60" x14ac:dyDescent="0.25">
      <c r="B441" s="2"/>
      <c r="C441" s="11"/>
      <c r="D441" s="11"/>
      <c r="E441" s="11"/>
      <c r="F441" s="11"/>
      <c r="G441" s="11"/>
      <c r="H441" s="11"/>
      <c r="I441" s="11"/>
      <c r="J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  <c r="Z441" s="11"/>
      <c r="AA441" s="11"/>
      <c r="AB441" s="11"/>
      <c r="AC441" s="11"/>
      <c r="AD441" s="11"/>
      <c r="AE441" s="11"/>
      <c r="AF441" s="11"/>
      <c r="AG441" s="14"/>
      <c r="AH441" s="11"/>
      <c r="AI441" s="11"/>
      <c r="AJ441" s="11"/>
      <c r="AK441" s="11"/>
      <c r="AL441" s="11"/>
      <c r="AM441" s="11"/>
      <c r="AN441" s="11"/>
      <c r="AO441" s="11"/>
      <c r="AP441" s="11"/>
      <c r="AQ441" s="11"/>
      <c r="AR441" s="11"/>
      <c r="AS441" s="11"/>
      <c r="AT441" s="11"/>
      <c r="AU441" s="11"/>
      <c r="AV441" s="11"/>
      <c r="AW441" s="11"/>
      <c r="AX441" s="11"/>
      <c r="AY441" s="11"/>
      <c r="AZ441" s="11"/>
      <c r="BA441" s="11"/>
      <c r="BB441" s="11"/>
      <c r="BC441" s="11"/>
      <c r="BD441" s="11"/>
      <c r="BE441" s="11"/>
      <c r="BF441" s="11"/>
      <c r="BG441" s="11"/>
      <c r="BH441" s="1">
        <f t="shared" si="9"/>
        <v>0</v>
      </c>
    </row>
    <row r="442" spans="2:60" x14ac:dyDescent="0.25">
      <c r="B442" s="2"/>
      <c r="C442" s="11"/>
      <c r="D442" s="11"/>
      <c r="E442" s="11"/>
      <c r="F442" s="11"/>
      <c r="G442" s="11"/>
      <c r="H442" s="11"/>
      <c r="I442" s="11"/>
      <c r="J442" s="11"/>
      <c r="Q442" s="11"/>
      <c r="R442" s="11"/>
      <c r="S442" s="11"/>
      <c r="T442" s="11"/>
      <c r="U442" s="11"/>
      <c r="V442" s="11"/>
      <c r="W442" s="11"/>
      <c r="X442" s="11"/>
      <c r="Y442" s="11"/>
      <c r="Z442" s="11"/>
      <c r="AA442" s="11"/>
      <c r="AB442" s="11"/>
      <c r="AC442" s="11"/>
      <c r="AD442" s="11"/>
      <c r="AE442" s="11"/>
      <c r="AF442" s="11"/>
      <c r="AG442" s="14"/>
      <c r="AH442" s="11"/>
      <c r="AI442" s="11"/>
      <c r="AJ442" s="11"/>
      <c r="AK442" s="11"/>
      <c r="AL442" s="11"/>
      <c r="AM442" s="11"/>
      <c r="AN442" s="11"/>
      <c r="AO442" s="11"/>
      <c r="AP442" s="11"/>
      <c r="AQ442" s="11"/>
      <c r="AR442" s="11"/>
      <c r="AS442" s="11"/>
      <c r="AT442" s="11"/>
      <c r="AU442" s="11"/>
      <c r="AV442" s="11"/>
      <c r="AW442" s="11"/>
      <c r="AX442" s="11"/>
      <c r="AY442" s="11"/>
      <c r="AZ442" s="11"/>
      <c r="BA442" s="11"/>
      <c r="BB442" s="11"/>
      <c r="BC442" s="11"/>
      <c r="BD442" s="11"/>
      <c r="BE442" s="11"/>
      <c r="BF442" s="11"/>
      <c r="BG442" s="11"/>
      <c r="BH442" s="1">
        <f t="shared" si="9"/>
        <v>0</v>
      </c>
    </row>
    <row r="443" spans="2:60" x14ac:dyDescent="0.25">
      <c r="B443" s="2"/>
      <c r="C443" s="11"/>
      <c r="D443" s="11"/>
      <c r="E443" s="11"/>
      <c r="F443" s="11"/>
      <c r="G443" s="11"/>
      <c r="H443" s="11"/>
      <c r="I443" s="11"/>
      <c r="J443" s="11"/>
      <c r="Q443" s="11"/>
      <c r="R443" s="11"/>
      <c r="S443" s="11"/>
      <c r="T443" s="11"/>
      <c r="U443" s="11"/>
      <c r="V443" s="11"/>
      <c r="W443" s="11"/>
      <c r="X443" s="11"/>
      <c r="Y443" s="11"/>
      <c r="Z443" s="11"/>
      <c r="AA443" s="11"/>
      <c r="AB443" s="11"/>
      <c r="AC443" s="11"/>
      <c r="AD443" s="11"/>
      <c r="AE443" s="11"/>
      <c r="AF443" s="11"/>
      <c r="AG443" s="14"/>
      <c r="AH443" s="11"/>
      <c r="AI443" s="11"/>
      <c r="AJ443" s="11"/>
      <c r="AK443" s="11"/>
      <c r="AL443" s="11"/>
      <c r="AM443" s="11"/>
      <c r="AN443" s="11"/>
      <c r="AO443" s="11"/>
      <c r="AP443" s="11"/>
      <c r="AQ443" s="11"/>
      <c r="AR443" s="11"/>
      <c r="AS443" s="11"/>
      <c r="AT443" s="11"/>
      <c r="AU443" s="11"/>
      <c r="AV443" s="11"/>
      <c r="AW443" s="11"/>
      <c r="AX443" s="11"/>
      <c r="AY443" s="11"/>
      <c r="AZ443" s="11"/>
      <c r="BA443" s="11"/>
      <c r="BB443" s="11"/>
      <c r="BC443" s="11"/>
      <c r="BD443" s="11"/>
      <c r="BE443" s="11"/>
      <c r="BF443" s="11"/>
      <c r="BG443" s="11"/>
      <c r="BH443" s="1">
        <f t="shared" si="9"/>
        <v>0</v>
      </c>
    </row>
    <row r="444" spans="2:60" x14ac:dyDescent="0.25">
      <c r="B444" s="2"/>
      <c r="C444" s="11"/>
      <c r="D444" s="11"/>
      <c r="E444" s="11"/>
      <c r="F444" s="11"/>
      <c r="G444" s="11"/>
      <c r="H444" s="11"/>
      <c r="I444" s="11"/>
      <c r="J444" s="11"/>
      <c r="Q444" s="11"/>
      <c r="R444" s="11"/>
      <c r="S444" s="11"/>
      <c r="T444" s="11"/>
      <c r="U444" s="11"/>
      <c r="V444" s="11"/>
      <c r="W444" s="11"/>
      <c r="X444" s="11"/>
      <c r="Y444" s="11"/>
      <c r="Z444" s="11"/>
      <c r="AA444" s="11"/>
      <c r="AB444" s="11"/>
      <c r="AC444" s="11"/>
      <c r="AD444" s="11"/>
      <c r="AE444" s="11"/>
      <c r="AF444" s="11"/>
      <c r="AG444" s="14"/>
      <c r="AH444" s="11"/>
      <c r="AI444" s="11"/>
      <c r="AJ444" s="11"/>
      <c r="AK444" s="11"/>
      <c r="AL444" s="11"/>
      <c r="AM444" s="11"/>
      <c r="AN444" s="11"/>
      <c r="AO444" s="11"/>
      <c r="AP444" s="11"/>
      <c r="AQ444" s="11"/>
      <c r="AR444" s="11"/>
      <c r="AS444" s="11"/>
      <c r="AT444" s="11"/>
      <c r="AU444" s="11"/>
      <c r="AV444" s="11"/>
      <c r="AW444" s="11"/>
      <c r="AX444" s="11"/>
      <c r="AY444" s="11"/>
      <c r="AZ444" s="11"/>
      <c r="BA444" s="11"/>
      <c r="BB444" s="11"/>
      <c r="BC444" s="11"/>
      <c r="BD444" s="11"/>
      <c r="BE444" s="11"/>
      <c r="BF444" s="11"/>
      <c r="BG444" s="11"/>
      <c r="BH444" s="1">
        <f t="shared" si="9"/>
        <v>0</v>
      </c>
    </row>
    <row r="445" spans="2:60" x14ac:dyDescent="0.25">
      <c r="B445" s="2"/>
      <c r="C445" s="11"/>
      <c r="D445" s="11"/>
      <c r="E445" s="11"/>
      <c r="F445" s="11"/>
      <c r="G445" s="11"/>
      <c r="H445" s="11"/>
      <c r="I445" s="11"/>
      <c r="J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  <c r="Z445" s="11"/>
      <c r="AA445" s="11"/>
      <c r="AB445" s="11"/>
      <c r="AC445" s="11"/>
      <c r="AD445" s="11"/>
      <c r="AE445" s="11"/>
      <c r="AF445" s="11"/>
      <c r="AG445" s="14"/>
      <c r="AH445" s="11"/>
      <c r="AI445" s="11"/>
      <c r="AJ445" s="11"/>
      <c r="AK445" s="11"/>
      <c r="AL445" s="11"/>
      <c r="AM445" s="11"/>
      <c r="AN445" s="11"/>
      <c r="AO445" s="11"/>
      <c r="AP445" s="11"/>
      <c r="AQ445" s="11"/>
      <c r="AR445" s="11"/>
      <c r="AS445" s="11"/>
      <c r="AT445" s="11"/>
      <c r="AU445" s="11"/>
      <c r="AV445" s="11"/>
      <c r="AW445" s="11"/>
      <c r="AX445" s="11"/>
      <c r="AY445" s="11"/>
      <c r="AZ445" s="11"/>
      <c r="BA445" s="11"/>
      <c r="BB445" s="11"/>
      <c r="BC445" s="11"/>
      <c r="BD445" s="11"/>
      <c r="BE445" s="11"/>
      <c r="BF445" s="11"/>
      <c r="BG445" s="11"/>
      <c r="BH445" s="1">
        <f t="shared" si="9"/>
        <v>0</v>
      </c>
    </row>
    <row r="446" spans="2:60" x14ac:dyDescent="0.25">
      <c r="B446" s="2"/>
      <c r="C446" s="11"/>
      <c r="D446" s="11"/>
      <c r="E446" s="11"/>
      <c r="F446" s="11"/>
      <c r="G446" s="11"/>
      <c r="H446" s="11"/>
      <c r="I446" s="11"/>
      <c r="J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  <c r="Z446" s="11"/>
      <c r="AA446" s="11"/>
      <c r="AB446" s="11"/>
      <c r="AC446" s="11"/>
      <c r="AD446" s="11"/>
      <c r="AE446" s="11"/>
      <c r="AF446" s="11"/>
      <c r="AG446" s="14"/>
      <c r="AH446" s="11"/>
      <c r="AI446" s="11"/>
      <c r="AJ446" s="11"/>
      <c r="AK446" s="11"/>
      <c r="AL446" s="11"/>
      <c r="AM446" s="11"/>
      <c r="AN446" s="11"/>
      <c r="AO446" s="11"/>
      <c r="AP446" s="11"/>
      <c r="AQ446" s="11"/>
      <c r="AR446" s="11"/>
      <c r="AS446" s="11"/>
      <c r="AT446" s="11"/>
      <c r="AU446" s="11"/>
      <c r="AV446" s="11"/>
      <c r="AW446" s="11"/>
      <c r="AX446" s="11"/>
      <c r="AY446" s="11"/>
      <c r="AZ446" s="11"/>
      <c r="BA446" s="11"/>
      <c r="BB446" s="11"/>
      <c r="BC446" s="11"/>
      <c r="BD446" s="11"/>
      <c r="BE446" s="11"/>
      <c r="BF446" s="11"/>
      <c r="BG446" s="11"/>
      <c r="BH446" s="1">
        <f t="shared" si="9"/>
        <v>0</v>
      </c>
    </row>
    <row r="447" spans="2:60" x14ac:dyDescent="0.25">
      <c r="B447" s="2"/>
      <c r="C447" s="11"/>
      <c r="D447" s="11"/>
      <c r="E447" s="11"/>
      <c r="F447" s="11"/>
      <c r="G447" s="11"/>
      <c r="H447" s="11"/>
      <c r="I447" s="11"/>
      <c r="J447" s="11"/>
      <c r="Q447" s="11"/>
      <c r="R447" s="11"/>
      <c r="S447" s="11"/>
      <c r="T447" s="11"/>
      <c r="U447" s="11"/>
      <c r="V447" s="11"/>
      <c r="W447" s="11"/>
      <c r="X447" s="11"/>
      <c r="Y447" s="11"/>
      <c r="Z447" s="11"/>
      <c r="AA447" s="11"/>
      <c r="AB447" s="11"/>
      <c r="AC447" s="11"/>
      <c r="AD447" s="11"/>
      <c r="AE447" s="11"/>
      <c r="AF447" s="11"/>
      <c r="AG447" s="14"/>
      <c r="AH447" s="11"/>
      <c r="AI447" s="11"/>
      <c r="AJ447" s="11"/>
      <c r="AK447" s="11"/>
      <c r="AL447" s="11"/>
      <c r="AM447" s="11"/>
      <c r="AN447" s="11"/>
      <c r="AO447" s="11"/>
      <c r="AP447" s="11"/>
      <c r="AQ447" s="11"/>
      <c r="AR447" s="11"/>
      <c r="AS447" s="11"/>
      <c r="AT447" s="11"/>
      <c r="AU447" s="11"/>
      <c r="AV447" s="11"/>
      <c r="AW447" s="11"/>
      <c r="AX447" s="11"/>
      <c r="AY447" s="11"/>
      <c r="AZ447" s="11"/>
      <c r="BA447" s="11"/>
      <c r="BB447" s="11"/>
      <c r="BC447" s="11"/>
      <c r="BD447" s="11"/>
      <c r="BE447" s="11"/>
      <c r="BF447" s="11"/>
      <c r="BG447" s="11"/>
      <c r="BH447" s="1">
        <f t="shared" si="9"/>
        <v>0</v>
      </c>
    </row>
    <row r="448" spans="2:60" x14ac:dyDescent="0.25">
      <c r="B448" s="2"/>
      <c r="C448" s="11"/>
      <c r="D448" s="11"/>
      <c r="E448" s="11"/>
      <c r="F448" s="11"/>
      <c r="G448" s="11"/>
      <c r="H448" s="11"/>
      <c r="I448" s="11"/>
      <c r="J448" s="11"/>
      <c r="Q448" s="11"/>
      <c r="R448" s="11"/>
      <c r="S448" s="11"/>
      <c r="T448" s="11"/>
      <c r="U448" s="11"/>
      <c r="V448" s="11"/>
      <c r="W448" s="11"/>
      <c r="X448" s="11"/>
      <c r="Y448" s="11"/>
      <c r="Z448" s="11"/>
      <c r="AA448" s="11"/>
      <c r="AB448" s="11"/>
      <c r="AC448" s="11"/>
      <c r="AD448" s="11"/>
      <c r="AE448" s="11"/>
      <c r="AF448" s="11"/>
      <c r="AG448" s="14"/>
      <c r="AH448" s="11"/>
      <c r="AI448" s="11"/>
      <c r="AJ448" s="11"/>
      <c r="AK448" s="11"/>
      <c r="AL448" s="11"/>
      <c r="AM448" s="11"/>
      <c r="AN448" s="11"/>
      <c r="AO448" s="11"/>
      <c r="AP448" s="11"/>
      <c r="AQ448" s="11"/>
      <c r="AR448" s="11"/>
      <c r="AS448" s="11"/>
      <c r="AT448" s="11"/>
      <c r="AU448" s="11"/>
      <c r="AV448" s="11"/>
      <c r="AW448" s="11"/>
      <c r="AX448" s="11"/>
      <c r="AY448" s="11"/>
      <c r="AZ448" s="11"/>
      <c r="BA448" s="11"/>
      <c r="BB448" s="11"/>
      <c r="BC448" s="11"/>
      <c r="BD448" s="11"/>
      <c r="BE448" s="11"/>
      <c r="BF448" s="11"/>
      <c r="BG448" s="11"/>
      <c r="BH448" s="1">
        <f t="shared" si="9"/>
        <v>0</v>
      </c>
    </row>
    <row r="449" spans="2:60" x14ac:dyDescent="0.25">
      <c r="B449" s="2"/>
      <c r="C449" s="11"/>
      <c r="D449" s="11"/>
      <c r="E449" s="11"/>
      <c r="F449" s="11"/>
      <c r="G449" s="11"/>
      <c r="H449" s="11"/>
      <c r="I449" s="11"/>
      <c r="J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  <c r="Z449" s="11"/>
      <c r="AA449" s="11"/>
      <c r="AB449" s="11"/>
      <c r="AC449" s="11"/>
      <c r="AD449" s="11"/>
      <c r="AE449" s="11"/>
      <c r="AF449" s="11"/>
      <c r="AG449" s="14"/>
      <c r="AH449" s="11"/>
      <c r="AI449" s="11"/>
      <c r="AJ449" s="11"/>
      <c r="AK449" s="11"/>
      <c r="AL449" s="11"/>
      <c r="AM449" s="11"/>
      <c r="AN449" s="11"/>
      <c r="AO449" s="11"/>
      <c r="AP449" s="11"/>
      <c r="AQ449" s="11"/>
      <c r="AR449" s="11"/>
      <c r="AS449" s="11"/>
      <c r="AT449" s="11"/>
      <c r="AU449" s="11"/>
      <c r="AV449" s="11"/>
      <c r="AW449" s="11"/>
      <c r="AX449" s="11"/>
      <c r="AY449" s="11"/>
      <c r="AZ449" s="11"/>
      <c r="BA449" s="11"/>
      <c r="BB449" s="11"/>
      <c r="BC449" s="11"/>
      <c r="BD449" s="11"/>
      <c r="BE449" s="11"/>
      <c r="BF449" s="11"/>
      <c r="BG449" s="11"/>
      <c r="BH449" s="1">
        <f t="shared" si="9"/>
        <v>0</v>
      </c>
    </row>
    <row r="450" spans="2:60" x14ac:dyDescent="0.25">
      <c r="B450" s="2"/>
      <c r="C450" s="11"/>
      <c r="D450" s="11"/>
      <c r="E450" s="11"/>
      <c r="F450" s="11"/>
      <c r="G450" s="11"/>
      <c r="H450" s="11"/>
      <c r="I450" s="11"/>
      <c r="J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  <c r="Z450" s="11"/>
      <c r="AA450" s="11"/>
      <c r="AB450" s="11"/>
      <c r="AC450" s="11"/>
      <c r="AD450" s="11"/>
      <c r="AE450" s="11"/>
      <c r="AF450" s="11"/>
      <c r="AG450" s="14"/>
      <c r="AH450" s="11"/>
      <c r="AI450" s="11"/>
      <c r="AJ450" s="11"/>
      <c r="AK450" s="11"/>
      <c r="AL450" s="11"/>
      <c r="AM450" s="11"/>
      <c r="AN450" s="11"/>
      <c r="AO450" s="11"/>
      <c r="AP450" s="11"/>
      <c r="AQ450" s="11"/>
      <c r="AR450" s="11"/>
      <c r="AS450" s="11"/>
      <c r="AT450" s="11"/>
      <c r="AU450" s="11"/>
      <c r="AV450" s="11"/>
      <c r="AW450" s="11"/>
      <c r="AX450" s="11"/>
      <c r="AY450" s="11"/>
      <c r="AZ450" s="11"/>
      <c r="BA450" s="11"/>
      <c r="BB450" s="11"/>
      <c r="BC450" s="11"/>
      <c r="BD450" s="11"/>
      <c r="BE450" s="11"/>
      <c r="BF450" s="11"/>
      <c r="BG450" s="11"/>
      <c r="BH450" s="1">
        <f t="shared" si="9"/>
        <v>0</v>
      </c>
    </row>
    <row r="451" spans="2:60" x14ac:dyDescent="0.25">
      <c r="B451" s="2"/>
      <c r="C451" s="11"/>
      <c r="D451" s="11"/>
      <c r="E451" s="11"/>
      <c r="F451" s="11"/>
      <c r="G451" s="11"/>
      <c r="H451" s="11"/>
      <c r="I451" s="11"/>
      <c r="J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  <c r="Z451" s="11"/>
      <c r="AA451" s="11"/>
      <c r="AB451" s="11"/>
      <c r="AC451" s="11"/>
      <c r="AD451" s="11"/>
      <c r="AE451" s="11"/>
      <c r="AF451" s="11"/>
      <c r="AG451" s="14"/>
      <c r="AH451" s="11"/>
      <c r="AI451" s="11"/>
      <c r="AJ451" s="11"/>
      <c r="AK451" s="11"/>
      <c r="AL451" s="11"/>
      <c r="AM451" s="11"/>
      <c r="AN451" s="11"/>
      <c r="AO451" s="11"/>
      <c r="AP451" s="11"/>
      <c r="AQ451" s="11"/>
      <c r="AR451" s="11"/>
      <c r="AS451" s="11"/>
      <c r="AT451" s="11"/>
      <c r="AU451" s="11"/>
      <c r="AV451" s="11"/>
      <c r="AW451" s="11"/>
      <c r="AX451" s="11"/>
      <c r="AY451" s="11"/>
      <c r="AZ451" s="11"/>
      <c r="BA451" s="11"/>
      <c r="BB451" s="11"/>
      <c r="BC451" s="11"/>
      <c r="BD451" s="11"/>
      <c r="BE451" s="11"/>
      <c r="BF451" s="11"/>
      <c r="BG451" s="11"/>
      <c r="BH451" s="1">
        <f t="shared" si="9"/>
        <v>0</v>
      </c>
    </row>
    <row r="452" spans="2:60" x14ac:dyDescent="0.25">
      <c r="B452" s="2"/>
      <c r="C452" s="11"/>
      <c r="D452" s="11"/>
      <c r="E452" s="11"/>
      <c r="F452" s="11"/>
      <c r="G452" s="11"/>
      <c r="H452" s="11"/>
      <c r="I452" s="11"/>
      <c r="J452" s="11"/>
      <c r="Q452" s="11"/>
      <c r="R452" s="11"/>
      <c r="S452" s="11"/>
      <c r="T452" s="11"/>
      <c r="U452" s="11"/>
      <c r="V452" s="11"/>
      <c r="W452" s="11"/>
      <c r="X452" s="11"/>
      <c r="Y452" s="11"/>
      <c r="Z452" s="11"/>
      <c r="AA452" s="11"/>
      <c r="AB452" s="11"/>
      <c r="AC452" s="11"/>
      <c r="AD452" s="11"/>
      <c r="AE452" s="11"/>
      <c r="AF452" s="11"/>
      <c r="AG452" s="14"/>
      <c r="AH452" s="11"/>
      <c r="AI452" s="11"/>
      <c r="AJ452" s="11"/>
      <c r="AK452" s="11"/>
      <c r="AL452" s="11"/>
      <c r="AM452" s="11"/>
      <c r="AN452" s="11"/>
      <c r="AO452" s="11"/>
      <c r="AP452" s="11"/>
      <c r="AQ452" s="11"/>
      <c r="AR452" s="11"/>
      <c r="AS452" s="11"/>
      <c r="AT452" s="11"/>
      <c r="AU452" s="11"/>
      <c r="AV452" s="11"/>
      <c r="AW452" s="11"/>
      <c r="AX452" s="11"/>
      <c r="AY452" s="11"/>
      <c r="AZ452" s="11"/>
      <c r="BA452" s="11"/>
      <c r="BB452" s="11"/>
      <c r="BC452" s="11"/>
      <c r="BD452" s="11"/>
      <c r="BE452" s="11"/>
      <c r="BF452" s="11"/>
      <c r="BG452" s="11"/>
      <c r="BH452" s="1">
        <f t="shared" si="9"/>
        <v>0</v>
      </c>
    </row>
    <row r="453" spans="2:60" x14ac:dyDescent="0.25">
      <c r="B453" s="2"/>
      <c r="C453" s="11"/>
      <c r="D453" s="11"/>
      <c r="E453" s="11"/>
      <c r="F453" s="11"/>
      <c r="G453" s="11"/>
      <c r="H453" s="11"/>
      <c r="I453" s="11"/>
      <c r="J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  <c r="Z453" s="11"/>
      <c r="AA453" s="11"/>
      <c r="AB453" s="11"/>
      <c r="AC453" s="11"/>
      <c r="AD453" s="11"/>
      <c r="AE453" s="11"/>
      <c r="AF453" s="11"/>
      <c r="AG453" s="14"/>
      <c r="AH453" s="11"/>
      <c r="AI453" s="11"/>
      <c r="AJ453" s="11"/>
      <c r="AK453" s="11"/>
      <c r="AL453" s="11"/>
      <c r="AM453" s="11"/>
      <c r="AN453" s="11"/>
      <c r="AO453" s="11"/>
      <c r="AP453" s="11"/>
      <c r="AQ453" s="11"/>
      <c r="AR453" s="11"/>
      <c r="AS453" s="11"/>
      <c r="AT453" s="11"/>
      <c r="AU453" s="11"/>
      <c r="AV453" s="11"/>
      <c r="AW453" s="11"/>
      <c r="AX453" s="11"/>
      <c r="AY453" s="11"/>
      <c r="AZ453" s="11"/>
      <c r="BA453" s="11"/>
      <c r="BB453" s="11"/>
      <c r="BC453" s="11"/>
      <c r="BD453" s="11"/>
      <c r="BE453" s="11"/>
      <c r="BF453" s="11"/>
      <c r="BG453" s="11"/>
      <c r="BH453" s="1">
        <f t="shared" si="9"/>
        <v>0</v>
      </c>
    </row>
    <row r="454" spans="2:60" x14ac:dyDescent="0.25">
      <c r="B454" s="2"/>
      <c r="C454" s="11"/>
      <c r="D454" s="11"/>
      <c r="E454" s="11"/>
      <c r="F454" s="11"/>
      <c r="G454" s="11"/>
      <c r="H454" s="11"/>
      <c r="I454" s="11"/>
      <c r="J454" s="11"/>
      <c r="Q454" s="11"/>
      <c r="R454" s="11"/>
      <c r="S454" s="11"/>
      <c r="T454" s="11"/>
      <c r="U454" s="11"/>
      <c r="V454" s="11"/>
      <c r="W454" s="11"/>
      <c r="X454" s="11"/>
      <c r="Y454" s="11"/>
      <c r="Z454" s="11"/>
      <c r="AA454" s="11"/>
      <c r="AB454" s="11"/>
      <c r="AC454" s="11"/>
      <c r="AD454" s="11"/>
      <c r="AE454" s="11"/>
      <c r="AF454" s="11"/>
      <c r="AG454" s="14"/>
      <c r="AH454" s="11"/>
      <c r="AI454" s="11"/>
      <c r="AJ454" s="11"/>
      <c r="AK454" s="11"/>
      <c r="AL454" s="11"/>
      <c r="AM454" s="11"/>
      <c r="AN454" s="11"/>
      <c r="AO454" s="11"/>
      <c r="AP454" s="11"/>
      <c r="AQ454" s="11"/>
      <c r="AR454" s="11"/>
      <c r="AS454" s="11"/>
      <c r="AT454" s="11"/>
      <c r="AU454" s="11"/>
      <c r="AV454" s="11"/>
      <c r="AW454" s="11"/>
      <c r="AX454" s="11"/>
      <c r="AY454" s="11"/>
      <c r="AZ454" s="11"/>
      <c r="BA454" s="11"/>
      <c r="BB454" s="11"/>
      <c r="BC454" s="11"/>
      <c r="BD454" s="11"/>
      <c r="BE454" s="11"/>
      <c r="BF454" s="11"/>
      <c r="BG454" s="11"/>
      <c r="BH454" s="1">
        <f t="shared" si="9"/>
        <v>0</v>
      </c>
    </row>
    <row r="455" spans="2:60" x14ac:dyDescent="0.25">
      <c r="B455" s="2"/>
      <c r="C455" s="11"/>
      <c r="D455" s="11"/>
      <c r="E455" s="11"/>
      <c r="F455" s="11"/>
      <c r="G455" s="11"/>
      <c r="H455" s="11"/>
      <c r="I455" s="11"/>
      <c r="J455" s="11"/>
      <c r="Q455" s="11"/>
      <c r="R455" s="11"/>
      <c r="S455" s="11"/>
      <c r="T455" s="11"/>
      <c r="U455" s="11"/>
      <c r="V455" s="11"/>
      <c r="W455" s="11"/>
      <c r="X455" s="11"/>
      <c r="Y455" s="11"/>
      <c r="Z455" s="11"/>
      <c r="AA455" s="11"/>
      <c r="AB455" s="11"/>
      <c r="AC455" s="11"/>
      <c r="AD455" s="11"/>
      <c r="AE455" s="11"/>
      <c r="AF455" s="11"/>
      <c r="AG455" s="14"/>
      <c r="AH455" s="11"/>
      <c r="AI455" s="11"/>
      <c r="AJ455" s="11"/>
      <c r="AK455" s="11"/>
      <c r="AL455" s="11"/>
      <c r="AM455" s="11"/>
      <c r="AN455" s="11"/>
      <c r="AO455" s="11"/>
      <c r="AP455" s="11"/>
      <c r="AQ455" s="11"/>
      <c r="AR455" s="11"/>
      <c r="AS455" s="11"/>
      <c r="AT455" s="11"/>
      <c r="AU455" s="11"/>
      <c r="AV455" s="11"/>
      <c r="AW455" s="11"/>
      <c r="AX455" s="11"/>
      <c r="AY455" s="11"/>
      <c r="AZ455" s="11"/>
      <c r="BA455" s="11"/>
      <c r="BB455" s="11"/>
      <c r="BC455" s="11"/>
      <c r="BD455" s="11"/>
      <c r="BE455" s="11"/>
      <c r="BF455" s="11"/>
      <c r="BG455" s="11"/>
      <c r="BH455" s="1">
        <f t="shared" si="9"/>
        <v>0</v>
      </c>
    </row>
    <row r="456" spans="2:60" x14ac:dyDescent="0.25">
      <c r="B456" s="2"/>
      <c r="C456" s="11"/>
      <c r="D456" s="11"/>
      <c r="E456" s="11"/>
      <c r="F456" s="11"/>
      <c r="G456" s="11"/>
      <c r="H456" s="11"/>
      <c r="I456" s="11"/>
      <c r="J456" s="11"/>
      <c r="Q456" s="11"/>
      <c r="R456" s="11"/>
      <c r="S456" s="11"/>
      <c r="T456" s="11"/>
      <c r="U456" s="11"/>
      <c r="V456" s="11"/>
      <c r="W456" s="11"/>
      <c r="X456" s="11"/>
      <c r="Y456" s="11"/>
      <c r="Z456" s="11"/>
      <c r="AA456" s="11"/>
      <c r="AB456" s="11"/>
      <c r="AC456" s="11"/>
      <c r="AD456" s="11"/>
      <c r="AE456" s="11"/>
      <c r="AF456" s="11"/>
      <c r="AG456" s="14"/>
      <c r="AH456" s="11"/>
      <c r="AI456" s="11"/>
      <c r="AJ456" s="11"/>
      <c r="AK456" s="11"/>
      <c r="AL456" s="11"/>
      <c r="AM456" s="11"/>
      <c r="AN456" s="11"/>
      <c r="AO456" s="11"/>
      <c r="AP456" s="11"/>
      <c r="AQ456" s="11"/>
      <c r="AR456" s="11"/>
      <c r="AS456" s="11"/>
      <c r="AT456" s="11"/>
      <c r="AU456" s="11"/>
      <c r="AV456" s="11"/>
      <c r="AW456" s="11"/>
      <c r="AX456" s="11"/>
      <c r="AY456" s="11"/>
      <c r="AZ456" s="11"/>
      <c r="BA456" s="11"/>
      <c r="BB456" s="11"/>
      <c r="BC456" s="11"/>
      <c r="BD456" s="11"/>
      <c r="BE456" s="11"/>
      <c r="BF456" s="11"/>
      <c r="BG456" s="11"/>
      <c r="BH456" s="1">
        <f t="shared" si="9"/>
        <v>0</v>
      </c>
    </row>
    <row r="457" spans="2:60" x14ac:dyDescent="0.25">
      <c r="B457" s="2"/>
      <c r="C457" s="11"/>
      <c r="D457" s="11"/>
      <c r="E457" s="11"/>
      <c r="F457" s="11"/>
      <c r="G457" s="11"/>
      <c r="H457" s="11"/>
      <c r="I457" s="11"/>
      <c r="J457" s="11"/>
      <c r="Q457" s="11"/>
      <c r="R457" s="11"/>
      <c r="S457" s="11"/>
      <c r="T457" s="11"/>
      <c r="U457" s="11"/>
      <c r="V457" s="11"/>
      <c r="W457" s="11"/>
      <c r="X457" s="11"/>
      <c r="Y457" s="11"/>
      <c r="Z457" s="11"/>
      <c r="AA457" s="11"/>
      <c r="AB457" s="11"/>
      <c r="AC457" s="11"/>
      <c r="AD457" s="11"/>
      <c r="AE457" s="11"/>
      <c r="AF457" s="11"/>
      <c r="AG457" s="14"/>
      <c r="AH457" s="11"/>
      <c r="AI457" s="11"/>
      <c r="AJ457" s="11"/>
      <c r="AK457" s="11"/>
      <c r="AL457" s="11"/>
      <c r="AM457" s="11"/>
      <c r="AN457" s="11"/>
      <c r="AO457" s="11"/>
      <c r="AP457" s="11"/>
      <c r="AQ457" s="11"/>
      <c r="AR457" s="11"/>
      <c r="AS457" s="11"/>
      <c r="AT457" s="11"/>
      <c r="AU457" s="11"/>
      <c r="AV457" s="11"/>
      <c r="AW457" s="11"/>
      <c r="AX457" s="11"/>
      <c r="AY457" s="11"/>
      <c r="AZ457" s="11"/>
      <c r="BA457" s="11"/>
      <c r="BB457" s="11"/>
      <c r="BC457" s="11"/>
      <c r="BD457" s="11"/>
      <c r="BE457" s="11"/>
      <c r="BF457" s="11"/>
      <c r="BG457" s="11"/>
      <c r="BH457" s="1">
        <f t="shared" si="9"/>
        <v>0</v>
      </c>
    </row>
    <row r="458" spans="2:60" x14ac:dyDescent="0.25">
      <c r="B458" s="2"/>
      <c r="C458" s="11"/>
      <c r="D458" s="11"/>
      <c r="E458" s="11"/>
      <c r="F458" s="11"/>
      <c r="G458" s="11"/>
      <c r="H458" s="11"/>
      <c r="I458" s="11"/>
      <c r="J458" s="11"/>
      <c r="Q458" s="11"/>
      <c r="R458" s="11"/>
      <c r="S458" s="11"/>
      <c r="T458" s="11"/>
      <c r="U458" s="11"/>
      <c r="V458" s="11"/>
      <c r="W458" s="11"/>
      <c r="X458" s="11"/>
      <c r="Y458" s="11"/>
      <c r="Z458" s="11"/>
      <c r="AA458" s="11"/>
      <c r="AB458" s="11"/>
      <c r="AC458" s="11"/>
      <c r="AD458" s="11"/>
      <c r="AE458" s="11"/>
      <c r="AF458" s="11"/>
      <c r="AG458" s="14"/>
      <c r="AH458" s="11"/>
      <c r="AI458" s="11"/>
      <c r="AJ458" s="11"/>
      <c r="AK458" s="11"/>
      <c r="AL458" s="11"/>
      <c r="AM458" s="11"/>
      <c r="AN458" s="11"/>
      <c r="AO458" s="11"/>
      <c r="AP458" s="11"/>
      <c r="AQ458" s="11"/>
      <c r="AR458" s="11"/>
      <c r="AS458" s="11"/>
      <c r="AT458" s="11"/>
      <c r="AU458" s="11"/>
      <c r="AV458" s="11"/>
      <c r="AW458" s="11"/>
      <c r="AX458" s="11"/>
      <c r="AY458" s="11"/>
      <c r="AZ458" s="11"/>
      <c r="BA458" s="11"/>
      <c r="BB458" s="11"/>
      <c r="BC458" s="11"/>
      <c r="BD458" s="11"/>
      <c r="BE458" s="11"/>
      <c r="BF458" s="11"/>
      <c r="BG458" s="11"/>
      <c r="BH458" s="1">
        <f t="shared" si="9"/>
        <v>0</v>
      </c>
    </row>
    <row r="459" spans="2:60" x14ac:dyDescent="0.25">
      <c r="B459" s="212"/>
      <c r="C459" s="11"/>
      <c r="D459" s="11"/>
      <c r="E459" s="11"/>
      <c r="F459" s="11"/>
      <c r="G459" s="11"/>
      <c r="H459" s="11"/>
      <c r="I459" s="11"/>
      <c r="J459" s="11"/>
      <c r="Q459" s="11"/>
      <c r="R459" s="11"/>
      <c r="S459" s="11"/>
      <c r="T459" s="11"/>
      <c r="U459" s="11"/>
      <c r="V459" s="11"/>
      <c r="W459" s="11"/>
      <c r="X459" s="11"/>
      <c r="Y459" s="11"/>
      <c r="Z459" s="11"/>
      <c r="AA459" s="11"/>
      <c r="AB459" s="11"/>
      <c r="AC459" s="11"/>
      <c r="AD459" s="11"/>
      <c r="AE459" s="11"/>
      <c r="AF459" s="11"/>
      <c r="AG459" s="14"/>
      <c r="AH459" s="11"/>
      <c r="AI459" s="11"/>
      <c r="AJ459" s="11"/>
      <c r="AK459" s="11"/>
      <c r="AL459" s="11"/>
      <c r="AM459" s="11"/>
      <c r="AN459" s="11"/>
      <c r="AO459" s="11"/>
      <c r="AP459" s="11"/>
      <c r="AQ459" s="11"/>
      <c r="AR459" s="11"/>
      <c r="AS459" s="11"/>
      <c r="AT459" s="11"/>
      <c r="AU459" s="11"/>
      <c r="AV459" s="11"/>
      <c r="AW459" s="11"/>
      <c r="AX459" s="11"/>
      <c r="AY459" s="11"/>
      <c r="AZ459" s="11"/>
      <c r="BA459" s="11"/>
      <c r="BB459" s="11"/>
      <c r="BC459" s="11"/>
      <c r="BD459" s="11"/>
      <c r="BE459" s="11"/>
      <c r="BF459" s="11"/>
      <c r="BG459" s="11"/>
      <c r="BH459" s="1">
        <f t="shared" si="9"/>
        <v>0</v>
      </c>
    </row>
    <row r="460" spans="2:60" x14ac:dyDescent="0.25">
      <c r="B460" s="212"/>
      <c r="C460" s="11"/>
      <c r="D460" s="11"/>
      <c r="E460" s="11"/>
      <c r="F460" s="11"/>
      <c r="G460" s="11"/>
      <c r="H460" s="11"/>
      <c r="I460" s="11"/>
      <c r="J460" s="11"/>
      <c r="Q460" s="11"/>
      <c r="R460" s="11"/>
      <c r="S460" s="11"/>
      <c r="T460" s="11"/>
      <c r="U460" s="11"/>
      <c r="V460" s="11"/>
      <c r="W460" s="11"/>
      <c r="X460" s="11"/>
      <c r="Y460" s="11"/>
      <c r="Z460" s="11"/>
      <c r="AA460" s="11"/>
      <c r="AB460" s="11"/>
      <c r="AC460" s="11"/>
      <c r="AD460" s="11"/>
      <c r="AE460" s="11"/>
      <c r="AF460" s="11"/>
      <c r="AG460" s="14"/>
      <c r="AH460" s="11"/>
      <c r="AI460" s="11"/>
      <c r="AJ460" s="11"/>
      <c r="AK460" s="11"/>
      <c r="AL460" s="11"/>
      <c r="AM460" s="11"/>
      <c r="AN460" s="11"/>
      <c r="AO460" s="11"/>
      <c r="AP460" s="11"/>
      <c r="AQ460" s="11"/>
      <c r="AR460" s="11"/>
      <c r="AS460" s="11"/>
      <c r="AT460" s="11"/>
      <c r="AU460" s="11"/>
      <c r="AV460" s="11"/>
      <c r="AW460" s="11"/>
      <c r="AX460" s="11"/>
      <c r="AY460" s="11"/>
      <c r="AZ460" s="11"/>
      <c r="BA460" s="11"/>
      <c r="BB460" s="11"/>
      <c r="BC460" s="11"/>
      <c r="BD460" s="11"/>
      <c r="BE460" s="11"/>
      <c r="BF460" s="11"/>
      <c r="BG460" s="11"/>
      <c r="BH460" s="1">
        <f t="shared" si="9"/>
        <v>0</v>
      </c>
    </row>
    <row r="461" spans="2:60" x14ac:dyDescent="0.25">
      <c r="B461" s="211"/>
      <c r="C461" s="11"/>
      <c r="D461" s="11"/>
      <c r="E461" s="11"/>
      <c r="F461" s="11"/>
      <c r="G461" s="11"/>
      <c r="H461" s="11"/>
      <c r="I461" s="11"/>
      <c r="J461" s="11"/>
      <c r="Q461" s="11"/>
      <c r="R461" s="11"/>
      <c r="S461" s="11"/>
      <c r="T461" s="11"/>
      <c r="U461" s="11"/>
      <c r="V461" s="11"/>
      <c r="W461" s="11"/>
      <c r="X461" s="11"/>
      <c r="Y461" s="11"/>
      <c r="Z461" s="11"/>
      <c r="AA461" s="11"/>
      <c r="AB461" s="11"/>
      <c r="AC461" s="11"/>
      <c r="AD461" s="11"/>
      <c r="AE461" s="11"/>
      <c r="AF461" s="11"/>
      <c r="AG461" s="14"/>
      <c r="AH461" s="11"/>
      <c r="AI461" s="11"/>
      <c r="AJ461" s="11"/>
      <c r="AK461" s="11"/>
      <c r="AL461" s="11"/>
      <c r="AM461" s="11"/>
      <c r="AN461" s="11"/>
      <c r="AO461" s="11"/>
      <c r="AP461" s="11"/>
      <c r="AQ461" s="11"/>
      <c r="AR461" s="11"/>
      <c r="AS461" s="11"/>
      <c r="AT461" s="11"/>
      <c r="AU461" s="11"/>
      <c r="AV461" s="11"/>
      <c r="AW461" s="11"/>
      <c r="AX461" s="11"/>
      <c r="AY461" s="11"/>
      <c r="AZ461" s="11"/>
      <c r="BA461" s="11"/>
      <c r="BB461" s="11"/>
      <c r="BC461" s="11"/>
      <c r="BD461" s="11"/>
      <c r="BE461" s="11"/>
      <c r="BF461" s="11"/>
      <c r="BG461" s="11"/>
      <c r="BH461" s="1">
        <f t="shared" si="9"/>
        <v>0</v>
      </c>
    </row>
    <row r="462" spans="2:60" x14ac:dyDescent="0.25">
      <c r="B462" s="212"/>
      <c r="C462" s="11"/>
      <c r="D462" s="11"/>
      <c r="E462" s="11"/>
      <c r="F462" s="11"/>
      <c r="G462" s="11"/>
      <c r="H462" s="11"/>
      <c r="I462" s="11"/>
      <c r="J462" s="11"/>
      <c r="Q462" s="11"/>
      <c r="R462" s="11"/>
      <c r="S462" s="11"/>
      <c r="T462" s="11"/>
      <c r="U462" s="11"/>
      <c r="V462" s="11"/>
      <c r="W462" s="11"/>
      <c r="X462" s="11"/>
      <c r="Y462" s="11"/>
      <c r="Z462" s="11"/>
      <c r="AA462" s="11"/>
      <c r="AB462" s="11"/>
      <c r="AC462" s="11"/>
      <c r="AD462" s="11"/>
      <c r="AE462" s="11"/>
      <c r="AF462" s="11"/>
      <c r="AG462" s="14"/>
      <c r="AH462" s="11"/>
      <c r="AI462" s="11"/>
      <c r="AJ462" s="11"/>
      <c r="AK462" s="11"/>
      <c r="AL462" s="11"/>
      <c r="AM462" s="11"/>
      <c r="AN462" s="11"/>
      <c r="AO462" s="11"/>
      <c r="AP462" s="11"/>
      <c r="AQ462" s="11"/>
      <c r="AR462" s="11"/>
      <c r="AS462" s="11"/>
      <c r="AT462" s="11"/>
      <c r="AU462" s="11"/>
      <c r="AV462" s="11"/>
      <c r="AW462" s="11"/>
      <c r="AX462" s="11"/>
      <c r="AY462" s="11"/>
      <c r="AZ462" s="11"/>
      <c r="BA462" s="11"/>
      <c r="BB462" s="11"/>
      <c r="BC462" s="11"/>
      <c r="BD462" s="11"/>
      <c r="BE462" s="11"/>
      <c r="BF462" s="11"/>
      <c r="BG462" s="11"/>
      <c r="BH462" s="1">
        <f t="shared" si="9"/>
        <v>0</v>
      </c>
    </row>
    <row r="463" spans="2:60" x14ac:dyDescent="0.25">
      <c r="B463" s="211"/>
      <c r="C463" s="11"/>
      <c r="D463" s="11"/>
      <c r="E463" s="11"/>
      <c r="F463" s="11"/>
      <c r="G463" s="11"/>
      <c r="H463" s="11"/>
      <c r="I463" s="11"/>
      <c r="J463" s="11"/>
      <c r="Q463" s="11"/>
      <c r="R463" s="11"/>
      <c r="S463" s="11"/>
      <c r="T463" s="11"/>
      <c r="U463" s="11"/>
      <c r="V463" s="11"/>
      <c r="W463" s="11"/>
      <c r="X463" s="11"/>
      <c r="Y463" s="11"/>
      <c r="Z463" s="11"/>
      <c r="AA463" s="11"/>
      <c r="AB463" s="11"/>
      <c r="AC463" s="11"/>
      <c r="AD463" s="11"/>
      <c r="AE463" s="11"/>
      <c r="AF463" s="11"/>
      <c r="AG463" s="14"/>
      <c r="AH463" s="11"/>
      <c r="AI463" s="11"/>
      <c r="AJ463" s="11"/>
      <c r="AK463" s="11"/>
      <c r="AL463" s="11"/>
      <c r="AM463" s="11"/>
      <c r="AN463" s="11"/>
      <c r="AO463" s="11"/>
      <c r="AP463" s="11"/>
      <c r="AQ463" s="11"/>
      <c r="AR463" s="11"/>
      <c r="AS463" s="11"/>
      <c r="AT463" s="11"/>
      <c r="AU463" s="11"/>
      <c r="AV463" s="11"/>
      <c r="AW463" s="11"/>
      <c r="AX463" s="11"/>
      <c r="AY463" s="11"/>
      <c r="AZ463" s="11"/>
      <c r="BA463" s="11"/>
      <c r="BB463" s="11"/>
      <c r="BC463" s="11"/>
      <c r="BD463" s="11"/>
      <c r="BE463" s="11"/>
      <c r="BF463" s="11"/>
      <c r="BG463" s="11"/>
      <c r="BH463" s="1">
        <f t="shared" si="9"/>
        <v>0</v>
      </c>
    </row>
    <row r="464" spans="2:60" x14ac:dyDescent="0.25">
      <c r="B464" s="211"/>
      <c r="C464" s="11"/>
      <c r="D464" s="11"/>
      <c r="E464" s="11"/>
      <c r="F464" s="11"/>
      <c r="G464" s="11"/>
      <c r="H464" s="11"/>
      <c r="I464" s="11"/>
      <c r="J464" s="11"/>
      <c r="Q464" s="11"/>
      <c r="R464" s="11"/>
      <c r="S464" s="11"/>
      <c r="T464" s="11"/>
      <c r="U464" s="11"/>
      <c r="V464" s="11"/>
      <c r="W464" s="11"/>
      <c r="X464" s="11"/>
      <c r="Y464" s="11"/>
      <c r="Z464" s="11"/>
      <c r="AA464" s="11"/>
      <c r="AB464" s="11"/>
      <c r="AC464" s="11"/>
      <c r="AD464" s="11"/>
      <c r="AE464" s="11"/>
      <c r="AF464" s="11"/>
      <c r="AG464" s="14"/>
      <c r="AH464" s="11"/>
      <c r="AI464" s="11"/>
      <c r="AJ464" s="11"/>
      <c r="AK464" s="11"/>
      <c r="AL464" s="11"/>
      <c r="AM464" s="11"/>
      <c r="AN464" s="11"/>
      <c r="AO464" s="11"/>
      <c r="AP464" s="11"/>
      <c r="AQ464" s="11"/>
      <c r="AR464" s="11"/>
      <c r="AS464" s="11"/>
      <c r="AT464" s="11"/>
      <c r="AU464" s="11"/>
      <c r="AV464" s="11"/>
      <c r="AW464" s="11"/>
      <c r="AX464" s="11"/>
      <c r="AY464" s="11"/>
      <c r="AZ464" s="11"/>
      <c r="BA464" s="11"/>
      <c r="BB464" s="11"/>
      <c r="BC464" s="11"/>
      <c r="BD464" s="11"/>
      <c r="BE464" s="11"/>
      <c r="BF464" s="11"/>
      <c r="BG464" s="11"/>
      <c r="BH464" s="1">
        <f t="shared" si="9"/>
        <v>0</v>
      </c>
    </row>
    <row r="465" spans="2:60" x14ac:dyDescent="0.25">
      <c r="B465" s="211"/>
      <c r="C465" s="11"/>
      <c r="D465" s="11"/>
      <c r="E465" s="11"/>
      <c r="F465" s="11"/>
      <c r="G465" s="11"/>
      <c r="H465" s="11"/>
      <c r="I465" s="11"/>
      <c r="J465" s="11"/>
      <c r="Q465" s="11"/>
      <c r="R465" s="11"/>
      <c r="S465" s="11"/>
      <c r="T465" s="11"/>
      <c r="U465" s="11"/>
      <c r="V465" s="11"/>
      <c r="W465" s="11"/>
      <c r="X465" s="11"/>
      <c r="Y465" s="11"/>
      <c r="Z465" s="11"/>
      <c r="AA465" s="11"/>
      <c r="AB465" s="11"/>
      <c r="AC465" s="11"/>
      <c r="AD465" s="11"/>
      <c r="AE465" s="11"/>
      <c r="AF465" s="11"/>
      <c r="AG465" s="14"/>
      <c r="AH465" s="11"/>
      <c r="AI465" s="11"/>
      <c r="AJ465" s="11"/>
      <c r="AK465" s="11"/>
      <c r="AL465" s="11"/>
      <c r="AM465" s="11"/>
      <c r="AN465" s="11"/>
      <c r="AO465" s="11"/>
      <c r="AP465" s="11"/>
      <c r="AQ465" s="11"/>
      <c r="AR465" s="11"/>
      <c r="AS465" s="11"/>
      <c r="AT465" s="11"/>
      <c r="AU465" s="11"/>
      <c r="AV465" s="11"/>
      <c r="AW465" s="11"/>
      <c r="AX465" s="11"/>
      <c r="AY465" s="11"/>
      <c r="AZ465" s="11"/>
      <c r="BA465" s="11"/>
      <c r="BB465" s="11"/>
      <c r="BC465" s="11"/>
      <c r="BD465" s="11"/>
      <c r="BE465" s="11"/>
      <c r="BF465" s="11"/>
      <c r="BG465" s="11"/>
      <c r="BH465" s="1">
        <f t="shared" si="9"/>
        <v>0</v>
      </c>
    </row>
    <row r="466" spans="2:60" x14ac:dyDescent="0.25">
      <c r="B466" s="211"/>
      <c r="C466" s="11"/>
      <c r="D466" s="11"/>
      <c r="E466" s="11"/>
      <c r="F466" s="11"/>
      <c r="G466" s="11"/>
      <c r="H466" s="11"/>
      <c r="I466" s="11"/>
      <c r="J466" s="11"/>
      <c r="Q466" s="11"/>
      <c r="R466" s="11"/>
      <c r="S466" s="11"/>
      <c r="T466" s="11"/>
      <c r="U466" s="11"/>
      <c r="V466" s="11"/>
      <c r="W466" s="11"/>
      <c r="X466" s="11"/>
      <c r="Y466" s="11"/>
      <c r="Z466" s="11"/>
      <c r="AA466" s="11"/>
      <c r="AB466" s="11"/>
      <c r="AC466" s="11"/>
      <c r="AD466" s="11"/>
      <c r="AE466" s="11"/>
      <c r="AF466" s="11"/>
      <c r="AG466" s="14"/>
      <c r="AH466" s="11"/>
      <c r="AI466" s="11"/>
      <c r="AJ466" s="11"/>
      <c r="AK466" s="11"/>
      <c r="AL466" s="11"/>
      <c r="AM466" s="11"/>
      <c r="AN466" s="11"/>
      <c r="AO466" s="11"/>
      <c r="AP466" s="11"/>
      <c r="AQ466" s="11"/>
      <c r="AR466" s="11"/>
      <c r="AS466" s="11"/>
      <c r="AT466" s="11"/>
      <c r="AU466" s="11"/>
      <c r="AV466" s="11"/>
      <c r="AW466" s="11"/>
      <c r="AX466" s="11"/>
      <c r="AY466" s="11"/>
      <c r="AZ466" s="11"/>
      <c r="BA466" s="11"/>
      <c r="BB466" s="11"/>
      <c r="BC466" s="11"/>
      <c r="BD466" s="11"/>
      <c r="BE466" s="11"/>
      <c r="BF466" s="11"/>
      <c r="BG466" s="11"/>
      <c r="BH466" s="1">
        <f t="shared" si="9"/>
        <v>0</v>
      </c>
    </row>
    <row r="467" spans="2:60" x14ac:dyDescent="0.25">
      <c r="B467" s="211"/>
      <c r="C467" s="11"/>
      <c r="D467" s="11"/>
      <c r="E467" s="11"/>
      <c r="F467" s="11"/>
      <c r="G467" s="11"/>
      <c r="H467" s="11"/>
      <c r="I467" s="11"/>
      <c r="J467" s="11"/>
      <c r="Q467" s="11"/>
      <c r="R467" s="11"/>
      <c r="S467" s="11"/>
      <c r="T467" s="11"/>
      <c r="U467" s="11"/>
      <c r="V467" s="11"/>
      <c r="W467" s="11"/>
      <c r="X467" s="11"/>
      <c r="Y467" s="11"/>
      <c r="Z467" s="11"/>
      <c r="AA467" s="11"/>
      <c r="AB467" s="11"/>
      <c r="AC467" s="11"/>
      <c r="AD467" s="11"/>
      <c r="AE467" s="11"/>
      <c r="AF467" s="11"/>
      <c r="AG467" s="14"/>
      <c r="AH467" s="11"/>
      <c r="AI467" s="11"/>
      <c r="AJ467" s="11"/>
      <c r="AK467" s="11"/>
      <c r="AL467" s="11"/>
      <c r="AM467" s="11"/>
      <c r="AN467" s="11"/>
      <c r="AO467" s="11"/>
      <c r="AP467" s="11"/>
      <c r="AQ467" s="11"/>
      <c r="AR467" s="11"/>
      <c r="AS467" s="11"/>
      <c r="AT467" s="11"/>
      <c r="AU467" s="11"/>
      <c r="AV467" s="11"/>
      <c r="AW467" s="11"/>
      <c r="AX467" s="11"/>
      <c r="AY467" s="11"/>
      <c r="AZ467" s="11"/>
      <c r="BA467" s="11"/>
      <c r="BB467" s="11"/>
      <c r="BC467" s="11"/>
      <c r="BD467" s="11"/>
      <c r="BE467" s="11"/>
      <c r="BF467" s="11"/>
      <c r="BG467" s="11"/>
      <c r="BH467" s="1">
        <f t="shared" si="9"/>
        <v>0</v>
      </c>
    </row>
    <row r="468" spans="2:60" x14ac:dyDescent="0.25">
      <c r="B468" s="150"/>
      <c r="C468" s="11"/>
      <c r="D468" s="11"/>
      <c r="E468" s="11"/>
      <c r="F468" s="11"/>
      <c r="G468" s="11"/>
      <c r="H468" s="11"/>
      <c r="I468" s="11"/>
      <c r="J468" s="11"/>
      <c r="Q468" s="11"/>
      <c r="R468" s="11"/>
      <c r="S468" s="11"/>
      <c r="T468" s="11"/>
      <c r="U468" s="11"/>
      <c r="V468" s="11"/>
      <c r="W468" s="11"/>
      <c r="X468" s="11"/>
      <c r="Y468" s="11"/>
      <c r="Z468" s="11"/>
      <c r="AA468" s="11"/>
      <c r="AB468" s="11"/>
      <c r="AC468" s="11"/>
      <c r="AD468" s="11"/>
      <c r="AE468" s="11"/>
      <c r="AF468" s="11"/>
      <c r="AG468" s="14"/>
      <c r="AH468" s="11"/>
      <c r="AI468" s="11"/>
      <c r="AJ468" s="11"/>
      <c r="AK468" s="11"/>
      <c r="AL468" s="11"/>
      <c r="AM468" s="11"/>
      <c r="AN468" s="11"/>
      <c r="AO468" s="11"/>
      <c r="AP468" s="11"/>
      <c r="AQ468" s="11"/>
      <c r="AR468" s="11"/>
      <c r="AS468" s="11"/>
      <c r="AT468" s="11"/>
      <c r="AU468" s="11"/>
      <c r="AV468" s="11"/>
      <c r="AW468" s="11"/>
      <c r="AX468" s="11"/>
      <c r="AY468" s="11"/>
      <c r="AZ468" s="11"/>
      <c r="BA468" s="11"/>
      <c r="BB468" s="11"/>
      <c r="BC468" s="11"/>
      <c r="BD468" s="11"/>
      <c r="BE468" s="11"/>
      <c r="BF468" s="11"/>
      <c r="BG468" s="11"/>
      <c r="BH468" s="1">
        <f t="shared" si="9"/>
        <v>0</v>
      </c>
    </row>
    <row r="469" spans="2:60" x14ac:dyDescent="0.25">
      <c r="B469" s="211"/>
      <c r="C469" s="11"/>
      <c r="D469" s="11"/>
      <c r="E469" s="11"/>
      <c r="F469" s="11"/>
      <c r="G469" s="11"/>
      <c r="H469" s="11"/>
      <c r="I469" s="11"/>
      <c r="J469" s="11"/>
      <c r="Q469" s="11"/>
      <c r="R469" s="11"/>
      <c r="S469" s="11"/>
      <c r="T469" s="11"/>
      <c r="U469" s="11"/>
      <c r="V469" s="11"/>
      <c r="W469" s="11"/>
      <c r="X469" s="11"/>
      <c r="Y469" s="11"/>
      <c r="Z469" s="11"/>
      <c r="AA469" s="11"/>
      <c r="AB469" s="11"/>
      <c r="AC469" s="11"/>
      <c r="AD469" s="11"/>
      <c r="AE469" s="11"/>
      <c r="AF469" s="11"/>
      <c r="AG469" s="14"/>
      <c r="AH469" s="11"/>
      <c r="AI469" s="11"/>
      <c r="AJ469" s="11"/>
      <c r="AK469" s="11"/>
      <c r="AL469" s="11"/>
      <c r="AM469" s="11"/>
      <c r="AN469" s="11"/>
      <c r="AO469" s="11"/>
      <c r="AP469" s="11"/>
      <c r="AQ469" s="11"/>
      <c r="AR469" s="11"/>
      <c r="AS469" s="11"/>
      <c r="AT469" s="11"/>
      <c r="AU469" s="11"/>
      <c r="AV469" s="11"/>
      <c r="AW469" s="11"/>
      <c r="AX469" s="11"/>
      <c r="AY469" s="11"/>
      <c r="AZ469" s="11"/>
      <c r="BA469" s="11"/>
      <c r="BB469" s="11"/>
      <c r="BC469" s="11"/>
      <c r="BD469" s="11"/>
      <c r="BE469" s="11"/>
      <c r="BF469" s="11"/>
      <c r="BG469" s="11"/>
      <c r="BH469" s="1">
        <f t="shared" si="9"/>
        <v>0</v>
      </c>
    </row>
    <row r="470" spans="2:60" x14ac:dyDescent="0.25">
      <c r="B470" s="211"/>
      <c r="C470" s="11"/>
      <c r="D470" s="11"/>
      <c r="E470" s="11"/>
      <c r="F470" s="11"/>
      <c r="G470" s="11"/>
      <c r="H470" s="11"/>
      <c r="I470" s="11"/>
      <c r="J470" s="11"/>
      <c r="Q470" s="11"/>
      <c r="R470" s="11"/>
      <c r="S470" s="11"/>
      <c r="T470" s="11"/>
      <c r="U470" s="11"/>
      <c r="V470" s="11"/>
      <c r="W470" s="11"/>
      <c r="X470" s="11"/>
      <c r="Y470" s="11"/>
      <c r="Z470" s="11"/>
      <c r="AA470" s="11"/>
      <c r="AB470" s="11"/>
      <c r="AC470" s="11"/>
      <c r="AD470" s="11"/>
      <c r="AE470" s="11"/>
      <c r="AF470" s="11"/>
      <c r="AG470" s="14"/>
      <c r="AH470" s="11"/>
      <c r="AI470" s="11"/>
      <c r="AJ470" s="11"/>
      <c r="AK470" s="11"/>
      <c r="AL470" s="11"/>
      <c r="AM470" s="11"/>
      <c r="AN470" s="11"/>
      <c r="AO470" s="11"/>
      <c r="AP470" s="11"/>
      <c r="AQ470" s="11"/>
      <c r="AR470" s="11"/>
      <c r="AS470" s="11"/>
      <c r="AT470" s="11"/>
      <c r="AU470" s="11"/>
      <c r="AV470" s="11"/>
      <c r="AW470" s="11"/>
      <c r="AX470" s="11"/>
      <c r="AY470" s="11"/>
      <c r="AZ470" s="11"/>
      <c r="BA470" s="11"/>
      <c r="BB470" s="11"/>
      <c r="BC470" s="11"/>
      <c r="BD470" s="11"/>
      <c r="BE470" s="11"/>
      <c r="BF470" s="11"/>
      <c r="BG470" s="11"/>
      <c r="BH470" s="1">
        <f t="shared" si="9"/>
        <v>0</v>
      </c>
    </row>
    <row r="471" spans="2:60" x14ac:dyDescent="0.25">
      <c r="B471" s="150"/>
      <c r="C471" s="11"/>
      <c r="D471" s="11"/>
      <c r="E471" s="11"/>
      <c r="F471" s="11"/>
      <c r="G471" s="11"/>
      <c r="H471" s="11"/>
      <c r="I471" s="11"/>
      <c r="J471" s="11"/>
      <c r="Q471" s="11"/>
      <c r="R471" s="11"/>
      <c r="S471" s="11"/>
      <c r="T471" s="11"/>
      <c r="U471" s="11"/>
      <c r="V471" s="11"/>
      <c r="W471" s="11"/>
      <c r="X471" s="11"/>
      <c r="Y471" s="11"/>
      <c r="Z471" s="11"/>
      <c r="AA471" s="11"/>
      <c r="AB471" s="11"/>
      <c r="AC471" s="11"/>
      <c r="AD471" s="11"/>
      <c r="AE471" s="11"/>
      <c r="AF471" s="11"/>
      <c r="AG471" s="14"/>
      <c r="AH471" s="11"/>
      <c r="AI471" s="11"/>
      <c r="AJ471" s="11"/>
      <c r="AK471" s="11"/>
      <c r="AL471" s="11"/>
      <c r="AM471" s="11"/>
      <c r="AN471" s="11"/>
      <c r="AO471" s="11"/>
      <c r="AP471" s="11"/>
      <c r="AQ471" s="11"/>
      <c r="AR471" s="11"/>
      <c r="AS471" s="11"/>
      <c r="AT471" s="11"/>
      <c r="AU471" s="11"/>
      <c r="AV471" s="11"/>
      <c r="AW471" s="11"/>
      <c r="AX471" s="11"/>
      <c r="AY471" s="11"/>
      <c r="AZ471" s="11"/>
      <c r="BA471" s="11"/>
      <c r="BB471" s="11"/>
      <c r="BC471" s="11"/>
      <c r="BD471" s="11"/>
      <c r="BE471" s="11"/>
      <c r="BF471" s="11"/>
      <c r="BG471" s="11"/>
      <c r="BH471" s="1">
        <f t="shared" si="9"/>
        <v>0</v>
      </c>
    </row>
    <row r="472" spans="2:60" x14ac:dyDescent="0.25">
      <c r="B472" s="150"/>
      <c r="C472" s="11"/>
      <c r="D472" s="11"/>
      <c r="E472" s="11"/>
      <c r="F472" s="11"/>
      <c r="G472" s="11"/>
      <c r="H472" s="11"/>
      <c r="I472" s="11"/>
      <c r="J472" s="11"/>
      <c r="Q472" s="11"/>
      <c r="R472" s="11"/>
      <c r="S472" s="11"/>
      <c r="T472" s="11"/>
      <c r="U472" s="11"/>
      <c r="V472" s="11"/>
      <c r="W472" s="11"/>
      <c r="X472" s="11"/>
      <c r="Y472" s="11"/>
      <c r="Z472" s="11"/>
      <c r="AA472" s="11"/>
      <c r="AB472" s="11"/>
      <c r="AC472" s="11"/>
      <c r="AD472" s="11"/>
      <c r="AE472" s="11"/>
      <c r="AF472" s="11"/>
      <c r="AG472" s="14"/>
      <c r="AH472" s="11"/>
      <c r="AI472" s="11"/>
      <c r="AJ472" s="11"/>
      <c r="AK472" s="11"/>
      <c r="AL472" s="11"/>
      <c r="AM472" s="11"/>
      <c r="AN472" s="11"/>
      <c r="AO472" s="11"/>
      <c r="AP472" s="11"/>
      <c r="AQ472" s="11"/>
      <c r="AR472" s="11"/>
      <c r="AS472" s="11"/>
      <c r="AT472" s="11"/>
      <c r="AU472" s="11"/>
      <c r="AV472" s="11"/>
      <c r="AW472" s="11"/>
      <c r="AX472" s="11"/>
      <c r="AY472" s="11"/>
      <c r="AZ472" s="11"/>
      <c r="BA472" s="11"/>
      <c r="BB472" s="11"/>
      <c r="BC472" s="11"/>
      <c r="BD472" s="11"/>
      <c r="BE472" s="11"/>
      <c r="BF472" s="11"/>
      <c r="BG472" s="11"/>
      <c r="BH472" s="1">
        <f t="shared" si="9"/>
        <v>0</v>
      </c>
    </row>
    <row r="473" spans="2:60" x14ac:dyDescent="0.25">
      <c r="B473" s="211"/>
      <c r="C473" s="11"/>
      <c r="D473" s="11"/>
      <c r="E473" s="11"/>
      <c r="F473" s="11"/>
      <c r="G473" s="11"/>
      <c r="H473" s="11"/>
      <c r="I473" s="11"/>
      <c r="J473" s="11"/>
      <c r="Q473" s="11"/>
      <c r="R473" s="11"/>
      <c r="S473" s="11"/>
      <c r="T473" s="11"/>
      <c r="U473" s="11"/>
      <c r="V473" s="11"/>
      <c r="W473" s="11"/>
      <c r="X473" s="11"/>
      <c r="Y473" s="11"/>
      <c r="Z473" s="11"/>
      <c r="AA473" s="11"/>
      <c r="AB473" s="11"/>
      <c r="AC473" s="11"/>
      <c r="AD473" s="11"/>
      <c r="AE473" s="11"/>
      <c r="AF473" s="11"/>
      <c r="AG473" s="14"/>
      <c r="AH473" s="11"/>
      <c r="AI473" s="11"/>
      <c r="AJ473" s="11"/>
      <c r="AK473" s="11"/>
      <c r="AL473" s="11"/>
      <c r="AM473" s="11"/>
      <c r="AN473" s="11"/>
      <c r="AO473" s="11"/>
      <c r="AP473" s="11"/>
      <c r="AQ473" s="11"/>
      <c r="AR473" s="11"/>
      <c r="AS473" s="11"/>
      <c r="AT473" s="11"/>
      <c r="AU473" s="11"/>
      <c r="AV473" s="11"/>
      <c r="AW473" s="11"/>
      <c r="AX473" s="11"/>
      <c r="AY473" s="11"/>
      <c r="AZ473" s="11"/>
      <c r="BA473" s="11"/>
      <c r="BB473" s="11"/>
      <c r="BC473" s="11"/>
      <c r="BD473" s="11"/>
      <c r="BE473" s="11"/>
      <c r="BF473" s="11"/>
      <c r="BG473" s="11"/>
      <c r="BH473" s="1">
        <f t="shared" si="9"/>
        <v>0</v>
      </c>
    </row>
    <row r="474" spans="2:60" x14ac:dyDescent="0.25">
      <c r="B474" s="211"/>
      <c r="C474" s="11"/>
      <c r="D474" s="11"/>
      <c r="E474" s="11"/>
      <c r="F474" s="11"/>
      <c r="G474" s="11"/>
      <c r="H474" s="11"/>
      <c r="I474" s="11"/>
      <c r="J474" s="11"/>
      <c r="Q474" s="11"/>
      <c r="R474" s="11"/>
      <c r="S474" s="11"/>
      <c r="T474" s="11"/>
      <c r="U474" s="11"/>
      <c r="V474" s="11"/>
      <c r="W474" s="11"/>
      <c r="X474" s="11"/>
      <c r="Y474" s="11"/>
      <c r="Z474" s="11"/>
      <c r="AA474" s="11"/>
      <c r="AB474" s="11"/>
      <c r="AC474" s="11"/>
      <c r="AD474" s="11"/>
      <c r="AE474" s="11"/>
      <c r="AF474" s="11"/>
      <c r="AG474" s="14"/>
      <c r="AH474" s="11"/>
      <c r="AI474" s="11"/>
      <c r="AJ474" s="11"/>
      <c r="AK474" s="11"/>
      <c r="AL474" s="11"/>
      <c r="AM474" s="11"/>
      <c r="AN474" s="11"/>
      <c r="AO474" s="11"/>
      <c r="AP474" s="11"/>
      <c r="AQ474" s="11"/>
      <c r="AR474" s="11"/>
      <c r="AS474" s="11"/>
      <c r="AT474" s="11"/>
      <c r="AU474" s="11"/>
      <c r="AV474" s="11"/>
      <c r="AW474" s="11"/>
      <c r="AX474" s="11"/>
      <c r="AY474" s="11"/>
      <c r="AZ474" s="11"/>
      <c r="BA474" s="11"/>
      <c r="BB474" s="11"/>
      <c r="BC474" s="11"/>
      <c r="BD474" s="11"/>
      <c r="BE474" s="11"/>
      <c r="BF474" s="11"/>
      <c r="BG474" s="11"/>
      <c r="BH474" s="1">
        <f t="shared" si="9"/>
        <v>0</v>
      </c>
    </row>
    <row r="475" spans="2:60" x14ac:dyDescent="0.25">
      <c r="B475" s="2"/>
      <c r="C475" s="11"/>
      <c r="D475" s="11"/>
      <c r="E475" s="11"/>
      <c r="F475" s="11"/>
      <c r="G475" s="11"/>
      <c r="H475" s="11"/>
      <c r="I475" s="11"/>
      <c r="J475" s="11"/>
      <c r="Q475" s="11"/>
      <c r="R475" s="11"/>
      <c r="S475" s="11"/>
      <c r="T475" s="11"/>
      <c r="U475" s="11"/>
      <c r="V475" s="11"/>
      <c r="W475" s="11"/>
      <c r="X475" s="11"/>
      <c r="Y475" s="11"/>
      <c r="Z475" s="11"/>
      <c r="AA475" s="11"/>
      <c r="AB475" s="11"/>
      <c r="AC475" s="11"/>
      <c r="AD475" s="11"/>
      <c r="AE475" s="11"/>
      <c r="AF475" s="11"/>
      <c r="AG475" s="14"/>
      <c r="AH475" s="11"/>
      <c r="AI475" s="11"/>
      <c r="AJ475" s="11"/>
      <c r="AK475" s="11"/>
      <c r="AL475" s="11"/>
      <c r="AM475" s="11"/>
      <c r="AN475" s="11"/>
      <c r="AO475" s="11"/>
      <c r="AP475" s="11"/>
      <c r="AQ475" s="11"/>
      <c r="AR475" s="11"/>
      <c r="AS475" s="11"/>
      <c r="AT475" s="11"/>
      <c r="AU475" s="11"/>
      <c r="AV475" s="11"/>
      <c r="AW475" s="11"/>
      <c r="AX475" s="11"/>
      <c r="AY475" s="11"/>
      <c r="AZ475" s="11"/>
      <c r="BA475" s="11"/>
      <c r="BB475" s="11"/>
      <c r="BC475" s="11"/>
      <c r="BD475" s="11"/>
      <c r="BE475" s="11"/>
      <c r="BF475" s="11"/>
      <c r="BG475" s="11"/>
      <c r="BH475" s="1">
        <f t="shared" si="9"/>
        <v>0</v>
      </c>
    </row>
    <row r="476" spans="2:60" x14ac:dyDescent="0.25">
      <c r="B476" s="2"/>
      <c r="C476" s="11"/>
      <c r="D476" s="11"/>
      <c r="E476" s="11"/>
      <c r="F476" s="11"/>
      <c r="G476" s="11"/>
      <c r="H476" s="11"/>
      <c r="I476" s="11"/>
      <c r="J476" s="11"/>
      <c r="Q476" s="11"/>
      <c r="R476" s="11"/>
      <c r="S476" s="11"/>
      <c r="T476" s="11"/>
      <c r="U476" s="11"/>
      <c r="V476" s="11"/>
      <c r="W476" s="11"/>
      <c r="X476" s="11"/>
      <c r="Y476" s="11"/>
      <c r="Z476" s="11"/>
      <c r="AA476" s="11"/>
      <c r="AB476" s="11"/>
      <c r="AC476" s="11"/>
      <c r="AD476" s="11"/>
      <c r="AE476" s="11"/>
      <c r="AF476" s="11"/>
      <c r="AG476" s="14"/>
      <c r="AH476" s="11"/>
      <c r="AI476" s="11"/>
      <c r="AJ476" s="11"/>
      <c r="AK476" s="11"/>
      <c r="AL476" s="11"/>
      <c r="AM476" s="11"/>
      <c r="AN476" s="11"/>
      <c r="AO476" s="11"/>
      <c r="AP476" s="11"/>
      <c r="AQ476" s="11"/>
      <c r="AR476" s="11"/>
      <c r="AS476" s="11"/>
      <c r="AT476" s="11"/>
      <c r="AU476" s="11"/>
      <c r="AV476" s="11"/>
      <c r="AW476" s="11"/>
      <c r="AX476" s="11"/>
      <c r="AY476" s="11"/>
      <c r="AZ476" s="11"/>
      <c r="BA476" s="11"/>
      <c r="BB476" s="11"/>
      <c r="BC476" s="11"/>
      <c r="BD476" s="11"/>
      <c r="BE476" s="11"/>
      <c r="BF476" s="11"/>
      <c r="BG476" s="11"/>
      <c r="BH476" s="1">
        <f t="shared" si="9"/>
        <v>0</v>
      </c>
    </row>
    <row r="477" spans="2:60" x14ac:dyDescent="0.25">
      <c r="B477" s="211"/>
      <c r="C477" s="11"/>
      <c r="D477" s="11"/>
      <c r="E477" s="11"/>
      <c r="F477" s="11"/>
      <c r="G477" s="11"/>
      <c r="H477" s="11"/>
      <c r="I477" s="11"/>
      <c r="J477" s="11"/>
      <c r="Q477" s="11"/>
      <c r="R477" s="11"/>
      <c r="S477" s="11"/>
      <c r="T477" s="11"/>
      <c r="U477" s="11"/>
      <c r="V477" s="11"/>
      <c r="W477" s="11"/>
      <c r="X477" s="11"/>
      <c r="Y477" s="11"/>
      <c r="Z477" s="11"/>
      <c r="AA477" s="11"/>
      <c r="AB477" s="11"/>
      <c r="AC477" s="11"/>
      <c r="AD477" s="11"/>
      <c r="AE477" s="11"/>
      <c r="AF477" s="11"/>
      <c r="AG477" s="14"/>
      <c r="AH477" s="11"/>
      <c r="AI477" s="11"/>
      <c r="AJ477" s="11"/>
      <c r="AK477" s="11"/>
      <c r="AL477" s="11"/>
      <c r="AM477" s="11"/>
      <c r="AN477" s="11"/>
      <c r="AO477" s="11"/>
      <c r="AP477" s="11"/>
      <c r="AQ477" s="11"/>
      <c r="AR477" s="11"/>
      <c r="AS477" s="11"/>
      <c r="AT477" s="11"/>
      <c r="AU477" s="11"/>
      <c r="AV477" s="11"/>
      <c r="AW477" s="11"/>
      <c r="AX477" s="11"/>
      <c r="AY477" s="11"/>
      <c r="AZ477" s="11"/>
      <c r="BA477" s="11"/>
      <c r="BB477" s="11"/>
      <c r="BC477" s="11"/>
      <c r="BD477" s="11"/>
      <c r="BE477" s="11"/>
      <c r="BF477" s="11"/>
      <c r="BG477" s="11"/>
      <c r="BH477" s="1">
        <f t="shared" si="9"/>
        <v>0</v>
      </c>
    </row>
    <row r="478" spans="2:60" x14ac:dyDescent="0.25">
      <c r="B478" s="211"/>
      <c r="C478" s="11"/>
      <c r="D478" s="11"/>
      <c r="E478" s="11"/>
      <c r="F478" s="11"/>
      <c r="G478" s="11"/>
      <c r="H478" s="11"/>
      <c r="I478" s="11"/>
      <c r="J478" s="11"/>
      <c r="Q478" s="11"/>
      <c r="R478" s="11"/>
      <c r="S478" s="11"/>
      <c r="T478" s="11"/>
      <c r="U478" s="11"/>
      <c r="V478" s="11"/>
      <c r="W478" s="11"/>
      <c r="X478" s="11"/>
      <c r="Y478" s="11"/>
      <c r="Z478" s="11"/>
      <c r="AA478" s="11"/>
      <c r="AB478" s="11"/>
      <c r="AC478" s="11"/>
      <c r="AD478" s="11"/>
      <c r="AE478" s="11"/>
      <c r="AF478" s="11"/>
      <c r="AG478" s="14"/>
      <c r="AH478" s="11"/>
      <c r="AI478" s="11"/>
      <c r="AJ478" s="11"/>
      <c r="AK478" s="11"/>
      <c r="AL478" s="11"/>
      <c r="AM478" s="11"/>
      <c r="AN478" s="11"/>
      <c r="AO478" s="11"/>
      <c r="AP478" s="11"/>
      <c r="AQ478" s="11"/>
      <c r="AR478" s="11"/>
      <c r="AS478" s="11"/>
      <c r="AT478" s="11"/>
      <c r="AU478" s="11"/>
      <c r="AV478" s="11"/>
      <c r="AW478" s="11"/>
      <c r="AX478" s="11"/>
      <c r="AY478" s="11"/>
      <c r="AZ478" s="11"/>
      <c r="BA478" s="11"/>
      <c r="BB478" s="11"/>
      <c r="BC478" s="11"/>
      <c r="BD478" s="11"/>
      <c r="BE478" s="11"/>
      <c r="BF478" s="11"/>
      <c r="BG478" s="11"/>
      <c r="BH478" s="1">
        <f t="shared" si="9"/>
        <v>0</v>
      </c>
    </row>
    <row r="479" spans="2:60" x14ac:dyDescent="0.25">
      <c r="B479" s="211"/>
      <c r="C479" s="11"/>
      <c r="D479" s="11"/>
      <c r="E479" s="11"/>
      <c r="F479" s="11"/>
      <c r="G479" s="11"/>
      <c r="H479" s="11"/>
      <c r="I479" s="11"/>
      <c r="J479" s="11"/>
      <c r="Q479" s="11"/>
      <c r="R479" s="11"/>
      <c r="S479" s="11"/>
      <c r="T479" s="11"/>
      <c r="U479" s="11"/>
      <c r="V479" s="11"/>
      <c r="W479" s="11"/>
      <c r="X479" s="11"/>
      <c r="Y479" s="11"/>
      <c r="Z479" s="11"/>
      <c r="AA479" s="11"/>
      <c r="AB479" s="11"/>
      <c r="AC479" s="11"/>
      <c r="AD479" s="11"/>
      <c r="AE479" s="11"/>
      <c r="AF479" s="11"/>
      <c r="AG479" s="14"/>
      <c r="AH479" s="11"/>
      <c r="AI479" s="11"/>
      <c r="AJ479" s="11"/>
      <c r="AK479" s="11"/>
      <c r="AL479" s="11"/>
      <c r="AM479" s="11"/>
      <c r="AN479" s="11"/>
      <c r="AO479" s="11"/>
      <c r="AP479" s="11"/>
      <c r="AQ479" s="11"/>
      <c r="AR479" s="11"/>
      <c r="AS479" s="11"/>
      <c r="AT479" s="11"/>
      <c r="AU479" s="11"/>
      <c r="AV479" s="11"/>
      <c r="AW479" s="11"/>
      <c r="AX479" s="11"/>
      <c r="AY479" s="11"/>
      <c r="AZ479" s="11"/>
      <c r="BA479" s="11"/>
      <c r="BB479" s="11"/>
      <c r="BC479" s="11"/>
      <c r="BD479" s="11"/>
      <c r="BE479" s="11"/>
      <c r="BF479" s="11"/>
      <c r="BG479" s="11"/>
      <c r="BH479" s="1">
        <f t="shared" si="9"/>
        <v>0</v>
      </c>
    </row>
    <row r="480" spans="2:60" x14ac:dyDescent="0.25">
      <c r="B480" s="211"/>
      <c r="C480" s="11"/>
      <c r="D480" s="11"/>
      <c r="E480" s="11"/>
      <c r="F480" s="11"/>
      <c r="G480" s="11"/>
      <c r="H480" s="11"/>
      <c r="I480" s="11"/>
      <c r="J480" s="11"/>
      <c r="Q480" s="11"/>
      <c r="R480" s="11"/>
      <c r="S480" s="11"/>
      <c r="T480" s="11"/>
      <c r="U480" s="11"/>
      <c r="V480" s="11"/>
      <c r="W480" s="11"/>
      <c r="X480" s="11"/>
      <c r="Y480" s="11"/>
      <c r="Z480" s="11"/>
      <c r="AA480" s="11"/>
      <c r="AB480" s="11"/>
      <c r="AC480" s="11"/>
      <c r="AD480" s="11"/>
      <c r="AE480" s="11"/>
      <c r="AF480" s="11"/>
      <c r="AG480" s="14"/>
      <c r="AH480" s="11"/>
      <c r="AI480" s="11"/>
      <c r="AJ480" s="11"/>
      <c r="AK480" s="11"/>
      <c r="AL480" s="11"/>
      <c r="AM480" s="11"/>
      <c r="AN480" s="11"/>
      <c r="AO480" s="11"/>
      <c r="AP480" s="11"/>
      <c r="AQ480" s="11"/>
      <c r="AR480" s="11"/>
      <c r="AS480" s="11"/>
      <c r="AT480" s="11"/>
      <c r="AU480" s="11"/>
      <c r="AV480" s="11"/>
      <c r="AW480" s="11"/>
      <c r="AX480" s="11"/>
      <c r="AY480" s="11"/>
      <c r="AZ480" s="11"/>
      <c r="BA480" s="11"/>
      <c r="BB480" s="11"/>
      <c r="BC480" s="11"/>
      <c r="BD480" s="11"/>
      <c r="BE480" s="11"/>
      <c r="BF480" s="11"/>
      <c r="BG480" s="11"/>
      <c r="BH480" s="1">
        <f t="shared" si="9"/>
        <v>0</v>
      </c>
    </row>
    <row r="481" spans="2:60" x14ac:dyDescent="0.25">
      <c r="B481" s="211"/>
      <c r="C481" s="11"/>
      <c r="D481" s="11"/>
      <c r="E481" s="11"/>
      <c r="F481" s="11"/>
      <c r="G481" s="11"/>
      <c r="H481" s="11"/>
      <c r="I481" s="11"/>
      <c r="J481" s="11"/>
      <c r="Q481" s="11"/>
      <c r="R481" s="11"/>
      <c r="S481" s="11"/>
      <c r="T481" s="11"/>
      <c r="U481" s="11"/>
      <c r="V481" s="11"/>
      <c r="W481" s="11"/>
      <c r="X481" s="11"/>
      <c r="Y481" s="11"/>
      <c r="Z481" s="11"/>
      <c r="AA481" s="11"/>
      <c r="AB481" s="11"/>
      <c r="AC481" s="11"/>
      <c r="AD481" s="11"/>
      <c r="AE481" s="11"/>
      <c r="AF481" s="11"/>
      <c r="AG481" s="14"/>
      <c r="AH481" s="11"/>
      <c r="AI481" s="11"/>
      <c r="AJ481" s="11"/>
      <c r="AK481" s="11"/>
      <c r="AL481" s="11"/>
      <c r="AM481" s="11"/>
      <c r="AN481" s="11"/>
      <c r="AO481" s="11"/>
      <c r="AP481" s="11"/>
      <c r="AQ481" s="11"/>
      <c r="AR481" s="11"/>
      <c r="AS481" s="11"/>
      <c r="AT481" s="11"/>
      <c r="AU481" s="11"/>
      <c r="AV481" s="11"/>
      <c r="AW481" s="11"/>
      <c r="AX481" s="11"/>
      <c r="AY481" s="11"/>
      <c r="AZ481" s="11"/>
      <c r="BA481" s="11"/>
      <c r="BB481" s="11"/>
      <c r="BC481" s="11"/>
      <c r="BD481" s="11"/>
      <c r="BE481" s="11"/>
      <c r="BF481" s="11"/>
      <c r="BG481" s="11"/>
      <c r="BH481" s="1">
        <f t="shared" si="9"/>
        <v>0</v>
      </c>
    </row>
    <row r="482" spans="2:60" x14ac:dyDescent="0.25">
      <c r="B482" s="211"/>
      <c r="C482" s="11"/>
      <c r="D482" s="11"/>
      <c r="E482" s="11"/>
      <c r="F482" s="11"/>
      <c r="G482" s="11"/>
      <c r="H482" s="11"/>
      <c r="I482" s="11"/>
      <c r="J482" s="11"/>
      <c r="Q482" s="11"/>
      <c r="R482" s="11"/>
      <c r="S482" s="11"/>
      <c r="T482" s="11"/>
      <c r="U482" s="11"/>
      <c r="V482" s="11"/>
      <c r="W482" s="11"/>
      <c r="X482" s="11"/>
      <c r="Y482" s="11"/>
      <c r="Z482" s="11"/>
      <c r="AA482" s="11"/>
      <c r="AB482" s="11"/>
      <c r="AC482" s="11"/>
      <c r="AD482" s="11"/>
      <c r="AE482" s="11"/>
      <c r="AF482" s="11"/>
      <c r="AG482" s="14"/>
      <c r="AH482" s="11"/>
      <c r="AI482" s="11"/>
      <c r="AJ482" s="11"/>
      <c r="AK482" s="11"/>
      <c r="AL482" s="11"/>
      <c r="AM482" s="11"/>
      <c r="AN482" s="11"/>
      <c r="AO482" s="11"/>
      <c r="AP482" s="11"/>
      <c r="AQ482" s="11"/>
      <c r="AR482" s="11"/>
      <c r="AS482" s="11"/>
      <c r="AT482" s="11"/>
      <c r="AU482" s="11"/>
      <c r="AV482" s="11"/>
      <c r="AW482" s="11"/>
      <c r="AX482" s="11"/>
      <c r="AY482" s="11"/>
      <c r="AZ482" s="11"/>
      <c r="BA482" s="11"/>
      <c r="BB482" s="11"/>
      <c r="BC482" s="11"/>
      <c r="BD482" s="11"/>
      <c r="BE482" s="11"/>
      <c r="BF482" s="11"/>
      <c r="BG482" s="11"/>
      <c r="BH482" s="1">
        <f t="shared" si="9"/>
        <v>0</v>
      </c>
    </row>
    <row r="483" spans="2:60" x14ac:dyDescent="0.25">
      <c r="B483" s="211"/>
      <c r="C483" s="11"/>
      <c r="D483" s="11"/>
      <c r="E483" s="11"/>
      <c r="F483" s="11"/>
      <c r="G483" s="11"/>
      <c r="H483" s="11"/>
      <c r="I483" s="11"/>
      <c r="J483" s="11"/>
      <c r="Q483" s="11"/>
      <c r="R483" s="11"/>
      <c r="S483" s="11"/>
      <c r="T483" s="11"/>
      <c r="U483" s="11"/>
      <c r="V483" s="11"/>
      <c r="W483" s="11"/>
      <c r="X483" s="11"/>
      <c r="Y483" s="11"/>
      <c r="Z483" s="11"/>
      <c r="AA483" s="11"/>
      <c r="AB483" s="11"/>
      <c r="AC483" s="11"/>
      <c r="AD483" s="11"/>
      <c r="AE483" s="11"/>
      <c r="AF483" s="11"/>
      <c r="AG483" s="14"/>
      <c r="AH483" s="11"/>
      <c r="AI483" s="11"/>
      <c r="AJ483" s="11"/>
      <c r="AK483" s="11"/>
      <c r="AL483" s="11"/>
      <c r="AM483" s="11"/>
      <c r="AN483" s="11"/>
      <c r="AO483" s="11"/>
      <c r="AP483" s="11"/>
      <c r="AQ483" s="11"/>
      <c r="AR483" s="11"/>
      <c r="AS483" s="11"/>
      <c r="AT483" s="11"/>
      <c r="AU483" s="11"/>
      <c r="AV483" s="11"/>
      <c r="AW483" s="11"/>
      <c r="AX483" s="11"/>
      <c r="AY483" s="11"/>
      <c r="AZ483" s="11"/>
      <c r="BA483" s="11"/>
      <c r="BB483" s="11"/>
      <c r="BC483" s="11"/>
      <c r="BD483" s="11"/>
      <c r="BE483" s="11"/>
      <c r="BF483" s="11"/>
      <c r="BG483" s="11"/>
      <c r="BH483" s="1">
        <f t="shared" si="9"/>
        <v>0</v>
      </c>
    </row>
    <row r="484" spans="2:60" x14ac:dyDescent="0.25">
      <c r="B484" s="211"/>
      <c r="C484" s="11"/>
      <c r="D484" s="11"/>
      <c r="E484" s="11"/>
      <c r="F484" s="11"/>
      <c r="G484" s="11"/>
      <c r="H484" s="11"/>
      <c r="I484" s="11"/>
      <c r="J484" s="11"/>
      <c r="Q484" s="11"/>
      <c r="R484" s="11"/>
      <c r="S484" s="11"/>
      <c r="T484" s="11"/>
      <c r="U484" s="11"/>
      <c r="V484" s="11"/>
      <c r="W484" s="11"/>
      <c r="X484" s="11"/>
      <c r="Y484" s="11"/>
      <c r="Z484" s="11"/>
      <c r="AA484" s="11"/>
      <c r="AB484" s="11"/>
      <c r="AC484" s="11"/>
      <c r="AD484" s="11"/>
      <c r="AE484" s="11"/>
      <c r="AF484" s="11"/>
      <c r="AG484" s="14"/>
      <c r="AH484" s="11"/>
      <c r="AI484" s="11"/>
      <c r="AJ484" s="11"/>
      <c r="AK484" s="11"/>
      <c r="AL484" s="11"/>
      <c r="AM484" s="11"/>
      <c r="AN484" s="11"/>
      <c r="AO484" s="11"/>
      <c r="AP484" s="11"/>
      <c r="AQ484" s="11"/>
      <c r="AR484" s="11"/>
      <c r="AS484" s="11"/>
      <c r="AT484" s="11"/>
      <c r="AU484" s="11"/>
      <c r="AV484" s="11"/>
      <c r="AW484" s="11"/>
      <c r="AX484" s="11"/>
      <c r="AY484" s="11"/>
      <c r="AZ484" s="11"/>
      <c r="BA484" s="11"/>
      <c r="BB484" s="11"/>
      <c r="BC484" s="11"/>
      <c r="BD484" s="11"/>
      <c r="BE484" s="11"/>
      <c r="BF484" s="11"/>
      <c r="BG484" s="11"/>
      <c r="BH484" s="1">
        <f t="shared" si="9"/>
        <v>0</v>
      </c>
    </row>
    <row r="485" spans="2:60" x14ac:dyDescent="0.25">
      <c r="B485" s="211"/>
      <c r="C485" s="11"/>
      <c r="D485" s="11"/>
      <c r="E485" s="11"/>
      <c r="F485" s="11"/>
      <c r="G485" s="11"/>
      <c r="H485" s="11"/>
      <c r="I485" s="11"/>
      <c r="J485" s="11"/>
      <c r="Q485" s="11"/>
      <c r="R485" s="11"/>
      <c r="S485" s="11"/>
      <c r="T485" s="11"/>
      <c r="U485" s="11"/>
      <c r="V485" s="11"/>
      <c r="W485" s="11"/>
      <c r="X485" s="11"/>
      <c r="Y485" s="11"/>
      <c r="Z485" s="11"/>
      <c r="AA485" s="11"/>
      <c r="AB485" s="11"/>
      <c r="AC485" s="11"/>
      <c r="AD485" s="11"/>
      <c r="AE485" s="11"/>
      <c r="AF485" s="11"/>
      <c r="AG485" s="14"/>
      <c r="AH485" s="11"/>
      <c r="AI485" s="11"/>
      <c r="AJ485" s="11"/>
      <c r="AK485" s="11"/>
      <c r="AL485" s="11"/>
      <c r="AM485" s="11"/>
      <c r="AN485" s="11"/>
      <c r="AO485" s="11"/>
      <c r="AP485" s="11"/>
      <c r="AQ485" s="11"/>
      <c r="AR485" s="11"/>
      <c r="AS485" s="11"/>
      <c r="AT485" s="11"/>
      <c r="AU485" s="11"/>
      <c r="AV485" s="11"/>
      <c r="AW485" s="11"/>
      <c r="AX485" s="11"/>
      <c r="AY485" s="11"/>
      <c r="AZ485" s="11"/>
      <c r="BA485" s="11"/>
      <c r="BB485" s="11"/>
      <c r="BC485" s="11"/>
      <c r="BD485" s="11"/>
      <c r="BE485" s="11"/>
      <c r="BF485" s="11"/>
      <c r="BG485" s="11"/>
      <c r="BH485" s="1">
        <f t="shared" si="9"/>
        <v>0</v>
      </c>
    </row>
    <row r="486" spans="2:60" x14ac:dyDescent="0.25">
      <c r="B486" s="211"/>
      <c r="C486" s="11"/>
      <c r="D486" s="11"/>
      <c r="E486" s="11"/>
      <c r="F486" s="11"/>
      <c r="G486" s="11"/>
      <c r="H486" s="11"/>
      <c r="I486" s="11"/>
      <c r="J486" s="11"/>
      <c r="Q486" s="11"/>
      <c r="R486" s="11"/>
      <c r="S486" s="11"/>
      <c r="T486" s="11"/>
      <c r="U486" s="11"/>
      <c r="V486" s="11"/>
      <c r="W486" s="11"/>
      <c r="X486" s="11"/>
      <c r="Y486" s="11"/>
      <c r="Z486" s="11"/>
      <c r="AA486" s="11"/>
      <c r="AB486" s="11"/>
      <c r="AC486" s="11"/>
      <c r="AD486" s="11"/>
      <c r="AE486" s="11"/>
      <c r="AF486" s="11"/>
      <c r="AG486" s="14"/>
      <c r="AH486" s="11"/>
      <c r="AI486" s="11"/>
      <c r="AJ486" s="11"/>
      <c r="AK486" s="11"/>
      <c r="AL486" s="11"/>
      <c r="AM486" s="11"/>
      <c r="AN486" s="11"/>
      <c r="AO486" s="11"/>
      <c r="AP486" s="11"/>
      <c r="AQ486" s="11"/>
      <c r="AR486" s="11"/>
      <c r="AS486" s="11"/>
      <c r="AT486" s="11"/>
      <c r="AU486" s="11"/>
      <c r="AV486" s="11"/>
      <c r="AW486" s="11"/>
      <c r="AX486" s="11"/>
      <c r="AY486" s="11"/>
      <c r="AZ486" s="11"/>
      <c r="BA486" s="11"/>
      <c r="BB486" s="11"/>
      <c r="BC486" s="11"/>
      <c r="BD486" s="11"/>
      <c r="BE486" s="11"/>
      <c r="BF486" s="11"/>
      <c r="BG486" s="11"/>
      <c r="BH486" s="1">
        <f t="shared" si="9"/>
        <v>0</v>
      </c>
    </row>
    <row r="487" spans="2:60" x14ac:dyDescent="0.25">
      <c r="B487" s="211"/>
      <c r="C487" s="11"/>
      <c r="D487" s="11"/>
      <c r="E487" s="11"/>
      <c r="F487" s="11"/>
      <c r="G487" s="11"/>
      <c r="H487" s="11"/>
      <c r="I487" s="11"/>
      <c r="J487" s="11"/>
      <c r="Q487" s="11"/>
      <c r="R487" s="11"/>
      <c r="S487" s="11"/>
      <c r="T487" s="11"/>
      <c r="U487" s="11"/>
      <c r="V487" s="11"/>
      <c r="W487" s="11"/>
      <c r="X487" s="11"/>
      <c r="Y487" s="11"/>
      <c r="Z487" s="11"/>
      <c r="AA487" s="11"/>
      <c r="AB487" s="11"/>
      <c r="AC487" s="11"/>
      <c r="AD487" s="11"/>
      <c r="AE487" s="11"/>
      <c r="AF487" s="11"/>
      <c r="AG487" s="14"/>
      <c r="AH487" s="11"/>
      <c r="AI487" s="11"/>
      <c r="AJ487" s="11"/>
      <c r="AK487" s="11"/>
      <c r="AL487" s="11"/>
      <c r="AM487" s="11"/>
      <c r="AN487" s="11"/>
      <c r="AO487" s="11"/>
      <c r="AP487" s="11"/>
      <c r="AQ487" s="11"/>
      <c r="AR487" s="11"/>
      <c r="AS487" s="11"/>
      <c r="AT487" s="11"/>
      <c r="AU487" s="11"/>
      <c r="AV487" s="11"/>
      <c r="AW487" s="11"/>
      <c r="AX487" s="11"/>
      <c r="AY487" s="11"/>
      <c r="AZ487" s="11"/>
      <c r="BA487" s="11"/>
      <c r="BB487" s="11"/>
      <c r="BC487" s="11"/>
      <c r="BD487" s="11"/>
      <c r="BE487" s="11"/>
      <c r="BF487" s="11"/>
      <c r="BG487" s="11"/>
      <c r="BH487" s="1">
        <f t="shared" si="9"/>
        <v>0</v>
      </c>
    </row>
    <row r="488" spans="2:60" x14ac:dyDescent="0.25">
      <c r="B488" s="211"/>
      <c r="C488" s="11"/>
      <c r="D488" s="11"/>
      <c r="E488" s="11"/>
      <c r="F488" s="11"/>
      <c r="G488" s="11"/>
      <c r="H488" s="11"/>
      <c r="I488" s="11"/>
      <c r="J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  <c r="Z488" s="11"/>
      <c r="AA488" s="11"/>
      <c r="AB488" s="11"/>
      <c r="AC488" s="11"/>
      <c r="AD488" s="11"/>
      <c r="AE488" s="11"/>
      <c r="AF488" s="11"/>
      <c r="AG488" s="14"/>
      <c r="AH488" s="11"/>
      <c r="AI488" s="11"/>
      <c r="AJ488" s="11"/>
      <c r="AK488" s="11"/>
      <c r="AL488" s="11"/>
      <c r="AM488" s="11"/>
      <c r="AN488" s="11"/>
      <c r="AO488" s="11"/>
      <c r="AP488" s="11"/>
      <c r="AQ488" s="11"/>
      <c r="AR488" s="11"/>
      <c r="AS488" s="11"/>
      <c r="AT488" s="11"/>
      <c r="AU488" s="11"/>
      <c r="AV488" s="11"/>
      <c r="AW488" s="11"/>
      <c r="AX488" s="11"/>
      <c r="AY488" s="11"/>
      <c r="AZ488" s="11"/>
      <c r="BA488" s="11"/>
      <c r="BB488" s="11"/>
      <c r="BC488" s="11"/>
      <c r="BD488" s="11"/>
      <c r="BE488" s="11"/>
      <c r="BF488" s="11"/>
      <c r="BG488" s="11"/>
      <c r="BH488" s="1">
        <f t="shared" si="9"/>
        <v>0</v>
      </c>
    </row>
    <row r="489" spans="2:60" x14ac:dyDescent="0.25">
      <c r="B489" s="211"/>
      <c r="C489" s="11"/>
      <c r="D489" s="11"/>
      <c r="E489" s="11"/>
      <c r="F489" s="11"/>
      <c r="G489" s="11"/>
      <c r="H489" s="11"/>
      <c r="I489" s="11"/>
      <c r="J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  <c r="Z489" s="11"/>
      <c r="AA489" s="11"/>
      <c r="AB489" s="11"/>
      <c r="AC489" s="11"/>
      <c r="AD489" s="11"/>
      <c r="AE489" s="11"/>
      <c r="AF489" s="11"/>
      <c r="AG489" s="14"/>
      <c r="AH489" s="11"/>
      <c r="AI489" s="11"/>
      <c r="AJ489" s="11"/>
      <c r="AK489" s="11"/>
      <c r="AL489" s="11"/>
      <c r="AM489" s="11"/>
      <c r="AN489" s="11"/>
      <c r="AO489" s="11"/>
      <c r="AP489" s="11"/>
      <c r="AQ489" s="11"/>
      <c r="AR489" s="11"/>
      <c r="AS489" s="11"/>
      <c r="AT489" s="11"/>
      <c r="AU489" s="11"/>
      <c r="AV489" s="11"/>
      <c r="AW489" s="11"/>
      <c r="AX489" s="11"/>
      <c r="AY489" s="11"/>
      <c r="AZ489" s="11"/>
      <c r="BA489" s="11"/>
      <c r="BB489" s="11"/>
      <c r="BC489" s="11"/>
      <c r="BD489" s="11"/>
      <c r="BE489" s="11"/>
      <c r="BF489" s="11"/>
      <c r="BG489" s="11"/>
      <c r="BH489" s="1">
        <f t="shared" si="9"/>
        <v>0</v>
      </c>
    </row>
    <row r="490" spans="2:60" x14ac:dyDescent="0.25">
      <c r="B490" s="211"/>
      <c r="C490" s="11"/>
      <c r="D490" s="11"/>
      <c r="E490" s="11"/>
      <c r="F490" s="11"/>
      <c r="G490" s="11"/>
      <c r="H490" s="11"/>
      <c r="I490" s="11"/>
      <c r="J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  <c r="Z490" s="11"/>
      <c r="AA490" s="11"/>
      <c r="AB490" s="11"/>
      <c r="AC490" s="11"/>
      <c r="AD490" s="11"/>
      <c r="AE490" s="11"/>
      <c r="AF490" s="11"/>
      <c r="AG490" s="14"/>
      <c r="AH490" s="11"/>
      <c r="AI490" s="11"/>
      <c r="AJ490" s="11"/>
      <c r="AK490" s="11"/>
      <c r="AL490" s="11"/>
      <c r="AM490" s="11"/>
      <c r="AN490" s="11"/>
      <c r="AO490" s="11"/>
      <c r="AP490" s="11"/>
      <c r="AQ490" s="11"/>
      <c r="AR490" s="11"/>
      <c r="AS490" s="11"/>
      <c r="AT490" s="11"/>
      <c r="AU490" s="11"/>
      <c r="AV490" s="11"/>
      <c r="AW490" s="11"/>
      <c r="AX490" s="11"/>
      <c r="AY490" s="11"/>
      <c r="AZ490" s="11"/>
      <c r="BA490" s="11"/>
      <c r="BB490" s="11"/>
      <c r="BC490" s="11"/>
      <c r="BD490" s="11"/>
      <c r="BE490" s="11"/>
      <c r="BF490" s="11"/>
      <c r="BG490" s="11"/>
      <c r="BH490" s="1">
        <f t="shared" si="9"/>
        <v>0</v>
      </c>
    </row>
    <row r="491" spans="2:60" x14ac:dyDescent="0.25">
      <c r="B491" s="211"/>
      <c r="C491" s="11"/>
      <c r="D491" s="11"/>
      <c r="E491" s="11"/>
      <c r="F491" s="11"/>
      <c r="G491" s="11"/>
      <c r="H491" s="11"/>
      <c r="I491" s="11"/>
      <c r="J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  <c r="Z491" s="11"/>
      <c r="AA491" s="11"/>
      <c r="AB491" s="11"/>
      <c r="AC491" s="11"/>
      <c r="AD491" s="11"/>
      <c r="AE491" s="11"/>
      <c r="AF491" s="11"/>
      <c r="AG491" s="14"/>
      <c r="AH491" s="11"/>
      <c r="AI491" s="11"/>
      <c r="AJ491" s="11"/>
      <c r="AK491" s="11"/>
      <c r="AL491" s="11"/>
      <c r="AM491" s="11"/>
      <c r="AN491" s="11"/>
      <c r="AO491" s="11"/>
      <c r="AP491" s="11"/>
      <c r="AQ491" s="11"/>
      <c r="AR491" s="11"/>
      <c r="AS491" s="11"/>
      <c r="AT491" s="11"/>
      <c r="AU491" s="11"/>
      <c r="AV491" s="11"/>
      <c r="AW491" s="11"/>
      <c r="AX491" s="11"/>
      <c r="AY491" s="11"/>
      <c r="AZ491" s="11"/>
      <c r="BA491" s="11"/>
      <c r="BB491" s="11"/>
      <c r="BC491" s="11"/>
      <c r="BD491" s="11"/>
      <c r="BE491" s="11"/>
      <c r="BF491" s="11"/>
      <c r="BG491" s="11"/>
      <c r="BH491" s="1">
        <f t="shared" si="9"/>
        <v>0</v>
      </c>
    </row>
    <row r="492" spans="2:60" x14ac:dyDescent="0.25">
      <c r="B492" s="211"/>
      <c r="C492" s="11"/>
      <c r="D492" s="11"/>
      <c r="E492" s="11"/>
      <c r="F492" s="11"/>
      <c r="G492" s="11"/>
      <c r="H492" s="11"/>
      <c r="I492" s="11"/>
      <c r="J492" s="11"/>
      <c r="Q492" s="11"/>
      <c r="R492" s="11"/>
      <c r="S492" s="11"/>
      <c r="T492" s="11"/>
      <c r="U492" s="11"/>
      <c r="V492" s="11"/>
      <c r="W492" s="11"/>
      <c r="X492" s="11"/>
      <c r="Y492" s="11"/>
      <c r="Z492" s="11"/>
      <c r="AA492" s="11"/>
      <c r="AB492" s="11"/>
      <c r="AC492" s="11"/>
      <c r="AD492" s="11"/>
      <c r="AE492" s="11"/>
      <c r="AF492" s="11"/>
      <c r="AG492" s="14"/>
      <c r="AH492" s="11"/>
      <c r="AI492" s="11"/>
      <c r="AJ492" s="11"/>
      <c r="AK492" s="11"/>
      <c r="AL492" s="11"/>
      <c r="AM492" s="11"/>
      <c r="AN492" s="11"/>
      <c r="AO492" s="11"/>
      <c r="AP492" s="11"/>
      <c r="AQ492" s="11"/>
      <c r="AR492" s="11"/>
      <c r="AS492" s="11"/>
      <c r="AT492" s="11"/>
      <c r="AU492" s="11"/>
      <c r="AV492" s="11"/>
      <c r="AW492" s="11"/>
      <c r="AX492" s="11"/>
      <c r="AY492" s="11"/>
      <c r="AZ492" s="11"/>
      <c r="BA492" s="11"/>
      <c r="BB492" s="11"/>
      <c r="BC492" s="11"/>
      <c r="BD492" s="11"/>
      <c r="BE492" s="11"/>
      <c r="BF492" s="11"/>
      <c r="BG492" s="11"/>
      <c r="BH492" s="1">
        <f t="shared" si="9"/>
        <v>0</v>
      </c>
    </row>
    <row r="493" spans="2:60" x14ac:dyDescent="0.25">
      <c r="B493" s="211"/>
      <c r="C493" s="11"/>
      <c r="D493" s="11"/>
      <c r="E493" s="11"/>
      <c r="F493" s="11"/>
      <c r="G493" s="11"/>
      <c r="H493" s="11"/>
      <c r="I493" s="11"/>
      <c r="J493" s="11"/>
      <c r="Q493" s="11"/>
      <c r="R493" s="11"/>
      <c r="S493" s="11"/>
      <c r="T493" s="11"/>
      <c r="U493" s="11"/>
      <c r="V493" s="11"/>
      <c r="W493" s="11"/>
      <c r="X493" s="11"/>
      <c r="Y493" s="11"/>
      <c r="Z493" s="11"/>
      <c r="AA493" s="11"/>
      <c r="AB493" s="11"/>
      <c r="AC493" s="11"/>
      <c r="AD493" s="11"/>
      <c r="AE493" s="11"/>
      <c r="AF493" s="11"/>
      <c r="AG493" s="14"/>
      <c r="AH493" s="11"/>
      <c r="AI493" s="11"/>
      <c r="AJ493" s="11"/>
      <c r="AK493" s="11"/>
      <c r="AL493" s="11"/>
      <c r="AM493" s="11"/>
      <c r="AN493" s="11"/>
      <c r="AO493" s="11"/>
      <c r="AP493" s="11"/>
      <c r="AQ493" s="11"/>
      <c r="AR493" s="11"/>
      <c r="AS493" s="11"/>
      <c r="AT493" s="11"/>
      <c r="AU493" s="11"/>
      <c r="AV493" s="11"/>
      <c r="AW493" s="11"/>
      <c r="AX493" s="11"/>
      <c r="AY493" s="11"/>
      <c r="AZ493" s="11"/>
      <c r="BA493" s="11"/>
      <c r="BB493" s="11"/>
      <c r="BC493" s="11"/>
      <c r="BD493" s="11"/>
      <c r="BE493" s="11"/>
      <c r="BF493" s="11"/>
      <c r="BG493" s="11"/>
      <c r="BH493" s="1">
        <f t="shared" si="9"/>
        <v>0</v>
      </c>
    </row>
    <row r="494" spans="2:60" x14ac:dyDescent="0.25">
      <c r="B494" s="211"/>
      <c r="C494" s="11"/>
      <c r="D494" s="11"/>
      <c r="E494" s="11"/>
      <c r="F494" s="11"/>
      <c r="G494" s="11"/>
      <c r="H494" s="11"/>
      <c r="I494" s="11"/>
      <c r="J494" s="11"/>
      <c r="Q494" s="11"/>
      <c r="R494" s="11"/>
      <c r="S494" s="11"/>
      <c r="T494" s="11"/>
      <c r="U494" s="11"/>
      <c r="V494" s="11"/>
      <c r="W494" s="11"/>
      <c r="X494" s="11"/>
      <c r="Y494" s="11"/>
      <c r="Z494" s="11"/>
      <c r="AA494" s="11"/>
      <c r="AB494" s="11"/>
      <c r="AC494" s="11"/>
      <c r="AD494" s="11"/>
      <c r="AE494" s="11"/>
      <c r="AF494" s="11"/>
      <c r="AG494" s="14"/>
      <c r="AH494" s="11"/>
      <c r="AI494" s="11"/>
      <c r="AJ494" s="11"/>
      <c r="AK494" s="11"/>
      <c r="AL494" s="11"/>
      <c r="AM494" s="11"/>
      <c r="AN494" s="11"/>
      <c r="AO494" s="11"/>
      <c r="AP494" s="11"/>
      <c r="AQ494" s="11"/>
      <c r="AR494" s="11"/>
      <c r="AS494" s="11"/>
      <c r="AT494" s="11"/>
      <c r="AU494" s="11"/>
      <c r="AV494" s="11"/>
      <c r="AW494" s="11"/>
      <c r="AX494" s="11"/>
      <c r="AY494" s="11"/>
      <c r="AZ494" s="11"/>
      <c r="BA494" s="11"/>
      <c r="BB494" s="11"/>
      <c r="BC494" s="11"/>
      <c r="BD494" s="11"/>
      <c r="BE494" s="11"/>
      <c r="BF494" s="11"/>
      <c r="BG494" s="11"/>
      <c r="BH494" s="1">
        <f t="shared" si="9"/>
        <v>0</v>
      </c>
    </row>
    <row r="495" spans="2:60" x14ac:dyDescent="0.25">
      <c r="B495" s="211"/>
      <c r="C495" s="11"/>
      <c r="D495" s="11"/>
      <c r="E495" s="11"/>
      <c r="F495" s="11"/>
      <c r="G495" s="11"/>
      <c r="H495" s="11"/>
      <c r="I495" s="11"/>
      <c r="J495" s="11"/>
      <c r="Q495" s="11"/>
      <c r="R495" s="11"/>
      <c r="S495" s="11"/>
      <c r="T495" s="11"/>
      <c r="U495" s="11"/>
      <c r="V495" s="11"/>
      <c r="W495" s="11"/>
      <c r="X495" s="11"/>
      <c r="Y495" s="11"/>
      <c r="Z495" s="11"/>
      <c r="AA495" s="11"/>
      <c r="AB495" s="11"/>
      <c r="AC495" s="11"/>
      <c r="AD495" s="11"/>
      <c r="AE495" s="11"/>
      <c r="AF495" s="11"/>
      <c r="AG495" s="14"/>
      <c r="AH495" s="11"/>
      <c r="AI495" s="11"/>
      <c r="AJ495" s="11"/>
      <c r="AK495" s="11"/>
      <c r="AL495" s="11"/>
      <c r="AM495" s="11"/>
      <c r="AN495" s="11"/>
      <c r="AO495" s="11"/>
      <c r="AP495" s="11"/>
      <c r="AQ495" s="11"/>
      <c r="AR495" s="11"/>
      <c r="AS495" s="11"/>
      <c r="AT495" s="11"/>
      <c r="AU495" s="11"/>
      <c r="AV495" s="11"/>
      <c r="AW495" s="11"/>
      <c r="AX495" s="11"/>
      <c r="AY495" s="11"/>
      <c r="AZ495" s="11"/>
      <c r="BA495" s="11"/>
      <c r="BB495" s="11"/>
      <c r="BC495" s="11"/>
      <c r="BD495" s="11"/>
      <c r="BE495" s="11"/>
      <c r="BF495" s="11"/>
      <c r="BG495" s="11"/>
      <c r="BH495" s="1">
        <f t="shared" si="9"/>
        <v>0</v>
      </c>
    </row>
    <row r="496" spans="2:60" x14ac:dyDescent="0.25">
      <c r="B496" s="211"/>
      <c r="C496" s="11"/>
      <c r="D496" s="11"/>
      <c r="E496" s="11"/>
      <c r="F496" s="11"/>
      <c r="G496" s="11"/>
      <c r="H496" s="11"/>
      <c r="I496" s="11"/>
      <c r="J496" s="11"/>
      <c r="Q496" s="11"/>
      <c r="R496" s="11"/>
      <c r="S496" s="11"/>
      <c r="T496" s="11"/>
      <c r="U496" s="11"/>
      <c r="V496" s="11"/>
      <c r="W496" s="11"/>
      <c r="X496" s="11"/>
      <c r="Y496" s="11"/>
      <c r="Z496" s="11"/>
      <c r="AA496" s="11"/>
      <c r="AB496" s="11"/>
      <c r="AC496" s="11"/>
      <c r="AD496" s="11"/>
      <c r="AE496" s="11"/>
      <c r="AF496" s="11"/>
      <c r="AG496" s="14"/>
      <c r="AH496" s="11"/>
      <c r="AI496" s="11"/>
      <c r="AJ496" s="11"/>
      <c r="AK496" s="11"/>
      <c r="AL496" s="11"/>
      <c r="AM496" s="11"/>
      <c r="AN496" s="11"/>
      <c r="AO496" s="11"/>
      <c r="AP496" s="11"/>
      <c r="AQ496" s="11"/>
      <c r="AR496" s="11"/>
      <c r="AS496" s="11"/>
      <c r="AT496" s="11"/>
      <c r="AU496" s="11"/>
      <c r="AV496" s="11"/>
      <c r="AW496" s="11"/>
      <c r="AX496" s="11"/>
      <c r="AY496" s="11"/>
      <c r="AZ496" s="11"/>
      <c r="BA496" s="11"/>
      <c r="BB496" s="11"/>
      <c r="BC496" s="11"/>
      <c r="BD496" s="11"/>
      <c r="BE496" s="11"/>
      <c r="BF496" s="11"/>
      <c r="BG496" s="11"/>
      <c r="BH496" s="1">
        <f t="shared" si="9"/>
        <v>0</v>
      </c>
    </row>
    <row r="497" spans="2:60" x14ac:dyDescent="0.25">
      <c r="B497" s="211"/>
      <c r="C497" s="11"/>
      <c r="D497" s="11"/>
      <c r="E497" s="11"/>
      <c r="F497" s="11"/>
      <c r="G497" s="11"/>
      <c r="H497" s="11"/>
      <c r="I497" s="11"/>
      <c r="J497" s="11"/>
      <c r="Q497" s="11"/>
      <c r="R497" s="11"/>
      <c r="S497" s="11"/>
      <c r="T497" s="11"/>
      <c r="U497" s="11"/>
      <c r="V497" s="11"/>
      <c r="W497" s="11"/>
      <c r="X497" s="11"/>
      <c r="Y497" s="11"/>
      <c r="Z497" s="11"/>
      <c r="AA497" s="11"/>
      <c r="AB497" s="11"/>
      <c r="AC497" s="11"/>
      <c r="AD497" s="11"/>
      <c r="AE497" s="11"/>
      <c r="AF497" s="11"/>
      <c r="AG497" s="14"/>
      <c r="AH497" s="11"/>
      <c r="AI497" s="11"/>
      <c r="AJ497" s="11"/>
      <c r="AK497" s="11"/>
      <c r="AL497" s="11"/>
      <c r="AM497" s="11"/>
      <c r="AN497" s="11"/>
      <c r="AO497" s="11"/>
      <c r="AP497" s="11"/>
      <c r="AQ497" s="11"/>
      <c r="AR497" s="11"/>
      <c r="AS497" s="11"/>
      <c r="AT497" s="11"/>
      <c r="AU497" s="11"/>
      <c r="AV497" s="11"/>
      <c r="AW497" s="11"/>
      <c r="AX497" s="11"/>
      <c r="AY497" s="11"/>
      <c r="AZ497" s="11"/>
      <c r="BA497" s="11"/>
      <c r="BB497" s="11"/>
      <c r="BC497" s="11"/>
      <c r="BD497" s="11"/>
      <c r="BE497" s="11"/>
      <c r="BF497" s="11"/>
      <c r="BG497" s="11"/>
      <c r="BH497" s="1">
        <f t="shared" si="9"/>
        <v>0</v>
      </c>
    </row>
    <row r="498" spans="2:60" x14ac:dyDescent="0.25">
      <c r="B498" s="211"/>
      <c r="C498" s="11"/>
      <c r="D498" s="11"/>
      <c r="E498" s="11"/>
      <c r="F498" s="11"/>
      <c r="G498" s="11"/>
      <c r="H498" s="11"/>
      <c r="I498" s="11"/>
      <c r="J498" s="11"/>
      <c r="Q498" s="11"/>
      <c r="R498" s="11"/>
      <c r="S498" s="11"/>
      <c r="T498" s="11"/>
      <c r="U498" s="11"/>
      <c r="V498" s="11"/>
      <c r="W498" s="11"/>
      <c r="X498" s="11"/>
      <c r="Y498" s="11"/>
      <c r="Z498" s="11"/>
      <c r="AA498" s="11"/>
      <c r="AB498" s="11"/>
      <c r="AC498" s="11"/>
      <c r="AD498" s="11"/>
      <c r="AE498" s="11"/>
      <c r="AF498" s="11"/>
      <c r="AG498" s="14"/>
      <c r="AH498" s="11"/>
      <c r="AI498" s="11"/>
      <c r="AJ498" s="11"/>
      <c r="AK498" s="11"/>
      <c r="AL498" s="11"/>
      <c r="AM498" s="11"/>
      <c r="AN498" s="11"/>
      <c r="AO498" s="11"/>
      <c r="AP498" s="11"/>
      <c r="AQ498" s="11"/>
      <c r="AR498" s="11"/>
      <c r="AS498" s="11"/>
      <c r="AT498" s="11"/>
      <c r="AU498" s="11"/>
      <c r="AV498" s="11"/>
      <c r="AW498" s="11"/>
      <c r="AX498" s="11"/>
      <c r="AY498" s="11"/>
      <c r="AZ498" s="11"/>
      <c r="BA498" s="11"/>
      <c r="BB498" s="11"/>
      <c r="BC498" s="11"/>
      <c r="BD498" s="11"/>
      <c r="BE498" s="11"/>
      <c r="BF498" s="11"/>
      <c r="BG498" s="11"/>
      <c r="BH498" s="1">
        <f t="shared" si="9"/>
        <v>0</v>
      </c>
    </row>
    <row r="499" spans="2:60" x14ac:dyDescent="0.25">
      <c r="B499" s="211"/>
      <c r="C499" s="11"/>
      <c r="D499" s="11"/>
      <c r="E499" s="11"/>
      <c r="F499" s="11"/>
      <c r="G499" s="11"/>
      <c r="H499" s="11"/>
      <c r="I499" s="11"/>
      <c r="J499" s="11"/>
      <c r="Q499" s="11"/>
      <c r="R499" s="11"/>
      <c r="S499" s="11"/>
      <c r="T499" s="11"/>
      <c r="U499" s="11"/>
      <c r="V499" s="11"/>
      <c r="W499" s="11"/>
      <c r="X499" s="11"/>
      <c r="Y499" s="11"/>
      <c r="Z499" s="11"/>
      <c r="AA499" s="11"/>
      <c r="AB499" s="11"/>
      <c r="AC499" s="11"/>
      <c r="AD499" s="11"/>
      <c r="AE499" s="11"/>
      <c r="AF499" s="11"/>
      <c r="AG499" s="14"/>
      <c r="AH499" s="11"/>
      <c r="AI499" s="11"/>
      <c r="AJ499" s="11"/>
      <c r="AK499" s="11"/>
      <c r="AL499" s="11"/>
      <c r="AM499" s="11"/>
      <c r="AN499" s="11"/>
      <c r="AO499" s="11"/>
      <c r="AP499" s="11"/>
      <c r="AQ499" s="11"/>
      <c r="AR499" s="11"/>
      <c r="AS499" s="11"/>
      <c r="AT499" s="11"/>
      <c r="AU499" s="11"/>
      <c r="AV499" s="11"/>
      <c r="AW499" s="11"/>
      <c r="AX499" s="11"/>
      <c r="AY499" s="11"/>
      <c r="AZ499" s="11"/>
      <c r="BA499" s="11"/>
      <c r="BB499" s="11"/>
      <c r="BC499" s="11"/>
      <c r="BD499" s="11"/>
      <c r="BE499" s="11"/>
      <c r="BF499" s="11"/>
      <c r="BG499" s="11"/>
      <c r="BH499" s="1">
        <f t="shared" si="9"/>
        <v>0</v>
      </c>
    </row>
    <row r="500" spans="2:60" x14ac:dyDescent="0.25">
      <c r="B500" s="211"/>
      <c r="C500" s="11"/>
      <c r="D500" s="11"/>
      <c r="E500" s="11"/>
      <c r="F500" s="11"/>
      <c r="G500" s="11"/>
      <c r="H500" s="11"/>
      <c r="I500" s="11"/>
      <c r="J500" s="11"/>
      <c r="Q500" s="11"/>
      <c r="R500" s="11"/>
      <c r="S500" s="11"/>
      <c r="T500" s="11"/>
      <c r="U500" s="11"/>
      <c r="V500" s="11"/>
      <c r="W500" s="11"/>
      <c r="X500" s="11"/>
      <c r="Y500" s="11"/>
      <c r="Z500" s="11"/>
      <c r="AA500" s="11"/>
      <c r="AB500" s="11"/>
      <c r="AC500" s="11"/>
      <c r="AD500" s="11"/>
      <c r="AE500" s="11"/>
      <c r="AF500" s="11"/>
      <c r="AG500" s="14"/>
      <c r="AH500" s="11"/>
      <c r="AI500" s="11"/>
      <c r="AJ500" s="11"/>
      <c r="AK500" s="11"/>
      <c r="AL500" s="11"/>
      <c r="AM500" s="11"/>
      <c r="AN500" s="11"/>
      <c r="AO500" s="11"/>
      <c r="AP500" s="11"/>
      <c r="AQ500" s="11"/>
      <c r="AR500" s="11"/>
      <c r="AS500" s="11"/>
      <c r="AT500" s="11"/>
      <c r="AU500" s="11"/>
      <c r="AV500" s="11"/>
      <c r="AW500" s="11"/>
      <c r="AX500" s="11"/>
      <c r="AY500" s="11"/>
      <c r="AZ500" s="11"/>
      <c r="BA500" s="11"/>
      <c r="BB500" s="11"/>
      <c r="BC500" s="11"/>
      <c r="BD500" s="11"/>
      <c r="BE500" s="11"/>
      <c r="BF500" s="11"/>
      <c r="BG500" s="11"/>
      <c r="BH500" s="1">
        <f t="shared" si="9"/>
        <v>0</v>
      </c>
    </row>
    <row r="501" spans="2:60" x14ac:dyDescent="0.25">
      <c r="B501" s="211"/>
      <c r="C501" s="11"/>
      <c r="D501" s="11"/>
      <c r="E501" s="11"/>
      <c r="F501" s="11"/>
      <c r="G501" s="11"/>
      <c r="H501" s="11"/>
      <c r="I501" s="11"/>
      <c r="J501" s="11"/>
      <c r="Q501" s="11"/>
      <c r="R501" s="11"/>
      <c r="S501" s="11"/>
      <c r="T501" s="11"/>
      <c r="U501" s="11"/>
      <c r="V501" s="11"/>
      <c r="W501" s="11"/>
      <c r="X501" s="11"/>
      <c r="Y501" s="11"/>
      <c r="Z501" s="11"/>
      <c r="AA501" s="11"/>
      <c r="AB501" s="11"/>
      <c r="AC501" s="11"/>
      <c r="AD501" s="11"/>
      <c r="AE501" s="11"/>
      <c r="AF501" s="11"/>
      <c r="AG501" s="14"/>
      <c r="AH501" s="11"/>
      <c r="AI501" s="11"/>
      <c r="AJ501" s="11"/>
      <c r="AK501" s="11"/>
      <c r="AL501" s="11"/>
      <c r="AM501" s="11"/>
      <c r="AN501" s="11"/>
      <c r="AO501" s="11"/>
      <c r="AP501" s="11"/>
      <c r="AQ501" s="11"/>
      <c r="AR501" s="11"/>
      <c r="AS501" s="11"/>
      <c r="AT501" s="11"/>
      <c r="AU501" s="11"/>
      <c r="AV501" s="11"/>
      <c r="AW501" s="11"/>
      <c r="AX501" s="11"/>
      <c r="AY501" s="11"/>
      <c r="AZ501" s="11"/>
      <c r="BA501" s="11"/>
      <c r="BB501" s="11"/>
      <c r="BC501" s="11"/>
      <c r="BD501" s="11"/>
      <c r="BE501" s="11"/>
      <c r="BF501" s="11"/>
      <c r="BG501" s="11"/>
      <c r="BH501" s="1">
        <f t="shared" si="9"/>
        <v>0</v>
      </c>
    </row>
    <row r="502" spans="2:60" x14ac:dyDescent="0.25">
      <c r="B502" s="211"/>
      <c r="C502" s="11"/>
      <c r="D502" s="11"/>
      <c r="E502" s="11"/>
      <c r="F502" s="11"/>
      <c r="G502" s="11"/>
      <c r="H502" s="11"/>
      <c r="I502" s="11"/>
      <c r="J502" s="11"/>
      <c r="Q502" s="11"/>
      <c r="R502" s="11"/>
      <c r="S502" s="11"/>
      <c r="T502" s="11"/>
      <c r="U502" s="11"/>
      <c r="V502" s="11"/>
      <c r="W502" s="11"/>
      <c r="X502" s="11"/>
      <c r="Y502" s="11"/>
      <c r="Z502" s="11"/>
      <c r="AA502" s="11"/>
      <c r="AB502" s="11"/>
      <c r="AC502" s="11"/>
      <c r="AD502" s="11"/>
      <c r="AE502" s="11"/>
      <c r="AF502" s="11"/>
      <c r="AG502" s="14"/>
      <c r="AH502" s="11"/>
      <c r="AI502" s="11"/>
      <c r="AJ502" s="11"/>
      <c r="AK502" s="11"/>
      <c r="AL502" s="11"/>
      <c r="AM502" s="11"/>
      <c r="AN502" s="11"/>
      <c r="AO502" s="11"/>
      <c r="AP502" s="11"/>
      <c r="AQ502" s="11"/>
      <c r="AR502" s="11"/>
      <c r="AS502" s="11"/>
      <c r="AT502" s="11"/>
      <c r="AU502" s="11"/>
      <c r="AV502" s="11"/>
      <c r="AW502" s="11"/>
      <c r="AX502" s="11"/>
      <c r="AY502" s="11"/>
      <c r="AZ502" s="11"/>
      <c r="BA502" s="11"/>
      <c r="BB502" s="11"/>
      <c r="BC502" s="11"/>
      <c r="BD502" s="11"/>
      <c r="BE502" s="11"/>
      <c r="BF502" s="11"/>
      <c r="BG502" s="11"/>
      <c r="BH502" s="1">
        <f t="shared" si="9"/>
        <v>0</v>
      </c>
    </row>
    <row r="503" spans="2:60" x14ac:dyDescent="0.25">
      <c r="B503" s="211"/>
      <c r="C503" s="11"/>
      <c r="D503" s="11"/>
      <c r="E503" s="11"/>
      <c r="F503" s="11"/>
      <c r="G503" s="11"/>
      <c r="H503" s="11"/>
      <c r="I503" s="11"/>
      <c r="J503" s="11"/>
      <c r="Q503" s="11"/>
      <c r="R503" s="11"/>
      <c r="S503" s="11"/>
      <c r="T503" s="11"/>
      <c r="U503" s="11"/>
      <c r="V503" s="11"/>
      <c r="W503" s="11"/>
      <c r="X503" s="11"/>
      <c r="Y503" s="11"/>
      <c r="Z503" s="11"/>
      <c r="AA503" s="11"/>
      <c r="AB503" s="11"/>
      <c r="AC503" s="11"/>
      <c r="AD503" s="11"/>
      <c r="AE503" s="11"/>
      <c r="AF503" s="11"/>
      <c r="AG503" s="14"/>
      <c r="AH503" s="11"/>
      <c r="AI503" s="11"/>
      <c r="AJ503" s="11"/>
      <c r="AK503" s="11"/>
      <c r="AL503" s="11"/>
      <c r="AM503" s="11"/>
      <c r="AN503" s="11"/>
      <c r="AO503" s="11"/>
      <c r="AP503" s="11"/>
      <c r="AQ503" s="11"/>
      <c r="AR503" s="11"/>
      <c r="AS503" s="11"/>
      <c r="AT503" s="11"/>
      <c r="AU503" s="11"/>
      <c r="AV503" s="11"/>
      <c r="AW503" s="11"/>
      <c r="AX503" s="11"/>
      <c r="AY503" s="11"/>
      <c r="AZ503" s="11"/>
      <c r="BA503" s="11"/>
      <c r="BB503" s="11"/>
      <c r="BC503" s="11"/>
      <c r="BD503" s="11"/>
      <c r="BE503" s="11"/>
      <c r="BF503" s="11"/>
      <c r="BG503" s="11"/>
      <c r="BH503" s="1">
        <f t="shared" si="9"/>
        <v>0</v>
      </c>
    </row>
    <row r="504" spans="2:60" x14ac:dyDescent="0.25">
      <c r="B504" s="211"/>
      <c r="C504" s="11"/>
      <c r="D504" s="11"/>
      <c r="E504" s="11"/>
      <c r="F504" s="11"/>
      <c r="G504" s="11"/>
      <c r="H504" s="11"/>
      <c r="I504" s="11"/>
      <c r="J504" s="11"/>
      <c r="Q504" s="11"/>
      <c r="R504" s="11"/>
      <c r="S504" s="11"/>
      <c r="T504" s="11"/>
      <c r="U504" s="11"/>
      <c r="V504" s="11"/>
      <c r="W504" s="11"/>
      <c r="X504" s="11"/>
      <c r="Y504" s="11"/>
      <c r="Z504" s="11"/>
      <c r="AA504" s="11"/>
      <c r="AB504" s="11"/>
      <c r="AC504" s="11"/>
      <c r="AD504" s="11"/>
      <c r="AE504" s="11"/>
      <c r="AF504" s="11"/>
      <c r="AG504" s="14"/>
      <c r="AH504" s="11"/>
      <c r="AI504" s="11"/>
      <c r="AJ504" s="11"/>
      <c r="AK504" s="11"/>
      <c r="AL504" s="11"/>
      <c r="AM504" s="11"/>
      <c r="AN504" s="11"/>
      <c r="AO504" s="11"/>
      <c r="AP504" s="11"/>
      <c r="AQ504" s="11"/>
      <c r="AR504" s="11"/>
      <c r="AS504" s="11"/>
      <c r="AT504" s="11"/>
      <c r="AU504" s="11"/>
      <c r="AV504" s="11"/>
      <c r="AW504" s="11"/>
      <c r="AX504" s="11"/>
      <c r="AY504" s="11"/>
      <c r="AZ504" s="11"/>
      <c r="BA504" s="11"/>
      <c r="BB504" s="11"/>
      <c r="BC504" s="11"/>
      <c r="BD504" s="11"/>
      <c r="BE504" s="11"/>
      <c r="BF504" s="11"/>
      <c r="BG504" s="11"/>
      <c r="BH504" s="1">
        <f t="shared" si="9"/>
        <v>0</v>
      </c>
    </row>
    <row r="505" spans="2:60" x14ac:dyDescent="0.25">
      <c r="B505" s="211"/>
      <c r="C505" s="11"/>
      <c r="D505" s="11"/>
      <c r="E505" s="11"/>
      <c r="F505" s="11"/>
      <c r="G505" s="11"/>
      <c r="H505" s="11"/>
      <c r="I505" s="11"/>
      <c r="J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  <c r="Z505" s="11"/>
      <c r="AA505" s="11"/>
      <c r="AB505" s="11"/>
      <c r="AC505" s="11"/>
      <c r="AD505" s="11"/>
      <c r="AE505" s="11"/>
      <c r="AF505" s="11"/>
      <c r="AG505" s="14"/>
      <c r="AH505" s="11"/>
      <c r="AI505" s="11"/>
      <c r="AJ505" s="11"/>
      <c r="AK505" s="11"/>
      <c r="AL505" s="11"/>
      <c r="AM505" s="11"/>
      <c r="AN505" s="11"/>
      <c r="AO505" s="11"/>
      <c r="AP505" s="11"/>
      <c r="AQ505" s="11"/>
      <c r="AR505" s="11"/>
      <c r="AS505" s="11"/>
      <c r="AT505" s="11"/>
      <c r="AU505" s="11"/>
      <c r="AV505" s="11"/>
      <c r="AW505" s="11"/>
      <c r="AX505" s="11"/>
      <c r="AY505" s="11"/>
      <c r="AZ505" s="11"/>
      <c r="BA505" s="11"/>
      <c r="BB505" s="11"/>
      <c r="BC505" s="11"/>
      <c r="BD505" s="11"/>
      <c r="BE505" s="11"/>
      <c r="BF505" s="11"/>
      <c r="BG505" s="11"/>
      <c r="BH505" s="1">
        <f t="shared" si="9"/>
        <v>0</v>
      </c>
    </row>
    <row r="506" spans="2:60" x14ac:dyDescent="0.25">
      <c r="B506" s="211"/>
      <c r="C506" s="11"/>
      <c r="D506" s="11"/>
      <c r="E506" s="11"/>
      <c r="F506" s="11"/>
      <c r="G506" s="11"/>
      <c r="H506" s="11"/>
      <c r="I506" s="11"/>
      <c r="J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  <c r="Z506" s="11"/>
      <c r="AA506" s="11"/>
      <c r="AB506" s="11"/>
      <c r="AC506" s="11"/>
      <c r="AD506" s="11"/>
      <c r="AE506" s="11"/>
      <c r="AF506" s="11"/>
      <c r="AG506" s="14"/>
      <c r="AH506" s="11"/>
      <c r="AI506" s="11"/>
      <c r="AJ506" s="11"/>
      <c r="AK506" s="11"/>
      <c r="AL506" s="11"/>
      <c r="AM506" s="11"/>
      <c r="AN506" s="11"/>
      <c r="AO506" s="11"/>
      <c r="AP506" s="11"/>
      <c r="AQ506" s="11"/>
      <c r="AR506" s="11"/>
      <c r="AS506" s="11"/>
      <c r="AT506" s="11"/>
      <c r="AU506" s="11"/>
      <c r="AV506" s="11"/>
      <c r="AW506" s="11"/>
      <c r="AX506" s="11"/>
      <c r="AY506" s="11"/>
      <c r="AZ506" s="11"/>
      <c r="BA506" s="11"/>
      <c r="BB506" s="11"/>
      <c r="BC506" s="11"/>
      <c r="BD506" s="11"/>
      <c r="BE506" s="11"/>
      <c r="BF506" s="11"/>
      <c r="BG506" s="11"/>
      <c r="BH506" s="1">
        <f t="shared" si="9"/>
        <v>0</v>
      </c>
    </row>
    <row r="507" spans="2:60" x14ac:dyDescent="0.25">
      <c r="B507" s="211"/>
      <c r="C507" s="11"/>
      <c r="D507" s="11"/>
      <c r="E507" s="11"/>
      <c r="F507" s="11"/>
      <c r="G507" s="11"/>
      <c r="H507" s="11"/>
      <c r="I507" s="11"/>
      <c r="J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  <c r="Z507" s="11"/>
      <c r="AA507" s="11"/>
      <c r="AB507" s="11"/>
      <c r="AC507" s="11"/>
      <c r="AD507" s="11"/>
      <c r="AE507" s="11"/>
      <c r="AF507" s="11"/>
      <c r="AG507" s="14"/>
      <c r="AH507" s="11"/>
      <c r="AI507" s="11"/>
      <c r="AJ507" s="11"/>
      <c r="AK507" s="11"/>
      <c r="AL507" s="11"/>
      <c r="AM507" s="11"/>
      <c r="AN507" s="11"/>
      <c r="AO507" s="11"/>
      <c r="AP507" s="11"/>
      <c r="AQ507" s="11"/>
      <c r="AR507" s="11"/>
      <c r="AS507" s="11"/>
      <c r="AT507" s="11"/>
      <c r="AU507" s="11"/>
      <c r="AV507" s="11"/>
      <c r="AW507" s="11"/>
      <c r="AX507" s="11"/>
      <c r="AY507" s="11"/>
      <c r="AZ507" s="11"/>
      <c r="BA507" s="11"/>
      <c r="BB507" s="11"/>
      <c r="BC507" s="11"/>
      <c r="BD507" s="11"/>
      <c r="BE507" s="11"/>
      <c r="BF507" s="11"/>
      <c r="BG507" s="11"/>
      <c r="BH507" s="1">
        <f t="shared" si="9"/>
        <v>0</v>
      </c>
    </row>
    <row r="508" spans="2:60" x14ac:dyDescent="0.25">
      <c r="B508" s="211"/>
      <c r="C508" s="11"/>
      <c r="D508" s="11"/>
      <c r="E508" s="11"/>
      <c r="F508" s="11"/>
      <c r="G508" s="11"/>
      <c r="H508" s="11"/>
      <c r="I508" s="11"/>
      <c r="J508" s="11"/>
      <c r="P508" s="18"/>
      <c r="Q508" s="11"/>
      <c r="R508" s="11"/>
      <c r="S508" s="11"/>
      <c r="T508" s="11"/>
      <c r="U508" s="11"/>
      <c r="V508" s="11"/>
      <c r="W508" s="11"/>
      <c r="X508" s="11"/>
      <c r="Y508" s="11"/>
      <c r="Z508" s="11"/>
      <c r="AA508" s="11"/>
      <c r="AB508" s="11"/>
      <c r="AC508" s="11"/>
      <c r="AD508" s="11"/>
      <c r="AE508" s="11"/>
      <c r="AF508" s="11"/>
      <c r="AG508" s="14"/>
      <c r="AH508" s="11"/>
      <c r="AI508" s="11"/>
      <c r="AJ508" s="11"/>
      <c r="AK508" s="11"/>
      <c r="AL508" s="11"/>
      <c r="AM508" s="11"/>
      <c r="AN508" s="11"/>
      <c r="AO508" s="11"/>
      <c r="AP508" s="11"/>
      <c r="AQ508" s="11"/>
      <c r="AR508" s="11"/>
      <c r="AS508" s="11"/>
      <c r="AT508" s="11"/>
      <c r="AU508" s="11"/>
      <c r="AV508" s="11"/>
      <c r="AW508" s="11"/>
      <c r="AX508" s="11"/>
      <c r="AY508" s="11"/>
      <c r="AZ508" s="11"/>
      <c r="BA508" s="11"/>
      <c r="BB508" s="11"/>
      <c r="BC508" s="11"/>
      <c r="BD508" s="11"/>
      <c r="BE508" s="11"/>
      <c r="BF508" s="11"/>
      <c r="BG508" s="11"/>
      <c r="BH508" s="1">
        <f t="shared" si="9"/>
        <v>0</v>
      </c>
    </row>
    <row r="509" spans="2:60" x14ac:dyDescent="0.25">
      <c r="B509" s="211"/>
      <c r="C509" s="11"/>
      <c r="D509" s="11"/>
      <c r="E509" s="11"/>
      <c r="F509" s="11"/>
      <c r="G509" s="11"/>
      <c r="H509" s="11"/>
      <c r="I509" s="11"/>
      <c r="J509" s="11"/>
      <c r="P509" s="18"/>
      <c r="Q509" s="11"/>
      <c r="R509" s="11"/>
      <c r="S509" s="11"/>
      <c r="T509" s="11"/>
      <c r="U509" s="11"/>
      <c r="V509" s="11"/>
      <c r="W509" s="11"/>
      <c r="X509" s="11"/>
      <c r="Y509" s="11"/>
      <c r="Z509" s="11"/>
      <c r="AA509" s="11"/>
      <c r="AB509" s="11"/>
      <c r="AC509" s="11"/>
      <c r="AD509" s="11"/>
      <c r="AE509" s="11"/>
      <c r="AF509" s="11"/>
      <c r="AG509" s="14"/>
      <c r="AH509" s="11"/>
      <c r="AI509" s="11"/>
      <c r="AJ509" s="11"/>
      <c r="AK509" s="11"/>
      <c r="AL509" s="11"/>
      <c r="AM509" s="11"/>
      <c r="AN509" s="11"/>
      <c r="AO509" s="11"/>
      <c r="AP509" s="11"/>
      <c r="AQ509" s="11"/>
      <c r="AR509" s="11"/>
      <c r="AS509" s="11"/>
      <c r="AT509" s="11"/>
      <c r="AU509" s="11"/>
      <c r="AV509" s="11"/>
      <c r="AW509" s="11"/>
      <c r="AX509" s="11"/>
      <c r="AY509" s="11"/>
      <c r="AZ509" s="11"/>
      <c r="BA509" s="11"/>
      <c r="BB509" s="11"/>
      <c r="BC509" s="11"/>
      <c r="BD509" s="11"/>
      <c r="BE509" s="11"/>
      <c r="BF509" s="11"/>
      <c r="BG509" s="11"/>
      <c r="BH509" s="1">
        <f t="shared" si="9"/>
        <v>0</v>
      </c>
    </row>
    <row r="510" spans="2:60" x14ac:dyDescent="0.25">
      <c r="B510" s="211"/>
      <c r="C510" s="11"/>
      <c r="D510" s="11"/>
      <c r="E510" s="11"/>
      <c r="F510" s="11"/>
      <c r="G510" s="11"/>
      <c r="H510" s="11"/>
      <c r="I510" s="11"/>
      <c r="J510" s="11"/>
      <c r="P510" s="18"/>
      <c r="Q510" s="11"/>
      <c r="R510" s="11"/>
      <c r="S510" s="11"/>
      <c r="T510" s="11"/>
      <c r="U510" s="11"/>
      <c r="V510" s="11"/>
      <c r="W510" s="11"/>
      <c r="X510" s="11"/>
      <c r="Y510" s="11"/>
      <c r="Z510" s="11"/>
      <c r="AA510" s="11"/>
      <c r="AB510" s="11"/>
      <c r="AC510" s="11"/>
      <c r="AD510" s="11"/>
      <c r="AE510" s="11"/>
      <c r="AF510" s="11"/>
      <c r="AG510" s="14"/>
      <c r="AH510" s="11"/>
      <c r="AI510" s="11"/>
      <c r="AJ510" s="11"/>
      <c r="AK510" s="11"/>
      <c r="AL510" s="11"/>
      <c r="AM510" s="11"/>
      <c r="AN510" s="11"/>
      <c r="AO510" s="11"/>
      <c r="AP510" s="11"/>
      <c r="AQ510" s="11"/>
      <c r="AR510" s="11"/>
      <c r="AS510" s="11"/>
      <c r="AT510" s="11"/>
      <c r="AU510" s="11"/>
      <c r="AV510" s="11"/>
      <c r="AW510" s="11"/>
      <c r="AX510" s="11"/>
      <c r="AY510" s="11"/>
      <c r="AZ510" s="11"/>
      <c r="BA510" s="11"/>
      <c r="BB510" s="11"/>
      <c r="BC510" s="11"/>
      <c r="BD510" s="11"/>
      <c r="BE510" s="11"/>
      <c r="BF510" s="11"/>
      <c r="BG510" s="11"/>
      <c r="BH510" s="1">
        <f t="shared" si="9"/>
        <v>0</v>
      </c>
    </row>
    <row r="511" spans="2:60" x14ac:dyDescent="0.25">
      <c r="B511" s="211"/>
      <c r="C511" s="11"/>
      <c r="D511" s="11"/>
      <c r="E511" s="11"/>
      <c r="F511" s="11"/>
      <c r="G511" s="11"/>
      <c r="H511" s="11"/>
      <c r="I511" s="11"/>
      <c r="J511" s="11"/>
      <c r="P511" s="18"/>
      <c r="Q511" s="11"/>
      <c r="R511" s="11"/>
      <c r="S511" s="11"/>
      <c r="T511" s="11"/>
      <c r="U511" s="11"/>
      <c r="V511" s="11"/>
      <c r="W511" s="11"/>
      <c r="X511" s="11"/>
      <c r="Y511" s="11"/>
      <c r="Z511" s="11"/>
      <c r="AA511" s="11"/>
      <c r="AB511" s="11"/>
      <c r="AC511" s="11"/>
      <c r="AD511" s="11"/>
      <c r="AE511" s="11"/>
      <c r="AF511" s="11"/>
      <c r="AG511" s="14"/>
      <c r="AH511" s="11"/>
      <c r="AI511" s="11"/>
      <c r="AJ511" s="11"/>
      <c r="AK511" s="11"/>
      <c r="AL511" s="11"/>
      <c r="AM511" s="11"/>
      <c r="AN511" s="11"/>
      <c r="AO511" s="11"/>
      <c r="AP511" s="11"/>
      <c r="AQ511" s="11"/>
      <c r="AR511" s="11"/>
      <c r="AS511" s="11"/>
      <c r="AT511" s="11"/>
      <c r="AU511" s="11"/>
      <c r="AV511" s="11"/>
      <c r="AW511" s="11"/>
      <c r="AX511" s="11"/>
      <c r="AY511" s="11"/>
      <c r="AZ511" s="11"/>
      <c r="BA511" s="11"/>
      <c r="BB511" s="11"/>
      <c r="BC511" s="11"/>
      <c r="BD511" s="11"/>
      <c r="BE511" s="11"/>
      <c r="BF511" s="11"/>
      <c r="BG511" s="11"/>
      <c r="BH511" s="1">
        <f t="shared" si="9"/>
        <v>0</v>
      </c>
    </row>
    <row r="512" spans="2:60" x14ac:dyDescent="0.25">
      <c r="B512" s="211"/>
      <c r="C512" s="11"/>
      <c r="D512" s="11"/>
      <c r="E512" s="11"/>
      <c r="F512" s="11"/>
      <c r="G512" s="11"/>
      <c r="H512" s="11"/>
      <c r="I512" s="11"/>
      <c r="J512" s="11"/>
      <c r="P512" s="18"/>
      <c r="Q512" s="11"/>
      <c r="R512" s="11"/>
      <c r="S512" s="11"/>
      <c r="T512" s="11"/>
      <c r="U512" s="11"/>
      <c r="V512" s="11"/>
      <c r="W512" s="11"/>
      <c r="X512" s="11"/>
      <c r="Y512" s="11"/>
      <c r="Z512" s="11"/>
      <c r="AA512" s="11"/>
      <c r="AB512" s="11"/>
      <c r="AC512" s="11"/>
      <c r="AD512" s="11"/>
      <c r="AE512" s="11"/>
      <c r="AF512" s="11"/>
      <c r="AG512" s="14"/>
      <c r="AH512" s="11"/>
      <c r="AI512" s="11"/>
      <c r="AJ512" s="11"/>
      <c r="AK512" s="11"/>
      <c r="AL512" s="11"/>
      <c r="AM512" s="11"/>
      <c r="AN512" s="11"/>
      <c r="AO512" s="11"/>
      <c r="AP512" s="11"/>
      <c r="AQ512" s="11"/>
      <c r="AR512" s="11"/>
      <c r="AS512" s="11"/>
      <c r="AT512" s="11"/>
      <c r="AU512" s="11"/>
      <c r="AV512" s="11"/>
      <c r="AW512" s="11"/>
      <c r="AX512" s="11"/>
      <c r="AY512" s="11"/>
      <c r="AZ512" s="11"/>
      <c r="BA512" s="11"/>
      <c r="BB512" s="11"/>
      <c r="BC512" s="11"/>
      <c r="BD512" s="11"/>
      <c r="BE512" s="11"/>
      <c r="BF512" s="11"/>
      <c r="BG512" s="11"/>
      <c r="BH512" s="1">
        <f t="shared" si="9"/>
        <v>0</v>
      </c>
    </row>
    <row r="513" spans="2:60" x14ac:dyDescent="0.25">
      <c r="B513" s="211"/>
      <c r="C513" s="11"/>
      <c r="D513" s="11"/>
      <c r="E513" s="11"/>
      <c r="F513" s="11"/>
      <c r="G513" s="11"/>
      <c r="H513" s="11"/>
      <c r="I513" s="11"/>
      <c r="J513" s="11"/>
      <c r="P513" s="18"/>
      <c r="Q513" s="11"/>
      <c r="R513" s="11"/>
      <c r="S513" s="11"/>
      <c r="T513" s="11"/>
      <c r="U513" s="11"/>
      <c r="V513" s="11"/>
      <c r="W513" s="11"/>
      <c r="X513" s="11"/>
      <c r="Y513" s="11"/>
      <c r="Z513" s="11"/>
      <c r="AA513" s="11"/>
      <c r="AB513" s="11"/>
      <c r="AC513" s="11"/>
      <c r="AD513" s="11"/>
      <c r="AE513" s="11"/>
      <c r="AF513" s="11"/>
      <c r="AG513" s="14"/>
      <c r="AH513" s="11"/>
      <c r="AI513" s="11"/>
      <c r="AJ513" s="11"/>
      <c r="AK513" s="11"/>
      <c r="AL513" s="11"/>
      <c r="AM513" s="11"/>
      <c r="AN513" s="11"/>
      <c r="AO513" s="11"/>
      <c r="AP513" s="11"/>
      <c r="AQ513" s="11"/>
      <c r="AR513" s="11"/>
      <c r="AS513" s="11"/>
      <c r="AT513" s="11"/>
      <c r="AU513" s="11"/>
      <c r="AV513" s="11"/>
      <c r="AW513" s="11"/>
      <c r="AX513" s="11"/>
      <c r="AY513" s="11"/>
      <c r="AZ513" s="11"/>
      <c r="BA513" s="11"/>
      <c r="BB513" s="11"/>
      <c r="BC513" s="11"/>
      <c r="BD513" s="11"/>
      <c r="BE513" s="11"/>
      <c r="BF513" s="11"/>
      <c r="BG513" s="11"/>
      <c r="BH513" s="1">
        <f t="shared" si="9"/>
        <v>0</v>
      </c>
    </row>
    <row r="514" spans="2:60" x14ac:dyDescent="0.25">
      <c r="B514" s="211"/>
      <c r="C514" s="11"/>
      <c r="D514" s="11"/>
      <c r="E514" s="11"/>
      <c r="F514" s="11"/>
      <c r="G514" s="11"/>
      <c r="H514" s="11"/>
      <c r="I514" s="11"/>
      <c r="J514" s="11"/>
      <c r="Q514" s="11"/>
      <c r="R514" s="11"/>
      <c r="S514" s="11"/>
      <c r="T514" s="11"/>
      <c r="U514" s="11"/>
      <c r="V514" s="11"/>
      <c r="W514" s="11"/>
      <c r="X514" s="11"/>
      <c r="Y514" s="11"/>
      <c r="Z514" s="11"/>
      <c r="AA514" s="11"/>
      <c r="AB514" s="11"/>
      <c r="AC514" s="11"/>
      <c r="AD514" s="11"/>
      <c r="AE514" s="11"/>
      <c r="AF514" s="11"/>
      <c r="AG514" s="14"/>
      <c r="AH514" s="11"/>
      <c r="AI514" s="11"/>
      <c r="AJ514" s="11"/>
      <c r="AK514" s="11"/>
      <c r="AL514" s="11"/>
      <c r="AM514" s="11"/>
      <c r="AN514" s="11"/>
      <c r="AO514" s="11"/>
      <c r="AP514" s="11"/>
      <c r="AQ514" s="11"/>
      <c r="AR514" s="11"/>
      <c r="AS514" s="11"/>
      <c r="AT514" s="11"/>
      <c r="AU514" s="11"/>
      <c r="AV514" s="11"/>
      <c r="AW514" s="11"/>
      <c r="AX514" s="11"/>
      <c r="AY514" s="11"/>
      <c r="AZ514" s="11"/>
      <c r="BA514" s="11"/>
      <c r="BB514" s="11"/>
      <c r="BC514" s="11"/>
      <c r="BD514" s="11"/>
      <c r="BE514" s="11"/>
      <c r="BF514" s="11"/>
      <c r="BG514" s="11"/>
      <c r="BH514" s="1">
        <f t="shared" si="9"/>
        <v>0</v>
      </c>
    </row>
    <row r="515" spans="2:60" x14ac:dyDescent="0.25">
      <c r="B515" s="211"/>
      <c r="C515" s="11"/>
      <c r="D515" s="11"/>
      <c r="E515" s="11"/>
      <c r="F515" s="11"/>
      <c r="G515" s="11"/>
      <c r="H515" s="11"/>
      <c r="I515" s="11"/>
      <c r="J515" s="11"/>
      <c r="Q515" s="11"/>
      <c r="R515" s="11"/>
      <c r="S515" s="11"/>
      <c r="T515" s="11"/>
      <c r="U515" s="11"/>
      <c r="V515" s="11"/>
      <c r="W515" s="11"/>
      <c r="X515" s="11"/>
      <c r="Y515" s="11"/>
      <c r="Z515" s="11"/>
      <c r="AA515" s="11"/>
      <c r="AB515" s="11"/>
      <c r="AC515" s="11"/>
      <c r="AD515" s="11"/>
      <c r="AE515" s="11"/>
      <c r="AF515" s="11"/>
      <c r="AG515" s="14"/>
      <c r="AH515" s="11"/>
      <c r="AI515" s="11"/>
      <c r="AJ515" s="11"/>
      <c r="AK515" s="11"/>
      <c r="AL515" s="11"/>
      <c r="AM515" s="11"/>
      <c r="AN515" s="11"/>
      <c r="AO515" s="11"/>
      <c r="AP515" s="11"/>
      <c r="AQ515" s="11"/>
      <c r="AR515" s="11"/>
      <c r="AS515" s="11"/>
      <c r="AT515" s="11"/>
      <c r="AU515" s="11"/>
      <c r="AV515" s="11"/>
      <c r="AW515" s="11"/>
      <c r="AX515" s="11"/>
      <c r="AY515" s="11"/>
      <c r="AZ515" s="11"/>
      <c r="BA515" s="11"/>
      <c r="BB515" s="11"/>
      <c r="BC515" s="11"/>
      <c r="BD515" s="11"/>
      <c r="BE515" s="11"/>
      <c r="BF515" s="11"/>
      <c r="BG515" s="11"/>
      <c r="BH515" s="1">
        <f t="shared" si="9"/>
        <v>0</v>
      </c>
    </row>
    <row r="516" spans="2:60" x14ac:dyDescent="0.25">
      <c r="B516" s="211"/>
      <c r="C516" s="11"/>
      <c r="D516" s="11"/>
      <c r="E516" s="11"/>
      <c r="F516" s="11"/>
      <c r="G516" s="11"/>
      <c r="H516" s="11"/>
      <c r="I516" s="11"/>
      <c r="J516" s="11"/>
      <c r="Q516" s="11"/>
      <c r="R516" s="11"/>
      <c r="S516" s="11"/>
      <c r="T516" s="11"/>
      <c r="U516" s="11"/>
      <c r="V516" s="11"/>
      <c r="W516" s="11"/>
      <c r="X516" s="11"/>
      <c r="Y516" s="11"/>
      <c r="Z516" s="11"/>
      <c r="AA516" s="11"/>
      <c r="AB516" s="11"/>
      <c r="AC516" s="11"/>
      <c r="AD516" s="11"/>
      <c r="AE516" s="11"/>
      <c r="AF516" s="11"/>
      <c r="AG516" s="14"/>
      <c r="AH516" s="11"/>
      <c r="AI516" s="11"/>
      <c r="AJ516" s="11"/>
      <c r="AK516" s="11"/>
      <c r="AL516" s="11"/>
      <c r="AM516" s="11"/>
      <c r="AN516" s="11"/>
      <c r="AO516" s="11"/>
      <c r="AP516" s="11"/>
      <c r="AQ516" s="11"/>
      <c r="AR516" s="11"/>
      <c r="AS516" s="11"/>
      <c r="AT516" s="11"/>
      <c r="AU516" s="11"/>
      <c r="AV516" s="11"/>
      <c r="AW516" s="11"/>
      <c r="AX516" s="11"/>
      <c r="AY516" s="11"/>
      <c r="AZ516" s="11"/>
      <c r="BA516" s="11"/>
      <c r="BB516" s="11"/>
      <c r="BC516" s="11"/>
      <c r="BD516" s="11"/>
      <c r="BE516" s="11"/>
      <c r="BF516" s="11"/>
      <c r="BG516" s="11"/>
      <c r="BH516" s="1">
        <f t="shared" si="9"/>
        <v>0</v>
      </c>
    </row>
    <row r="517" spans="2:60" x14ac:dyDescent="0.25">
      <c r="B517" s="211"/>
      <c r="C517" s="11"/>
      <c r="D517" s="11"/>
      <c r="E517" s="11"/>
      <c r="F517" s="11"/>
      <c r="G517" s="11"/>
      <c r="H517" s="11"/>
      <c r="I517" s="11"/>
      <c r="J517" s="11"/>
      <c r="Q517" s="11"/>
      <c r="R517" s="11"/>
      <c r="S517" s="11"/>
      <c r="T517" s="11"/>
      <c r="U517" s="11"/>
      <c r="V517" s="11"/>
      <c r="W517" s="11"/>
      <c r="X517" s="11"/>
      <c r="Y517" s="11"/>
      <c r="Z517" s="11"/>
      <c r="AA517" s="11"/>
      <c r="AB517" s="11"/>
      <c r="AC517" s="11"/>
      <c r="AD517" s="11"/>
      <c r="AE517" s="11"/>
      <c r="AF517" s="11"/>
      <c r="AG517" s="14"/>
      <c r="AH517" s="11"/>
      <c r="AI517" s="11"/>
      <c r="AJ517" s="11"/>
      <c r="AK517" s="11"/>
      <c r="AL517" s="11"/>
      <c r="AM517" s="11"/>
      <c r="AN517" s="11"/>
      <c r="AO517" s="11"/>
      <c r="AP517" s="11"/>
      <c r="AQ517" s="11"/>
      <c r="AR517" s="11"/>
      <c r="AS517" s="11"/>
      <c r="AT517" s="11"/>
      <c r="AU517" s="11"/>
      <c r="AV517" s="11"/>
      <c r="AW517" s="11"/>
      <c r="AX517" s="11"/>
      <c r="AY517" s="11"/>
      <c r="AZ517" s="11"/>
      <c r="BA517" s="11"/>
      <c r="BB517" s="11"/>
      <c r="BC517" s="11"/>
      <c r="BD517" s="11"/>
      <c r="BE517" s="11"/>
      <c r="BF517" s="11"/>
      <c r="BG517" s="11"/>
      <c r="BH517" s="1">
        <f t="shared" si="9"/>
        <v>0</v>
      </c>
    </row>
    <row r="518" spans="2:60" x14ac:dyDescent="0.25">
      <c r="B518" s="211"/>
      <c r="C518" s="11"/>
      <c r="D518" s="11"/>
      <c r="E518" s="11"/>
      <c r="F518" s="11"/>
      <c r="G518" s="11"/>
      <c r="H518" s="11"/>
      <c r="I518" s="11"/>
      <c r="J518" s="11"/>
      <c r="Q518" s="11"/>
      <c r="R518" s="11"/>
      <c r="S518" s="11"/>
      <c r="T518" s="11"/>
      <c r="U518" s="11"/>
      <c r="V518" s="11"/>
      <c r="W518" s="11"/>
      <c r="X518" s="11"/>
      <c r="Y518" s="11"/>
      <c r="Z518" s="11"/>
      <c r="AA518" s="11"/>
      <c r="AB518" s="11"/>
      <c r="AC518" s="11"/>
      <c r="AD518" s="11"/>
      <c r="AE518" s="11"/>
      <c r="AF518" s="11"/>
      <c r="AG518" s="14"/>
      <c r="AH518" s="11"/>
      <c r="AI518" s="11"/>
      <c r="AJ518" s="11"/>
      <c r="AK518" s="11"/>
      <c r="AL518" s="11"/>
      <c r="AM518" s="11"/>
      <c r="AN518" s="11"/>
      <c r="AO518" s="11"/>
      <c r="AP518" s="11"/>
      <c r="AQ518" s="11"/>
      <c r="AR518" s="11"/>
      <c r="AS518" s="11"/>
      <c r="AT518" s="11"/>
      <c r="AU518" s="11"/>
      <c r="AV518" s="11"/>
      <c r="AW518" s="11"/>
      <c r="AX518" s="11"/>
      <c r="AY518" s="11"/>
      <c r="AZ518" s="11"/>
      <c r="BA518" s="11"/>
      <c r="BB518" s="11"/>
      <c r="BC518" s="11"/>
      <c r="BD518" s="11"/>
      <c r="BE518" s="11"/>
      <c r="BF518" s="11"/>
      <c r="BG518" s="11"/>
      <c r="BH518" s="1">
        <f t="shared" si="9"/>
        <v>0</v>
      </c>
    </row>
    <row r="519" spans="2:60" x14ac:dyDescent="0.25">
      <c r="B519" s="211"/>
      <c r="C519" s="11"/>
      <c r="D519" s="11"/>
      <c r="E519" s="11"/>
      <c r="F519" s="11"/>
      <c r="G519" s="11"/>
      <c r="H519" s="11"/>
      <c r="I519" s="11"/>
      <c r="J519" s="11"/>
      <c r="Q519" s="11"/>
      <c r="R519" s="11"/>
      <c r="S519" s="11"/>
      <c r="T519" s="11"/>
      <c r="U519" s="11"/>
      <c r="V519" s="11"/>
      <c r="W519" s="11"/>
      <c r="X519" s="11"/>
      <c r="Y519" s="11"/>
      <c r="Z519" s="11"/>
      <c r="AA519" s="11"/>
      <c r="AB519" s="11"/>
      <c r="AC519" s="11"/>
      <c r="AD519" s="11"/>
      <c r="AE519" s="11"/>
      <c r="AF519" s="11"/>
      <c r="AG519" s="14"/>
      <c r="AH519" s="11"/>
      <c r="AI519" s="11"/>
      <c r="AJ519" s="11"/>
      <c r="AK519" s="11"/>
      <c r="AL519" s="11"/>
      <c r="AM519" s="11"/>
      <c r="AN519" s="11"/>
      <c r="AO519" s="11"/>
      <c r="AP519" s="11"/>
      <c r="AQ519" s="11"/>
      <c r="AR519" s="11"/>
      <c r="AS519" s="11"/>
      <c r="AT519" s="11"/>
      <c r="AU519" s="11"/>
      <c r="AV519" s="11"/>
      <c r="AW519" s="11"/>
      <c r="AX519" s="11"/>
      <c r="AY519" s="11"/>
      <c r="AZ519" s="11"/>
      <c r="BA519" s="11"/>
      <c r="BB519" s="11"/>
      <c r="BC519" s="11"/>
      <c r="BD519" s="11"/>
      <c r="BE519" s="11"/>
      <c r="BF519" s="11"/>
      <c r="BG519" s="11"/>
      <c r="BH519" s="1">
        <f t="shared" si="9"/>
        <v>0</v>
      </c>
    </row>
    <row r="520" spans="2:60" x14ac:dyDescent="0.25">
      <c r="B520" s="211"/>
      <c r="C520" s="11"/>
      <c r="D520" s="11"/>
      <c r="E520" s="11"/>
      <c r="F520" s="11"/>
      <c r="G520" s="11"/>
      <c r="H520" s="11"/>
      <c r="I520" s="11"/>
      <c r="J520" s="11"/>
      <c r="Q520" s="11"/>
      <c r="R520" s="11"/>
      <c r="S520" s="11"/>
      <c r="T520" s="11"/>
      <c r="U520" s="11"/>
      <c r="V520" s="11"/>
      <c r="W520" s="11"/>
      <c r="X520" s="11"/>
      <c r="Y520" s="11"/>
      <c r="Z520" s="11"/>
      <c r="AA520" s="11"/>
      <c r="AB520" s="11"/>
      <c r="AC520" s="11"/>
      <c r="AD520" s="11"/>
      <c r="AE520" s="11"/>
      <c r="AF520" s="11"/>
      <c r="AG520" s="14"/>
      <c r="AH520" s="11"/>
      <c r="AI520" s="11"/>
      <c r="AJ520" s="11"/>
      <c r="AK520" s="11"/>
      <c r="AL520" s="11"/>
      <c r="AM520" s="11"/>
      <c r="AN520" s="11"/>
      <c r="AO520" s="11"/>
      <c r="AP520" s="11"/>
      <c r="AQ520" s="11"/>
      <c r="AR520" s="11"/>
      <c r="AS520" s="11"/>
      <c r="AT520" s="11"/>
      <c r="AU520" s="11"/>
      <c r="AV520" s="11"/>
      <c r="AW520" s="11"/>
      <c r="AX520" s="11"/>
      <c r="AY520" s="11"/>
      <c r="AZ520" s="11"/>
      <c r="BA520" s="11"/>
      <c r="BB520" s="11"/>
      <c r="BC520" s="11"/>
      <c r="BD520" s="11"/>
      <c r="BE520" s="11"/>
      <c r="BF520" s="11"/>
      <c r="BG520" s="11"/>
      <c r="BH520" s="1">
        <f t="shared" si="9"/>
        <v>0</v>
      </c>
    </row>
    <row r="521" spans="2:60" x14ac:dyDescent="0.25">
      <c r="B521" s="211"/>
      <c r="C521" s="11"/>
      <c r="D521" s="11"/>
      <c r="E521" s="11"/>
      <c r="F521" s="11"/>
      <c r="G521" s="11"/>
      <c r="H521" s="11"/>
      <c r="I521" s="11"/>
      <c r="J521" s="11"/>
      <c r="Q521" s="11"/>
      <c r="R521" s="11"/>
      <c r="S521" s="11"/>
      <c r="T521" s="11"/>
      <c r="U521" s="11"/>
      <c r="V521" s="11"/>
      <c r="W521" s="11"/>
      <c r="X521" s="11"/>
      <c r="Y521" s="11"/>
      <c r="Z521" s="11"/>
      <c r="AA521" s="11"/>
      <c r="AB521" s="11"/>
      <c r="AC521" s="11"/>
      <c r="AD521" s="11"/>
      <c r="AE521" s="11"/>
      <c r="AF521" s="11"/>
      <c r="AG521" s="14"/>
      <c r="AH521" s="11"/>
      <c r="AI521" s="11"/>
      <c r="AJ521" s="11"/>
      <c r="AK521" s="11"/>
      <c r="AL521" s="11"/>
      <c r="AM521" s="11"/>
      <c r="AN521" s="11"/>
      <c r="AO521" s="11"/>
      <c r="AP521" s="11"/>
      <c r="AQ521" s="11"/>
      <c r="AR521" s="11"/>
      <c r="AS521" s="11"/>
      <c r="AT521" s="11"/>
      <c r="AU521" s="11"/>
      <c r="AV521" s="11"/>
      <c r="AW521" s="11"/>
      <c r="AX521" s="11"/>
      <c r="AY521" s="11"/>
      <c r="AZ521" s="11"/>
      <c r="BA521" s="11"/>
      <c r="BB521" s="11"/>
      <c r="BC521" s="11"/>
      <c r="BD521" s="11"/>
      <c r="BE521" s="11"/>
      <c r="BF521" s="11"/>
      <c r="BG521" s="11"/>
      <c r="BH521" s="1">
        <f t="shared" si="9"/>
        <v>0</v>
      </c>
    </row>
    <row r="522" spans="2:60" x14ac:dyDescent="0.25">
      <c r="B522" s="211"/>
      <c r="C522" s="11"/>
      <c r="D522" s="11"/>
      <c r="E522" s="11"/>
      <c r="F522" s="11"/>
      <c r="G522" s="11"/>
      <c r="H522" s="11"/>
      <c r="I522" s="11"/>
      <c r="J522" s="11"/>
      <c r="Q522" s="11"/>
      <c r="R522" s="11"/>
      <c r="S522" s="11"/>
      <c r="T522" s="11"/>
      <c r="U522" s="11"/>
      <c r="V522" s="11"/>
      <c r="W522" s="11"/>
      <c r="X522" s="11"/>
      <c r="Y522" s="11"/>
      <c r="Z522" s="11"/>
      <c r="AA522" s="11"/>
      <c r="AB522" s="11"/>
      <c r="AC522" s="11"/>
      <c r="AD522" s="11"/>
      <c r="AE522" s="11"/>
      <c r="AF522" s="11"/>
      <c r="AG522" s="14"/>
      <c r="AH522" s="11"/>
      <c r="AI522" s="11"/>
      <c r="AJ522" s="11"/>
      <c r="AK522" s="11"/>
      <c r="AL522" s="11"/>
      <c r="AM522" s="11"/>
      <c r="AN522" s="11"/>
      <c r="AO522" s="11"/>
      <c r="AP522" s="11"/>
      <c r="AQ522" s="11"/>
      <c r="AR522" s="11"/>
      <c r="AS522" s="11"/>
      <c r="AT522" s="11"/>
      <c r="AU522" s="11"/>
      <c r="AV522" s="11"/>
      <c r="AW522" s="11"/>
      <c r="AX522" s="11"/>
      <c r="AY522" s="11"/>
      <c r="AZ522" s="11"/>
      <c r="BA522" s="11"/>
      <c r="BB522" s="11"/>
      <c r="BC522" s="11"/>
      <c r="BD522" s="11"/>
      <c r="BE522" s="11"/>
      <c r="BF522" s="11"/>
      <c r="BG522" s="11"/>
      <c r="BH522" s="1">
        <f t="shared" si="9"/>
        <v>0</v>
      </c>
    </row>
    <row r="523" spans="2:60" x14ac:dyDescent="0.25">
      <c r="B523" s="211"/>
      <c r="C523" s="11"/>
      <c r="D523" s="11"/>
      <c r="E523" s="11"/>
      <c r="F523" s="11"/>
      <c r="G523" s="11"/>
      <c r="H523" s="11"/>
      <c r="I523" s="11"/>
      <c r="J523" s="11"/>
      <c r="Q523" s="11"/>
      <c r="R523" s="11"/>
      <c r="S523" s="11"/>
      <c r="T523" s="11"/>
      <c r="U523" s="11"/>
      <c r="V523" s="11"/>
      <c r="W523" s="11"/>
      <c r="X523" s="11"/>
      <c r="Y523" s="11"/>
      <c r="Z523" s="11"/>
      <c r="AA523" s="11"/>
      <c r="AB523" s="11"/>
      <c r="AC523" s="11"/>
      <c r="AD523" s="11"/>
      <c r="AE523" s="11"/>
      <c r="AF523" s="11"/>
      <c r="AG523" s="14"/>
      <c r="AH523" s="11"/>
      <c r="AI523" s="11"/>
      <c r="AJ523" s="11"/>
      <c r="AK523" s="11"/>
      <c r="AL523" s="11"/>
      <c r="AM523" s="11"/>
      <c r="AN523" s="11"/>
      <c r="AO523" s="11"/>
      <c r="AP523" s="11"/>
      <c r="AQ523" s="11"/>
      <c r="AR523" s="11"/>
      <c r="AS523" s="11"/>
      <c r="AT523" s="11"/>
      <c r="AU523" s="11"/>
      <c r="AV523" s="11"/>
      <c r="AW523" s="11"/>
      <c r="AX523" s="11"/>
      <c r="AY523" s="11"/>
      <c r="AZ523" s="11"/>
      <c r="BA523" s="11"/>
      <c r="BB523" s="11"/>
      <c r="BC523" s="11"/>
      <c r="BD523" s="11"/>
      <c r="BE523" s="11"/>
      <c r="BF523" s="11"/>
      <c r="BG523" s="11"/>
      <c r="BH523" s="1">
        <f t="shared" si="9"/>
        <v>0</v>
      </c>
    </row>
    <row r="524" spans="2:60" x14ac:dyDescent="0.25">
      <c r="B524" s="211"/>
      <c r="C524" s="11"/>
      <c r="D524" s="11"/>
      <c r="E524" s="11"/>
      <c r="F524" s="11"/>
      <c r="G524" s="11"/>
      <c r="H524" s="11"/>
      <c r="I524" s="11"/>
      <c r="J524" s="11"/>
      <c r="Q524" s="11"/>
      <c r="R524" s="11"/>
      <c r="S524" s="11"/>
      <c r="T524" s="11"/>
      <c r="U524" s="11"/>
      <c r="V524" s="11"/>
      <c r="W524" s="11"/>
      <c r="X524" s="11"/>
      <c r="Y524" s="11"/>
      <c r="Z524" s="11"/>
      <c r="AA524" s="11"/>
      <c r="AB524" s="11"/>
      <c r="AC524" s="11"/>
      <c r="AD524" s="11"/>
      <c r="AE524" s="11"/>
      <c r="AF524" s="11"/>
      <c r="AG524" s="14"/>
      <c r="AH524" s="11"/>
      <c r="AI524" s="11"/>
      <c r="AJ524" s="11"/>
      <c r="AK524" s="11"/>
      <c r="AL524" s="11"/>
      <c r="AM524" s="11"/>
      <c r="AN524" s="11"/>
      <c r="AO524" s="11"/>
      <c r="AP524" s="11"/>
      <c r="AQ524" s="11"/>
      <c r="AR524" s="11"/>
      <c r="AS524" s="11"/>
      <c r="AT524" s="11"/>
      <c r="AU524" s="11"/>
      <c r="AV524" s="11"/>
      <c r="AW524" s="11"/>
      <c r="AX524" s="11"/>
      <c r="AY524" s="11"/>
      <c r="AZ524" s="11"/>
      <c r="BA524" s="11"/>
      <c r="BB524" s="11"/>
      <c r="BC524" s="11"/>
      <c r="BD524" s="11"/>
      <c r="BE524" s="11"/>
      <c r="BF524" s="11"/>
      <c r="BG524" s="11"/>
      <c r="BH524" s="1">
        <f t="shared" si="9"/>
        <v>0</v>
      </c>
    </row>
    <row r="525" spans="2:60" x14ac:dyDescent="0.25">
      <c r="B525" s="211"/>
      <c r="C525" s="11"/>
      <c r="D525" s="11"/>
      <c r="E525" s="11"/>
      <c r="F525" s="11"/>
      <c r="G525" s="11"/>
      <c r="H525" s="11"/>
      <c r="I525" s="11"/>
      <c r="J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  <c r="Z525" s="11"/>
      <c r="AA525" s="11"/>
      <c r="AB525" s="11"/>
      <c r="AC525" s="11"/>
      <c r="AD525" s="11"/>
      <c r="AE525" s="11"/>
      <c r="AF525" s="11"/>
      <c r="AG525" s="14"/>
      <c r="AH525" s="11"/>
      <c r="AI525" s="11"/>
      <c r="AJ525" s="11"/>
      <c r="AK525" s="11"/>
      <c r="AL525" s="11"/>
      <c r="AM525" s="11"/>
      <c r="AN525" s="11"/>
      <c r="AO525" s="11"/>
      <c r="AP525" s="11"/>
      <c r="AQ525" s="11"/>
      <c r="AR525" s="11"/>
      <c r="AS525" s="11"/>
      <c r="AT525" s="11"/>
      <c r="AU525" s="11"/>
      <c r="AV525" s="11"/>
      <c r="AW525" s="11"/>
      <c r="AX525" s="11"/>
      <c r="AY525" s="11"/>
      <c r="AZ525" s="11"/>
      <c r="BA525" s="11"/>
      <c r="BB525" s="11"/>
      <c r="BC525" s="11"/>
      <c r="BD525" s="11"/>
      <c r="BE525" s="11"/>
      <c r="BF525" s="11"/>
      <c r="BG525" s="11"/>
      <c r="BH525" s="1">
        <f t="shared" si="9"/>
        <v>0</v>
      </c>
    </row>
    <row r="526" spans="2:60" x14ac:dyDescent="0.25">
      <c r="B526" s="211"/>
      <c r="C526" s="11"/>
      <c r="D526" s="11"/>
      <c r="E526" s="11"/>
      <c r="F526" s="11"/>
      <c r="G526" s="11"/>
      <c r="H526" s="11"/>
      <c r="I526" s="11"/>
      <c r="J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  <c r="Z526" s="11"/>
      <c r="AA526" s="11"/>
      <c r="AB526" s="11"/>
      <c r="AC526" s="11"/>
      <c r="AD526" s="11"/>
      <c r="AE526" s="11"/>
      <c r="AF526" s="11"/>
      <c r="AG526" s="14"/>
      <c r="AH526" s="11"/>
      <c r="AI526" s="11"/>
      <c r="AJ526" s="11"/>
      <c r="AK526" s="11"/>
      <c r="AL526" s="11"/>
      <c r="AM526" s="11"/>
      <c r="AN526" s="11"/>
      <c r="AO526" s="11"/>
      <c r="AP526" s="11"/>
      <c r="AQ526" s="11"/>
      <c r="AR526" s="11"/>
      <c r="AS526" s="11"/>
      <c r="AT526" s="11"/>
      <c r="AU526" s="11"/>
      <c r="AV526" s="11"/>
      <c r="AW526" s="11"/>
      <c r="AX526" s="11"/>
      <c r="AY526" s="11"/>
      <c r="AZ526" s="11"/>
      <c r="BA526" s="11"/>
      <c r="BB526" s="11"/>
      <c r="BC526" s="11"/>
      <c r="BD526" s="11"/>
      <c r="BE526" s="11"/>
      <c r="BF526" s="11"/>
      <c r="BG526" s="11"/>
      <c r="BH526" s="1">
        <f t="shared" si="9"/>
        <v>0</v>
      </c>
    </row>
    <row r="527" spans="2:60" x14ac:dyDescent="0.25">
      <c r="B527" s="211"/>
      <c r="C527" s="11"/>
      <c r="D527" s="11"/>
      <c r="E527" s="11"/>
      <c r="F527" s="11"/>
      <c r="G527" s="11"/>
      <c r="H527" s="11"/>
      <c r="I527" s="11"/>
      <c r="J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  <c r="Z527" s="11"/>
      <c r="AA527" s="11"/>
      <c r="AB527" s="11"/>
      <c r="AC527" s="11"/>
      <c r="AD527" s="11"/>
      <c r="AE527" s="11"/>
      <c r="AF527" s="11"/>
      <c r="AG527" s="14"/>
      <c r="AH527" s="11"/>
      <c r="AI527" s="11"/>
      <c r="AJ527" s="11"/>
      <c r="AK527" s="11"/>
      <c r="AL527" s="11"/>
      <c r="AM527" s="11"/>
      <c r="AN527" s="11"/>
      <c r="AO527" s="11"/>
      <c r="AP527" s="11"/>
      <c r="AQ527" s="11"/>
      <c r="AR527" s="11"/>
      <c r="AS527" s="11"/>
      <c r="AT527" s="11"/>
      <c r="AU527" s="11"/>
      <c r="AV527" s="11"/>
      <c r="AW527" s="11"/>
      <c r="AX527" s="11"/>
      <c r="AY527" s="11"/>
      <c r="AZ527" s="11"/>
      <c r="BA527" s="11"/>
      <c r="BB527" s="11"/>
      <c r="BC527" s="11"/>
      <c r="BD527" s="11"/>
      <c r="BE527" s="11"/>
      <c r="BF527" s="11"/>
      <c r="BG527" s="11"/>
      <c r="BH527" s="1">
        <f t="shared" si="9"/>
        <v>0</v>
      </c>
    </row>
    <row r="528" spans="2:60" x14ac:dyDescent="0.25">
      <c r="B528" s="211"/>
      <c r="C528" s="11"/>
      <c r="D528" s="11"/>
      <c r="E528" s="11"/>
      <c r="F528" s="11"/>
      <c r="G528" s="11"/>
      <c r="H528" s="11"/>
      <c r="I528" s="11"/>
      <c r="J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  <c r="Z528" s="11"/>
      <c r="AA528" s="11"/>
      <c r="AB528" s="11"/>
      <c r="AC528" s="11"/>
      <c r="AD528" s="11"/>
      <c r="AE528" s="11"/>
      <c r="AF528" s="11"/>
      <c r="AG528" s="14"/>
      <c r="AH528" s="11"/>
      <c r="AI528" s="11"/>
      <c r="AJ528" s="11"/>
      <c r="AK528" s="11"/>
      <c r="AL528" s="11"/>
      <c r="AM528" s="11"/>
      <c r="AN528" s="11"/>
      <c r="AO528" s="11"/>
      <c r="AP528" s="11"/>
      <c r="AQ528" s="11"/>
      <c r="AR528" s="11"/>
      <c r="AS528" s="11"/>
      <c r="AT528" s="11"/>
      <c r="AU528" s="11"/>
      <c r="AV528" s="11"/>
      <c r="AW528" s="11"/>
      <c r="AX528" s="11"/>
      <c r="AY528" s="11"/>
      <c r="AZ528" s="11"/>
      <c r="BA528" s="11"/>
      <c r="BB528" s="11"/>
      <c r="BC528" s="11"/>
      <c r="BD528" s="11"/>
      <c r="BE528" s="11"/>
      <c r="BF528" s="11"/>
      <c r="BG528" s="11"/>
      <c r="BH528" s="1">
        <f t="shared" si="9"/>
        <v>0</v>
      </c>
    </row>
    <row r="529" spans="2:60" x14ac:dyDescent="0.25">
      <c r="B529" s="211"/>
      <c r="C529" s="11"/>
      <c r="D529" s="11"/>
      <c r="E529" s="11"/>
      <c r="F529" s="11"/>
      <c r="G529" s="11"/>
      <c r="H529" s="11"/>
      <c r="I529" s="11"/>
      <c r="J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  <c r="Z529" s="11"/>
      <c r="AA529" s="11"/>
      <c r="AB529" s="11"/>
      <c r="AC529" s="11"/>
      <c r="AD529" s="11"/>
      <c r="AE529" s="11"/>
      <c r="AF529" s="11"/>
      <c r="AG529" s="14"/>
      <c r="AH529" s="11"/>
      <c r="AI529" s="11"/>
      <c r="AJ529" s="11"/>
      <c r="AK529" s="11"/>
      <c r="AL529" s="11"/>
      <c r="AM529" s="11"/>
      <c r="AN529" s="11"/>
      <c r="AO529" s="11"/>
      <c r="AP529" s="11"/>
      <c r="AQ529" s="11"/>
      <c r="AR529" s="11"/>
      <c r="AS529" s="11"/>
      <c r="AT529" s="11"/>
      <c r="AU529" s="11"/>
      <c r="AV529" s="11"/>
      <c r="AW529" s="11"/>
      <c r="AX529" s="11"/>
      <c r="AY529" s="11"/>
      <c r="AZ529" s="11"/>
      <c r="BA529" s="11"/>
      <c r="BB529" s="11"/>
      <c r="BC529" s="11"/>
      <c r="BD529" s="11"/>
      <c r="BE529" s="11"/>
      <c r="BF529" s="11"/>
      <c r="BG529" s="11"/>
      <c r="BH529" s="1">
        <f t="shared" si="9"/>
        <v>0</v>
      </c>
    </row>
    <row r="530" spans="2:60" x14ac:dyDescent="0.25">
      <c r="B530" s="211"/>
      <c r="C530" s="11"/>
      <c r="D530" s="11"/>
      <c r="E530" s="11"/>
      <c r="F530" s="11"/>
      <c r="G530" s="11"/>
      <c r="H530" s="11"/>
      <c r="I530" s="11"/>
      <c r="J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  <c r="Z530" s="11"/>
      <c r="AA530" s="11"/>
      <c r="AB530" s="11"/>
      <c r="AC530" s="11"/>
      <c r="AD530" s="11"/>
      <c r="AE530" s="11"/>
      <c r="AF530" s="11"/>
      <c r="AG530" s="14"/>
      <c r="AH530" s="11"/>
      <c r="AI530" s="11"/>
      <c r="AJ530" s="11"/>
      <c r="AK530" s="11"/>
      <c r="AL530" s="11"/>
      <c r="AM530" s="11"/>
      <c r="AN530" s="11"/>
      <c r="AO530" s="11"/>
      <c r="AP530" s="11"/>
      <c r="AQ530" s="11"/>
      <c r="AR530" s="11"/>
      <c r="AS530" s="11"/>
      <c r="AT530" s="11"/>
      <c r="AU530" s="11"/>
      <c r="AV530" s="11"/>
      <c r="AW530" s="11"/>
      <c r="AX530" s="11"/>
      <c r="AY530" s="11"/>
      <c r="AZ530" s="11"/>
      <c r="BA530" s="11"/>
      <c r="BB530" s="11"/>
      <c r="BC530" s="11"/>
      <c r="BD530" s="11"/>
      <c r="BE530" s="11"/>
      <c r="BF530" s="11"/>
      <c r="BG530" s="11"/>
      <c r="BH530" s="1">
        <f t="shared" si="9"/>
        <v>0</v>
      </c>
    </row>
    <row r="531" spans="2:60" x14ac:dyDescent="0.25">
      <c r="B531" s="211"/>
      <c r="C531" s="11"/>
      <c r="D531" s="11"/>
      <c r="E531" s="11"/>
      <c r="F531" s="11"/>
      <c r="G531" s="11"/>
      <c r="H531" s="11"/>
      <c r="I531" s="11"/>
      <c r="J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  <c r="Z531" s="11"/>
      <c r="AA531" s="11"/>
      <c r="AB531" s="11"/>
      <c r="AC531" s="11"/>
      <c r="AD531" s="11"/>
      <c r="AE531" s="11"/>
      <c r="AF531" s="11"/>
      <c r="AG531" s="14"/>
      <c r="AH531" s="11"/>
      <c r="AI531" s="11"/>
      <c r="AJ531" s="11"/>
      <c r="AK531" s="11"/>
      <c r="AL531" s="11"/>
      <c r="AM531" s="11"/>
      <c r="AN531" s="11"/>
      <c r="AO531" s="11"/>
      <c r="AP531" s="11"/>
      <c r="AQ531" s="11"/>
      <c r="AR531" s="11"/>
      <c r="AS531" s="11"/>
      <c r="AT531" s="11"/>
      <c r="AU531" s="11"/>
      <c r="AV531" s="11"/>
      <c r="AW531" s="11"/>
      <c r="AX531" s="11"/>
      <c r="AY531" s="11"/>
      <c r="AZ531" s="11"/>
      <c r="BA531" s="11"/>
      <c r="BB531" s="11"/>
      <c r="BC531" s="11"/>
      <c r="BD531" s="11"/>
      <c r="BE531" s="11"/>
      <c r="BF531" s="11"/>
      <c r="BG531" s="11"/>
      <c r="BH531" s="1">
        <f t="shared" si="9"/>
        <v>0</v>
      </c>
    </row>
    <row r="532" spans="2:60" x14ac:dyDescent="0.25">
      <c r="B532" s="211"/>
      <c r="C532" s="11"/>
      <c r="D532" s="11"/>
      <c r="E532" s="11"/>
      <c r="F532" s="11"/>
      <c r="G532" s="11"/>
      <c r="H532" s="11"/>
      <c r="I532" s="11"/>
      <c r="J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  <c r="Z532" s="11"/>
      <c r="AA532" s="11"/>
      <c r="AB532" s="11"/>
      <c r="AC532" s="11"/>
      <c r="AD532" s="11"/>
      <c r="AE532" s="11"/>
      <c r="AF532" s="11"/>
      <c r="AG532" s="14"/>
      <c r="AH532" s="11"/>
      <c r="AI532" s="11"/>
      <c r="AJ532" s="11"/>
      <c r="AK532" s="11"/>
      <c r="AL532" s="11"/>
      <c r="AM532" s="11"/>
      <c r="AN532" s="11"/>
      <c r="AO532" s="11"/>
      <c r="AP532" s="11"/>
      <c r="AQ532" s="11"/>
      <c r="AR532" s="11"/>
      <c r="AS532" s="11"/>
      <c r="AT532" s="11"/>
      <c r="AU532" s="11"/>
      <c r="AV532" s="11"/>
      <c r="AW532" s="11"/>
      <c r="AX532" s="11"/>
      <c r="AY532" s="11"/>
      <c r="AZ532" s="11"/>
      <c r="BA532" s="11"/>
      <c r="BB532" s="11"/>
      <c r="BC532" s="11"/>
      <c r="BD532" s="11"/>
      <c r="BE532" s="11"/>
      <c r="BF532" s="11"/>
      <c r="BG532" s="11"/>
      <c r="BH532" s="1">
        <f t="shared" si="9"/>
        <v>0</v>
      </c>
    </row>
    <row r="533" spans="2:60" x14ac:dyDescent="0.25">
      <c r="B533" s="211"/>
      <c r="C533" s="11"/>
      <c r="D533" s="11"/>
      <c r="E533" s="11"/>
      <c r="F533" s="11"/>
      <c r="G533" s="11"/>
      <c r="H533" s="11"/>
      <c r="I533" s="11"/>
      <c r="J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  <c r="Z533" s="11"/>
      <c r="AA533" s="11"/>
      <c r="AB533" s="11"/>
      <c r="AC533" s="11"/>
      <c r="AD533" s="11"/>
      <c r="AE533" s="11"/>
      <c r="AF533" s="11"/>
      <c r="AG533" s="14"/>
      <c r="AH533" s="11"/>
      <c r="AI533" s="11"/>
      <c r="AJ533" s="11"/>
      <c r="AK533" s="11"/>
      <c r="AL533" s="11"/>
      <c r="AM533" s="11"/>
      <c r="AN533" s="11"/>
      <c r="AO533" s="11"/>
      <c r="AP533" s="11"/>
      <c r="AQ533" s="11"/>
      <c r="AR533" s="11"/>
      <c r="AS533" s="11"/>
      <c r="AT533" s="11"/>
      <c r="AU533" s="11"/>
      <c r="AV533" s="11"/>
      <c r="AW533" s="11"/>
      <c r="AX533" s="11"/>
      <c r="AY533" s="11"/>
      <c r="AZ533" s="11"/>
      <c r="BA533" s="11"/>
      <c r="BB533" s="11"/>
      <c r="BC533" s="11"/>
      <c r="BD533" s="11"/>
      <c r="BE533" s="11"/>
      <c r="BF533" s="11"/>
      <c r="BG533" s="11"/>
      <c r="BH533" s="1">
        <f t="shared" si="9"/>
        <v>0</v>
      </c>
    </row>
    <row r="534" spans="2:60" x14ac:dyDescent="0.25">
      <c r="B534" s="211"/>
      <c r="C534" s="11"/>
      <c r="D534" s="11"/>
      <c r="E534" s="11"/>
      <c r="F534" s="11"/>
      <c r="G534" s="11"/>
      <c r="H534" s="11"/>
      <c r="I534" s="11"/>
      <c r="J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  <c r="Z534" s="11"/>
      <c r="AA534" s="11"/>
      <c r="AB534" s="11"/>
      <c r="AC534" s="11"/>
      <c r="AD534" s="11"/>
      <c r="AE534" s="11"/>
      <c r="AF534" s="11"/>
      <c r="AG534" s="14"/>
      <c r="AH534" s="11"/>
      <c r="AI534" s="11"/>
      <c r="AJ534" s="11"/>
      <c r="AK534" s="11"/>
      <c r="AL534" s="11"/>
      <c r="AM534" s="11"/>
      <c r="AN534" s="11"/>
      <c r="AO534" s="11"/>
      <c r="AP534" s="11"/>
      <c r="AQ534" s="11"/>
      <c r="AR534" s="11"/>
      <c r="AS534" s="11"/>
      <c r="AT534" s="11"/>
      <c r="AU534" s="11"/>
      <c r="AV534" s="11"/>
      <c r="AW534" s="11"/>
      <c r="AX534" s="11"/>
      <c r="AY534" s="11"/>
      <c r="AZ534" s="11"/>
      <c r="BA534" s="11"/>
      <c r="BB534" s="11"/>
      <c r="BC534" s="11"/>
      <c r="BD534" s="11"/>
      <c r="BE534" s="11"/>
      <c r="BF534" s="11"/>
      <c r="BG534" s="11"/>
      <c r="BH534" s="1">
        <f t="shared" si="9"/>
        <v>0</v>
      </c>
    </row>
    <row r="535" spans="2:60" x14ac:dyDescent="0.25">
      <c r="B535" s="211"/>
      <c r="C535" s="11"/>
      <c r="D535" s="11"/>
      <c r="E535" s="11"/>
      <c r="F535" s="11"/>
      <c r="G535" s="11"/>
      <c r="H535" s="11"/>
      <c r="I535" s="11"/>
      <c r="J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  <c r="Z535" s="11"/>
      <c r="AA535" s="11"/>
      <c r="AB535" s="11"/>
      <c r="AC535" s="11"/>
      <c r="AD535" s="11"/>
      <c r="AE535" s="11"/>
      <c r="AF535" s="11"/>
      <c r="AG535" s="14"/>
      <c r="AH535" s="11"/>
      <c r="AI535" s="11"/>
      <c r="AJ535" s="11"/>
      <c r="AK535" s="11"/>
      <c r="AL535" s="11"/>
      <c r="AM535" s="11"/>
      <c r="AN535" s="11"/>
      <c r="AO535" s="11"/>
      <c r="AP535" s="11"/>
      <c r="AQ535" s="11"/>
      <c r="AR535" s="11"/>
      <c r="AS535" s="11"/>
      <c r="AT535" s="11"/>
      <c r="AU535" s="11"/>
      <c r="AV535" s="11"/>
      <c r="AW535" s="11"/>
      <c r="AX535" s="11"/>
      <c r="AY535" s="11"/>
      <c r="AZ535" s="11"/>
      <c r="BA535" s="11"/>
      <c r="BB535" s="11"/>
      <c r="BC535" s="11"/>
      <c r="BD535" s="11"/>
      <c r="BE535" s="11"/>
      <c r="BF535" s="11"/>
      <c r="BG535" s="11"/>
      <c r="BH535" s="1">
        <f t="shared" si="9"/>
        <v>0</v>
      </c>
    </row>
    <row r="536" spans="2:60" x14ac:dyDescent="0.25">
      <c r="B536" s="211"/>
      <c r="C536" s="11"/>
      <c r="D536" s="11"/>
      <c r="E536" s="11"/>
      <c r="F536" s="11"/>
      <c r="G536" s="11"/>
      <c r="H536" s="11"/>
      <c r="I536" s="11"/>
      <c r="J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  <c r="Z536" s="11"/>
      <c r="AA536" s="11"/>
      <c r="AB536" s="11"/>
      <c r="AC536" s="11"/>
      <c r="AD536" s="11"/>
      <c r="AE536" s="11"/>
      <c r="AF536" s="11"/>
      <c r="AG536" s="14"/>
      <c r="AH536" s="11"/>
      <c r="AI536" s="11"/>
      <c r="AJ536" s="11"/>
      <c r="AK536" s="11"/>
      <c r="AL536" s="11"/>
      <c r="AM536" s="11"/>
      <c r="AN536" s="11"/>
      <c r="AO536" s="11"/>
      <c r="AP536" s="11"/>
      <c r="AQ536" s="11"/>
      <c r="AR536" s="11"/>
      <c r="AS536" s="11"/>
      <c r="AT536" s="11"/>
      <c r="AU536" s="11"/>
      <c r="AV536" s="11"/>
      <c r="AW536" s="11"/>
      <c r="AX536" s="11"/>
      <c r="AY536" s="11"/>
      <c r="AZ536" s="11"/>
      <c r="BA536" s="11"/>
      <c r="BB536" s="11"/>
      <c r="BC536" s="11"/>
      <c r="BD536" s="11"/>
      <c r="BE536" s="11"/>
      <c r="BF536" s="11"/>
      <c r="BG536" s="11"/>
      <c r="BH536" s="1">
        <f t="shared" si="9"/>
        <v>0</v>
      </c>
    </row>
    <row r="537" spans="2:60" x14ac:dyDescent="0.25">
      <c r="B537" s="211"/>
      <c r="C537" s="11"/>
      <c r="D537" s="11"/>
      <c r="E537" s="11"/>
      <c r="F537" s="11"/>
      <c r="G537" s="11"/>
      <c r="H537" s="11"/>
      <c r="I537" s="11"/>
      <c r="J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  <c r="Z537" s="11"/>
      <c r="AA537" s="11"/>
      <c r="AB537" s="11"/>
      <c r="AC537" s="11"/>
      <c r="AD537" s="11"/>
      <c r="AE537" s="11"/>
      <c r="AF537" s="11"/>
      <c r="AG537" s="14"/>
      <c r="AH537" s="11"/>
      <c r="AI537" s="11"/>
      <c r="AJ537" s="11"/>
      <c r="AK537" s="11"/>
      <c r="AL537" s="11"/>
      <c r="AM537" s="11"/>
      <c r="AN537" s="11"/>
      <c r="AO537" s="11"/>
      <c r="AP537" s="11"/>
      <c r="AQ537" s="11"/>
      <c r="AR537" s="11"/>
      <c r="AS537" s="11"/>
      <c r="AT537" s="11"/>
      <c r="AU537" s="11"/>
      <c r="AV537" s="11"/>
      <c r="AW537" s="11"/>
      <c r="AX537" s="11"/>
      <c r="AY537" s="11"/>
      <c r="AZ537" s="11"/>
      <c r="BA537" s="11"/>
      <c r="BB537" s="11"/>
      <c r="BC537" s="11"/>
      <c r="BD537" s="11"/>
      <c r="BE537" s="11"/>
      <c r="BF537" s="11"/>
      <c r="BG537" s="11"/>
      <c r="BH537" s="1">
        <f t="shared" si="9"/>
        <v>0</v>
      </c>
    </row>
    <row r="538" spans="2:60" x14ac:dyDescent="0.25">
      <c r="B538" s="211"/>
      <c r="C538" s="11"/>
      <c r="D538" s="11"/>
      <c r="E538" s="11"/>
      <c r="F538" s="11"/>
      <c r="G538" s="11"/>
      <c r="H538" s="11"/>
      <c r="I538" s="11"/>
      <c r="J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  <c r="Z538" s="11"/>
      <c r="AA538" s="11"/>
      <c r="AB538" s="11"/>
      <c r="AC538" s="11"/>
      <c r="AD538" s="11"/>
      <c r="AE538" s="11"/>
      <c r="AF538" s="11"/>
      <c r="AG538" s="14"/>
      <c r="AH538" s="11"/>
      <c r="AI538" s="11"/>
      <c r="AJ538" s="11"/>
      <c r="AK538" s="11"/>
      <c r="AL538" s="11"/>
      <c r="AM538" s="11"/>
      <c r="AN538" s="11"/>
      <c r="AO538" s="11"/>
      <c r="AP538" s="11"/>
      <c r="AQ538" s="11"/>
      <c r="AR538" s="11"/>
      <c r="AS538" s="11"/>
      <c r="AT538" s="11"/>
      <c r="AU538" s="11"/>
      <c r="AV538" s="11"/>
      <c r="AW538" s="11"/>
      <c r="AX538" s="11"/>
      <c r="AY538" s="11"/>
      <c r="AZ538" s="11"/>
      <c r="BA538" s="11"/>
      <c r="BB538" s="11"/>
      <c r="BC538" s="11"/>
      <c r="BD538" s="11"/>
      <c r="BE538" s="11"/>
      <c r="BF538" s="11"/>
      <c r="BG538" s="11"/>
      <c r="BH538" s="1">
        <f t="shared" si="9"/>
        <v>0</v>
      </c>
    </row>
    <row r="539" spans="2:60" x14ac:dyDescent="0.25">
      <c r="B539" s="211"/>
      <c r="C539" s="11"/>
      <c r="D539" s="11"/>
      <c r="E539" s="11"/>
      <c r="F539" s="11"/>
      <c r="G539" s="11"/>
      <c r="H539" s="11"/>
      <c r="I539" s="11"/>
      <c r="J539" s="11"/>
      <c r="K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  <c r="Z539" s="11"/>
      <c r="AA539" s="11"/>
      <c r="AB539" s="11"/>
      <c r="AC539" s="11"/>
      <c r="AD539" s="11"/>
      <c r="AE539" s="11"/>
      <c r="AF539" s="11"/>
      <c r="AG539" s="14"/>
      <c r="AH539" s="11"/>
      <c r="AI539" s="11"/>
      <c r="AJ539" s="11"/>
      <c r="AK539" s="11"/>
      <c r="AL539" s="11"/>
      <c r="AM539" s="11"/>
      <c r="AN539" s="11"/>
      <c r="AO539" s="11"/>
      <c r="AP539" s="11"/>
      <c r="AQ539" s="11"/>
      <c r="AR539" s="11"/>
      <c r="AS539" s="11"/>
      <c r="AT539" s="11"/>
      <c r="AU539" s="11"/>
      <c r="AV539" s="11"/>
      <c r="AW539" s="11"/>
      <c r="AX539" s="11"/>
      <c r="AY539" s="11"/>
      <c r="AZ539" s="11"/>
      <c r="BA539" s="11"/>
      <c r="BB539" s="11"/>
      <c r="BC539" s="11"/>
      <c r="BD539" s="11"/>
      <c r="BE539" s="11"/>
      <c r="BF539" s="11"/>
      <c r="BG539" s="11"/>
      <c r="BH539" s="1">
        <f t="shared" si="9"/>
        <v>0</v>
      </c>
    </row>
    <row r="540" spans="2:60" x14ac:dyDescent="0.25">
      <c r="B540" s="211"/>
      <c r="C540" s="11"/>
      <c r="D540" s="11"/>
      <c r="E540" s="11"/>
      <c r="F540" s="11"/>
      <c r="G540" s="11"/>
      <c r="H540" s="11"/>
      <c r="I540" s="11"/>
      <c r="J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  <c r="Z540" s="11"/>
      <c r="AA540" s="11"/>
      <c r="AB540" s="11"/>
      <c r="AC540" s="11"/>
      <c r="AD540" s="11"/>
      <c r="AE540" s="11"/>
      <c r="AF540" s="11"/>
      <c r="AG540" s="14"/>
      <c r="AH540" s="11"/>
      <c r="AI540" s="11"/>
      <c r="AJ540" s="11"/>
      <c r="AK540" s="11"/>
      <c r="AL540" s="11"/>
      <c r="AM540" s="11"/>
      <c r="AN540" s="11"/>
      <c r="AO540" s="11"/>
      <c r="AP540" s="11"/>
      <c r="AQ540" s="11"/>
      <c r="AR540" s="11"/>
      <c r="AS540" s="11"/>
      <c r="AT540" s="11"/>
      <c r="AU540" s="11"/>
      <c r="AV540" s="11"/>
      <c r="AW540" s="11"/>
      <c r="AX540" s="11"/>
      <c r="AY540" s="11"/>
      <c r="AZ540" s="11"/>
      <c r="BA540" s="11"/>
      <c r="BB540" s="11"/>
      <c r="BC540" s="11"/>
      <c r="BD540" s="11"/>
      <c r="BE540" s="11"/>
      <c r="BF540" s="11"/>
      <c r="BG540" s="11"/>
      <c r="BH540" s="1">
        <f t="shared" si="9"/>
        <v>0</v>
      </c>
    </row>
    <row r="541" spans="2:60" x14ac:dyDescent="0.25">
      <c r="B541" s="211"/>
      <c r="C541" s="11"/>
      <c r="D541" s="11"/>
      <c r="E541" s="11"/>
      <c r="F541" s="11"/>
      <c r="G541" s="11"/>
      <c r="H541" s="11"/>
      <c r="I541" s="11"/>
      <c r="J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  <c r="Z541" s="11"/>
      <c r="AA541" s="11"/>
      <c r="AB541" s="11"/>
      <c r="AC541" s="11"/>
      <c r="AD541" s="11"/>
      <c r="AE541" s="11"/>
      <c r="AF541" s="11"/>
      <c r="AG541" s="14"/>
      <c r="AH541" s="11"/>
      <c r="AI541" s="11"/>
      <c r="AJ541" s="11"/>
      <c r="AK541" s="11"/>
      <c r="AL541" s="11"/>
      <c r="AM541" s="11"/>
      <c r="AN541" s="11"/>
      <c r="AO541" s="11"/>
      <c r="AP541" s="11"/>
      <c r="AQ541" s="11"/>
      <c r="AR541" s="11"/>
      <c r="AS541" s="11"/>
      <c r="AT541" s="11"/>
      <c r="AU541" s="11"/>
      <c r="AV541" s="11"/>
      <c r="AW541" s="11"/>
      <c r="AX541" s="11"/>
      <c r="AY541" s="11"/>
      <c r="AZ541" s="11"/>
      <c r="BA541" s="11"/>
      <c r="BB541" s="11"/>
      <c r="BC541" s="11"/>
      <c r="BD541" s="11"/>
      <c r="BE541" s="11"/>
      <c r="BF541" s="11"/>
      <c r="BG541" s="11"/>
      <c r="BH541" s="1">
        <f t="shared" si="9"/>
        <v>0</v>
      </c>
    </row>
    <row r="542" spans="2:60" x14ac:dyDescent="0.25">
      <c r="B542" s="211"/>
      <c r="C542" s="11"/>
      <c r="D542" s="11"/>
      <c r="E542" s="11"/>
      <c r="F542" s="11"/>
      <c r="G542" s="11"/>
      <c r="H542" s="11"/>
      <c r="I542" s="11"/>
      <c r="J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  <c r="Z542" s="11"/>
      <c r="AA542" s="11"/>
      <c r="AB542" s="11"/>
      <c r="AC542" s="11"/>
      <c r="AD542" s="11"/>
      <c r="AE542" s="11"/>
      <c r="AF542" s="11"/>
      <c r="AG542" s="14"/>
      <c r="AH542" s="11"/>
      <c r="AI542" s="11"/>
      <c r="AJ542" s="11"/>
      <c r="AK542" s="11"/>
      <c r="AL542" s="11"/>
      <c r="AM542" s="11"/>
      <c r="AN542" s="11"/>
      <c r="AO542" s="11"/>
      <c r="AP542" s="11"/>
      <c r="AQ542" s="11"/>
      <c r="AR542" s="11"/>
      <c r="AS542" s="11"/>
      <c r="AT542" s="11"/>
      <c r="AU542" s="11"/>
      <c r="AV542" s="11"/>
      <c r="AW542" s="11"/>
      <c r="AX542" s="11"/>
      <c r="AY542" s="11"/>
      <c r="AZ542" s="11"/>
      <c r="BA542" s="11"/>
      <c r="BB542" s="11"/>
      <c r="BC542" s="11"/>
      <c r="BD542" s="11"/>
      <c r="BE542" s="11"/>
      <c r="BF542" s="11"/>
      <c r="BG542" s="11"/>
      <c r="BH542" s="1">
        <f t="shared" si="9"/>
        <v>0</v>
      </c>
    </row>
    <row r="543" spans="2:60" x14ac:dyDescent="0.25">
      <c r="B543" s="211"/>
      <c r="C543" s="11"/>
      <c r="D543" s="11"/>
      <c r="E543" s="11"/>
      <c r="F543" s="11"/>
      <c r="G543" s="11"/>
      <c r="H543" s="11"/>
      <c r="I543" s="11"/>
      <c r="J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  <c r="Z543" s="11"/>
      <c r="AA543" s="11"/>
      <c r="AB543" s="11"/>
      <c r="AC543" s="11"/>
      <c r="AD543" s="11"/>
      <c r="AE543" s="11"/>
      <c r="AF543" s="11"/>
      <c r="AG543" s="14"/>
      <c r="AH543" s="11"/>
      <c r="AI543" s="11"/>
      <c r="AJ543" s="11"/>
      <c r="AK543" s="11"/>
      <c r="AL543" s="11"/>
      <c r="AM543" s="11"/>
      <c r="AN543" s="11"/>
      <c r="AO543" s="11"/>
      <c r="AP543" s="11"/>
      <c r="AQ543" s="11"/>
      <c r="AR543" s="11"/>
      <c r="AS543" s="11"/>
      <c r="AT543" s="11"/>
      <c r="AU543" s="11"/>
      <c r="AV543" s="11"/>
      <c r="AW543" s="11"/>
      <c r="AX543" s="11"/>
      <c r="AY543" s="11"/>
      <c r="AZ543" s="11"/>
      <c r="BA543" s="11"/>
      <c r="BB543" s="11"/>
      <c r="BC543" s="11"/>
      <c r="BD543" s="11"/>
      <c r="BE543" s="11"/>
      <c r="BF543" s="11"/>
      <c r="BG543" s="11"/>
      <c r="BH543" s="1">
        <f t="shared" si="9"/>
        <v>0</v>
      </c>
    </row>
    <row r="544" spans="2:60" x14ac:dyDescent="0.25">
      <c r="B544" s="211"/>
      <c r="C544" s="11"/>
      <c r="D544" s="11"/>
      <c r="E544" s="11"/>
      <c r="F544" s="11"/>
      <c r="G544" s="11"/>
      <c r="H544" s="11"/>
      <c r="I544" s="11"/>
      <c r="J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  <c r="Z544" s="11"/>
      <c r="AA544" s="11"/>
      <c r="AB544" s="11"/>
      <c r="AC544" s="11"/>
      <c r="AD544" s="11"/>
      <c r="AE544" s="11"/>
      <c r="AF544" s="11"/>
      <c r="AG544" s="14"/>
      <c r="AH544" s="11"/>
      <c r="AI544" s="11"/>
      <c r="AJ544" s="11"/>
      <c r="AK544" s="11"/>
      <c r="AL544" s="11"/>
      <c r="AM544" s="11"/>
      <c r="AN544" s="11"/>
      <c r="AO544" s="11"/>
      <c r="AP544" s="11"/>
      <c r="AQ544" s="11"/>
      <c r="AR544" s="11"/>
      <c r="AS544" s="11"/>
      <c r="AT544" s="11"/>
      <c r="AU544" s="11"/>
      <c r="AV544" s="11"/>
      <c r="AW544" s="11"/>
      <c r="AX544" s="11"/>
      <c r="AY544" s="11"/>
      <c r="AZ544" s="11"/>
      <c r="BA544" s="11"/>
      <c r="BB544" s="11"/>
      <c r="BC544" s="11"/>
      <c r="BD544" s="11"/>
      <c r="BE544" s="11"/>
      <c r="BF544" s="11"/>
      <c r="BG544" s="11"/>
      <c r="BH544" s="1">
        <f t="shared" si="9"/>
        <v>0</v>
      </c>
    </row>
    <row r="545" spans="2:60" x14ac:dyDescent="0.25">
      <c r="B545" s="211"/>
      <c r="C545" s="11"/>
      <c r="D545" s="11"/>
      <c r="E545" s="11"/>
      <c r="F545" s="11"/>
      <c r="G545" s="11"/>
      <c r="H545" s="11"/>
      <c r="I545" s="11"/>
      <c r="J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  <c r="Z545" s="11"/>
      <c r="AA545" s="11"/>
      <c r="AB545" s="11"/>
      <c r="AC545" s="11"/>
      <c r="AD545" s="11"/>
      <c r="AE545" s="11"/>
      <c r="AF545" s="11"/>
      <c r="AG545" s="14"/>
      <c r="AH545" s="11"/>
      <c r="AI545" s="11"/>
      <c r="AJ545" s="11"/>
      <c r="AK545" s="11"/>
      <c r="AL545" s="11"/>
      <c r="AM545" s="11"/>
      <c r="AN545" s="11"/>
      <c r="AO545" s="11"/>
      <c r="AP545" s="11"/>
      <c r="AQ545" s="11"/>
      <c r="AR545" s="11"/>
      <c r="AS545" s="11"/>
      <c r="AT545" s="11"/>
      <c r="AU545" s="11"/>
      <c r="AV545" s="11"/>
      <c r="AW545" s="11"/>
      <c r="AX545" s="11"/>
      <c r="AY545" s="11"/>
      <c r="AZ545" s="11"/>
      <c r="BA545" s="11"/>
      <c r="BB545" s="11"/>
      <c r="BC545" s="11"/>
      <c r="BD545" s="11"/>
      <c r="BE545" s="11"/>
      <c r="BF545" s="11"/>
      <c r="BG545" s="11"/>
      <c r="BH545" s="1">
        <f t="shared" si="9"/>
        <v>0</v>
      </c>
    </row>
    <row r="546" spans="2:60" x14ac:dyDescent="0.25">
      <c r="B546" s="211"/>
      <c r="C546" s="11"/>
      <c r="D546" s="11"/>
      <c r="E546" s="11"/>
      <c r="F546" s="11"/>
      <c r="G546" s="11"/>
      <c r="H546" s="11"/>
      <c r="I546" s="11"/>
      <c r="J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  <c r="Z546" s="11"/>
      <c r="AA546" s="11"/>
      <c r="AB546" s="11"/>
      <c r="AC546" s="11"/>
      <c r="AD546" s="11"/>
      <c r="AE546" s="11"/>
      <c r="AF546" s="11"/>
      <c r="AG546" s="14"/>
      <c r="AH546" s="11"/>
      <c r="AI546" s="11"/>
      <c r="AJ546" s="11"/>
      <c r="AK546" s="11"/>
      <c r="AL546" s="11"/>
      <c r="AM546" s="11"/>
      <c r="AN546" s="11"/>
      <c r="AO546" s="11"/>
      <c r="AP546" s="11"/>
      <c r="AQ546" s="11"/>
      <c r="AR546" s="11"/>
      <c r="AS546" s="11"/>
      <c r="AT546" s="11"/>
      <c r="AU546" s="11"/>
      <c r="AV546" s="11"/>
      <c r="AW546" s="11"/>
      <c r="AX546" s="11"/>
      <c r="AY546" s="11"/>
      <c r="AZ546" s="11"/>
      <c r="BA546" s="11"/>
      <c r="BB546" s="11"/>
      <c r="BC546" s="11"/>
      <c r="BD546" s="11"/>
      <c r="BE546" s="11"/>
      <c r="BF546" s="11"/>
      <c r="BG546" s="11"/>
      <c r="BH546" s="1">
        <f t="shared" si="9"/>
        <v>0</v>
      </c>
    </row>
    <row r="547" spans="2:60" x14ac:dyDescent="0.25">
      <c r="B547" s="211"/>
      <c r="C547" s="11"/>
      <c r="D547" s="11"/>
      <c r="E547" s="11"/>
      <c r="F547" s="11"/>
      <c r="G547" s="11"/>
      <c r="H547" s="11"/>
      <c r="I547" s="11"/>
      <c r="J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  <c r="Z547" s="11"/>
      <c r="AA547" s="11"/>
      <c r="AB547" s="11"/>
      <c r="AC547" s="11"/>
      <c r="AD547" s="11"/>
      <c r="AE547" s="11"/>
      <c r="AF547" s="11"/>
      <c r="AG547" s="14"/>
      <c r="AH547" s="11"/>
      <c r="AI547" s="11"/>
      <c r="AJ547" s="11"/>
      <c r="AK547" s="11"/>
      <c r="AL547" s="11"/>
      <c r="AM547" s="11"/>
      <c r="AN547" s="11"/>
      <c r="AO547" s="11"/>
      <c r="AP547" s="11"/>
      <c r="AQ547" s="11"/>
      <c r="AR547" s="11"/>
      <c r="AS547" s="11"/>
      <c r="AT547" s="11"/>
      <c r="AU547" s="11"/>
      <c r="AV547" s="11"/>
      <c r="AW547" s="11"/>
      <c r="AX547" s="11"/>
      <c r="AY547" s="11"/>
      <c r="AZ547" s="11"/>
      <c r="BA547" s="11"/>
      <c r="BB547" s="11"/>
      <c r="BC547" s="11"/>
      <c r="BD547" s="11"/>
      <c r="BE547" s="11"/>
      <c r="BF547" s="11"/>
      <c r="BG547" s="11"/>
      <c r="BH547" s="1">
        <f t="shared" si="9"/>
        <v>0</v>
      </c>
    </row>
    <row r="548" spans="2:60" x14ac:dyDescent="0.25">
      <c r="B548" s="211"/>
      <c r="C548" s="11"/>
      <c r="D548" s="11"/>
      <c r="E548" s="11"/>
      <c r="F548" s="11"/>
      <c r="G548" s="11"/>
      <c r="H548" s="11"/>
      <c r="I548" s="11"/>
      <c r="J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  <c r="Z548" s="11"/>
      <c r="AA548" s="11"/>
      <c r="AB548" s="11"/>
      <c r="AC548" s="11"/>
      <c r="AD548" s="11"/>
      <c r="AE548" s="11"/>
      <c r="AF548" s="11"/>
      <c r="AG548" s="14"/>
      <c r="AH548" s="11"/>
      <c r="AI548" s="11"/>
      <c r="AJ548" s="11"/>
      <c r="AK548" s="11"/>
      <c r="AL548" s="11"/>
      <c r="AM548" s="11"/>
      <c r="AN548" s="11"/>
      <c r="AO548" s="11"/>
      <c r="AP548" s="11"/>
      <c r="AQ548" s="11"/>
      <c r="AR548" s="11"/>
      <c r="AS548" s="11"/>
      <c r="AT548" s="11"/>
      <c r="AU548" s="11"/>
      <c r="AV548" s="11"/>
      <c r="AW548" s="11"/>
      <c r="AX548" s="11"/>
      <c r="AY548" s="11"/>
      <c r="AZ548" s="11"/>
      <c r="BA548" s="11"/>
      <c r="BB548" s="11"/>
      <c r="BC548" s="11"/>
      <c r="BD548" s="11"/>
      <c r="BE548" s="11"/>
      <c r="BF548" s="11"/>
      <c r="BG548" s="11"/>
      <c r="BH548" s="1">
        <f t="shared" si="9"/>
        <v>0</v>
      </c>
    </row>
    <row r="549" spans="2:60" x14ac:dyDescent="0.25">
      <c r="B549" s="150"/>
      <c r="C549" s="11"/>
      <c r="D549" s="11"/>
      <c r="E549" s="11"/>
      <c r="F549" s="11"/>
      <c r="G549" s="11"/>
      <c r="H549" s="11"/>
      <c r="I549" s="11"/>
      <c r="J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  <c r="Z549" s="11"/>
      <c r="AA549" s="11"/>
      <c r="AB549" s="11"/>
      <c r="AC549" s="11"/>
      <c r="AD549" s="11"/>
      <c r="AE549" s="11"/>
      <c r="AF549" s="11"/>
      <c r="AG549" s="14"/>
      <c r="AH549" s="11"/>
      <c r="AI549" s="11"/>
      <c r="AJ549" s="11"/>
      <c r="AK549" s="11"/>
      <c r="AL549" s="11"/>
      <c r="AM549" s="11"/>
      <c r="AN549" s="11"/>
      <c r="AO549" s="11"/>
      <c r="AP549" s="11"/>
      <c r="AQ549" s="11"/>
      <c r="AR549" s="11"/>
      <c r="AS549" s="11"/>
      <c r="AT549" s="11"/>
      <c r="AU549" s="11"/>
      <c r="AV549" s="11"/>
      <c r="AW549" s="11"/>
      <c r="AX549" s="11"/>
      <c r="AY549" s="11"/>
      <c r="AZ549" s="11"/>
      <c r="BA549" s="11"/>
      <c r="BB549" s="11"/>
      <c r="BC549" s="11"/>
      <c r="BD549" s="11"/>
      <c r="BE549" s="11"/>
      <c r="BF549" s="11"/>
      <c r="BG549" s="11"/>
      <c r="BH549" s="1">
        <f t="shared" si="9"/>
        <v>0</v>
      </c>
    </row>
    <row r="550" spans="2:60" x14ac:dyDescent="0.25">
      <c r="B550" s="211"/>
      <c r="C550" s="11"/>
      <c r="D550" s="11"/>
      <c r="E550" s="11"/>
      <c r="F550" s="11"/>
      <c r="G550" s="11"/>
      <c r="H550" s="11"/>
      <c r="I550" s="11"/>
      <c r="J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  <c r="Z550" s="11"/>
      <c r="AA550" s="11"/>
      <c r="AB550" s="11"/>
      <c r="AC550" s="11"/>
      <c r="AD550" s="11"/>
      <c r="AE550" s="11"/>
      <c r="AF550" s="11"/>
      <c r="AG550" s="14"/>
      <c r="AH550" s="11"/>
      <c r="AI550" s="11"/>
      <c r="AJ550" s="11"/>
      <c r="AK550" s="11"/>
      <c r="AL550" s="11"/>
      <c r="AM550" s="11"/>
      <c r="AN550" s="11"/>
      <c r="AO550" s="11"/>
      <c r="AP550" s="11"/>
      <c r="AQ550" s="11"/>
      <c r="AR550" s="11"/>
      <c r="AS550" s="11"/>
      <c r="AT550" s="11"/>
      <c r="AU550" s="11"/>
      <c r="AV550" s="11"/>
      <c r="AW550" s="11"/>
      <c r="AX550" s="11"/>
      <c r="AY550" s="11"/>
      <c r="AZ550" s="11"/>
      <c r="BA550" s="11"/>
      <c r="BB550" s="11"/>
      <c r="BC550" s="11"/>
      <c r="BD550" s="11"/>
      <c r="BE550" s="11"/>
      <c r="BF550" s="11"/>
      <c r="BG550" s="11"/>
      <c r="BH550" s="1">
        <f t="shared" si="9"/>
        <v>0</v>
      </c>
    </row>
    <row r="551" spans="2:60" x14ac:dyDescent="0.25">
      <c r="B551" s="211"/>
      <c r="C551" s="11"/>
      <c r="D551" s="11"/>
      <c r="E551" s="11"/>
      <c r="F551" s="11"/>
      <c r="G551" s="11"/>
      <c r="H551" s="11"/>
      <c r="I551" s="11"/>
      <c r="J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  <c r="Z551" s="11"/>
      <c r="AA551" s="11"/>
      <c r="AB551" s="11"/>
      <c r="AC551" s="11"/>
      <c r="AD551" s="11"/>
      <c r="AE551" s="11"/>
      <c r="AF551" s="11"/>
      <c r="AG551" s="14"/>
      <c r="AH551" s="11"/>
      <c r="AI551" s="11"/>
      <c r="AJ551" s="11"/>
      <c r="AK551" s="11"/>
      <c r="AL551" s="11"/>
      <c r="AM551" s="11"/>
      <c r="AN551" s="11"/>
      <c r="AO551" s="11"/>
      <c r="AP551" s="11"/>
      <c r="AQ551" s="11"/>
      <c r="AR551" s="11"/>
      <c r="AS551" s="11"/>
      <c r="AT551" s="11"/>
      <c r="AU551" s="11"/>
      <c r="AV551" s="11"/>
      <c r="AW551" s="11"/>
      <c r="AX551" s="11"/>
      <c r="AY551" s="11"/>
      <c r="AZ551" s="11"/>
      <c r="BA551" s="11"/>
      <c r="BB551" s="11"/>
      <c r="BC551" s="11"/>
      <c r="BD551" s="11"/>
      <c r="BE551" s="11"/>
      <c r="BF551" s="11"/>
      <c r="BG551" s="11"/>
      <c r="BH551" s="1">
        <f t="shared" si="9"/>
        <v>0</v>
      </c>
    </row>
    <row r="552" spans="2:60" x14ac:dyDescent="0.25">
      <c r="B552" s="150"/>
      <c r="C552" s="11"/>
      <c r="D552" s="11"/>
      <c r="E552" s="11"/>
      <c r="F552" s="11"/>
      <c r="G552" s="11"/>
      <c r="H552" s="11"/>
      <c r="I552" s="11"/>
      <c r="J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  <c r="Z552" s="11"/>
      <c r="AA552" s="11"/>
      <c r="AB552" s="11"/>
      <c r="AC552" s="11"/>
      <c r="AD552" s="11"/>
      <c r="AE552" s="11"/>
      <c r="AF552" s="11"/>
      <c r="AG552" s="14"/>
      <c r="AH552" s="11"/>
      <c r="AI552" s="11"/>
      <c r="AJ552" s="11"/>
      <c r="AK552" s="11"/>
      <c r="AL552" s="11"/>
      <c r="AM552" s="11"/>
      <c r="AN552" s="11"/>
      <c r="AO552" s="11"/>
      <c r="AP552" s="11"/>
      <c r="AQ552" s="11"/>
      <c r="AR552" s="11"/>
      <c r="AS552" s="11"/>
      <c r="AT552" s="11"/>
      <c r="AU552" s="11"/>
      <c r="AV552" s="11"/>
      <c r="AW552" s="11"/>
      <c r="AX552" s="11"/>
      <c r="AY552" s="11"/>
      <c r="AZ552" s="11"/>
      <c r="BA552" s="11"/>
      <c r="BB552" s="11"/>
      <c r="BC552" s="11"/>
      <c r="BD552" s="11"/>
      <c r="BE552" s="11"/>
      <c r="BF552" s="11"/>
      <c r="BG552" s="11"/>
      <c r="BH552" s="1">
        <f t="shared" si="9"/>
        <v>0</v>
      </c>
    </row>
    <row r="553" spans="2:60" x14ac:dyDescent="0.25">
      <c r="B553" s="211"/>
      <c r="C553" s="11"/>
      <c r="D553" s="11"/>
      <c r="E553" s="11"/>
      <c r="F553" s="11"/>
      <c r="G553" s="11"/>
      <c r="H553" s="11"/>
      <c r="I553" s="11"/>
      <c r="J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  <c r="Z553" s="11"/>
      <c r="AA553" s="11"/>
      <c r="AB553" s="11"/>
      <c r="AC553" s="11"/>
      <c r="AD553" s="11"/>
      <c r="AE553" s="11"/>
      <c r="AF553" s="11"/>
      <c r="AG553" s="14"/>
      <c r="AH553" s="11"/>
      <c r="AI553" s="11"/>
      <c r="AJ553" s="11"/>
      <c r="AK553" s="11"/>
      <c r="AL553" s="11"/>
      <c r="AM553" s="11"/>
      <c r="AN553" s="11"/>
      <c r="AO553" s="11"/>
      <c r="AP553" s="11"/>
      <c r="AQ553" s="11"/>
      <c r="AR553" s="11"/>
      <c r="AS553" s="11"/>
      <c r="AT553" s="11"/>
      <c r="AU553" s="11"/>
      <c r="AV553" s="11"/>
      <c r="AW553" s="11"/>
      <c r="AX553" s="11"/>
      <c r="AY553" s="11"/>
      <c r="AZ553" s="11"/>
      <c r="BA553" s="11"/>
      <c r="BB553" s="11"/>
      <c r="BC553" s="11"/>
      <c r="BD553" s="11"/>
      <c r="BE553" s="11"/>
      <c r="BF553" s="11"/>
      <c r="BG553" s="11"/>
      <c r="BH553" s="1">
        <f t="shared" si="9"/>
        <v>0</v>
      </c>
    </row>
    <row r="554" spans="2:60" x14ac:dyDescent="0.25">
      <c r="B554" s="211"/>
      <c r="C554" s="11"/>
      <c r="D554" s="11"/>
      <c r="E554" s="11"/>
      <c r="F554" s="11"/>
      <c r="G554" s="11"/>
      <c r="H554" s="11"/>
      <c r="I554" s="11"/>
      <c r="J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  <c r="Z554" s="11"/>
      <c r="AA554" s="11"/>
      <c r="AB554" s="11"/>
      <c r="AC554" s="11"/>
      <c r="AD554" s="11"/>
      <c r="AE554" s="11"/>
      <c r="AF554" s="11"/>
      <c r="AG554" s="14"/>
      <c r="AH554" s="11"/>
      <c r="AI554" s="11"/>
      <c r="AJ554" s="11"/>
      <c r="AK554" s="11"/>
      <c r="AL554" s="11"/>
      <c r="AM554" s="11"/>
      <c r="AN554" s="11"/>
      <c r="AO554" s="11"/>
      <c r="AP554" s="11"/>
      <c r="AQ554" s="11"/>
      <c r="AR554" s="11"/>
      <c r="AS554" s="11"/>
      <c r="AT554" s="11"/>
      <c r="AU554" s="11"/>
      <c r="AV554" s="11"/>
      <c r="AW554" s="11"/>
      <c r="AX554" s="11"/>
      <c r="AY554" s="11"/>
      <c r="AZ554" s="11"/>
      <c r="BA554" s="11"/>
      <c r="BB554" s="11"/>
      <c r="BC554" s="11"/>
      <c r="BD554" s="11"/>
      <c r="BE554" s="11"/>
      <c r="BF554" s="11"/>
      <c r="BG554" s="11"/>
      <c r="BH554" s="1">
        <f t="shared" si="9"/>
        <v>0</v>
      </c>
    </row>
    <row r="555" spans="2:60" x14ac:dyDescent="0.25">
      <c r="B555" s="2"/>
      <c r="C555" s="11"/>
      <c r="D555" s="11"/>
      <c r="E555" s="11"/>
      <c r="F555" s="11"/>
      <c r="G555" s="11"/>
      <c r="H555" s="11"/>
      <c r="I555" s="11"/>
      <c r="J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  <c r="Z555" s="11"/>
      <c r="AA555" s="11"/>
      <c r="AB555" s="11"/>
      <c r="AC555" s="11"/>
      <c r="AD555" s="11"/>
      <c r="AE555" s="11"/>
      <c r="AF555" s="11"/>
      <c r="AG555" s="14"/>
      <c r="AH555" s="11"/>
      <c r="AI555" s="11"/>
      <c r="AJ555" s="11"/>
      <c r="AK555" s="11"/>
      <c r="AL555" s="11"/>
      <c r="AM555" s="11"/>
      <c r="AN555" s="11"/>
      <c r="AO555" s="11"/>
      <c r="AP555" s="11"/>
      <c r="AQ555" s="11"/>
      <c r="AR555" s="11"/>
      <c r="AS555" s="11"/>
      <c r="AT555" s="11"/>
      <c r="AU555" s="11"/>
      <c r="AV555" s="11"/>
      <c r="AW555" s="11"/>
      <c r="AX555" s="11"/>
      <c r="AY555" s="11"/>
      <c r="AZ555" s="11"/>
      <c r="BA555" s="11"/>
      <c r="BB555" s="11"/>
      <c r="BC555" s="11"/>
      <c r="BD555" s="11"/>
      <c r="BE555" s="11"/>
      <c r="BF555" s="11"/>
      <c r="BG555" s="11"/>
      <c r="BH555" s="1">
        <f t="shared" si="9"/>
        <v>0</v>
      </c>
    </row>
    <row r="556" spans="2:60" x14ac:dyDescent="0.25">
      <c r="B556" s="2"/>
      <c r="C556" s="11"/>
      <c r="D556" s="11"/>
      <c r="E556" s="11"/>
      <c r="F556" s="11"/>
      <c r="G556" s="11"/>
      <c r="H556" s="11"/>
      <c r="I556" s="11"/>
      <c r="J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  <c r="Z556" s="11"/>
      <c r="AA556" s="11"/>
      <c r="AB556" s="11"/>
      <c r="AC556" s="11"/>
      <c r="AD556" s="11"/>
      <c r="AE556" s="11"/>
      <c r="AF556" s="11"/>
      <c r="AG556" s="14"/>
      <c r="AH556" s="11"/>
      <c r="AI556" s="11"/>
      <c r="AJ556" s="11"/>
      <c r="AK556" s="11"/>
      <c r="AL556" s="11"/>
      <c r="AM556" s="11"/>
      <c r="AN556" s="11"/>
      <c r="AO556" s="11"/>
      <c r="AP556" s="11"/>
      <c r="AQ556" s="11"/>
      <c r="AR556" s="11"/>
      <c r="AS556" s="11"/>
      <c r="AT556" s="11"/>
      <c r="AU556" s="11"/>
      <c r="AV556" s="11"/>
      <c r="AW556" s="11"/>
      <c r="AX556" s="11"/>
      <c r="AY556" s="11"/>
      <c r="AZ556" s="11"/>
      <c r="BA556" s="11"/>
      <c r="BB556" s="11"/>
      <c r="BC556" s="11"/>
      <c r="BD556" s="11"/>
      <c r="BE556" s="11"/>
      <c r="BF556" s="11"/>
      <c r="BG556" s="11"/>
      <c r="BH556" s="1">
        <f t="shared" si="9"/>
        <v>0</v>
      </c>
    </row>
    <row r="557" spans="2:60" x14ac:dyDescent="0.25">
      <c r="B557" s="211"/>
      <c r="C557" s="11"/>
      <c r="D557" s="11"/>
      <c r="E557" s="11"/>
      <c r="F557" s="11"/>
      <c r="G557" s="11"/>
      <c r="H557" s="11"/>
      <c r="I557" s="11"/>
      <c r="J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  <c r="Z557" s="11"/>
      <c r="AA557" s="11"/>
      <c r="AB557" s="11"/>
      <c r="AC557" s="11"/>
      <c r="AD557" s="11"/>
      <c r="AE557" s="11"/>
      <c r="AF557" s="11"/>
      <c r="AG557" s="14"/>
      <c r="AH557" s="11"/>
      <c r="AI557" s="11"/>
      <c r="AJ557" s="11"/>
      <c r="AK557" s="11"/>
      <c r="AL557" s="11"/>
      <c r="AM557" s="11"/>
      <c r="AN557" s="11"/>
      <c r="AO557" s="11"/>
      <c r="AP557" s="11"/>
      <c r="AQ557" s="11"/>
      <c r="AR557" s="11"/>
      <c r="AS557" s="11"/>
      <c r="AT557" s="11"/>
      <c r="AU557" s="11"/>
      <c r="AV557" s="11"/>
      <c r="AW557" s="11"/>
      <c r="AX557" s="11"/>
      <c r="AY557" s="11"/>
      <c r="AZ557" s="11"/>
      <c r="BA557" s="11"/>
      <c r="BB557" s="11"/>
      <c r="BC557" s="11"/>
      <c r="BD557" s="11"/>
      <c r="BE557" s="11"/>
      <c r="BF557" s="11"/>
      <c r="BG557" s="11"/>
      <c r="BH557" s="1">
        <f t="shared" si="9"/>
        <v>0</v>
      </c>
    </row>
    <row r="558" spans="2:60" x14ac:dyDescent="0.25">
      <c r="B558" s="211"/>
      <c r="C558" s="11"/>
      <c r="D558" s="11"/>
      <c r="E558" s="11"/>
      <c r="F558" s="11"/>
      <c r="G558" s="11"/>
      <c r="H558" s="11"/>
      <c r="I558" s="11"/>
      <c r="J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  <c r="Z558" s="11"/>
      <c r="AA558" s="11"/>
      <c r="AB558" s="11"/>
      <c r="AC558" s="11"/>
      <c r="AD558" s="11"/>
      <c r="AE558" s="11"/>
      <c r="AF558" s="11"/>
      <c r="AG558" s="14"/>
      <c r="AH558" s="11"/>
      <c r="AI558" s="11"/>
      <c r="AJ558" s="11"/>
      <c r="AK558" s="11"/>
      <c r="AL558" s="11"/>
      <c r="AM558" s="11"/>
      <c r="AN558" s="11"/>
      <c r="AO558" s="11"/>
      <c r="AP558" s="11"/>
      <c r="AQ558" s="11"/>
      <c r="AR558" s="11"/>
      <c r="AS558" s="11"/>
      <c r="AT558" s="11"/>
      <c r="AU558" s="11"/>
      <c r="AV558" s="11"/>
      <c r="AW558" s="11"/>
      <c r="AX558" s="11"/>
      <c r="AY558" s="11"/>
      <c r="AZ558" s="11"/>
      <c r="BA558" s="11"/>
      <c r="BB558" s="11"/>
      <c r="BC558" s="11"/>
      <c r="BD558" s="11"/>
      <c r="BE558" s="11"/>
      <c r="BF558" s="11"/>
      <c r="BG558" s="11"/>
      <c r="BH558" s="1">
        <f t="shared" si="9"/>
        <v>0</v>
      </c>
    </row>
    <row r="559" spans="2:60" x14ac:dyDescent="0.25">
      <c r="B559" s="211"/>
      <c r="C559" s="11"/>
      <c r="D559" s="11"/>
      <c r="E559" s="11"/>
      <c r="F559" s="11"/>
      <c r="G559" s="11"/>
      <c r="H559" s="11"/>
      <c r="I559" s="11"/>
      <c r="J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  <c r="Z559" s="11"/>
      <c r="AA559" s="11"/>
      <c r="AB559" s="11"/>
      <c r="AC559" s="11"/>
      <c r="AD559" s="11"/>
      <c r="AE559" s="11"/>
      <c r="AF559" s="11"/>
      <c r="AG559" s="14"/>
      <c r="AH559" s="11"/>
      <c r="AI559" s="11"/>
      <c r="AJ559" s="11"/>
      <c r="AK559" s="11"/>
      <c r="AL559" s="11"/>
      <c r="AM559" s="11"/>
      <c r="AN559" s="11"/>
      <c r="AO559" s="11"/>
      <c r="AP559" s="11"/>
      <c r="AQ559" s="11"/>
      <c r="AR559" s="11"/>
      <c r="AS559" s="11"/>
      <c r="AT559" s="11"/>
      <c r="AU559" s="11"/>
      <c r="AV559" s="11"/>
      <c r="AW559" s="11"/>
      <c r="AX559" s="11"/>
      <c r="AY559" s="11"/>
      <c r="AZ559" s="11"/>
      <c r="BA559" s="11"/>
      <c r="BB559" s="11"/>
      <c r="BC559" s="11"/>
      <c r="BD559" s="11"/>
      <c r="BE559" s="11"/>
      <c r="BF559" s="11"/>
      <c r="BG559" s="11"/>
      <c r="BH559" s="1">
        <f t="shared" si="9"/>
        <v>0</v>
      </c>
    </row>
    <row r="560" spans="2:60" x14ac:dyDescent="0.25">
      <c r="B560" s="211"/>
      <c r="C560" s="11"/>
      <c r="D560" s="11"/>
      <c r="E560" s="11"/>
      <c r="F560" s="11"/>
      <c r="G560" s="11"/>
      <c r="H560" s="11"/>
      <c r="I560" s="11"/>
      <c r="J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  <c r="Z560" s="11"/>
      <c r="AA560" s="11"/>
      <c r="AB560" s="11"/>
      <c r="AC560" s="11"/>
      <c r="AD560" s="11"/>
      <c r="AE560" s="11"/>
      <c r="AF560" s="11"/>
      <c r="AG560" s="14"/>
      <c r="AH560" s="11"/>
      <c r="AI560" s="11"/>
      <c r="AJ560" s="11"/>
      <c r="AK560" s="11"/>
      <c r="AL560" s="11"/>
      <c r="AM560" s="11"/>
      <c r="AN560" s="11"/>
      <c r="AO560" s="11"/>
      <c r="AP560" s="11"/>
      <c r="AQ560" s="11"/>
      <c r="AR560" s="11"/>
      <c r="AS560" s="11"/>
      <c r="AT560" s="11"/>
      <c r="AU560" s="11"/>
      <c r="AV560" s="11"/>
      <c r="AW560" s="11"/>
      <c r="AX560" s="11"/>
      <c r="AY560" s="11"/>
      <c r="AZ560" s="11"/>
      <c r="BA560" s="11"/>
      <c r="BB560" s="11"/>
      <c r="BC560" s="11"/>
      <c r="BD560" s="11"/>
      <c r="BE560" s="11"/>
      <c r="BF560" s="11"/>
      <c r="BG560" s="11"/>
      <c r="BH560" s="1">
        <f t="shared" si="9"/>
        <v>0</v>
      </c>
    </row>
    <row r="561" spans="2:60" x14ac:dyDescent="0.25">
      <c r="B561" s="211"/>
      <c r="C561" s="11"/>
      <c r="D561" s="11"/>
      <c r="E561" s="11"/>
      <c r="F561" s="11"/>
      <c r="G561" s="11"/>
      <c r="H561" s="11"/>
      <c r="I561" s="11"/>
      <c r="J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  <c r="Z561" s="11"/>
      <c r="AA561" s="11"/>
      <c r="AB561" s="11"/>
      <c r="AC561" s="11"/>
      <c r="AD561" s="11"/>
      <c r="AE561" s="11"/>
      <c r="AF561" s="11"/>
      <c r="AG561" s="14"/>
      <c r="AH561" s="11"/>
      <c r="AI561" s="11"/>
      <c r="AJ561" s="11"/>
      <c r="AK561" s="11"/>
      <c r="AL561" s="11"/>
      <c r="AM561" s="11"/>
      <c r="AN561" s="11"/>
      <c r="AO561" s="11"/>
      <c r="AP561" s="11"/>
      <c r="AQ561" s="11"/>
      <c r="AR561" s="11"/>
      <c r="AS561" s="11"/>
      <c r="AT561" s="11"/>
      <c r="AU561" s="11"/>
      <c r="AV561" s="11"/>
      <c r="AW561" s="11"/>
      <c r="AX561" s="11"/>
      <c r="AY561" s="11"/>
      <c r="AZ561" s="11"/>
      <c r="BA561" s="11"/>
      <c r="BB561" s="11"/>
      <c r="BC561" s="11"/>
      <c r="BD561" s="11"/>
      <c r="BE561" s="11"/>
      <c r="BF561" s="11"/>
      <c r="BG561" s="11"/>
      <c r="BH561" s="1">
        <f t="shared" si="9"/>
        <v>0</v>
      </c>
    </row>
    <row r="562" spans="2:60" x14ac:dyDescent="0.25">
      <c r="B562" s="211"/>
      <c r="C562" s="11"/>
      <c r="D562" s="11"/>
      <c r="E562" s="11"/>
      <c r="F562" s="11"/>
      <c r="G562" s="11"/>
      <c r="H562" s="11"/>
      <c r="I562" s="11"/>
      <c r="J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  <c r="Z562" s="11"/>
      <c r="AA562" s="11"/>
      <c r="AB562" s="11"/>
      <c r="AC562" s="11"/>
      <c r="AD562" s="11"/>
      <c r="AE562" s="11"/>
      <c r="AF562" s="11"/>
      <c r="AG562" s="14"/>
      <c r="AH562" s="11"/>
      <c r="AI562" s="11"/>
      <c r="AJ562" s="11"/>
      <c r="AK562" s="11"/>
      <c r="AL562" s="11"/>
      <c r="AM562" s="11"/>
      <c r="AN562" s="11"/>
      <c r="AO562" s="11"/>
      <c r="AP562" s="11"/>
      <c r="AQ562" s="11"/>
      <c r="AR562" s="11"/>
      <c r="AS562" s="11"/>
      <c r="AT562" s="11"/>
      <c r="AU562" s="11"/>
      <c r="AV562" s="11"/>
      <c r="AW562" s="11"/>
      <c r="AX562" s="11"/>
      <c r="AY562" s="11"/>
      <c r="AZ562" s="11"/>
      <c r="BA562" s="11"/>
      <c r="BB562" s="11"/>
      <c r="BC562" s="11"/>
      <c r="BD562" s="11"/>
      <c r="BE562" s="11"/>
      <c r="BF562" s="11"/>
      <c r="BG562" s="11"/>
      <c r="BH562" s="1">
        <f t="shared" si="9"/>
        <v>0</v>
      </c>
    </row>
    <row r="563" spans="2:60" x14ac:dyDescent="0.25">
      <c r="B563" s="211"/>
      <c r="C563" s="11"/>
      <c r="D563" s="11"/>
      <c r="E563" s="11"/>
      <c r="F563" s="11"/>
      <c r="G563" s="11"/>
      <c r="H563" s="11"/>
      <c r="I563" s="11"/>
      <c r="J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  <c r="Z563" s="11"/>
      <c r="AA563" s="11"/>
      <c r="AB563" s="11"/>
      <c r="AC563" s="11"/>
      <c r="AD563" s="11"/>
      <c r="AE563" s="11"/>
      <c r="AF563" s="11"/>
      <c r="AG563" s="14"/>
      <c r="AH563" s="11"/>
      <c r="AI563" s="11"/>
      <c r="AJ563" s="11"/>
      <c r="AK563" s="11"/>
      <c r="AL563" s="11"/>
      <c r="AM563" s="11"/>
      <c r="AN563" s="11"/>
      <c r="AO563" s="11"/>
      <c r="AP563" s="11"/>
      <c r="AQ563" s="11"/>
      <c r="AR563" s="11"/>
      <c r="AS563" s="11"/>
      <c r="AT563" s="11"/>
      <c r="AU563" s="11"/>
      <c r="AV563" s="11"/>
      <c r="AW563" s="11"/>
      <c r="AX563" s="11"/>
      <c r="AY563" s="11"/>
      <c r="AZ563" s="11"/>
      <c r="BA563" s="11"/>
      <c r="BB563" s="11"/>
      <c r="BC563" s="11"/>
      <c r="BD563" s="11"/>
      <c r="BE563" s="11"/>
      <c r="BF563" s="11"/>
      <c r="BG563" s="11"/>
      <c r="BH563" s="1">
        <f t="shared" si="9"/>
        <v>0</v>
      </c>
    </row>
    <row r="564" spans="2:60" x14ac:dyDescent="0.25">
      <c r="B564" s="211"/>
      <c r="C564" s="11"/>
      <c r="D564" s="11"/>
      <c r="E564" s="11"/>
      <c r="F564" s="11"/>
      <c r="G564" s="11"/>
      <c r="H564" s="11"/>
      <c r="I564" s="11"/>
      <c r="J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  <c r="Z564" s="11"/>
      <c r="AA564" s="11"/>
      <c r="AB564" s="11"/>
      <c r="AC564" s="11"/>
      <c r="AD564" s="11"/>
      <c r="AE564" s="11"/>
      <c r="AF564" s="11"/>
      <c r="AG564" s="14"/>
      <c r="AH564" s="11"/>
      <c r="AI564" s="11"/>
      <c r="AJ564" s="11"/>
      <c r="AK564" s="11"/>
      <c r="AL564" s="11"/>
      <c r="AM564" s="11"/>
      <c r="AN564" s="11"/>
      <c r="AO564" s="11"/>
      <c r="AP564" s="11"/>
      <c r="AQ564" s="11"/>
      <c r="AR564" s="11"/>
      <c r="AS564" s="11"/>
      <c r="AT564" s="11"/>
      <c r="AU564" s="11"/>
      <c r="AV564" s="11"/>
      <c r="AW564" s="11"/>
      <c r="AX564" s="11"/>
      <c r="AY564" s="11"/>
      <c r="AZ564" s="11"/>
      <c r="BA564" s="11"/>
      <c r="BB564" s="11"/>
      <c r="BC564" s="11"/>
      <c r="BD564" s="11"/>
      <c r="BE564" s="11"/>
      <c r="BF564" s="11"/>
      <c r="BG564" s="11"/>
      <c r="BH564" s="1">
        <f>SUM(C564:BG564)</f>
        <v>0</v>
      </c>
    </row>
    <row r="565" spans="2:60" x14ac:dyDescent="0.25">
      <c r="B565" s="211"/>
      <c r="C565" s="11"/>
      <c r="D565" s="11"/>
      <c r="E565" s="11"/>
      <c r="F565" s="11"/>
      <c r="G565" s="11"/>
      <c r="H565" s="11"/>
      <c r="I565" s="11"/>
      <c r="J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  <c r="Z565" s="11"/>
      <c r="AA565" s="11"/>
      <c r="AB565" s="11"/>
      <c r="AC565" s="11"/>
      <c r="AD565" s="11"/>
      <c r="AE565" s="11"/>
      <c r="AF565" s="11"/>
      <c r="AG565" s="14"/>
      <c r="AH565" s="11"/>
      <c r="AI565" s="11"/>
      <c r="AJ565" s="11"/>
      <c r="AK565" s="11"/>
      <c r="AL565" s="11"/>
      <c r="AM565" s="11"/>
      <c r="AN565" s="11"/>
      <c r="AO565" s="11"/>
      <c r="AP565" s="11"/>
      <c r="AQ565" s="11"/>
      <c r="AR565" s="11"/>
      <c r="AS565" s="11"/>
      <c r="AT565" s="11"/>
      <c r="AU565" s="11"/>
      <c r="AV565" s="11"/>
      <c r="AW565" s="11"/>
      <c r="AX565" s="11"/>
      <c r="AY565" s="11"/>
      <c r="AZ565" s="11"/>
      <c r="BA565" s="11"/>
      <c r="BB565" s="11"/>
      <c r="BC565" s="11"/>
      <c r="BD565" s="11"/>
      <c r="BE565" s="11"/>
      <c r="BF565" s="11"/>
      <c r="BG565" s="11"/>
      <c r="BH565" s="1">
        <f t="shared" si="9"/>
        <v>0</v>
      </c>
    </row>
    <row r="566" spans="2:60" x14ac:dyDescent="0.25">
      <c r="B566" s="211"/>
      <c r="C566" s="11"/>
      <c r="D566" s="11"/>
      <c r="E566" s="11"/>
      <c r="F566" s="11"/>
      <c r="G566" s="11"/>
      <c r="H566" s="11"/>
      <c r="I566" s="11"/>
      <c r="J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  <c r="Z566" s="11"/>
      <c r="AA566" s="11"/>
      <c r="AB566" s="11"/>
      <c r="AC566" s="11"/>
      <c r="AD566" s="11"/>
      <c r="AE566" s="11"/>
      <c r="AF566" s="11"/>
      <c r="AG566" s="14"/>
      <c r="AH566" s="11"/>
      <c r="AI566" s="11"/>
      <c r="AJ566" s="11"/>
      <c r="AK566" s="11"/>
      <c r="AL566" s="11"/>
      <c r="AM566" s="11"/>
      <c r="AN566" s="11"/>
      <c r="AO566" s="11"/>
      <c r="AP566" s="11"/>
      <c r="AQ566" s="11"/>
      <c r="AR566" s="11"/>
      <c r="AS566" s="11"/>
      <c r="AT566" s="11"/>
      <c r="AU566" s="11"/>
      <c r="AV566" s="11"/>
      <c r="AW566" s="11"/>
      <c r="AX566" s="11"/>
      <c r="AY566" s="11"/>
      <c r="AZ566" s="11"/>
      <c r="BA566" s="11"/>
      <c r="BB566" s="11"/>
      <c r="BC566" s="11"/>
      <c r="BD566" s="11"/>
      <c r="BE566" s="11"/>
      <c r="BF566" s="11"/>
      <c r="BG566" s="11"/>
      <c r="BH566" s="1">
        <f t="shared" si="9"/>
        <v>0</v>
      </c>
    </row>
    <row r="567" spans="2:60" x14ac:dyDescent="0.25">
      <c r="B567" s="211"/>
      <c r="C567" s="11"/>
      <c r="D567" s="11"/>
      <c r="E567" s="11"/>
      <c r="F567" s="11"/>
      <c r="G567" s="11"/>
      <c r="H567" s="11"/>
      <c r="I567" s="11"/>
      <c r="J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  <c r="Z567" s="11"/>
      <c r="AA567" s="11"/>
      <c r="AB567" s="11"/>
      <c r="AC567" s="11"/>
      <c r="AD567" s="11"/>
      <c r="AE567" s="11"/>
      <c r="AF567" s="11"/>
      <c r="AG567" s="14"/>
      <c r="AH567" s="11"/>
      <c r="AI567" s="11"/>
      <c r="AJ567" s="11"/>
      <c r="AK567" s="11"/>
      <c r="AL567" s="11"/>
      <c r="AM567" s="11"/>
      <c r="AN567" s="11"/>
      <c r="AO567" s="11"/>
      <c r="AP567" s="11"/>
      <c r="AQ567" s="11"/>
      <c r="AR567" s="11"/>
      <c r="AS567" s="11"/>
      <c r="AT567" s="11"/>
      <c r="AU567" s="11"/>
      <c r="AV567" s="11"/>
      <c r="AW567" s="11"/>
      <c r="AX567" s="11"/>
      <c r="AY567" s="11"/>
      <c r="AZ567" s="11"/>
      <c r="BA567" s="11"/>
      <c r="BB567" s="11"/>
      <c r="BC567" s="11"/>
      <c r="BD567" s="11"/>
      <c r="BE567" s="11"/>
      <c r="BF567" s="11"/>
      <c r="BG567" s="11"/>
      <c r="BH567" s="1">
        <f t="shared" si="9"/>
        <v>0</v>
      </c>
    </row>
    <row r="568" spans="2:60" x14ac:dyDescent="0.25">
      <c r="B568" s="211"/>
      <c r="C568" s="11"/>
      <c r="D568" s="11"/>
      <c r="E568" s="11"/>
      <c r="F568" s="11"/>
      <c r="G568" s="11"/>
      <c r="H568" s="11"/>
      <c r="I568" s="11"/>
      <c r="J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  <c r="Z568" s="11"/>
      <c r="AA568" s="11"/>
      <c r="AB568" s="11"/>
      <c r="AC568" s="11"/>
      <c r="AD568" s="11"/>
      <c r="AE568" s="11"/>
      <c r="AF568" s="11"/>
      <c r="AG568" s="14"/>
      <c r="AH568" s="11"/>
      <c r="AI568" s="11"/>
      <c r="AJ568" s="11"/>
      <c r="AK568" s="11"/>
      <c r="AL568" s="11"/>
      <c r="AM568" s="11"/>
      <c r="AN568" s="11"/>
      <c r="AO568" s="11"/>
      <c r="AP568" s="11"/>
      <c r="AQ568" s="11"/>
      <c r="AR568" s="11"/>
      <c r="AS568" s="11"/>
      <c r="AT568" s="11"/>
      <c r="AU568" s="11"/>
      <c r="AV568" s="11"/>
      <c r="AW568" s="11"/>
      <c r="AX568" s="11"/>
      <c r="AY568" s="11"/>
      <c r="AZ568" s="11"/>
      <c r="BA568" s="11"/>
      <c r="BB568" s="11"/>
      <c r="BC568" s="11"/>
      <c r="BD568" s="11"/>
      <c r="BE568" s="11"/>
      <c r="BF568" s="11"/>
      <c r="BG568" s="11"/>
      <c r="BH568" s="1">
        <f t="shared" si="9"/>
        <v>0</v>
      </c>
    </row>
    <row r="569" spans="2:60" x14ac:dyDescent="0.25">
      <c r="B569" s="211"/>
      <c r="C569" s="11"/>
      <c r="D569" s="11"/>
      <c r="E569" s="11"/>
      <c r="F569" s="11"/>
      <c r="G569" s="11"/>
      <c r="H569" s="11"/>
      <c r="I569" s="11"/>
      <c r="J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  <c r="Z569" s="11"/>
      <c r="AA569" s="11"/>
      <c r="AB569" s="11"/>
      <c r="AC569" s="11"/>
      <c r="AD569" s="11"/>
      <c r="AE569" s="11"/>
      <c r="AF569" s="11"/>
      <c r="AG569" s="14"/>
      <c r="AH569" s="11"/>
      <c r="AI569" s="11"/>
      <c r="AJ569" s="11"/>
      <c r="AK569" s="11"/>
      <c r="AL569" s="11"/>
      <c r="AM569" s="11"/>
      <c r="AN569" s="11"/>
      <c r="AO569" s="11"/>
      <c r="AP569" s="11"/>
      <c r="AQ569" s="11"/>
      <c r="AR569" s="11"/>
      <c r="AS569" s="11"/>
      <c r="AT569" s="11"/>
      <c r="AU569" s="11"/>
      <c r="AV569" s="11"/>
      <c r="AW569" s="11"/>
      <c r="AX569" s="11"/>
      <c r="AY569" s="11"/>
      <c r="AZ569" s="11"/>
      <c r="BA569" s="11"/>
      <c r="BB569" s="11"/>
      <c r="BC569" s="11"/>
      <c r="BD569" s="11"/>
      <c r="BE569" s="11"/>
      <c r="BF569" s="11"/>
      <c r="BG569" s="11"/>
      <c r="BH569" s="1">
        <f t="shared" si="9"/>
        <v>0</v>
      </c>
    </row>
    <row r="570" spans="2:60" x14ac:dyDescent="0.25">
      <c r="B570" s="211"/>
      <c r="C570" s="11"/>
      <c r="D570" s="11"/>
      <c r="E570" s="11"/>
      <c r="F570" s="11"/>
      <c r="G570" s="11"/>
      <c r="H570" s="11"/>
      <c r="I570" s="11"/>
      <c r="J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  <c r="Z570" s="11"/>
      <c r="AA570" s="11"/>
      <c r="AB570" s="11"/>
      <c r="AC570" s="11"/>
      <c r="AD570" s="11"/>
      <c r="AE570" s="11"/>
      <c r="AF570" s="11"/>
      <c r="AG570" s="14"/>
      <c r="AH570" s="11"/>
      <c r="AI570" s="11"/>
      <c r="AJ570" s="11"/>
      <c r="AK570" s="11"/>
      <c r="AL570" s="11"/>
      <c r="AM570" s="11"/>
      <c r="AN570" s="11"/>
      <c r="AO570" s="11"/>
      <c r="AP570" s="11"/>
      <c r="AQ570" s="11"/>
      <c r="AR570" s="11"/>
      <c r="AS570" s="11"/>
      <c r="AT570" s="11"/>
      <c r="AU570" s="11"/>
      <c r="AV570" s="11"/>
      <c r="AW570" s="11"/>
      <c r="AX570" s="11"/>
      <c r="AY570" s="11"/>
      <c r="AZ570" s="11"/>
      <c r="BA570" s="11"/>
      <c r="BB570" s="11"/>
      <c r="BC570" s="11"/>
      <c r="BD570" s="11"/>
      <c r="BE570" s="11"/>
      <c r="BF570" s="11"/>
      <c r="BG570" s="11"/>
      <c r="BH570" s="1">
        <f t="shared" si="9"/>
        <v>0</v>
      </c>
    </row>
    <row r="571" spans="2:60" x14ac:dyDescent="0.25">
      <c r="B571" s="211"/>
      <c r="C571" s="11"/>
      <c r="D571" s="11"/>
      <c r="E571" s="11"/>
      <c r="F571" s="11"/>
      <c r="G571" s="11"/>
      <c r="H571" s="11"/>
      <c r="I571" s="11"/>
      <c r="J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  <c r="Z571" s="11"/>
      <c r="AA571" s="11"/>
      <c r="AB571" s="11"/>
      <c r="AC571" s="11"/>
      <c r="AD571" s="11"/>
      <c r="AE571" s="11"/>
      <c r="AF571" s="11"/>
      <c r="AG571" s="14"/>
      <c r="AH571" s="11"/>
      <c r="AI571" s="11"/>
      <c r="AJ571" s="11"/>
      <c r="AK571" s="11"/>
      <c r="AL571" s="11"/>
      <c r="AM571" s="11"/>
      <c r="AN571" s="11"/>
      <c r="AO571" s="11"/>
      <c r="AP571" s="11"/>
      <c r="AQ571" s="11"/>
      <c r="AR571" s="11"/>
      <c r="AS571" s="11"/>
      <c r="AT571" s="11"/>
      <c r="AU571" s="11"/>
      <c r="AV571" s="11"/>
      <c r="AW571" s="11"/>
      <c r="AX571" s="11"/>
      <c r="AY571" s="11"/>
      <c r="AZ571" s="11"/>
      <c r="BA571" s="11"/>
      <c r="BB571" s="11"/>
      <c r="BC571" s="11"/>
      <c r="BD571" s="11"/>
      <c r="BE571" s="11"/>
      <c r="BF571" s="11"/>
      <c r="BG571" s="11"/>
      <c r="BH571" s="1">
        <f t="shared" si="9"/>
        <v>0</v>
      </c>
    </row>
    <row r="572" spans="2:60" x14ac:dyDescent="0.25">
      <c r="B572" s="211"/>
      <c r="C572" s="11"/>
      <c r="D572" s="11"/>
      <c r="E572" s="11"/>
      <c r="F572" s="11"/>
      <c r="G572" s="11"/>
      <c r="H572" s="11"/>
      <c r="I572" s="11"/>
      <c r="J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  <c r="Z572" s="11"/>
      <c r="AA572" s="11"/>
      <c r="AB572" s="11"/>
      <c r="AC572" s="11"/>
      <c r="AD572" s="11"/>
      <c r="AE572" s="11"/>
      <c r="AF572" s="11"/>
      <c r="AG572" s="14"/>
      <c r="AH572" s="11"/>
      <c r="AI572" s="11"/>
      <c r="AJ572" s="11"/>
      <c r="AK572" s="11"/>
      <c r="AL572" s="11"/>
      <c r="AM572" s="11"/>
      <c r="AN572" s="11"/>
      <c r="AO572" s="11"/>
      <c r="AP572" s="11"/>
      <c r="AQ572" s="11"/>
      <c r="AR572" s="11"/>
      <c r="AS572" s="11"/>
      <c r="AT572" s="11"/>
      <c r="AU572" s="11"/>
      <c r="AV572" s="11"/>
      <c r="AW572" s="11"/>
      <c r="AX572" s="11"/>
      <c r="AY572" s="11"/>
      <c r="AZ572" s="11"/>
      <c r="BA572" s="11"/>
      <c r="BB572" s="11"/>
      <c r="BC572" s="11"/>
      <c r="BD572" s="11"/>
      <c r="BE572" s="11"/>
      <c r="BF572" s="11"/>
      <c r="BG572" s="11"/>
      <c r="BH572" s="1">
        <f t="shared" si="9"/>
        <v>0</v>
      </c>
    </row>
    <row r="573" spans="2:60" x14ac:dyDescent="0.25">
      <c r="B573" s="211"/>
      <c r="C573" s="11"/>
      <c r="D573" s="11"/>
      <c r="E573" s="11"/>
      <c r="F573" s="11"/>
      <c r="G573" s="11"/>
      <c r="H573" s="11"/>
      <c r="I573" s="11"/>
      <c r="J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  <c r="Z573" s="11"/>
      <c r="AA573" s="11"/>
      <c r="AB573" s="11"/>
      <c r="AC573" s="11"/>
      <c r="AD573" s="11"/>
      <c r="AE573" s="11"/>
      <c r="AF573" s="11"/>
      <c r="AG573" s="14"/>
      <c r="AH573" s="11"/>
      <c r="AI573" s="11"/>
      <c r="AJ573" s="11"/>
      <c r="AK573" s="11"/>
      <c r="AL573" s="11"/>
      <c r="AM573" s="11"/>
      <c r="AN573" s="11"/>
      <c r="AO573" s="11"/>
      <c r="AP573" s="11"/>
      <c r="AQ573" s="11"/>
      <c r="AR573" s="11"/>
      <c r="AS573" s="11"/>
      <c r="AT573" s="11"/>
      <c r="AU573" s="11"/>
      <c r="AV573" s="11"/>
      <c r="AW573" s="11"/>
      <c r="AX573" s="11"/>
      <c r="AY573" s="11"/>
      <c r="AZ573" s="11"/>
      <c r="BA573" s="11"/>
      <c r="BB573" s="11"/>
      <c r="BC573" s="11"/>
      <c r="BD573" s="11"/>
      <c r="BE573" s="11"/>
      <c r="BF573" s="11"/>
      <c r="BG573" s="11"/>
      <c r="BH573" s="1">
        <f t="shared" si="9"/>
        <v>0</v>
      </c>
    </row>
    <row r="574" spans="2:60" x14ac:dyDescent="0.25">
      <c r="B574" s="211"/>
      <c r="C574" s="11"/>
      <c r="D574" s="11"/>
      <c r="E574" s="11"/>
      <c r="F574" s="11"/>
      <c r="G574" s="11"/>
      <c r="H574" s="11"/>
      <c r="I574" s="11"/>
      <c r="J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  <c r="Z574" s="11"/>
      <c r="AA574" s="11"/>
      <c r="AB574" s="11"/>
      <c r="AC574" s="11"/>
      <c r="AD574" s="11"/>
      <c r="AE574" s="11"/>
      <c r="AF574" s="11"/>
      <c r="AG574" s="14"/>
      <c r="AH574" s="11"/>
      <c r="AI574" s="11"/>
      <c r="AJ574" s="11"/>
      <c r="AK574" s="11"/>
      <c r="AL574" s="11"/>
      <c r="AM574" s="11"/>
      <c r="AN574" s="11"/>
      <c r="AO574" s="11"/>
      <c r="AP574" s="11"/>
      <c r="AQ574" s="11"/>
      <c r="AR574" s="11"/>
      <c r="AS574" s="11"/>
      <c r="AT574" s="11"/>
      <c r="AU574" s="11"/>
      <c r="AV574" s="11"/>
      <c r="AW574" s="11"/>
      <c r="AX574" s="11"/>
      <c r="AY574" s="11"/>
      <c r="AZ574" s="11"/>
      <c r="BA574" s="11"/>
      <c r="BB574" s="11"/>
      <c r="BC574" s="11"/>
      <c r="BD574" s="11"/>
      <c r="BE574" s="11"/>
      <c r="BF574" s="11"/>
      <c r="BG574" s="11"/>
      <c r="BH574" s="1">
        <f t="shared" si="9"/>
        <v>0</v>
      </c>
    </row>
    <row r="575" spans="2:60" x14ac:dyDescent="0.25">
      <c r="B575" s="211"/>
      <c r="C575" s="11"/>
      <c r="D575" s="11"/>
      <c r="E575" s="11"/>
      <c r="F575" s="11"/>
      <c r="G575" s="11"/>
      <c r="H575" s="11"/>
      <c r="I575" s="11"/>
      <c r="J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  <c r="Z575" s="11"/>
      <c r="AA575" s="11"/>
      <c r="AB575" s="11"/>
      <c r="AC575" s="11"/>
      <c r="AD575" s="11"/>
      <c r="AE575" s="11"/>
      <c r="AF575" s="11"/>
      <c r="AG575" s="14"/>
      <c r="AH575" s="11"/>
      <c r="AI575" s="11"/>
      <c r="AJ575" s="11"/>
      <c r="AK575" s="11"/>
      <c r="AL575" s="11"/>
      <c r="AM575" s="11"/>
      <c r="AN575" s="11"/>
      <c r="AO575" s="11"/>
      <c r="AP575" s="11"/>
      <c r="AQ575" s="11"/>
      <c r="AR575" s="11"/>
      <c r="AS575" s="11"/>
      <c r="AT575" s="11"/>
      <c r="AU575" s="11"/>
      <c r="AV575" s="11"/>
      <c r="AW575" s="11"/>
      <c r="AX575" s="11"/>
      <c r="AY575" s="11"/>
      <c r="AZ575" s="11"/>
      <c r="BA575" s="11"/>
      <c r="BB575" s="11"/>
      <c r="BC575" s="11"/>
      <c r="BD575" s="11"/>
      <c r="BE575" s="11"/>
      <c r="BF575" s="11"/>
      <c r="BG575" s="11"/>
      <c r="BH575" s="1">
        <f t="shared" si="9"/>
        <v>0</v>
      </c>
    </row>
    <row r="576" spans="2:60" x14ac:dyDescent="0.25">
      <c r="B576" s="211"/>
      <c r="C576" s="11"/>
      <c r="D576" s="11"/>
      <c r="E576" s="11"/>
      <c r="F576" s="11"/>
      <c r="G576" s="11"/>
      <c r="H576" s="11"/>
      <c r="I576" s="11"/>
      <c r="J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  <c r="Z576" s="11"/>
      <c r="AA576" s="11"/>
      <c r="AB576" s="11"/>
      <c r="AC576" s="11"/>
      <c r="AD576" s="11"/>
      <c r="AE576" s="11"/>
      <c r="AF576" s="11"/>
      <c r="AG576" s="14"/>
      <c r="AH576" s="11"/>
      <c r="AI576" s="11"/>
      <c r="AJ576" s="11"/>
      <c r="AK576" s="11"/>
      <c r="AL576" s="11"/>
      <c r="AM576" s="11"/>
      <c r="AN576" s="11"/>
      <c r="AO576" s="11"/>
      <c r="AP576" s="11"/>
      <c r="AQ576" s="11"/>
      <c r="AR576" s="11"/>
      <c r="AS576" s="11"/>
      <c r="AT576" s="11"/>
      <c r="AU576" s="11"/>
      <c r="AV576" s="11"/>
      <c r="AW576" s="11"/>
      <c r="AX576" s="11"/>
      <c r="AY576" s="11"/>
      <c r="AZ576" s="11"/>
      <c r="BA576" s="11"/>
      <c r="BB576" s="11"/>
      <c r="BC576" s="11"/>
      <c r="BD576" s="11"/>
      <c r="BE576" s="11"/>
      <c r="BF576" s="11"/>
      <c r="BG576" s="11"/>
      <c r="BH576" s="1">
        <f t="shared" si="9"/>
        <v>0</v>
      </c>
    </row>
    <row r="577" spans="2:60" x14ac:dyDescent="0.25">
      <c r="B577" s="211"/>
      <c r="C577" s="11"/>
      <c r="D577" s="11"/>
      <c r="E577" s="11"/>
      <c r="F577" s="11"/>
      <c r="G577" s="11"/>
      <c r="H577" s="11"/>
      <c r="I577" s="11"/>
      <c r="J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  <c r="Z577" s="11"/>
      <c r="AA577" s="11"/>
      <c r="AB577" s="11"/>
      <c r="AC577" s="11"/>
      <c r="AD577" s="11"/>
      <c r="AE577" s="11"/>
      <c r="AF577" s="11"/>
      <c r="AG577" s="14"/>
      <c r="AH577" s="11"/>
      <c r="AI577" s="11"/>
      <c r="AJ577" s="11"/>
      <c r="AK577" s="11"/>
      <c r="AL577" s="11"/>
      <c r="AM577" s="11"/>
      <c r="AN577" s="11"/>
      <c r="AO577" s="11"/>
      <c r="AP577" s="11"/>
      <c r="AQ577" s="11"/>
      <c r="AR577" s="11"/>
      <c r="AS577" s="11"/>
      <c r="AT577" s="11"/>
      <c r="AU577" s="11"/>
      <c r="AV577" s="11"/>
      <c r="AW577" s="11"/>
      <c r="AX577" s="11"/>
      <c r="AY577" s="11"/>
      <c r="AZ577" s="11"/>
      <c r="BA577" s="11"/>
      <c r="BB577" s="11"/>
      <c r="BC577" s="11"/>
      <c r="BD577" s="11"/>
      <c r="BE577" s="11"/>
      <c r="BF577" s="11"/>
      <c r="BG577" s="11"/>
      <c r="BH577" s="1">
        <f t="shared" si="9"/>
        <v>0</v>
      </c>
    </row>
    <row r="578" spans="2:60" x14ac:dyDescent="0.25">
      <c r="B578" s="211"/>
      <c r="C578" s="11"/>
      <c r="D578" s="11"/>
      <c r="E578" s="11"/>
      <c r="F578" s="11"/>
      <c r="G578" s="11"/>
      <c r="H578" s="11"/>
      <c r="I578" s="11"/>
      <c r="J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  <c r="Z578" s="11"/>
      <c r="AA578" s="11"/>
      <c r="AB578" s="11"/>
      <c r="AC578" s="11"/>
      <c r="AD578" s="11"/>
      <c r="AE578" s="11"/>
      <c r="AF578" s="11"/>
      <c r="AG578" s="14"/>
      <c r="AH578" s="11"/>
      <c r="AI578" s="11"/>
      <c r="AJ578" s="11"/>
      <c r="AK578" s="11"/>
      <c r="AL578" s="11"/>
      <c r="AM578" s="11"/>
      <c r="AN578" s="11"/>
      <c r="AO578" s="11"/>
      <c r="AP578" s="11"/>
      <c r="AQ578" s="11"/>
      <c r="AR578" s="11"/>
      <c r="AS578" s="11"/>
      <c r="AT578" s="11"/>
      <c r="AU578" s="11"/>
      <c r="AV578" s="11"/>
      <c r="AW578" s="11"/>
      <c r="AX578" s="11"/>
      <c r="AY578" s="11"/>
      <c r="AZ578" s="11"/>
      <c r="BA578" s="11"/>
      <c r="BB578" s="11"/>
      <c r="BC578" s="11"/>
      <c r="BD578" s="11"/>
      <c r="BE578" s="11"/>
      <c r="BF578" s="11"/>
      <c r="BG578" s="11"/>
      <c r="BH578" s="1">
        <f t="shared" si="9"/>
        <v>0</v>
      </c>
    </row>
    <row r="579" spans="2:60" x14ac:dyDescent="0.25">
      <c r="B579" s="211"/>
      <c r="C579" s="11"/>
      <c r="D579" s="11"/>
      <c r="E579" s="11"/>
      <c r="F579" s="11"/>
      <c r="G579" s="11"/>
      <c r="H579" s="11"/>
      <c r="I579" s="11"/>
      <c r="J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  <c r="Z579" s="11"/>
      <c r="AA579" s="11"/>
      <c r="AB579" s="11"/>
      <c r="AC579" s="11"/>
      <c r="AD579" s="11"/>
      <c r="AE579" s="11"/>
      <c r="AF579" s="11"/>
      <c r="AG579" s="14"/>
      <c r="AH579" s="11"/>
      <c r="AI579" s="11"/>
      <c r="AJ579" s="11"/>
      <c r="AK579" s="11"/>
      <c r="AL579" s="11"/>
      <c r="AM579" s="11"/>
      <c r="AN579" s="11"/>
      <c r="AO579" s="11"/>
      <c r="AP579" s="11"/>
      <c r="AQ579" s="11"/>
      <c r="AR579" s="11"/>
      <c r="AS579" s="11"/>
      <c r="AT579" s="11"/>
      <c r="AU579" s="11"/>
      <c r="AV579" s="11"/>
      <c r="AW579" s="11"/>
      <c r="AX579" s="11"/>
      <c r="AY579" s="11"/>
      <c r="AZ579" s="11"/>
      <c r="BA579" s="11"/>
      <c r="BB579" s="11"/>
      <c r="BC579" s="11"/>
      <c r="BD579" s="11"/>
      <c r="BE579" s="11"/>
      <c r="BF579" s="11"/>
      <c r="BG579" s="11"/>
      <c r="BH579" s="1">
        <f t="shared" si="9"/>
        <v>0</v>
      </c>
    </row>
    <row r="580" spans="2:60" x14ac:dyDescent="0.25">
      <c r="B580" s="211"/>
      <c r="C580" s="11"/>
      <c r="D580" s="11"/>
      <c r="E580" s="11"/>
      <c r="F580" s="11"/>
      <c r="G580" s="11"/>
      <c r="H580" s="11"/>
      <c r="I580" s="11"/>
      <c r="J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  <c r="Z580" s="11"/>
      <c r="AA580" s="11"/>
      <c r="AB580" s="11"/>
      <c r="AC580" s="11"/>
      <c r="AD580" s="11"/>
      <c r="AE580" s="11"/>
      <c r="AF580" s="11"/>
      <c r="AG580" s="14"/>
      <c r="AH580" s="11"/>
      <c r="AI580" s="11"/>
      <c r="AJ580" s="11"/>
      <c r="AK580" s="11"/>
      <c r="AL580" s="11"/>
      <c r="AM580" s="11"/>
      <c r="AN580" s="11"/>
      <c r="AO580" s="11"/>
      <c r="AP580" s="11"/>
      <c r="AQ580" s="11"/>
      <c r="AR580" s="11"/>
      <c r="AS580" s="11"/>
      <c r="AT580" s="11"/>
      <c r="AU580" s="11"/>
      <c r="AV580" s="11"/>
      <c r="AW580" s="11"/>
      <c r="AX580" s="11"/>
      <c r="AY580" s="11"/>
      <c r="AZ580" s="11"/>
      <c r="BA580" s="11"/>
      <c r="BB580" s="11"/>
      <c r="BC580" s="11"/>
      <c r="BD580" s="11"/>
      <c r="BE580" s="11"/>
      <c r="BF580" s="11"/>
      <c r="BG580" s="11"/>
      <c r="BH580" s="1">
        <f t="shared" si="9"/>
        <v>0</v>
      </c>
    </row>
    <row r="581" spans="2:60" x14ac:dyDescent="0.25">
      <c r="B581" s="211"/>
      <c r="C581" s="11"/>
      <c r="D581" s="11"/>
      <c r="E581" s="11"/>
      <c r="F581" s="11"/>
      <c r="G581" s="11"/>
      <c r="H581" s="11"/>
      <c r="I581" s="11"/>
      <c r="J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  <c r="Z581" s="11"/>
      <c r="AA581" s="11"/>
      <c r="AB581" s="11"/>
      <c r="AC581" s="11"/>
      <c r="AD581" s="11"/>
      <c r="AE581" s="11"/>
      <c r="AF581" s="11"/>
      <c r="AG581" s="14"/>
      <c r="AH581" s="11"/>
      <c r="AI581" s="11"/>
      <c r="AJ581" s="11"/>
      <c r="AK581" s="11"/>
      <c r="AL581" s="11"/>
      <c r="AM581" s="11"/>
      <c r="AN581" s="11"/>
      <c r="AO581" s="11"/>
      <c r="AP581" s="11"/>
      <c r="AQ581" s="11"/>
      <c r="AR581" s="11"/>
      <c r="AS581" s="11"/>
      <c r="AT581" s="11"/>
      <c r="AU581" s="11"/>
      <c r="AV581" s="11"/>
      <c r="AW581" s="11"/>
      <c r="AX581" s="11"/>
      <c r="AY581" s="11"/>
      <c r="AZ581" s="11"/>
      <c r="BA581" s="11"/>
      <c r="BB581" s="11"/>
      <c r="BC581" s="11"/>
      <c r="BD581" s="11"/>
      <c r="BE581" s="11"/>
      <c r="BF581" s="11"/>
      <c r="BG581" s="11"/>
      <c r="BH581" s="1">
        <f t="shared" si="9"/>
        <v>0</v>
      </c>
    </row>
    <row r="582" spans="2:60" x14ac:dyDescent="0.25">
      <c r="B582" s="211"/>
      <c r="C582" s="11"/>
      <c r="D582" s="11"/>
      <c r="E582" s="11"/>
      <c r="F582" s="11"/>
      <c r="G582" s="11"/>
      <c r="H582" s="11"/>
      <c r="I582" s="11"/>
      <c r="J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  <c r="Z582" s="11"/>
      <c r="AA582" s="11"/>
      <c r="AB582" s="11"/>
      <c r="AC582" s="11"/>
      <c r="AD582" s="11"/>
      <c r="AE582" s="11"/>
      <c r="AF582" s="11"/>
      <c r="AG582" s="14"/>
      <c r="AH582" s="11"/>
      <c r="AI582" s="11"/>
      <c r="AJ582" s="11"/>
      <c r="AK582" s="11"/>
      <c r="AL582" s="11"/>
      <c r="AM582" s="11"/>
      <c r="AN582" s="11"/>
      <c r="AO582" s="11"/>
      <c r="AP582" s="11"/>
      <c r="AQ582" s="11"/>
      <c r="AR582" s="11"/>
      <c r="AS582" s="11"/>
      <c r="AT582" s="11"/>
      <c r="AU582" s="11"/>
      <c r="AV582" s="11"/>
      <c r="AW582" s="11"/>
      <c r="AX582" s="11"/>
      <c r="AY582" s="11"/>
      <c r="AZ582" s="11"/>
      <c r="BA582" s="11"/>
      <c r="BB582" s="11"/>
      <c r="BC582" s="11"/>
      <c r="BD582" s="11"/>
      <c r="BE582" s="11"/>
      <c r="BF582" s="11"/>
      <c r="BG582" s="11"/>
      <c r="BH582" s="1">
        <f t="shared" si="9"/>
        <v>0</v>
      </c>
    </row>
    <row r="583" spans="2:60" x14ac:dyDescent="0.25">
      <c r="B583" s="211"/>
      <c r="C583" s="11"/>
      <c r="D583" s="11"/>
      <c r="E583" s="11"/>
      <c r="F583" s="11"/>
      <c r="G583" s="11"/>
      <c r="H583" s="11"/>
      <c r="I583" s="11"/>
      <c r="J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  <c r="Z583" s="11"/>
      <c r="AA583" s="11"/>
      <c r="AB583" s="11"/>
      <c r="AC583" s="11"/>
      <c r="AD583" s="11"/>
      <c r="AE583" s="11"/>
      <c r="AF583" s="11"/>
      <c r="AG583" s="14"/>
      <c r="AH583" s="11"/>
      <c r="AI583" s="11"/>
      <c r="AJ583" s="11"/>
      <c r="AK583" s="11"/>
      <c r="AL583" s="11"/>
      <c r="AM583" s="11"/>
      <c r="AN583" s="11"/>
      <c r="AO583" s="11"/>
      <c r="AP583" s="11"/>
      <c r="AQ583" s="11"/>
      <c r="AR583" s="11"/>
      <c r="AS583" s="11"/>
      <c r="AT583" s="11"/>
      <c r="AU583" s="11"/>
      <c r="AV583" s="11"/>
      <c r="AW583" s="11"/>
      <c r="AX583" s="11"/>
      <c r="AY583" s="11"/>
      <c r="AZ583" s="11"/>
      <c r="BA583" s="11"/>
      <c r="BB583" s="11"/>
      <c r="BC583" s="11"/>
      <c r="BD583" s="11"/>
      <c r="BE583" s="11"/>
      <c r="BF583" s="11"/>
      <c r="BG583" s="11"/>
      <c r="BH583" s="1">
        <f t="shared" si="9"/>
        <v>0</v>
      </c>
    </row>
    <row r="584" spans="2:60" x14ac:dyDescent="0.25">
      <c r="B584" s="211"/>
      <c r="C584" s="11"/>
      <c r="D584" s="11"/>
      <c r="E584" s="11"/>
      <c r="F584" s="11"/>
      <c r="G584" s="11"/>
      <c r="H584" s="11"/>
      <c r="I584" s="11"/>
      <c r="J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  <c r="Z584" s="11"/>
      <c r="AA584" s="11"/>
      <c r="AB584" s="11"/>
      <c r="AC584" s="11"/>
      <c r="AD584" s="11"/>
      <c r="AE584" s="11"/>
      <c r="AF584" s="11"/>
      <c r="AG584" s="14"/>
      <c r="AH584" s="11"/>
      <c r="AI584" s="11"/>
      <c r="AJ584" s="11"/>
      <c r="AK584" s="11"/>
      <c r="AL584" s="11"/>
      <c r="AM584" s="11"/>
      <c r="AN584" s="11"/>
      <c r="AO584" s="11"/>
      <c r="AP584" s="11"/>
      <c r="AQ584" s="11"/>
      <c r="AR584" s="11"/>
      <c r="AS584" s="11"/>
      <c r="AT584" s="11"/>
      <c r="AU584" s="11"/>
      <c r="AV584" s="11"/>
      <c r="AW584" s="11"/>
      <c r="AX584" s="11"/>
      <c r="AY584" s="11"/>
      <c r="AZ584" s="11"/>
      <c r="BA584" s="11"/>
      <c r="BB584" s="11"/>
      <c r="BC584" s="11"/>
      <c r="BD584" s="11"/>
      <c r="BE584" s="11"/>
      <c r="BF584" s="11"/>
      <c r="BG584" s="11"/>
      <c r="BH584" s="1">
        <f t="shared" si="9"/>
        <v>0</v>
      </c>
    </row>
    <row r="585" spans="2:60" x14ac:dyDescent="0.25">
      <c r="B585" s="211"/>
      <c r="C585" s="11"/>
      <c r="D585" s="11"/>
      <c r="E585" s="11"/>
      <c r="F585" s="11"/>
      <c r="G585" s="11"/>
      <c r="H585" s="11"/>
      <c r="I585" s="11"/>
      <c r="J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  <c r="Z585" s="11"/>
      <c r="AA585" s="11"/>
      <c r="AB585" s="11"/>
      <c r="AC585" s="11"/>
      <c r="AD585" s="11"/>
      <c r="AE585" s="11"/>
      <c r="AF585" s="11"/>
      <c r="AG585" s="14"/>
      <c r="AH585" s="11"/>
      <c r="AI585" s="11"/>
      <c r="AJ585" s="11"/>
      <c r="AK585" s="11"/>
      <c r="AL585" s="11"/>
      <c r="AM585" s="11"/>
      <c r="AN585" s="11"/>
      <c r="AO585" s="11"/>
      <c r="AP585" s="11"/>
      <c r="AQ585" s="11"/>
      <c r="AR585" s="11"/>
      <c r="AS585" s="11"/>
      <c r="AT585" s="11"/>
      <c r="AU585" s="11"/>
      <c r="AV585" s="11"/>
      <c r="AW585" s="11"/>
      <c r="AX585" s="11"/>
      <c r="AY585" s="11"/>
      <c r="AZ585" s="11"/>
      <c r="BA585" s="11"/>
      <c r="BB585" s="11"/>
      <c r="BC585" s="11"/>
      <c r="BD585" s="11"/>
      <c r="BE585" s="11"/>
      <c r="BF585" s="11"/>
      <c r="BG585" s="11"/>
      <c r="BH585" s="1">
        <f t="shared" si="9"/>
        <v>0</v>
      </c>
    </row>
    <row r="586" spans="2:60" x14ac:dyDescent="0.25">
      <c r="B586" s="211"/>
      <c r="C586" s="11"/>
      <c r="D586" s="11"/>
      <c r="E586" s="11"/>
      <c r="F586" s="11"/>
      <c r="G586" s="11"/>
      <c r="H586" s="11"/>
      <c r="I586" s="11"/>
      <c r="J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  <c r="Z586" s="11"/>
      <c r="AA586" s="11"/>
      <c r="AB586" s="11"/>
      <c r="AC586" s="11"/>
      <c r="AD586" s="11"/>
      <c r="AE586" s="11"/>
      <c r="AF586" s="11"/>
      <c r="AG586" s="14"/>
      <c r="AH586" s="11"/>
      <c r="AI586" s="11"/>
      <c r="AJ586" s="11"/>
      <c r="AK586" s="11"/>
      <c r="AL586" s="11"/>
      <c r="AM586" s="11"/>
      <c r="AN586" s="11"/>
      <c r="AO586" s="11"/>
      <c r="AP586" s="11"/>
      <c r="AQ586" s="11"/>
      <c r="AR586" s="11"/>
      <c r="AS586" s="11"/>
      <c r="AT586" s="11"/>
      <c r="AU586" s="11"/>
      <c r="AV586" s="11"/>
      <c r="AW586" s="11"/>
      <c r="AX586" s="11"/>
      <c r="AY586" s="11"/>
      <c r="AZ586" s="11"/>
      <c r="BA586" s="11"/>
      <c r="BB586" s="11"/>
      <c r="BC586" s="11"/>
      <c r="BD586" s="11"/>
      <c r="BE586" s="11"/>
      <c r="BF586" s="11"/>
      <c r="BG586" s="11"/>
      <c r="BH586" s="1">
        <f t="shared" si="9"/>
        <v>0</v>
      </c>
    </row>
    <row r="587" spans="2:60" x14ac:dyDescent="0.25">
      <c r="B587" s="211"/>
      <c r="C587" s="11"/>
      <c r="D587" s="11"/>
      <c r="E587" s="11"/>
      <c r="F587" s="11"/>
      <c r="G587" s="11"/>
      <c r="H587" s="11"/>
      <c r="I587" s="11"/>
      <c r="J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  <c r="Z587" s="11"/>
      <c r="AA587" s="11"/>
      <c r="AB587" s="11"/>
      <c r="AC587" s="11"/>
      <c r="AD587" s="11"/>
      <c r="AE587" s="11"/>
      <c r="AF587" s="11"/>
      <c r="AG587" s="14"/>
      <c r="AH587" s="11"/>
      <c r="AI587" s="11"/>
      <c r="AJ587" s="11"/>
      <c r="AK587" s="11"/>
      <c r="AL587" s="11"/>
      <c r="AM587" s="11"/>
      <c r="AN587" s="11"/>
      <c r="AO587" s="11"/>
      <c r="AP587" s="11"/>
      <c r="AQ587" s="11"/>
      <c r="AR587" s="11"/>
      <c r="AS587" s="11"/>
      <c r="AT587" s="11"/>
      <c r="AU587" s="11"/>
      <c r="AV587" s="11"/>
      <c r="AW587" s="11"/>
      <c r="AX587" s="11"/>
      <c r="AY587" s="11"/>
      <c r="AZ587" s="11"/>
      <c r="BA587" s="11"/>
      <c r="BB587" s="11"/>
      <c r="BC587" s="11"/>
      <c r="BD587" s="11"/>
      <c r="BE587" s="11"/>
      <c r="BF587" s="11"/>
      <c r="BG587" s="11"/>
      <c r="BH587" s="1">
        <f t="shared" si="9"/>
        <v>0</v>
      </c>
    </row>
    <row r="588" spans="2:60" x14ac:dyDescent="0.25">
      <c r="B588" s="211"/>
      <c r="C588" s="11"/>
      <c r="D588" s="11"/>
      <c r="E588" s="11"/>
      <c r="F588" s="11"/>
      <c r="G588" s="11"/>
      <c r="H588" s="11"/>
      <c r="I588" s="11"/>
      <c r="J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  <c r="Z588" s="11"/>
      <c r="AA588" s="11"/>
      <c r="AB588" s="11"/>
      <c r="AC588" s="11"/>
      <c r="AD588" s="11"/>
      <c r="AE588" s="11"/>
      <c r="AF588" s="11"/>
      <c r="AG588" s="14"/>
      <c r="AH588" s="11"/>
      <c r="AI588" s="11"/>
      <c r="AJ588" s="11"/>
      <c r="AK588" s="11"/>
      <c r="AL588" s="11"/>
      <c r="AM588" s="11"/>
      <c r="AN588" s="11"/>
      <c r="AO588" s="11"/>
      <c r="AP588" s="11"/>
      <c r="AQ588" s="11"/>
      <c r="AR588" s="11"/>
      <c r="AS588" s="11"/>
      <c r="AT588" s="11"/>
      <c r="AU588" s="11"/>
      <c r="AV588" s="11"/>
      <c r="AW588" s="11"/>
      <c r="AX588" s="11"/>
      <c r="AY588" s="11"/>
      <c r="AZ588" s="11"/>
      <c r="BA588" s="11"/>
      <c r="BB588" s="11"/>
      <c r="BC588" s="11"/>
      <c r="BD588" s="11"/>
      <c r="BE588" s="11"/>
      <c r="BF588" s="11"/>
      <c r="BG588" s="11"/>
      <c r="BH588" s="1">
        <f t="shared" si="9"/>
        <v>0</v>
      </c>
    </row>
    <row r="589" spans="2:60" x14ac:dyDescent="0.25">
      <c r="B589" s="211"/>
      <c r="C589" s="11"/>
      <c r="D589" s="11"/>
      <c r="E589" s="11"/>
      <c r="F589" s="11"/>
      <c r="G589" s="11"/>
      <c r="H589" s="11"/>
      <c r="I589" s="11"/>
      <c r="J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  <c r="Z589" s="11"/>
      <c r="AA589" s="11"/>
      <c r="AB589" s="11"/>
      <c r="AC589" s="11"/>
      <c r="AD589" s="11"/>
      <c r="AE589" s="11"/>
      <c r="AF589" s="11"/>
      <c r="AG589" s="14"/>
      <c r="AH589" s="11"/>
      <c r="AI589" s="11"/>
      <c r="AJ589" s="11"/>
      <c r="AK589" s="11"/>
      <c r="AL589" s="11"/>
      <c r="AM589" s="11"/>
      <c r="AN589" s="11"/>
      <c r="AO589" s="11"/>
      <c r="AP589" s="11"/>
      <c r="AQ589" s="11"/>
      <c r="AR589" s="11"/>
      <c r="AS589" s="11"/>
      <c r="AT589" s="11"/>
      <c r="AU589" s="11"/>
      <c r="AV589" s="11"/>
      <c r="AW589" s="11"/>
      <c r="AX589" s="11"/>
      <c r="AY589" s="11"/>
      <c r="AZ589" s="11"/>
      <c r="BA589" s="11"/>
      <c r="BB589" s="11"/>
      <c r="BC589" s="11"/>
      <c r="BD589" s="11"/>
      <c r="BE589" s="11"/>
      <c r="BF589" s="11"/>
      <c r="BG589" s="11"/>
      <c r="BH589" s="1">
        <f t="shared" si="9"/>
        <v>0</v>
      </c>
    </row>
    <row r="590" spans="2:60" x14ac:dyDescent="0.25">
      <c r="B590" s="211"/>
      <c r="C590" s="11"/>
      <c r="D590" s="11"/>
      <c r="E590" s="11"/>
      <c r="F590" s="11"/>
      <c r="G590" s="11"/>
      <c r="H590" s="11"/>
      <c r="I590" s="11"/>
      <c r="J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  <c r="Z590" s="11"/>
      <c r="AA590" s="11"/>
      <c r="AB590" s="11"/>
      <c r="AC590" s="11"/>
      <c r="AD590" s="11"/>
      <c r="AE590" s="11"/>
      <c r="AF590" s="11"/>
      <c r="AG590" s="14"/>
      <c r="AH590" s="11"/>
      <c r="AI590" s="11"/>
      <c r="AJ590" s="11"/>
      <c r="AK590" s="11"/>
      <c r="AL590" s="11"/>
      <c r="AM590" s="11"/>
      <c r="AN590" s="11"/>
      <c r="AO590" s="11"/>
      <c r="AP590" s="11"/>
      <c r="AQ590" s="11"/>
      <c r="AR590" s="11"/>
      <c r="AS590" s="11"/>
      <c r="AT590" s="11"/>
      <c r="AU590" s="11"/>
      <c r="AV590" s="11"/>
      <c r="AW590" s="11"/>
      <c r="AX590" s="11"/>
      <c r="AY590" s="11"/>
      <c r="AZ590" s="11"/>
      <c r="BA590" s="11"/>
      <c r="BB590" s="11"/>
      <c r="BC590" s="11"/>
      <c r="BD590" s="11"/>
      <c r="BE590" s="11"/>
      <c r="BF590" s="11"/>
      <c r="BG590" s="11"/>
      <c r="BH590" s="1">
        <f t="shared" si="9"/>
        <v>0</v>
      </c>
    </row>
    <row r="591" spans="2:60" x14ac:dyDescent="0.25">
      <c r="B591" s="211"/>
      <c r="C591" s="11"/>
      <c r="D591" s="11"/>
      <c r="E591" s="11"/>
      <c r="F591" s="11"/>
      <c r="G591" s="11"/>
      <c r="H591" s="11"/>
      <c r="I591" s="11"/>
      <c r="J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  <c r="Z591" s="11"/>
      <c r="AA591" s="11"/>
      <c r="AB591" s="11"/>
      <c r="AC591" s="11"/>
      <c r="AD591" s="11"/>
      <c r="AE591" s="11"/>
      <c r="AF591" s="11"/>
      <c r="AG591" s="14"/>
      <c r="AH591" s="11"/>
      <c r="AI591" s="11"/>
      <c r="AJ591" s="11"/>
      <c r="AK591" s="11"/>
      <c r="AL591" s="11"/>
      <c r="AM591" s="11"/>
      <c r="AN591" s="11"/>
      <c r="AO591" s="11"/>
      <c r="AP591" s="11"/>
      <c r="AQ591" s="11"/>
      <c r="AR591" s="11"/>
      <c r="AS591" s="11"/>
      <c r="AT591" s="11"/>
      <c r="AU591" s="11"/>
      <c r="AV591" s="11"/>
      <c r="AW591" s="11"/>
      <c r="AX591" s="11"/>
      <c r="AY591" s="11"/>
      <c r="AZ591" s="11"/>
      <c r="BA591" s="11"/>
      <c r="BB591" s="11"/>
      <c r="BC591" s="11"/>
      <c r="BD591" s="11"/>
      <c r="BE591" s="11"/>
      <c r="BF591" s="11"/>
      <c r="BG591" s="11"/>
      <c r="BH591" s="1">
        <f t="shared" si="9"/>
        <v>0</v>
      </c>
    </row>
    <row r="592" spans="2:60" x14ac:dyDescent="0.25">
      <c r="B592" s="211"/>
      <c r="C592" s="11"/>
      <c r="D592" s="11"/>
      <c r="E592" s="11"/>
      <c r="F592" s="11"/>
      <c r="G592" s="11"/>
      <c r="H592" s="11"/>
      <c r="I592" s="11"/>
      <c r="J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  <c r="Z592" s="11"/>
      <c r="AA592" s="11"/>
      <c r="AB592" s="11"/>
      <c r="AC592" s="11"/>
      <c r="AD592" s="11"/>
      <c r="AE592" s="11"/>
      <c r="AF592" s="11"/>
      <c r="AG592" s="14"/>
      <c r="AH592" s="11"/>
      <c r="AI592" s="11"/>
      <c r="AJ592" s="11"/>
      <c r="AK592" s="11"/>
      <c r="AL592" s="11"/>
      <c r="AM592" s="11"/>
      <c r="AN592" s="11"/>
      <c r="AO592" s="11"/>
      <c r="AP592" s="11"/>
      <c r="AQ592" s="11"/>
      <c r="AR592" s="11"/>
      <c r="AS592" s="11"/>
      <c r="AT592" s="11"/>
      <c r="AU592" s="11"/>
      <c r="AV592" s="11"/>
      <c r="AW592" s="11"/>
      <c r="AX592" s="11"/>
      <c r="AY592" s="11"/>
      <c r="AZ592" s="11"/>
      <c r="BA592" s="11"/>
      <c r="BB592" s="11"/>
      <c r="BC592" s="11"/>
      <c r="BD592" s="11"/>
      <c r="BE592" s="11"/>
      <c r="BF592" s="11"/>
      <c r="BG592" s="11"/>
      <c r="BH592" s="1">
        <f t="shared" si="9"/>
        <v>0</v>
      </c>
    </row>
    <row r="593" spans="2:60" x14ac:dyDescent="0.25">
      <c r="B593" s="211"/>
      <c r="C593" s="11"/>
      <c r="D593" s="11"/>
      <c r="E593" s="11"/>
      <c r="F593" s="11"/>
      <c r="G593" s="11"/>
      <c r="H593" s="11"/>
      <c r="I593" s="11"/>
      <c r="J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  <c r="Z593" s="11"/>
      <c r="AA593" s="11"/>
      <c r="AB593" s="11"/>
      <c r="AC593" s="11"/>
      <c r="AD593" s="11"/>
      <c r="AE593" s="11"/>
      <c r="AF593" s="11"/>
      <c r="AG593" s="14"/>
      <c r="AH593" s="11"/>
      <c r="AI593" s="11"/>
      <c r="AJ593" s="11"/>
      <c r="AK593" s="11"/>
      <c r="AL593" s="11"/>
      <c r="AM593" s="11"/>
      <c r="AN593" s="11"/>
      <c r="AO593" s="11"/>
      <c r="AP593" s="11"/>
      <c r="AQ593" s="11"/>
      <c r="AR593" s="11"/>
      <c r="AS593" s="11"/>
      <c r="AT593" s="11"/>
      <c r="AU593" s="11"/>
      <c r="AV593" s="11"/>
      <c r="AW593" s="11"/>
      <c r="AX593" s="11"/>
      <c r="AY593" s="11"/>
      <c r="AZ593" s="11"/>
      <c r="BA593" s="11"/>
      <c r="BB593" s="11"/>
      <c r="BC593" s="11"/>
      <c r="BD593" s="11"/>
      <c r="BE593" s="11"/>
      <c r="BF593" s="11"/>
      <c r="BG593" s="11"/>
      <c r="BH593" s="1">
        <f t="shared" si="9"/>
        <v>0</v>
      </c>
    </row>
    <row r="594" spans="2:60" x14ac:dyDescent="0.25">
      <c r="B594" s="211"/>
      <c r="C594" s="11"/>
      <c r="D594" s="11"/>
      <c r="E594" s="11"/>
      <c r="F594" s="11"/>
      <c r="G594" s="11"/>
      <c r="H594" s="11"/>
      <c r="I594" s="11"/>
      <c r="J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  <c r="Z594" s="11"/>
      <c r="AA594" s="11"/>
      <c r="AB594" s="11"/>
      <c r="AC594" s="11"/>
      <c r="AD594" s="11"/>
      <c r="AE594" s="11"/>
      <c r="AF594" s="11"/>
      <c r="AG594" s="14"/>
      <c r="AH594" s="11"/>
      <c r="AI594" s="11"/>
      <c r="AJ594" s="11"/>
      <c r="AK594" s="11"/>
      <c r="AL594" s="11"/>
      <c r="AM594" s="11"/>
      <c r="AN594" s="11"/>
      <c r="AO594" s="11"/>
      <c r="AP594" s="11"/>
      <c r="AQ594" s="11"/>
      <c r="AR594" s="11"/>
      <c r="AS594" s="11"/>
      <c r="AT594" s="11"/>
      <c r="AU594" s="11"/>
      <c r="AV594" s="11"/>
      <c r="AW594" s="11"/>
      <c r="AX594" s="11"/>
      <c r="AY594" s="11"/>
      <c r="AZ594" s="11"/>
      <c r="BA594" s="11"/>
      <c r="BB594" s="11"/>
      <c r="BC594" s="11"/>
      <c r="BD594" s="11"/>
      <c r="BE594" s="11"/>
      <c r="BF594" s="11"/>
      <c r="BG594" s="11"/>
      <c r="BH594" s="1">
        <f t="shared" si="9"/>
        <v>0</v>
      </c>
    </row>
    <row r="595" spans="2:60" x14ac:dyDescent="0.25">
      <c r="B595" s="211"/>
      <c r="C595" s="11"/>
      <c r="D595" s="11"/>
      <c r="E595" s="11"/>
      <c r="F595" s="11"/>
      <c r="G595" s="11"/>
      <c r="H595" s="11"/>
      <c r="I595" s="11"/>
      <c r="J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  <c r="Z595" s="11"/>
      <c r="AA595" s="11"/>
      <c r="AB595" s="11"/>
      <c r="AC595" s="11"/>
      <c r="AD595" s="11"/>
      <c r="AE595" s="11"/>
      <c r="AF595" s="11"/>
      <c r="AG595" s="14"/>
      <c r="AH595" s="11"/>
      <c r="AI595" s="11"/>
      <c r="AJ595" s="11"/>
      <c r="AK595" s="11"/>
      <c r="AL595" s="11"/>
      <c r="AM595" s="11"/>
      <c r="AN595" s="11"/>
      <c r="AO595" s="11"/>
      <c r="AP595" s="11"/>
      <c r="AQ595" s="11"/>
      <c r="AR595" s="11"/>
      <c r="AS595" s="11"/>
      <c r="AT595" s="11"/>
      <c r="AU595" s="11"/>
      <c r="AV595" s="11"/>
      <c r="AW595" s="11"/>
      <c r="AX595" s="11"/>
      <c r="AY595" s="11"/>
      <c r="AZ595" s="11"/>
      <c r="BA595" s="11"/>
      <c r="BB595" s="11"/>
      <c r="BC595" s="11"/>
      <c r="BD595" s="11"/>
      <c r="BE595" s="11"/>
      <c r="BF595" s="11"/>
      <c r="BG595" s="11"/>
      <c r="BH595" s="1">
        <f t="shared" si="9"/>
        <v>0</v>
      </c>
    </row>
    <row r="596" spans="2:60" x14ac:dyDescent="0.25">
      <c r="B596" s="211"/>
      <c r="C596" s="11"/>
      <c r="D596" s="11"/>
      <c r="E596" s="11"/>
      <c r="F596" s="11"/>
      <c r="G596" s="11"/>
      <c r="H596" s="11"/>
      <c r="I596" s="11"/>
      <c r="J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  <c r="Z596" s="11"/>
      <c r="AA596" s="11"/>
      <c r="AB596" s="11"/>
      <c r="AC596" s="11"/>
      <c r="AD596" s="11"/>
      <c r="AE596" s="11"/>
      <c r="AF596" s="11"/>
      <c r="AG596" s="14"/>
      <c r="AH596" s="11"/>
      <c r="AI596" s="11"/>
      <c r="AJ596" s="11"/>
      <c r="AK596" s="11"/>
      <c r="AL596" s="11"/>
      <c r="AM596" s="11"/>
      <c r="AN596" s="11"/>
      <c r="AO596" s="11"/>
      <c r="AP596" s="11"/>
      <c r="AQ596" s="11"/>
      <c r="AR596" s="11"/>
      <c r="AS596" s="11"/>
      <c r="AT596" s="11"/>
      <c r="AU596" s="11"/>
      <c r="AV596" s="11"/>
      <c r="AW596" s="11"/>
      <c r="AX596" s="11"/>
      <c r="AY596" s="11"/>
      <c r="AZ596" s="11"/>
      <c r="BA596" s="11"/>
      <c r="BB596" s="11"/>
      <c r="BC596" s="11"/>
      <c r="BD596" s="11"/>
      <c r="BE596" s="11"/>
      <c r="BF596" s="11"/>
      <c r="BG596" s="11"/>
      <c r="BH596" s="1">
        <f t="shared" si="9"/>
        <v>0</v>
      </c>
    </row>
    <row r="597" spans="2:60" x14ac:dyDescent="0.25">
      <c r="B597" s="211"/>
      <c r="C597" s="11"/>
      <c r="D597" s="11"/>
      <c r="E597" s="11"/>
      <c r="F597" s="11"/>
      <c r="G597" s="11"/>
      <c r="H597" s="11"/>
      <c r="I597" s="11"/>
      <c r="J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  <c r="Z597" s="11"/>
      <c r="AA597" s="11"/>
      <c r="AB597" s="11"/>
      <c r="AC597" s="11"/>
      <c r="AD597" s="11"/>
      <c r="AE597" s="11"/>
      <c r="AF597" s="11"/>
      <c r="AG597" s="14"/>
      <c r="AH597" s="11"/>
      <c r="AI597" s="11"/>
      <c r="AJ597" s="11"/>
      <c r="AK597" s="11"/>
      <c r="AL597" s="11"/>
      <c r="AM597" s="11"/>
      <c r="AN597" s="11"/>
      <c r="AO597" s="11"/>
      <c r="AP597" s="11"/>
      <c r="AQ597" s="11"/>
      <c r="AR597" s="11"/>
      <c r="AS597" s="11"/>
      <c r="AT597" s="11"/>
      <c r="AU597" s="11"/>
      <c r="AV597" s="11"/>
      <c r="AW597" s="11"/>
      <c r="AX597" s="11"/>
      <c r="AY597" s="11"/>
      <c r="AZ597" s="11"/>
      <c r="BA597" s="11"/>
      <c r="BB597" s="11"/>
      <c r="BC597" s="11"/>
      <c r="BD597" s="11"/>
      <c r="BE597" s="11"/>
      <c r="BF597" s="11"/>
      <c r="BG597" s="11"/>
      <c r="BH597" s="1">
        <f t="shared" si="9"/>
        <v>0</v>
      </c>
    </row>
    <row r="598" spans="2:60" x14ac:dyDescent="0.25">
      <c r="B598" s="211"/>
      <c r="C598" s="11"/>
      <c r="D598" s="11"/>
      <c r="E598" s="11"/>
      <c r="F598" s="11"/>
      <c r="G598" s="11"/>
      <c r="H598" s="11"/>
      <c r="I598" s="11"/>
      <c r="J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  <c r="Z598" s="11"/>
      <c r="AA598" s="11"/>
      <c r="AB598" s="11"/>
      <c r="AC598" s="11"/>
      <c r="AD598" s="11"/>
      <c r="AE598" s="11"/>
      <c r="AF598" s="11"/>
      <c r="AG598" s="14"/>
      <c r="AH598" s="11"/>
      <c r="AI598" s="11"/>
      <c r="AJ598" s="11"/>
      <c r="AK598" s="11"/>
      <c r="AL598" s="11"/>
      <c r="AM598" s="11"/>
      <c r="AN598" s="11"/>
      <c r="AO598" s="11"/>
      <c r="AP598" s="11"/>
      <c r="AQ598" s="11"/>
      <c r="AR598" s="11"/>
      <c r="AS598" s="11"/>
      <c r="AT598" s="11"/>
      <c r="AU598" s="11"/>
      <c r="AV598" s="11"/>
      <c r="AW598" s="11"/>
      <c r="AX598" s="11"/>
      <c r="AY598" s="11"/>
      <c r="AZ598" s="11"/>
      <c r="BA598" s="11"/>
      <c r="BB598" s="11"/>
      <c r="BC598" s="11"/>
      <c r="BD598" s="11"/>
      <c r="BE598" s="11"/>
      <c r="BF598" s="11"/>
      <c r="BG598" s="11"/>
      <c r="BH598" s="1">
        <f t="shared" si="9"/>
        <v>0</v>
      </c>
    </row>
    <row r="599" spans="2:60" x14ac:dyDescent="0.25">
      <c r="B599" s="211"/>
      <c r="C599" s="11"/>
      <c r="D599" s="11"/>
      <c r="E599" s="11"/>
      <c r="F599" s="11"/>
      <c r="G599" s="11"/>
      <c r="H599" s="11"/>
      <c r="I599" s="11"/>
      <c r="J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  <c r="Z599" s="11"/>
      <c r="AA599" s="11"/>
      <c r="AB599" s="11"/>
      <c r="AC599" s="11"/>
      <c r="AD599" s="11"/>
      <c r="AE599" s="11"/>
      <c r="AF599" s="11"/>
      <c r="AG599" s="14"/>
      <c r="AH599" s="11"/>
      <c r="AI599" s="11"/>
      <c r="AJ599" s="11"/>
      <c r="AK599" s="11"/>
      <c r="AL599" s="11"/>
      <c r="AM599" s="11"/>
      <c r="AN599" s="11"/>
      <c r="AO599" s="11"/>
      <c r="AP599" s="11"/>
      <c r="AQ599" s="11"/>
      <c r="AR599" s="11"/>
      <c r="AS599" s="11"/>
      <c r="AT599" s="11"/>
      <c r="AU599" s="11"/>
      <c r="AV599" s="11"/>
      <c r="AW599" s="11"/>
      <c r="AX599" s="11"/>
      <c r="AY599" s="11"/>
      <c r="AZ599" s="11"/>
      <c r="BA599" s="11"/>
      <c r="BB599" s="11"/>
      <c r="BC599" s="11"/>
      <c r="BD599" s="11"/>
      <c r="BE599" s="11"/>
      <c r="BF599" s="11"/>
      <c r="BG599" s="11"/>
      <c r="BH599" s="1">
        <f t="shared" si="9"/>
        <v>0</v>
      </c>
    </row>
    <row r="600" spans="2:60" x14ac:dyDescent="0.25">
      <c r="B600" s="211"/>
      <c r="C600" s="11"/>
      <c r="D600" s="11"/>
      <c r="E600" s="11"/>
      <c r="F600" s="11"/>
      <c r="G600" s="11"/>
      <c r="H600" s="11"/>
      <c r="I600" s="11"/>
      <c r="J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  <c r="Z600" s="11"/>
      <c r="AA600" s="11"/>
      <c r="AB600" s="11"/>
      <c r="AC600" s="11"/>
      <c r="AD600" s="11"/>
      <c r="AE600" s="11"/>
      <c r="AF600" s="11"/>
      <c r="AG600" s="14"/>
      <c r="AH600" s="11"/>
      <c r="AI600" s="11"/>
      <c r="AJ600" s="11"/>
      <c r="AK600" s="11"/>
      <c r="AL600" s="11"/>
      <c r="AM600" s="11"/>
      <c r="AN600" s="11"/>
      <c r="AO600" s="11"/>
      <c r="AP600" s="11"/>
      <c r="AQ600" s="11"/>
      <c r="AR600" s="11"/>
      <c r="AS600" s="11"/>
      <c r="AT600" s="11"/>
      <c r="AU600" s="11"/>
      <c r="AV600" s="11"/>
      <c r="AW600" s="11"/>
      <c r="AX600" s="11"/>
      <c r="AY600" s="11"/>
      <c r="AZ600" s="11"/>
      <c r="BA600" s="11"/>
      <c r="BB600" s="11"/>
      <c r="BC600" s="11"/>
      <c r="BD600" s="11"/>
      <c r="BE600" s="11"/>
      <c r="BF600" s="11"/>
      <c r="BG600" s="11"/>
      <c r="BH600" s="1">
        <f t="shared" si="9"/>
        <v>0</v>
      </c>
    </row>
    <row r="601" spans="2:60" x14ac:dyDescent="0.25">
      <c r="B601" s="211"/>
      <c r="C601" s="11"/>
      <c r="D601" s="11"/>
      <c r="E601" s="11"/>
      <c r="F601" s="11"/>
      <c r="G601" s="11"/>
      <c r="H601" s="11"/>
      <c r="I601" s="11"/>
      <c r="J601" s="11"/>
      <c r="Q601" s="11"/>
      <c r="R601" s="11"/>
      <c r="S601" s="11"/>
      <c r="T601" s="11"/>
      <c r="U601" s="11"/>
      <c r="V601" s="11"/>
      <c r="W601" s="11"/>
      <c r="X601" s="11"/>
      <c r="Y601" s="11"/>
      <c r="Z601" s="11"/>
      <c r="AA601" s="11"/>
      <c r="AB601" s="11"/>
      <c r="AC601" s="11"/>
      <c r="AD601" s="11"/>
      <c r="AE601" s="11"/>
      <c r="AF601" s="11"/>
      <c r="AG601" s="14"/>
      <c r="AH601" s="11"/>
      <c r="AI601" s="11"/>
      <c r="AJ601" s="11"/>
      <c r="AK601" s="11"/>
      <c r="AL601" s="11"/>
      <c r="AM601" s="11"/>
      <c r="AN601" s="11"/>
      <c r="AO601" s="11"/>
      <c r="AP601" s="11"/>
      <c r="AQ601" s="11"/>
      <c r="AR601" s="11"/>
      <c r="AS601" s="11"/>
      <c r="AT601" s="11"/>
      <c r="AU601" s="11"/>
      <c r="AV601" s="11"/>
      <c r="AW601" s="11"/>
      <c r="AX601" s="11"/>
      <c r="AY601" s="11"/>
      <c r="AZ601" s="11"/>
      <c r="BA601" s="11"/>
      <c r="BB601" s="11"/>
      <c r="BC601" s="11"/>
      <c r="BD601" s="11"/>
      <c r="BE601" s="11"/>
      <c r="BF601" s="11"/>
      <c r="BG601" s="11"/>
      <c r="BH601" s="1">
        <f t="shared" si="9"/>
        <v>0</v>
      </c>
    </row>
    <row r="602" spans="2:60" x14ac:dyDescent="0.25">
      <c r="B602" s="211"/>
      <c r="C602" s="11"/>
      <c r="D602" s="11"/>
      <c r="E602" s="11"/>
      <c r="F602" s="11"/>
      <c r="G602" s="11"/>
      <c r="H602" s="11"/>
      <c r="I602" s="11"/>
      <c r="J602" s="11"/>
      <c r="Q602" s="11"/>
      <c r="R602" s="11"/>
      <c r="S602" s="11"/>
      <c r="T602" s="11"/>
      <c r="U602" s="11"/>
      <c r="V602" s="11"/>
      <c r="W602" s="11"/>
      <c r="X602" s="11"/>
      <c r="Y602" s="11"/>
      <c r="Z602" s="11"/>
      <c r="AA602" s="11"/>
      <c r="AB602" s="11"/>
      <c r="AC602" s="11"/>
      <c r="AD602" s="11"/>
      <c r="AE602" s="11"/>
      <c r="AF602" s="11"/>
      <c r="AG602" s="14"/>
      <c r="AH602" s="11"/>
      <c r="AI602" s="11"/>
      <c r="AJ602" s="11"/>
      <c r="AK602" s="11"/>
      <c r="AL602" s="11"/>
      <c r="AM602" s="11"/>
      <c r="AN602" s="11"/>
      <c r="AO602" s="11"/>
      <c r="AP602" s="11"/>
      <c r="AQ602" s="11"/>
      <c r="AR602" s="11"/>
      <c r="AS602" s="11"/>
      <c r="AT602" s="11"/>
      <c r="AU602" s="11"/>
      <c r="AV602" s="11"/>
      <c r="AW602" s="11"/>
      <c r="AX602" s="11"/>
      <c r="AY602" s="11"/>
      <c r="AZ602" s="11"/>
      <c r="BA602" s="11"/>
      <c r="BB602" s="11"/>
      <c r="BC602" s="11"/>
      <c r="BD602" s="11"/>
      <c r="BE602" s="11"/>
      <c r="BF602" s="11"/>
      <c r="BG602" s="11"/>
      <c r="BH602" s="1">
        <f t="shared" si="9"/>
        <v>0</v>
      </c>
    </row>
    <row r="603" spans="2:60" x14ac:dyDescent="0.25">
      <c r="B603" s="211"/>
      <c r="C603" s="11"/>
      <c r="D603" s="11"/>
      <c r="E603" s="11"/>
      <c r="F603" s="11"/>
      <c r="G603" s="11"/>
      <c r="H603" s="11"/>
      <c r="I603" s="11"/>
      <c r="J603" s="11"/>
      <c r="Q603" s="11"/>
      <c r="R603" s="11"/>
      <c r="S603" s="11"/>
      <c r="T603" s="11"/>
      <c r="U603" s="11"/>
      <c r="V603" s="11"/>
      <c r="W603" s="11"/>
      <c r="X603" s="11"/>
      <c r="Y603" s="11"/>
      <c r="Z603" s="11"/>
      <c r="AA603" s="11"/>
      <c r="AB603" s="11"/>
      <c r="AC603" s="11"/>
      <c r="AD603" s="11"/>
      <c r="AE603" s="11"/>
      <c r="AF603" s="11"/>
      <c r="AG603" s="14"/>
      <c r="AH603" s="11"/>
      <c r="AI603" s="11"/>
      <c r="AJ603" s="11"/>
      <c r="AK603" s="11"/>
      <c r="AL603" s="11"/>
      <c r="AM603" s="11"/>
      <c r="AN603" s="11"/>
      <c r="AO603" s="11"/>
      <c r="AP603" s="11"/>
      <c r="AQ603" s="11"/>
      <c r="AR603" s="11"/>
      <c r="AS603" s="11"/>
      <c r="AT603" s="11"/>
      <c r="AU603" s="11"/>
      <c r="AV603" s="11"/>
      <c r="AW603" s="11"/>
      <c r="AX603" s="11"/>
      <c r="AY603" s="11"/>
      <c r="AZ603" s="11"/>
      <c r="BA603" s="11"/>
      <c r="BB603" s="11"/>
      <c r="BC603" s="11"/>
      <c r="BD603" s="11"/>
      <c r="BE603" s="11"/>
      <c r="BF603" s="11"/>
      <c r="BG603" s="11"/>
      <c r="BH603" s="1">
        <f t="shared" si="9"/>
        <v>0</v>
      </c>
    </row>
    <row r="604" spans="2:60" x14ac:dyDescent="0.25">
      <c r="B604" s="211"/>
      <c r="C604" s="11"/>
      <c r="D604" s="11"/>
      <c r="E604" s="11"/>
      <c r="F604" s="11"/>
      <c r="G604" s="11"/>
      <c r="H604" s="11"/>
      <c r="I604" s="11"/>
      <c r="J604" s="11"/>
      <c r="Q604" s="11"/>
      <c r="R604" s="11"/>
      <c r="S604" s="11"/>
      <c r="T604" s="11"/>
      <c r="U604" s="11"/>
      <c r="V604" s="11"/>
      <c r="W604" s="11"/>
      <c r="X604" s="11"/>
      <c r="Y604" s="11"/>
      <c r="Z604" s="11"/>
      <c r="AA604" s="11"/>
      <c r="AB604" s="11"/>
      <c r="AC604" s="11"/>
      <c r="AD604" s="11"/>
      <c r="AE604" s="11"/>
      <c r="AF604" s="11"/>
      <c r="AG604" s="14"/>
      <c r="AH604" s="11"/>
      <c r="AI604" s="11"/>
      <c r="AJ604" s="11"/>
      <c r="AK604" s="11"/>
      <c r="AL604" s="11"/>
      <c r="AM604" s="11"/>
      <c r="AN604" s="11"/>
      <c r="AO604" s="11"/>
      <c r="AP604" s="11"/>
      <c r="AQ604" s="11"/>
      <c r="AR604" s="11"/>
      <c r="AS604" s="11"/>
      <c r="AT604" s="11"/>
      <c r="AU604" s="11"/>
      <c r="AV604" s="11"/>
      <c r="AW604" s="11"/>
      <c r="AX604" s="11"/>
      <c r="AY604" s="11"/>
      <c r="AZ604" s="11"/>
      <c r="BA604" s="11"/>
      <c r="BB604" s="11"/>
      <c r="BC604" s="11"/>
      <c r="BD604" s="11"/>
      <c r="BE604" s="11"/>
      <c r="BF604" s="11"/>
      <c r="BG604" s="11"/>
      <c r="BH604" s="1">
        <f t="shared" si="9"/>
        <v>0</v>
      </c>
    </row>
    <row r="605" spans="2:60" x14ac:dyDescent="0.25">
      <c r="B605" s="211"/>
      <c r="C605" s="11"/>
      <c r="D605" s="11"/>
      <c r="E605" s="11"/>
      <c r="F605" s="11"/>
      <c r="G605" s="11"/>
      <c r="H605" s="11"/>
      <c r="I605" s="11"/>
      <c r="J605" s="11"/>
      <c r="Q605" s="11"/>
      <c r="R605" s="11"/>
      <c r="S605" s="11"/>
      <c r="T605" s="11"/>
      <c r="U605" s="11"/>
      <c r="V605" s="11"/>
      <c r="W605" s="11"/>
      <c r="X605" s="11"/>
      <c r="Y605" s="11"/>
      <c r="Z605" s="11"/>
      <c r="AA605" s="11"/>
      <c r="AB605" s="11"/>
      <c r="AC605" s="11"/>
      <c r="AD605" s="11"/>
      <c r="AE605" s="11"/>
      <c r="AF605" s="11"/>
      <c r="AG605" s="14"/>
      <c r="AH605" s="11"/>
      <c r="AI605" s="11"/>
      <c r="AJ605" s="11"/>
      <c r="AK605" s="11"/>
      <c r="AL605" s="11"/>
      <c r="AM605" s="11"/>
      <c r="AN605" s="11"/>
      <c r="AO605" s="11"/>
      <c r="AP605" s="11"/>
      <c r="AQ605" s="11"/>
      <c r="AR605" s="11"/>
      <c r="AS605" s="11"/>
      <c r="AT605" s="11"/>
      <c r="AU605" s="11"/>
      <c r="AV605" s="11"/>
      <c r="AW605" s="11"/>
      <c r="AX605" s="11"/>
      <c r="AY605" s="11"/>
      <c r="AZ605" s="11"/>
      <c r="BA605" s="11"/>
      <c r="BB605" s="11"/>
      <c r="BC605" s="11"/>
      <c r="BD605" s="11"/>
      <c r="BE605" s="11"/>
      <c r="BF605" s="11"/>
      <c r="BG605" s="11"/>
      <c r="BH605" s="1">
        <f t="shared" si="9"/>
        <v>0</v>
      </c>
    </row>
    <row r="606" spans="2:60" x14ac:dyDescent="0.25">
      <c r="B606" s="211"/>
      <c r="C606" s="11"/>
      <c r="D606" s="11"/>
      <c r="E606" s="11"/>
      <c r="F606" s="11"/>
      <c r="G606" s="11"/>
      <c r="H606" s="11"/>
      <c r="I606" s="11"/>
      <c r="J606" s="11"/>
      <c r="Q606" s="11"/>
      <c r="R606" s="11"/>
      <c r="S606" s="11"/>
      <c r="T606" s="11"/>
      <c r="U606" s="11"/>
      <c r="V606" s="11"/>
      <c r="W606" s="11"/>
      <c r="X606" s="11"/>
      <c r="Y606" s="11"/>
      <c r="Z606" s="11"/>
      <c r="AA606" s="11"/>
      <c r="AB606" s="11"/>
      <c r="AC606" s="11"/>
      <c r="AD606" s="11"/>
      <c r="AE606" s="11"/>
      <c r="AF606" s="11"/>
      <c r="AG606" s="14"/>
      <c r="AH606" s="11"/>
      <c r="AI606" s="11"/>
      <c r="AJ606" s="11"/>
      <c r="AK606" s="11"/>
      <c r="AL606" s="11"/>
      <c r="AM606" s="11"/>
      <c r="AN606" s="11"/>
      <c r="AO606" s="11"/>
      <c r="AP606" s="11"/>
      <c r="AQ606" s="11"/>
      <c r="AR606" s="11"/>
      <c r="AS606" s="11"/>
      <c r="AT606" s="11"/>
      <c r="AU606" s="11"/>
      <c r="AV606" s="11"/>
      <c r="AW606" s="11"/>
      <c r="AX606" s="11"/>
      <c r="AY606" s="11"/>
      <c r="AZ606" s="11"/>
      <c r="BA606" s="11"/>
      <c r="BB606" s="11"/>
      <c r="BC606" s="11"/>
      <c r="BD606" s="11"/>
      <c r="BE606" s="11"/>
      <c r="BF606" s="11"/>
      <c r="BG606" s="11"/>
      <c r="BH606" s="1">
        <f>SUM(C606:BG606)</f>
        <v>0</v>
      </c>
    </row>
    <row r="607" spans="2:60" x14ac:dyDescent="0.25">
      <c r="B607" s="211"/>
      <c r="C607" s="11"/>
      <c r="D607" s="11"/>
      <c r="E607" s="11"/>
      <c r="F607" s="11"/>
      <c r="G607" s="11"/>
      <c r="H607" s="11"/>
      <c r="I607" s="11"/>
      <c r="J607" s="11"/>
      <c r="Q607" s="11"/>
      <c r="R607" s="11"/>
      <c r="S607" s="11"/>
      <c r="T607" s="11"/>
      <c r="U607" s="11"/>
      <c r="V607" s="11"/>
      <c r="W607" s="11"/>
      <c r="X607" s="11"/>
      <c r="Y607" s="11"/>
      <c r="Z607" s="11"/>
      <c r="AA607" s="11"/>
      <c r="AB607" s="11"/>
      <c r="AC607" s="11"/>
      <c r="AD607" s="11"/>
      <c r="AE607" s="11"/>
      <c r="AF607" s="11"/>
      <c r="AG607" s="14"/>
      <c r="AH607" s="11"/>
      <c r="AI607" s="11"/>
      <c r="AJ607" s="11"/>
      <c r="AK607" s="11"/>
      <c r="AL607" s="11"/>
      <c r="AM607" s="11"/>
      <c r="AN607" s="11"/>
      <c r="AO607" s="11"/>
      <c r="AP607" s="11"/>
      <c r="AQ607" s="11"/>
      <c r="AR607" s="11"/>
      <c r="AS607" s="11"/>
      <c r="AT607" s="11"/>
      <c r="AU607" s="11"/>
      <c r="AV607" s="11"/>
      <c r="AW607" s="11"/>
      <c r="AX607" s="11"/>
      <c r="AY607" s="11"/>
      <c r="AZ607" s="11"/>
      <c r="BA607" s="11"/>
      <c r="BB607" s="11"/>
      <c r="BC607" s="11"/>
      <c r="BD607" s="11"/>
      <c r="BE607" s="11"/>
      <c r="BF607" s="11"/>
      <c r="BG607" s="11"/>
      <c r="BH607" s="1">
        <f t="shared" si="9"/>
        <v>0</v>
      </c>
    </row>
    <row r="608" spans="2:60" x14ac:dyDescent="0.25">
      <c r="B608" s="211"/>
      <c r="C608" s="11"/>
      <c r="D608" s="11"/>
      <c r="E608" s="11"/>
      <c r="F608" s="11"/>
      <c r="G608" s="11"/>
      <c r="H608" s="11"/>
      <c r="I608" s="11"/>
      <c r="J608" s="11"/>
      <c r="Q608" s="11"/>
      <c r="R608" s="11"/>
      <c r="S608" s="11"/>
      <c r="T608" s="11"/>
      <c r="U608" s="11"/>
      <c r="V608" s="11"/>
      <c r="W608" s="11"/>
      <c r="X608" s="11"/>
      <c r="Y608" s="11"/>
      <c r="Z608" s="11"/>
      <c r="AA608" s="11"/>
      <c r="AB608" s="11"/>
      <c r="AC608" s="11"/>
      <c r="AD608" s="11"/>
      <c r="AE608" s="11"/>
      <c r="AF608" s="11"/>
      <c r="AG608" s="14"/>
      <c r="AH608" s="11"/>
      <c r="AI608" s="11"/>
      <c r="AJ608" s="11"/>
      <c r="AK608" s="11"/>
      <c r="AL608" s="11"/>
      <c r="AM608" s="11"/>
      <c r="AN608" s="11"/>
      <c r="AO608" s="11"/>
      <c r="AP608" s="11"/>
      <c r="AQ608" s="11"/>
      <c r="AR608" s="11"/>
      <c r="AS608" s="11"/>
      <c r="AT608" s="11"/>
      <c r="AU608" s="11"/>
      <c r="AV608" s="11"/>
      <c r="AW608" s="11"/>
      <c r="AX608" s="11"/>
      <c r="AY608" s="11"/>
      <c r="AZ608" s="11"/>
      <c r="BA608" s="11"/>
      <c r="BB608" s="11"/>
      <c r="BC608" s="11"/>
      <c r="BD608" s="11"/>
      <c r="BE608" s="11"/>
      <c r="BF608" s="11"/>
      <c r="BG608" s="11"/>
      <c r="BH608" s="1">
        <f t="shared" si="9"/>
        <v>0</v>
      </c>
    </row>
    <row r="609" spans="2:60" x14ac:dyDescent="0.25">
      <c r="B609" s="211"/>
      <c r="C609" s="11"/>
      <c r="D609" s="11"/>
      <c r="E609" s="11"/>
      <c r="F609" s="11"/>
      <c r="G609" s="11"/>
      <c r="H609" s="11"/>
      <c r="I609" s="11"/>
      <c r="J609" s="11"/>
      <c r="Q609" s="11"/>
      <c r="R609" s="11"/>
      <c r="S609" s="11"/>
      <c r="T609" s="11"/>
      <c r="U609" s="11"/>
      <c r="V609" s="11"/>
      <c r="W609" s="11"/>
      <c r="X609" s="11"/>
      <c r="Y609" s="11"/>
      <c r="Z609" s="11"/>
      <c r="AA609" s="11"/>
      <c r="AB609" s="11"/>
      <c r="AC609" s="11"/>
      <c r="AD609" s="11"/>
      <c r="AE609" s="11"/>
      <c r="AF609" s="11"/>
      <c r="AG609" s="14"/>
      <c r="AH609" s="11"/>
      <c r="AI609" s="11"/>
      <c r="AJ609" s="11"/>
      <c r="AK609" s="11"/>
      <c r="AL609" s="11"/>
      <c r="AM609" s="11"/>
      <c r="AN609" s="11"/>
      <c r="AO609" s="11"/>
      <c r="AP609" s="11"/>
      <c r="AQ609" s="11"/>
      <c r="AR609" s="11"/>
      <c r="AS609" s="11"/>
      <c r="AT609" s="11"/>
      <c r="AU609" s="11"/>
      <c r="AV609" s="11"/>
      <c r="AW609" s="11"/>
      <c r="AX609" s="11"/>
      <c r="AY609" s="11"/>
      <c r="AZ609" s="11"/>
      <c r="BA609" s="11"/>
      <c r="BB609" s="11"/>
      <c r="BC609" s="11"/>
      <c r="BD609" s="11"/>
      <c r="BE609" s="11"/>
      <c r="BF609" s="11"/>
      <c r="BG609" s="11"/>
      <c r="BH609" s="1">
        <f t="shared" si="9"/>
        <v>0</v>
      </c>
    </row>
    <row r="610" spans="2:60" x14ac:dyDescent="0.25">
      <c r="B610" s="211"/>
      <c r="C610" s="11"/>
      <c r="D610" s="11"/>
      <c r="E610" s="11"/>
      <c r="F610" s="11"/>
      <c r="G610" s="11"/>
      <c r="H610" s="11"/>
      <c r="I610" s="11"/>
      <c r="J610" s="11"/>
      <c r="Q610" s="11"/>
      <c r="R610" s="11"/>
      <c r="S610" s="11"/>
      <c r="T610" s="11"/>
      <c r="U610" s="11"/>
      <c r="V610" s="11"/>
      <c r="W610" s="11"/>
      <c r="X610" s="11"/>
      <c r="Y610" s="11"/>
      <c r="Z610" s="11"/>
      <c r="AA610" s="11"/>
      <c r="AB610" s="11"/>
      <c r="AC610" s="11"/>
      <c r="AD610" s="11"/>
      <c r="AE610" s="11"/>
      <c r="AF610" s="11"/>
      <c r="AG610" s="14"/>
      <c r="AH610" s="11"/>
      <c r="AI610" s="11"/>
      <c r="AJ610" s="11"/>
      <c r="AK610" s="11"/>
      <c r="AL610" s="11"/>
      <c r="AM610" s="11"/>
      <c r="AN610" s="11"/>
      <c r="AO610" s="11"/>
      <c r="AP610" s="11"/>
      <c r="AQ610" s="11"/>
      <c r="AR610" s="11"/>
      <c r="AS610" s="11"/>
      <c r="AT610" s="11"/>
      <c r="AU610" s="11"/>
      <c r="AV610" s="11"/>
      <c r="AW610" s="11"/>
      <c r="AX610" s="11"/>
      <c r="AY610" s="11"/>
      <c r="AZ610" s="11"/>
      <c r="BA610" s="11"/>
      <c r="BB610" s="11"/>
      <c r="BC610" s="11"/>
      <c r="BD610" s="11"/>
      <c r="BE610" s="11"/>
      <c r="BF610" s="11"/>
      <c r="BG610" s="11"/>
      <c r="BH610" s="1">
        <f t="shared" si="9"/>
        <v>0</v>
      </c>
    </row>
    <row r="611" spans="2:60" x14ac:dyDescent="0.25">
      <c r="B611" s="211"/>
      <c r="C611" s="11"/>
      <c r="D611" s="11"/>
      <c r="E611" s="11"/>
      <c r="F611" s="11"/>
      <c r="G611" s="11"/>
      <c r="H611" s="11"/>
      <c r="I611" s="11"/>
      <c r="J611" s="11"/>
      <c r="Q611" s="11"/>
      <c r="R611" s="11"/>
      <c r="S611" s="11"/>
      <c r="T611" s="11"/>
      <c r="U611" s="11"/>
      <c r="V611" s="11"/>
      <c r="W611" s="11"/>
      <c r="X611" s="11"/>
      <c r="Y611" s="11"/>
      <c r="Z611" s="11"/>
      <c r="AA611" s="11"/>
      <c r="AB611" s="11"/>
      <c r="AC611" s="11"/>
      <c r="AD611" s="11"/>
      <c r="AE611" s="11"/>
      <c r="AF611" s="11"/>
      <c r="AG611" s="14"/>
      <c r="AH611" s="11"/>
      <c r="AI611" s="11"/>
      <c r="AJ611" s="11"/>
      <c r="AK611" s="11"/>
      <c r="AL611" s="11"/>
      <c r="AM611" s="11"/>
      <c r="AN611" s="11"/>
      <c r="AO611" s="11"/>
      <c r="AP611" s="11"/>
      <c r="AQ611" s="11"/>
      <c r="AR611" s="11"/>
      <c r="AS611" s="11"/>
      <c r="AT611" s="11"/>
      <c r="AU611" s="11"/>
      <c r="AV611" s="11"/>
      <c r="AW611" s="11"/>
      <c r="AX611" s="11"/>
      <c r="AY611" s="11"/>
      <c r="AZ611" s="11"/>
      <c r="BA611" s="11"/>
      <c r="BB611" s="11"/>
      <c r="BC611" s="11"/>
      <c r="BD611" s="11"/>
      <c r="BE611" s="11"/>
      <c r="BF611" s="11"/>
      <c r="BG611" s="11"/>
      <c r="BH611" s="1">
        <f t="shared" si="9"/>
        <v>0</v>
      </c>
    </row>
    <row r="612" spans="2:60" x14ac:dyDescent="0.25">
      <c r="B612" s="211"/>
      <c r="C612" s="11"/>
      <c r="D612" s="11"/>
      <c r="E612" s="11"/>
      <c r="F612" s="11"/>
      <c r="G612" s="11"/>
      <c r="H612" s="11"/>
      <c r="I612" s="11"/>
      <c r="J612" s="11"/>
      <c r="Q612" s="11"/>
      <c r="R612" s="11"/>
      <c r="S612" s="11"/>
      <c r="T612" s="11"/>
      <c r="U612" s="11"/>
      <c r="V612" s="11"/>
      <c r="W612" s="11"/>
      <c r="X612" s="11"/>
      <c r="Y612" s="11"/>
      <c r="Z612" s="11"/>
      <c r="AA612" s="11"/>
      <c r="AB612" s="11"/>
      <c r="AC612" s="11"/>
      <c r="AD612" s="11"/>
      <c r="AE612" s="11"/>
      <c r="AF612" s="11"/>
      <c r="AG612" s="14"/>
      <c r="AH612" s="11"/>
      <c r="AI612" s="11"/>
      <c r="AJ612" s="11"/>
      <c r="AK612" s="11"/>
      <c r="AL612" s="11"/>
      <c r="AM612" s="11"/>
      <c r="AN612" s="11"/>
      <c r="AO612" s="11"/>
      <c r="AP612" s="11"/>
      <c r="AQ612" s="11"/>
      <c r="AR612" s="11"/>
      <c r="AS612" s="11"/>
      <c r="AT612" s="11"/>
      <c r="AU612" s="11"/>
      <c r="AV612" s="11"/>
      <c r="AW612" s="11"/>
      <c r="AX612" s="11"/>
      <c r="AY612" s="11"/>
      <c r="AZ612" s="11"/>
      <c r="BA612" s="11"/>
      <c r="BB612" s="11"/>
      <c r="BC612" s="11"/>
      <c r="BD612" s="11"/>
      <c r="BE612" s="11"/>
      <c r="BF612" s="11"/>
      <c r="BG612" s="11"/>
      <c r="BH612" s="1">
        <f t="shared" si="9"/>
        <v>0</v>
      </c>
    </row>
    <row r="613" spans="2:60" x14ac:dyDescent="0.25">
      <c r="B613" s="211"/>
      <c r="C613" s="11"/>
      <c r="D613" s="11"/>
      <c r="E613" s="11"/>
      <c r="F613" s="11"/>
      <c r="G613" s="11"/>
      <c r="H613" s="11"/>
      <c r="I613" s="11"/>
      <c r="J613" s="11"/>
      <c r="Q613" s="11"/>
      <c r="R613" s="11"/>
      <c r="S613" s="11"/>
      <c r="T613" s="11"/>
      <c r="U613" s="11"/>
      <c r="V613" s="11"/>
      <c r="W613" s="11"/>
      <c r="X613" s="11"/>
      <c r="Y613" s="11"/>
      <c r="Z613" s="11"/>
      <c r="AA613" s="11"/>
      <c r="AB613" s="11"/>
      <c r="AC613" s="11"/>
      <c r="AD613" s="11"/>
      <c r="AE613" s="11"/>
      <c r="AF613" s="11"/>
      <c r="AG613" s="14"/>
      <c r="AH613" s="11"/>
      <c r="AI613" s="11"/>
      <c r="AJ613" s="11"/>
      <c r="AK613" s="11"/>
      <c r="AL613" s="11"/>
      <c r="AM613" s="11"/>
      <c r="AN613" s="11"/>
      <c r="AO613" s="11"/>
      <c r="AP613" s="11"/>
      <c r="AQ613" s="11"/>
      <c r="AR613" s="11"/>
      <c r="AS613" s="11"/>
      <c r="AT613" s="11"/>
      <c r="AU613" s="11"/>
      <c r="AV613" s="11"/>
      <c r="AW613" s="11"/>
      <c r="AX613" s="11"/>
      <c r="AY613" s="11"/>
      <c r="AZ613" s="11"/>
      <c r="BA613" s="11"/>
      <c r="BB613" s="11"/>
      <c r="BC613" s="11"/>
      <c r="BD613" s="11"/>
      <c r="BE613" s="11"/>
      <c r="BF613" s="11"/>
      <c r="BG613" s="11"/>
      <c r="BH613" s="1">
        <f t="shared" si="9"/>
        <v>0</v>
      </c>
    </row>
    <row r="614" spans="2:60" x14ac:dyDescent="0.25">
      <c r="C614" s="11"/>
      <c r="D614" s="11"/>
      <c r="E614" s="11"/>
      <c r="F614" s="11"/>
      <c r="G614" s="11"/>
      <c r="H614" s="11"/>
      <c r="I614" s="11"/>
      <c r="J614" s="11"/>
      <c r="Q614" s="11"/>
      <c r="R614" s="11"/>
      <c r="S614" s="11"/>
      <c r="T614" s="11"/>
      <c r="U614" s="11"/>
      <c r="V614" s="11"/>
      <c r="W614" s="11"/>
      <c r="X614" s="11"/>
      <c r="Y614" s="11"/>
      <c r="Z614" s="11"/>
      <c r="AA614" s="11"/>
      <c r="AB614" s="11"/>
      <c r="AC614" s="11"/>
      <c r="AD614" s="11"/>
      <c r="AE614" s="11"/>
      <c r="AF614" s="11"/>
      <c r="AG614" s="14"/>
      <c r="AH614" s="11"/>
      <c r="AI614" s="11"/>
      <c r="AJ614" s="11"/>
      <c r="AK614" s="11"/>
      <c r="AL614" s="11"/>
      <c r="AM614" s="11"/>
      <c r="AN614" s="11"/>
      <c r="AO614" s="11"/>
      <c r="AP614" s="11"/>
      <c r="AQ614" s="11"/>
      <c r="AR614" s="11"/>
      <c r="AS614" s="11"/>
      <c r="AT614" s="11"/>
      <c r="AU614" s="11"/>
      <c r="AV614" s="11"/>
      <c r="AW614" s="11"/>
      <c r="AX614" s="11"/>
      <c r="AY614" s="11"/>
      <c r="AZ614" s="11"/>
      <c r="BA614" s="11"/>
      <c r="BB614" s="11"/>
      <c r="BC614" s="11"/>
      <c r="BD614" s="11"/>
      <c r="BE614" s="11"/>
      <c r="BF614" s="11"/>
      <c r="BG614" s="11"/>
      <c r="BH614" s="1">
        <f t="shared" si="9"/>
        <v>0</v>
      </c>
    </row>
    <row r="615" spans="2:60" x14ac:dyDescent="0.25">
      <c r="B615" s="211"/>
      <c r="C615" s="11"/>
      <c r="D615" s="11"/>
      <c r="E615" s="11"/>
      <c r="F615" s="11"/>
      <c r="G615" s="11"/>
      <c r="H615" s="11"/>
      <c r="I615" s="11"/>
      <c r="J615" s="11"/>
      <c r="Q615" s="11"/>
      <c r="R615" s="11"/>
      <c r="S615" s="11"/>
      <c r="T615" s="11"/>
      <c r="U615" s="11"/>
      <c r="V615" s="11"/>
      <c r="W615" s="11"/>
      <c r="X615" s="11"/>
      <c r="Y615" s="11"/>
      <c r="Z615" s="11"/>
      <c r="AA615" s="11"/>
      <c r="AB615" s="11"/>
      <c r="AC615" s="11"/>
      <c r="AD615" s="11"/>
      <c r="AE615" s="11"/>
      <c r="AF615" s="11"/>
      <c r="AG615" s="14"/>
      <c r="AH615" s="11"/>
      <c r="AI615" s="11"/>
      <c r="AJ615" s="11"/>
      <c r="AK615" s="11"/>
      <c r="AL615" s="11"/>
      <c r="AM615" s="11"/>
      <c r="AN615" s="11"/>
      <c r="AO615" s="11"/>
      <c r="AP615" s="11"/>
      <c r="AQ615" s="11"/>
      <c r="AR615" s="11"/>
      <c r="AS615" s="11"/>
      <c r="AT615" s="11"/>
      <c r="AU615" s="11"/>
      <c r="AV615" s="11"/>
      <c r="AW615" s="11"/>
      <c r="AX615" s="11"/>
      <c r="AY615" s="11"/>
      <c r="AZ615" s="11"/>
      <c r="BA615" s="11"/>
      <c r="BB615" s="11"/>
      <c r="BC615" s="11"/>
      <c r="BD615" s="11"/>
      <c r="BE615" s="11"/>
      <c r="BF615" s="11"/>
      <c r="BG615" s="11"/>
      <c r="BH615" s="1">
        <f t="shared" si="9"/>
        <v>0</v>
      </c>
    </row>
    <row r="616" spans="2:60" x14ac:dyDescent="0.25">
      <c r="B616" s="211"/>
      <c r="C616" s="11"/>
      <c r="D616" s="11"/>
      <c r="E616" s="11"/>
      <c r="F616" s="11"/>
      <c r="G616" s="11"/>
      <c r="H616" s="11"/>
      <c r="I616" s="11"/>
      <c r="J616" s="11"/>
      <c r="Q616" s="11"/>
      <c r="R616" s="11"/>
      <c r="S616" s="11"/>
      <c r="T616" s="11"/>
      <c r="U616" s="11"/>
      <c r="V616" s="11"/>
      <c r="W616" s="11"/>
      <c r="X616" s="11"/>
      <c r="Y616" s="11"/>
      <c r="Z616" s="11"/>
      <c r="AA616" s="11"/>
      <c r="AB616" s="11"/>
      <c r="AC616" s="11"/>
      <c r="AD616" s="11"/>
      <c r="AE616" s="11"/>
      <c r="AF616" s="11"/>
      <c r="AG616" s="14"/>
      <c r="AH616" s="11"/>
      <c r="AI616" s="11"/>
      <c r="AJ616" s="11"/>
      <c r="AK616" s="11"/>
      <c r="AL616" s="11"/>
      <c r="AM616" s="11"/>
      <c r="AN616" s="11"/>
      <c r="AO616" s="11"/>
      <c r="AP616" s="11"/>
      <c r="AQ616" s="11"/>
      <c r="AR616" s="11"/>
      <c r="AS616" s="11"/>
      <c r="AT616" s="11"/>
      <c r="AU616" s="11"/>
      <c r="AV616" s="11"/>
      <c r="AW616" s="11"/>
      <c r="AX616" s="11"/>
      <c r="AY616" s="11"/>
      <c r="AZ616" s="11"/>
      <c r="BA616" s="11"/>
      <c r="BB616" s="11"/>
      <c r="BC616" s="11"/>
      <c r="BD616" s="11"/>
      <c r="BE616" s="11"/>
      <c r="BF616" s="11"/>
      <c r="BG616" s="11"/>
      <c r="BH616" s="1">
        <f t="shared" si="9"/>
        <v>0</v>
      </c>
    </row>
    <row r="617" spans="2:60" x14ac:dyDescent="0.25">
      <c r="B617" s="211"/>
      <c r="C617" s="11"/>
      <c r="D617" s="11"/>
      <c r="E617" s="11"/>
      <c r="F617" s="11"/>
      <c r="G617" s="11"/>
      <c r="H617" s="11"/>
      <c r="I617" s="11"/>
      <c r="J617" s="11"/>
      <c r="Q617" s="11"/>
      <c r="R617" s="11"/>
      <c r="S617" s="11"/>
      <c r="T617" s="11"/>
      <c r="U617" s="11"/>
      <c r="V617" s="11"/>
      <c r="W617" s="11"/>
      <c r="X617" s="11"/>
      <c r="Y617" s="11"/>
      <c r="Z617" s="11"/>
      <c r="AA617" s="11"/>
      <c r="AB617" s="11"/>
      <c r="AC617" s="11"/>
      <c r="AD617" s="11"/>
      <c r="AE617" s="11"/>
      <c r="AF617" s="11"/>
      <c r="AG617" s="14"/>
      <c r="AH617" s="11"/>
      <c r="AI617" s="11"/>
      <c r="AJ617" s="11"/>
      <c r="AK617" s="11"/>
      <c r="AL617" s="11"/>
      <c r="AM617" s="11"/>
      <c r="AN617" s="11"/>
      <c r="AO617" s="11"/>
      <c r="AP617" s="11"/>
      <c r="AQ617" s="11"/>
      <c r="AR617" s="11"/>
      <c r="AS617" s="11"/>
      <c r="AT617" s="11"/>
      <c r="AU617" s="11"/>
      <c r="AV617" s="11"/>
      <c r="AW617" s="11"/>
      <c r="AX617" s="11"/>
      <c r="AY617" s="11"/>
      <c r="AZ617" s="11"/>
      <c r="BA617" s="11"/>
      <c r="BB617" s="11"/>
      <c r="BC617" s="11"/>
      <c r="BD617" s="11"/>
      <c r="BE617" s="11"/>
      <c r="BF617" s="11"/>
      <c r="BG617" s="11"/>
      <c r="BH617" s="1">
        <f t="shared" si="9"/>
        <v>0</v>
      </c>
    </row>
    <row r="618" spans="2:60" x14ac:dyDescent="0.25">
      <c r="B618" s="211"/>
      <c r="C618" s="11"/>
      <c r="D618" s="11"/>
      <c r="E618" s="11"/>
      <c r="F618" s="11"/>
      <c r="G618" s="11"/>
      <c r="H618" s="11"/>
      <c r="I618" s="11"/>
      <c r="J618" s="11"/>
      <c r="Q618" s="11"/>
      <c r="R618" s="11"/>
      <c r="S618" s="11"/>
      <c r="T618" s="11"/>
      <c r="U618" s="11"/>
      <c r="V618" s="11"/>
      <c r="W618" s="11"/>
      <c r="X618" s="11"/>
      <c r="Y618" s="11"/>
      <c r="Z618" s="11"/>
      <c r="AA618" s="11"/>
      <c r="AB618" s="11"/>
      <c r="AC618" s="11"/>
      <c r="AD618" s="11"/>
      <c r="AE618" s="11"/>
      <c r="AF618" s="11"/>
      <c r="AG618" s="14"/>
      <c r="AH618" s="11"/>
      <c r="AI618" s="11"/>
      <c r="AJ618" s="11"/>
      <c r="AK618" s="11"/>
      <c r="AL618" s="11"/>
      <c r="AM618" s="11"/>
      <c r="AN618" s="11"/>
      <c r="AO618" s="11"/>
      <c r="AP618" s="11"/>
      <c r="AQ618" s="11"/>
      <c r="AR618" s="11"/>
      <c r="AS618" s="11"/>
      <c r="AT618" s="11"/>
      <c r="AU618" s="11"/>
      <c r="AV618" s="11"/>
      <c r="AW618" s="11"/>
      <c r="AX618" s="11"/>
      <c r="AY618" s="11"/>
      <c r="AZ618" s="11"/>
      <c r="BA618" s="11"/>
      <c r="BB618" s="11"/>
      <c r="BC618" s="11"/>
      <c r="BD618" s="11"/>
      <c r="BE618" s="11"/>
      <c r="BF618" s="11"/>
      <c r="BG618" s="11"/>
      <c r="BH618" s="1">
        <f t="shared" si="9"/>
        <v>0</v>
      </c>
    </row>
    <row r="619" spans="2:60" x14ac:dyDescent="0.25">
      <c r="B619" s="211"/>
      <c r="C619" s="11"/>
      <c r="D619" s="11"/>
      <c r="E619" s="11"/>
      <c r="F619" s="11"/>
      <c r="G619" s="11"/>
      <c r="H619" s="11"/>
      <c r="I619" s="11"/>
      <c r="J619" s="11"/>
      <c r="Q619" s="11"/>
      <c r="R619" s="11"/>
      <c r="S619" s="11"/>
      <c r="T619" s="11"/>
      <c r="U619" s="11"/>
      <c r="V619" s="11"/>
      <c r="W619" s="11"/>
      <c r="X619" s="11"/>
      <c r="Y619" s="11"/>
      <c r="Z619" s="11"/>
      <c r="AA619" s="11"/>
      <c r="AB619" s="11"/>
      <c r="AC619" s="11"/>
      <c r="AD619" s="11"/>
      <c r="AE619" s="11"/>
      <c r="AF619" s="11"/>
      <c r="AG619" s="14"/>
      <c r="AH619" s="11"/>
      <c r="AI619" s="11"/>
      <c r="AJ619" s="11"/>
      <c r="AK619" s="11"/>
      <c r="AL619" s="11"/>
      <c r="AM619" s="11"/>
      <c r="AN619" s="11"/>
      <c r="AO619" s="11"/>
      <c r="AP619" s="11"/>
      <c r="AQ619" s="11"/>
      <c r="AR619" s="11"/>
      <c r="AS619" s="11"/>
      <c r="AT619" s="11"/>
      <c r="AU619" s="11"/>
      <c r="AV619" s="11"/>
      <c r="AW619" s="11"/>
      <c r="AX619" s="11"/>
      <c r="AY619" s="11"/>
      <c r="AZ619" s="11"/>
      <c r="BA619" s="11"/>
      <c r="BB619" s="11"/>
      <c r="BC619" s="11"/>
      <c r="BD619" s="11"/>
      <c r="BE619" s="11"/>
      <c r="BF619" s="11"/>
      <c r="BG619" s="11"/>
      <c r="BH619" s="1">
        <f t="shared" si="9"/>
        <v>0</v>
      </c>
    </row>
    <row r="620" spans="2:60" x14ac:dyDescent="0.25">
      <c r="B620" s="211"/>
      <c r="C620" s="11"/>
      <c r="D620" s="11"/>
      <c r="E620" s="11"/>
      <c r="F620" s="11"/>
      <c r="G620" s="11"/>
      <c r="H620" s="11"/>
      <c r="I620" s="11"/>
      <c r="J620" s="11"/>
      <c r="Q620" s="11"/>
      <c r="R620" s="11"/>
      <c r="S620" s="11"/>
      <c r="T620" s="11"/>
      <c r="U620" s="11"/>
      <c r="V620" s="11"/>
      <c r="W620" s="11"/>
      <c r="X620" s="11"/>
      <c r="Y620" s="11"/>
      <c r="Z620" s="11"/>
      <c r="AA620" s="11"/>
      <c r="AB620" s="11"/>
      <c r="AC620" s="11"/>
      <c r="AD620" s="11"/>
      <c r="AE620" s="11"/>
      <c r="AF620" s="11"/>
      <c r="AG620" s="14"/>
      <c r="AH620" s="11"/>
      <c r="AI620" s="11"/>
      <c r="AJ620" s="11"/>
      <c r="AK620" s="11"/>
      <c r="AL620" s="11"/>
      <c r="AM620" s="11"/>
      <c r="AN620" s="11"/>
      <c r="AO620" s="11"/>
      <c r="AP620" s="11"/>
      <c r="AQ620" s="11"/>
      <c r="AR620" s="11"/>
      <c r="AS620" s="11"/>
      <c r="AT620" s="11"/>
      <c r="AU620" s="11"/>
      <c r="AV620" s="11"/>
      <c r="AW620" s="11"/>
      <c r="AX620" s="11"/>
      <c r="AY620" s="11"/>
      <c r="AZ620" s="11"/>
      <c r="BA620" s="11"/>
      <c r="BB620" s="11"/>
      <c r="BC620" s="11"/>
      <c r="BD620" s="11"/>
      <c r="BE620" s="11"/>
      <c r="BF620" s="11"/>
      <c r="BG620" s="11"/>
      <c r="BH620" s="1">
        <f t="shared" si="9"/>
        <v>0</v>
      </c>
    </row>
    <row r="621" spans="2:60" x14ac:dyDescent="0.25">
      <c r="B621" s="211"/>
      <c r="C621" s="11"/>
      <c r="D621" s="11"/>
      <c r="E621" s="11"/>
      <c r="F621" s="11"/>
      <c r="G621" s="11"/>
      <c r="H621" s="11"/>
      <c r="I621" s="11"/>
      <c r="J621" s="11"/>
      <c r="Q621" s="11"/>
      <c r="R621" s="11"/>
      <c r="S621" s="11"/>
      <c r="T621" s="11"/>
      <c r="U621" s="11"/>
      <c r="V621" s="11"/>
      <c r="W621" s="11"/>
      <c r="X621" s="11"/>
      <c r="Y621" s="11"/>
      <c r="Z621" s="11"/>
      <c r="AA621" s="11"/>
      <c r="AB621" s="11"/>
      <c r="AC621" s="11"/>
      <c r="AD621" s="11"/>
      <c r="AE621" s="11"/>
      <c r="AF621" s="11"/>
      <c r="AG621" s="14"/>
      <c r="AH621" s="11"/>
      <c r="AI621" s="11"/>
      <c r="AJ621" s="11"/>
      <c r="AK621" s="11"/>
      <c r="AL621" s="11"/>
      <c r="AM621" s="11"/>
      <c r="AN621" s="11"/>
      <c r="AO621" s="11"/>
      <c r="AP621" s="11"/>
      <c r="AQ621" s="11"/>
      <c r="AR621" s="11"/>
      <c r="AS621" s="11"/>
      <c r="AT621" s="11"/>
      <c r="AU621" s="11"/>
      <c r="AV621" s="11"/>
      <c r="AW621" s="11"/>
      <c r="AX621" s="11"/>
      <c r="AY621" s="11"/>
      <c r="AZ621" s="11"/>
      <c r="BA621" s="11"/>
      <c r="BB621" s="11"/>
      <c r="BC621" s="11"/>
      <c r="BD621" s="11"/>
      <c r="BE621" s="11"/>
      <c r="BF621" s="11"/>
      <c r="BG621" s="11"/>
      <c r="BH621" s="1">
        <f t="shared" si="9"/>
        <v>0</v>
      </c>
    </row>
    <row r="622" spans="2:60" x14ac:dyDescent="0.25">
      <c r="B622" s="211"/>
      <c r="C622" s="11"/>
      <c r="D622" s="11"/>
      <c r="E622" s="11"/>
      <c r="F622" s="11"/>
      <c r="G622" s="11"/>
      <c r="H622" s="11"/>
      <c r="I622" s="11"/>
      <c r="J622" s="11"/>
      <c r="Q622" s="11"/>
      <c r="R622" s="11"/>
      <c r="S622" s="11"/>
      <c r="T622" s="11"/>
      <c r="U622" s="11"/>
      <c r="V622" s="11"/>
      <c r="W622" s="11"/>
      <c r="X622" s="11"/>
      <c r="Y622" s="11"/>
      <c r="Z622" s="11"/>
      <c r="AA622" s="11"/>
      <c r="AB622" s="11"/>
      <c r="AC622" s="11"/>
      <c r="AD622" s="11"/>
      <c r="AE622" s="11"/>
      <c r="AF622" s="11"/>
      <c r="AG622" s="14"/>
      <c r="AH622" s="11"/>
      <c r="AI622" s="11"/>
      <c r="AJ622" s="11"/>
      <c r="AK622" s="11"/>
      <c r="AL622" s="11"/>
      <c r="AM622" s="11"/>
      <c r="AN622" s="11"/>
      <c r="AO622" s="11"/>
      <c r="AP622" s="11"/>
      <c r="AQ622" s="11"/>
      <c r="AR622" s="11"/>
      <c r="AS622" s="11"/>
      <c r="AT622" s="11"/>
      <c r="AU622" s="11"/>
      <c r="AV622" s="11"/>
      <c r="AW622" s="11"/>
      <c r="AX622" s="11"/>
      <c r="AY622" s="11"/>
      <c r="AZ622" s="11"/>
      <c r="BA622" s="11"/>
      <c r="BB622" s="11"/>
      <c r="BC622" s="11"/>
      <c r="BD622" s="11"/>
      <c r="BE622" s="11"/>
      <c r="BF622" s="11"/>
      <c r="BG622" s="11"/>
      <c r="BH622" s="1">
        <f t="shared" si="9"/>
        <v>0</v>
      </c>
    </row>
    <row r="623" spans="2:60" x14ac:dyDescent="0.25">
      <c r="B623" s="211"/>
      <c r="C623" s="11"/>
      <c r="D623" s="11"/>
      <c r="E623" s="11"/>
      <c r="F623" s="11"/>
      <c r="G623" s="11"/>
      <c r="H623" s="11"/>
      <c r="I623" s="11"/>
      <c r="J623" s="11"/>
      <c r="Q623" s="11"/>
      <c r="R623" s="11"/>
      <c r="S623" s="11"/>
      <c r="T623" s="11"/>
      <c r="U623" s="11"/>
      <c r="V623" s="11"/>
      <c r="W623" s="11"/>
      <c r="X623" s="11"/>
      <c r="Y623" s="11"/>
      <c r="Z623" s="11"/>
      <c r="AA623" s="11"/>
      <c r="AB623" s="11"/>
      <c r="AC623" s="11"/>
      <c r="AD623" s="11"/>
      <c r="AE623" s="11"/>
      <c r="AF623" s="11"/>
      <c r="AG623" s="14"/>
      <c r="AH623" s="11"/>
      <c r="AI623" s="11"/>
      <c r="AJ623" s="11"/>
      <c r="AK623" s="11"/>
      <c r="AL623" s="11"/>
      <c r="AM623" s="11"/>
      <c r="AN623" s="11"/>
      <c r="AO623" s="11"/>
      <c r="AP623" s="11"/>
      <c r="AQ623" s="11"/>
      <c r="AR623" s="11"/>
      <c r="AS623" s="11"/>
      <c r="AT623" s="11"/>
      <c r="AU623" s="11"/>
      <c r="AV623" s="11"/>
      <c r="AW623" s="11"/>
      <c r="AX623" s="11"/>
      <c r="AY623" s="11"/>
      <c r="AZ623" s="11"/>
      <c r="BA623" s="11"/>
      <c r="BB623" s="11"/>
      <c r="BC623" s="11"/>
      <c r="BD623" s="11"/>
      <c r="BE623" s="11"/>
      <c r="BF623" s="11"/>
      <c r="BG623" s="11"/>
      <c r="BH623" s="1">
        <f t="shared" si="9"/>
        <v>0</v>
      </c>
    </row>
    <row r="624" spans="2:60" x14ac:dyDescent="0.25">
      <c r="B624" s="211"/>
      <c r="C624" s="11"/>
      <c r="D624" s="11"/>
      <c r="E624" s="11"/>
      <c r="F624" s="11"/>
      <c r="G624" s="11"/>
      <c r="H624" s="11"/>
      <c r="I624" s="11"/>
      <c r="J624" s="11"/>
      <c r="Q624" s="11"/>
      <c r="R624" s="11"/>
      <c r="S624" s="11"/>
      <c r="T624" s="11"/>
      <c r="U624" s="11"/>
      <c r="V624" s="11"/>
      <c r="W624" s="11"/>
      <c r="X624" s="11"/>
      <c r="Y624" s="11"/>
      <c r="Z624" s="11"/>
      <c r="AA624" s="11"/>
      <c r="AB624" s="11"/>
      <c r="AC624" s="11"/>
      <c r="AD624" s="11"/>
      <c r="AE624" s="11"/>
      <c r="AF624" s="11"/>
      <c r="AG624" s="14"/>
      <c r="AH624" s="11"/>
      <c r="AI624" s="11"/>
      <c r="AJ624" s="11"/>
      <c r="AK624" s="11"/>
      <c r="AL624" s="11"/>
      <c r="AM624" s="11"/>
      <c r="AN624" s="11"/>
      <c r="AO624" s="11"/>
      <c r="AP624" s="11"/>
      <c r="AQ624" s="11"/>
      <c r="AR624" s="11"/>
      <c r="AS624" s="11"/>
      <c r="AT624" s="11"/>
      <c r="AU624" s="11"/>
      <c r="AV624" s="11"/>
      <c r="AW624" s="11"/>
      <c r="AX624" s="11"/>
      <c r="AY624" s="11"/>
      <c r="AZ624" s="11"/>
      <c r="BA624" s="11"/>
      <c r="BB624" s="11"/>
      <c r="BC624" s="11"/>
      <c r="BD624" s="11"/>
      <c r="BE624" s="11"/>
      <c r="BF624" s="11"/>
      <c r="BG624" s="11"/>
      <c r="BH624" s="1">
        <f t="shared" si="9"/>
        <v>0</v>
      </c>
    </row>
    <row r="625" spans="2:60" x14ac:dyDescent="0.25">
      <c r="B625" s="211"/>
      <c r="C625" s="11"/>
      <c r="D625" s="11"/>
      <c r="E625" s="11"/>
      <c r="F625" s="11"/>
      <c r="G625" s="11"/>
      <c r="H625" s="11"/>
      <c r="I625" s="11"/>
      <c r="J625" s="11"/>
      <c r="Q625" s="11"/>
      <c r="R625" s="11"/>
      <c r="S625" s="11"/>
      <c r="T625" s="11"/>
      <c r="U625" s="11"/>
      <c r="V625" s="11"/>
      <c r="W625" s="11"/>
      <c r="X625" s="11"/>
      <c r="Y625" s="11"/>
      <c r="Z625" s="11"/>
      <c r="AA625" s="11"/>
      <c r="AB625" s="11"/>
      <c r="AC625" s="11"/>
      <c r="AD625" s="11"/>
      <c r="AE625" s="11"/>
      <c r="AF625" s="11"/>
      <c r="AG625" s="14"/>
      <c r="AH625" s="11"/>
      <c r="AI625" s="11"/>
      <c r="AJ625" s="11"/>
      <c r="AK625" s="11"/>
      <c r="AL625" s="11"/>
      <c r="AM625" s="11"/>
      <c r="AN625" s="11"/>
      <c r="AO625" s="11"/>
      <c r="AP625" s="11"/>
      <c r="AQ625" s="11"/>
      <c r="AR625" s="11"/>
      <c r="AS625" s="11"/>
      <c r="AT625" s="11"/>
      <c r="AU625" s="11"/>
      <c r="AV625" s="11"/>
      <c r="AW625" s="11"/>
      <c r="AX625" s="11"/>
      <c r="AY625" s="11"/>
      <c r="AZ625" s="11"/>
      <c r="BA625" s="11"/>
      <c r="BB625" s="11"/>
      <c r="BC625" s="11"/>
      <c r="BD625" s="11"/>
      <c r="BE625" s="11"/>
      <c r="BF625" s="11"/>
      <c r="BG625" s="11"/>
      <c r="BH625" s="1">
        <f t="shared" si="9"/>
        <v>0</v>
      </c>
    </row>
    <row r="626" spans="2:60" x14ac:dyDescent="0.25">
      <c r="B626" s="211"/>
      <c r="C626" s="11"/>
      <c r="D626" s="11"/>
      <c r="E626" s="11"/>
      <c r="F626" s="11"/>
      <c r="G626" s="11"/>
      <c r="H626" s="11"/>
      <c r="I626" s="11"/>
      <c r="J626" s="11"/>
      <c r="Q626" s="11"/>
      <c r="R626" s="11"/>
      <c r="S626" s="11"/>
      <c r="T626" s="11"/>
      <c r="U626" s="11"/>
      <c r="V626" s="11"/>
      <c r="W626" s="11"/>
      <c r="X626" s="11"/>
      <c r="Y626" s="11"/>
      <c r="Z626" s="11"/>
      <c r="AA626" s="11"/>
      <c r="AB626" s="11"/>
      <c r="AC626" s="11"/>
      <c r="AD626" s="11"/>
      <c r="AE626" s="11"/>
      <c r="AF626" s="11"/>
      <c r="AG626" s="14"/>
      <c r="AH626" s="11"/>
      <c r="AI626" s="11"/>
      <c r="AJ626" s="11"/>
      <c r="AK626" s="11"/>
      <c r="AL626" s="11"/>
      <c r="AM626" s="11"/>
      <c r="AN626" s="11"/>
      <c r="AO626" s="11"/>
      <c r="AP626" s="11"/>
      <c r="AQ626" s="11"/>
      <c r="AR626" s="11"/>
      <c r="AS626" s="11"/>
      <c r="AT626" s="11"/>
      <c r="AU626" s="11"/>
      <c r="AV626" s="11"/>
      <c r="AW626" s="11"/>
      <c r="AX626" s="11"/>
      <c r="AY626" s="11"/>
      <c r="AZ626" s="11"/>
      <c r="BA626" s="11"/>
      <c r="BB626" s="11"/>
      <c r="BC626" s="11"/>
      <c r="BD626" s="11"/>
      <c r="BE626" s="11"/>
      <c r="BF626" s="11"/>
      <c r="BG626" s="11"/>
      <c r="BH626" s="1">
        <f t="shared" si="9"/>
        <v>0</v>
      </c>
    </row>
    <row r="627" spans="2:60" x14ac:dyDescent="0.25">
      <c r="B627" s="211"/>
      <c r="C627" s="11"/>
      <c r="D627" s="11"/>
      <c r="E627" s="11"/>
      <c r="F627" s="11"/>
      <c r="G627" s="11"/>
      <c r="H627" s="11"/>
      <c r="I627" s="11"/>
      <c r="J627" s="11"/>
      <c r="Q627" s="11"/>
      <c r="R627" s="11"/>
      <c r="S627" s="11"/>
      <c r="T627" s="11"/>
      <c r="U627" s="11"/>
      <c r="V627" s="11"/>
      <c r="W627" s="11"/>
      <c r="X627" s="11"/>
      <c r="Y627" s="11"/>
      <c r="Z627" s="11"/>
      <c r="AA627" s="11"/>
      <c r="AB627" s="11"/>
      <c r="AC627" s="11"/>
      <c r="AD627" s="11"/>
      <c r="AE627" s="11"/>
      <c r="AF627" s="11"/>
      <c r="AG627" s="14"/>
      <c r="AH627" s="11"/>
      <c r="AI627" s="11"/>
      <c r="AJ627" s="11"/>
      <c r="AK627" s="11"/>
      <c r="AL627" s="11"/>
      <c r="AM627" s="11"/>
      <c r="AN627" s="11"/>
      <c r="AO627" s="11"/>
      <c r="AP627" s="11"/>
      <c r="AQ627" s="11"/>
      <c r="AR627" s="11"/>
      <c r="AS627" s="11"/>
      <c r="AT627" s="11"/>
      <c r="AU627" s="11"/>
      <c r="AV627" s="11"/>
      <c r="AW627" s="11"/>
      <c r="AX627" s="11"/>
      <c r="AY627" s="11"/>
      <c r="AZ627" s="11"/>
      <c r="BA627" s="11"/>
      <c r="BB627" s="11"/>
      <c r="BC627" s="11"/>
      <c r="BD627" s="11"/>
      <c r="BE627" s="11"/>
      <c r="BF627" s="11"/>
      <c r="BG627" s="11"/>
      <c r="BH627" s="1">
        <f t="shared" si="9"/>
        <v>0</v>
      </c>
    </row>
    <row r="628" spans="2:60" x14ac:dyDescent="0.25">
      <c r="B628" s="211"/>
      <c r="C628" s="11"/>
      <c r="D628" s="11"/>
      <c r="E628" s="11"/>
      <c r="F628" s="11"/>
      <c r="G628" s="11"/>
      <c r="H628" s="11"/>
      <c r="I628" s="11"/>
      <c r="J628" s="11"/>
      <c r="Q628" s="11"/>
      <c r="R628" s="11"/>
      <c r="S628" s="11"/>
      <c r="T628" s="11"/>
      <c r="U628" s="11"/>
      <c r="V628" s="11"/>
      <c r="W628" s="11"/>
      <c r="X628" s="11"/>
      <c r="Y628" s="11"/>
      <c r="Z628" s="11"/>
      <c r="AA628" s="11"/>
      <c r="AB628" s="11"/>
      <c r="AC628" s="11"/>
      <c r="AD628" s="11"/>
      <c r="AE628" s="11"/>
      <c r="AF628" s="11"/>
      <c r="AG628" s="14"/>
      <c r="AH628" s="11"/>
      <c r="AI628" s="11"/>
      <c r="AJ628" s="11"/>
      <c r="AK628" s="11"/>
      <c r="AL628" s="11"/>
      <c r="AM628" s="11"/>
      <c r="AN628" s="11"/>
      <c r="AO628" s="11"/>
      <c r="AP628" s="11"/>
      <c r="AQ628" s="11"/>
      <c r="AR628" s="11"/>
      <c r="AS628" s="11"/>
      <c r="AT628" s="11"/>
      <c r="AU628" s="11"/>
      <c r="AV628" s="11"/>
      <c r="AW628" s="11"/>
      <c r="AX628" s="11"/>
      <c r="AY628" s="11"/>
      <c r="AZ628" s="11"/>
      <c r="BA628" s="11"/>
      <c r="BB628" s="11"/>
      <c r="BC628" s="11"/>
      <c r="BD628" s="11"/>
      <c r="BE628" s="11"/>
      <c r="BF628" s="11"/>
      <c r="BG628" s="11"/>
      <c r="BH628" s="1">
        <f t="shared" si="9"/>
        <v>0</v>
      </c>
    </row>
    <row r="629" spans="2:60" x14ac:dyDescent="0.25">
      <c r="B629" s="211"/>
      <c r="C629" s="11"/>
      <c r="D629" s="11"/>
      <c r="E629" s="11"/>
      <c r="F629" s="11"/>
      <c r="G629" s="11"/>
      <c r="H629" s="11"/>
      <c r="I629" s="11"/>
      <c r="J629" s="11"/>
      <c r="Q629" s="11"/>
      <c r="R629" s="11"/>
      <c r="S629" s="11"/>
      <c r="T629" s="11"/>
      <c r="U629" s="11"/>
      <c r="V629" s="11"/>
      <c r="W629" s="11"/>
      <c r="X629" s="11"/>
      <c r="Y629" s="11"/>
      <c r="Z629" s="11"/>
      <c r="AA629" s="11"/>
      <c r="AB629" s="11"/>
      <c r="AC629" s="11"/>
      <c r="AD629" s="11"/>
      <c r="AE629" s="11"/>
      <c r="AF629" s="11"/>
      <c r="AG629" s="14"/>
      <c r="AH629" s="11"/>
      <c r="AI629" s="11"/>
      <c r="AJ629" s="11"/>
      <c r="AK629" s="11"/>
      <c r="AL629" s="11"/>
      <c r="AM629" s="11"/>
      <c r="AN629" s="11"/>
      <c r="AO629" s="11"/>
      <c r="AP629" s="11"/>
      <c r="AQ629" s="11"/>
      <c r="AR629" s="11"/>
      <c r="AS629" s="11"/>
      <c r="AT629" s="11"/>
      <c r="AU629" s="11"/>
      <c r="AV629" s="11"/>
      <c r="AW629" s="11"/>
      <c r="AX629" s="11"/>
      <c r="AY629" s="11"/>
      <c r="AZ629" s="11"/>
      <c r="BA629" s="11"/>
      <c r="BB629" s="11"/>
      <c r="BC629" s="11"/>
      <c r="BD629" s="11"/>
      <c r="BE629" s="11"/>
      <c r="BF629" s="11"/>
      <c r="BG629" s="11"/>
      <c r="BH629" s="1">
        <f t="shared" si="9"/>
        <v>0</v>
      </c>
    </row>
    <row r="630" spans="2:60" x14ac:dyDescent="0.25">
      <c r="B630" s="211"/>
      <c r="C630" s="11"/>
      <c r="D630" s="11"/>
      <c r="E630" s="11"/>
      <c r="F630" s="11"/>
      <c r="G630" s="11"/>
      <c r="H630" s="11"/>
      <c r="I630" s="11"/>
      <c r="J630" s="11"/>
      <c r="Q630" s="11"/>
      <c r="R630" s="11"/>
      <c r="S630" s="11"/>
      <c r="T630" s="11"/>
      <c r="U630" s="11"/>
      <c r="V630" s="11"/>
      <c r="W630" s="11"/>
      <c r="X630" s="11"/>
      <c r="Y630" s="11"/>
      <c r="Z630" s="11"/>
      <c r="AA630" s="11"/>
      <c r="AB630" s="11"/>
      <c r="AC630" s="11"/>
      <c r="AD630" s="11"/>
      <c r="AE630" s="11"/>
      <c r="AF630" s="11"/>
      <c r="AG630" s="14"/>
      <c r="AH630" s="11"/>
      <c r="AI630" s="11"/>
      <c r="AJ630" s="11"/>
      <c r="AK630" s="11"/>
      <c r="AL630" s="11"/>
      <c r="AM630" s="11"/>
      <c r="AN630" s="11"/>
      <c r="AO630" s="11"/>
      <c r="AP630" s="11"/>
      <c r="AQ630" s="11"/>
      <c r="AR630" s="11"/>
      <c r="AS630" s="11"/>
      <c r="AT630" s="11"/>
      <c r="AU630" s="11"/>
      <c r="AV630" s="11"/>
      <c r="AW630" s="11"/>
      <c r="AX630" s="11"/>
      <c r="AY630" s="11"/>
      <c r="AZ630" s="11"/>
      <c r="BA630" s="11"/>
      <c r="BB630" s="11"/>
      <c r="BC630" s="11"/>
      <c r="BD630" s="11"/>
      <c r="BE630" s="11"/>
      <c r="BF630" s="11"/>
      <c r="BG630" s="11"/>
      <c r="BH630" s="1">
        <f t="shared" si="9"/>
        <v>0</v>
      </c>
    </row>
    <row r="631" spans="2:60" x14ac:dyDescent="0.25">
      <c r="B631" s="211"/>
      <c r="C631" s="11"/>
      <c r="D631" s="11"/>
      <c r="E631" s="11"/>
      <c r="F631" s="11"/>
      <c r="G631" s="11"/>
      <c r="H631" s="11"/>
      <c r="I631" s="11"/>
      <c r="J631" s="11"/>
      <c r="Q631" s="11"/>
      <c r="R631" s="11"/>
      <c r="S631" s="11"/>
      <c r="T631" s="11"/>
      <c r="U631" s="11"/>
      <c r="V631" s="11"/>
      <c r="W631" s="11"/>
      <c r="X631" s="11"/>
      <c r="Y631" s="11"/>
      <c r="Z631" s="11"/>
      <c r="AA631" s="11"/>
      <c r="AB631" s="11"/>
      <c r="AC631" s="11"/>
      <c r="AD631" s="11"/>
      <c r="AE631" s="11"/>
      <c r="AF631" s="11"/>
      <c r="AG631" s="14"/>
      <c r="AH631" s="11"/>
      <c r="AI631" s="11"/>
      <c r="AJ631" s="11"/>
      <c r="AK631" s="11"/>
      <c r="AL631" s="11"/>
      <c r="AM631" s="11"/>
      <c r="AN631" s="11"/>
      <c r="AO631" s="11"/>
      <c r="AP631" s="11"/>
      <c r="AQ631" s="11"/>
      <c r="AR631" s="11"/>
      <c r="AS631" s="11"/>
      <c r="AT631" s="11"/>
      <c r="AU631" s="11"/>
      <c r="AV631" s="11"/>
      <c r="AW631" s="11"/>
      <c r="AX631" s="11"/>
      <c r="AY631" s="11"/>
      <c r="AZ631" s="11"/>
      <c r="BA631" s="11"/>
      <c r="BB631" s="11"/>
      <c r="BC631" s="11"/>
      <c r="BD631" s="11"/>
      <c r="BE631" s="11"/>
      <c r="BF631" s="11"/>
      <c r="BG631" s="11"/>
      <c r="BH631" s="1">
        <f t="shared" si="9"/>
        <v>0</v>
      </c>
    </row>
    <row r="632" spans="2:60" x14ac:dyDescent="0.25">
      <c r="B632" s="211"/>
      <c r="C632" s="11"/>
      <c r="D632" s="11"/>
      <c r="E632" s="11"/>
      <c r="F632" s="11"/>
      <c r="G632" s="11"/>
      <c r="H632" s="11"/>
      <c r="I632" s="11"/>
      <c r="J632" s="11"/>
      <c r="Q632" s="11"/>
      <c r="R632" s="11"/>
      <c r="S632" s="11"/>
      <c r="T632" s="11"/>
      <c r="U632" s="11"/>
      <c r="V632" s="11"/>
      <c r="W632" s="11"/>
      <c r="X632" s="11"/>
      <c r="Y632" s="11"/>
      <c r="Z632" s="11"/>
      <c r="AA632" s="11"/>
      <c r="AB632" s="11"/>
      <c r="AC632" s="11"/>
      <c r="AD632" s="11"/>
      <c r="AE632" s="11"/>
      <c r="AF632" s="11"/>
      <c r="AG632" s="14"/>
      <c r="AH632" s="11"/>
      <c r="AI632" s="11"/>
      <c r="AJ632" s="11"/>
      <c r="AK632" s="11"/>
      <c r="AL632" s="11"/>
      <c r="AM632" s="11"/>
      <c r="AN632" s="11"/>
      <c r="AO632" s="11"/>
      <c r="AP632" s="11"/>
      <c r="AQ632" s="11"/>
      <c r="AR632" s="11"/>
      <c r="AS632" s="11"/>
      <c r="AT632" s="11"/>
      <c r="AU632" s="11"/>
      <c r="AV632" s="11"/>
      <c r="AW632" s="11"/>
      <c r="AX632" s="11"/>
      <c r="AY632" s="11"/>
      <c r="AZ632" s="11"/>
      <c r="BA632" s="11"/>
      <c r="BB632" s="11"/>
      <c r="BC632" s="11"/>
      <c r="BD632" s="11"/>
      <c r="BE632" s="11"/>
      <c r="BF632" s="11"/>
      <c r="BG632" s="11"/>
      <c r="BH632" s="1">
        <f t="shared" si="9"/>
        <v>0</v>
      </c>
    </row>
    <row r="633" spans="2:60" x14ac:dyDescent="0.25">
      <c r="B633" s="211"/>
      <c r="C633" s="11"/>
      <c r="D633" s="11"/>
      <c r="E633" s="11"/>
      <c r="F633" s="11"/>
      <c r="G633" s="11"/>
      <c r="H633" s="11"/>
      <c r="I633" s="11"/>
      <c r="J633" s="11"/>
      <c r="Q633" s="11"/>
      <c r="R633" s="11"/>
      <c r="S633" s="11"/>
      <c r="T633" s="11"/>
      <c r="U633" s="11"/>
      <c r="V633" s="11"/>
      <c r="W633" s="11"/>
      <c r="X633" s="11"/>
      <c r="Y633" s="11"/>
      <c r="Z633" s="11"/>
      <c r="AA633" s="11"/>
      <c r="AB633" s="11"/>
      <c r="AC633" s="11"/>
      <c r="AD633" s="11"/>
      <c r="AE633" s="11"/>
      <c r="AF633" s="11"/>
      <c r="AG633" s="14"/>
      <c r="AH633" s="11"/>
      <c r="AI633" s="11"/>
      <c r="AJ633" s="11"/>
      <c r="AK633" s="11"/>
      <c r="AL633" s="11"/>
      <c r="AM633" s="11"/>
      <c r="AN633" s="11"/>
      <c r="AO633" s="11"/>
      <c r="AP633" s="11"/>
      <c r="AQ633" s="11"/>
      <c r="AR633" s="11"/>
      <c r="AS633" s="11"/>
      <c r="AT633" s="11"/>
      <c r="AU633" s="11"/>
      <c r="AV633" s="11"/>
      <c r="AW633" s="11"/>
      <c r="AX633" s="11"/>
      <c r="AY633" s="11"/>
      <c r="AZ633" s="11"/>
      <c r="BA633" s="11"/>
      <c r="BB633" s="11"/>
      <c r="BC633" s="11"/>
      <c r="BD633" s="11"/>
      <c r="BE633" s="11"/>
      <c r="BF633" s="11"/>
      <c r="BG633" s="11"/>
      <c r="BH633" s="1">
        <f t="shared" si="9"/>
        <v>0</v>
      </c>
    </row>
    <row r="634" spans="2:60" x14ac:dyDescent="0.25">
      <c r="B634" s="211"/>
      <c r="C634" s="11"/>
      <c r="D634" s="11"/>
      <c r="E634" s="11"/>
      <c r="F634" s="11"/>
      <c r="G634" s="11"/>
      <c r="H634" s="11"/>
      <c r="I634" s="11"/>
      <c r="J634" s="11"/>
      <c r="Q634" s="11"/>
      <c r="R634" s="11"/>
      <c r="S634" s="11"/>
      <c r="T634" s="11"/>
      <c r="U634" s="11"/>
      <c r="V634" s="11"/>
      <c r="W634" s="11"/>
      <c r="X634" s="11"/>
      <c r="Y634" s="11"/>
      <c r="Z634" s="11"/>
      <c r="AA634" s="11"/>
      <c r="AB634" s="11"/>
      <c r="AC634" s="11"/>
      <c r="AD634" s="11"/>
      <c r="AE634" s="11"/>
      <c r="AF634" s="11"/>
      <c r="AG634" s="14"/>
      <c r="AH634" s="11"/>
      <c r="AI634" s="11"/>
      <c r="AJ634" s="11"/>
      <c r="AK634" s="11"/>
      <c r="AL634" s="11"/>
      <c r="AM634" s="11"/>
      <c r="AN634" s="11"/>
      <c r="AO634" s="11"/>
      <c r="AP634" s="11"/>
      <c r="AQ634" s="11"/>
      <c r="AR634" s="11"/>
      <c r="AS634" s="11"/>
      <c r="AT634" s="11"/>
      <c r="AU634" s="11"/>
      <c r="AV634" s="11"/>
      <c r="AW634" s="11"/>
      <c r="AX634" s="11"/>
      <c r="AY634" s="11"/>
      <c r="AZ634" s="11"/>
      <c r="BA634" s="11"/>
      <c r="BB634" s="11"/>
      <c r="BC634" s="11"/>
      <c r="BD634" s="11"/>
      <c r="BE634" s="11"/>
      <c r="BF634" s="11"/>
      <c r="BG634" s="11"/>
      <c r="BH634" s="1">
        <f t="shared" si="9"/>
        <v>0</v>
      </c>
    </row>
    <row r="635" spans="2:60" x14ac:dyDescent="0.25">
      <c r="B635" s="211"/>
      <c r="C635" s="11"/>
      <c r="D635" s="11"/>
      <c r="E635" s="11"/>
      <c r="F635" s="11"/>
      <c r="G635" s="11"/>
      <c r="H635" s="11"/>
      <c r="I635" s="11"/>
      <c r="J635" s="11"/>
      <c r="Q635" s="11"/>
      <c r="R635" s="11"/>
      <c r="S635" s="11"/>
      <c r="T635" s="11"/>
      <c r="U635" s="11"/>
      <c r="V635" s="11"/>
      <c r="W635" s="11"/>
      <c r="X635" s="11"/>
      <c r="Y635" s="11"/>
      <c r="Z635" s="11"/>
      <c r="AA635" s="11"/>
      <c r="AB635" s="11"/>
      <c r="AC635" s="11"/>
      <c r="AD635" s="11"/>
      <c r="AE635" s="11"/>
      <c r="AF635" s="11"/>
      <c r="AG635" s="14"/>
      <c r="AH635" s="11"/>
      <c r="AI635" s="11"/>
      <c r="AJ635" s="11"/>
      <c r="AK635" s="11"/>
      <c r="AL635" s="11"/>
      <c r="AM635" s="11"/>
      <c r="AN635" s="11"/>
      <c r="AO635" s="11"/>
      <c r="AP635" s="11"/>
      <c r="AQ635" s="11"/>
      <c r="AR635" s="11"/>
      <c r="AS635" s="11"/>
      <c r="AT635" s="11"/>
      <c r="AU635" s="11"/>
      <c r="AV635" s="11"/>
      <c r="AW635" s="11"/>
      <c r="AX635" s="11"/>
      <c r="AY635" s="11"/>
      <c r="AZ635" s="11"/>
      <c r="BA635" s="11"/>
      <c r="BB635" s="11"/>
      <c r="BC635" s="11"/>
      <c r="BD635" s="11"/>
      <c r="BE635" s="11"/>
      <c r="BF635" s="11"/>
      <c r="BG635" s="11"/>
      <c r="BH635" s="1">
        <f t="shared" si="9"/>
        <v>0</v>
      </c>
    </row>
    <row r="636" spans="2:60" x14ac:dyDescent="0.25">
      <c r="B636" s="211"/>
      <c r="C636" s="11"/>
      <c r="D636" s="11"/>
      <c r="E636" s="11"/>
      <c r="F636" s="11"/>
      <c r="G636" s="11"/>
      <c r="H636" s="11"/>
      <c r="I636" s="11"/>
      <c r="J636" s="11"/>
      <c r="Q636" s="11"/>
      <c r="R636" s="11"/>
      <c r="S636" s="11"/>
      <c r="T636" s="11"/>
      <c r="U636" s="11"/>
      <c r="V636" s="11"/>
      <c r="W636" s="11"/>
      <c r="X636" s="11"/>
      <c r="Y636" s="11"/>
      <c r="Z636" s="11"/>
      <c r="AA636" s="11"/>
      <c r="AB636" s="11"/>
      <c r="AC636" s="11"/>
      <c r="AD636" s="11"/>
      <c r="AE636" s="11"/>
      <c r="AF636" s="11"/>
      <c r="AG636" s="14"/>
      <c r="AH636" s="11"/>
      <c r="AI636" s="11"/>
      <c r="AJ636" s="11"/>
      <c r="AK636" s="11"/>
      <c r="AL636" s="11"/>
      <c r="AM636" s="11"/>
      <c r="AN636" s="11"/>
      <c r="AO636" s="11"/>
      <c r="AP636" s="11"/>
      <c r="AQ636" s="11"/>
      <c r="AR636" s="11"/>
      <c r="AS636" s="11"/>
      <c r="AT636" s="11"/>
      <c r="AU636" s="11"/>
      <c r="AV636" s="11"/>
      <c r="AW636" s="11"/>
      <c r="AX636" s="11"/>
      <c r="AY636" s="11"/>
      <c r="AZ636" s="11"/>
      <c r="BA636" s="11"/>
      <c r="BB636" s="11"/>
      <c r="BC636" s="11"/>
      <c r="BD636" s="11"/>
      <c r="BE636" s="11"/>
      <c r="BF636" s="11"/>
      <c r="BG636" s="11"/>
      <c r="BH636" s="1">
        <f t="shared" si="9"/>
        <v>0</v>
      </c>
    </row>
    <row r="637" spans="2:60" x14ac:dyDescent="0.25">
      <c r="B637" s="211"/>
      <c r="C637" s="11"/>
      <c r="D637" s="11"/>
      <c r="E637" s="11"/>
      <c r="F637" s="11"/>
      <c r="G637" s="11"/>
      <c r="H637" s="11"/>
      <c r="I637" s="11"/>
      <c r="J637" s="11"/>
      <c r="Q637" s="11"/>
      <c r="R637" s="11"/>
      <c r="S637" s="11"/>
      <c r="T637" s="11"/>
      <c r="U637" s="11"/>
      <c r="V637" s="11"/>
      <c r="W637" s="11"/>
      <c r="X637" s="11"/>
      <c r="Y637" s="11"/>
      <c r="Z637" s="11"/>
      <c r="AA637" s="11"/>
      <c r="AB637" s="11"/>
      <c r="AC637" s="11"/>
      <c r="AD637" s="11"/>
      <c r="AE637" s="11"/>
      <c r="AF637" s="11"/>
      <c r="AG637" s="14"/>
      <c r="AH637" s="11"/>
      <c r="AI637" s="11"/>
      <c r="AJ637" s="11"/>
      <c r="AK637" s="11"/>
      <c r="AL637" s="11"/>
      <c r="AM637" s="11"/>
      <c r="AN637" s="11"/>
      <c r="AO637" s="11"/>
      <c r="AP637" s="11"/>
      <c r="AQ637" s="11"/>
      <c r="AR637" s="11"/>
      <c r="AS637" s="11"/>
      <c r="AT637" s="11"/>
      <c r="AU637" s="11"/>
      <c r="AV637" s="11"/>
      <c r="AW637" s="11"/>
      <c r="AX637" s="11"/>
      <c r="AY637" s="11"/>
      <c r="AZ637" s="11"/>
      <c r="BA637" s="11"/>
      <c r="BB637" s="11"/>
      <c r="BC637" s="11"/>
      <c r="BD637" s="11"/>
      <c r="BE637" s="11"/>
      <c r="BF637" s="11"/>
      <c r="BG637" s="11"/>
      <c r="BH637" s="1">
        <f t="shared" si="9"/>
        <v>0</v>
      </c>
    </row>
    <row r="638" spans="2:60" x14ac:dyDescent="0.25">
      <c r="B638" s="211"/>
      <c r="C638" s="11"/>
      <c r="D638" s="11"/>
      <c r="E638" s="11"/>
      <c r="F638" s="11"/>
      <c r="G638" s="11"/>
      <c r="H638" s="11"/>
      <c r="I638" s="11"/>
      <c r="J638" s="11"/>
      <c r="Q638" s="11"/>
      <c r="R638" s="11"/>
      <c r="S638" s="11"/>
      <c r="T638" s="11"/>
      <c r="U638" s="11"/>
      <c r="V638" s="11"/>
      <c r="W638" s="11"/>
      <c r="X638" s="11"/>
      <c r="Y638" s="11"/>
      <c r="Z638" s="11"/>
      <c r="AA638" s="11"/>
      <c r="AB638" s="11"/>
      <c r="AC638" s="11"/>
      <c r="AD638" s="11"/>
      <c r="AE638" s="11"/>
      <c r="AF638" s="11"/>
      <c r="AG638" s="14"/>
      <c r="AH638" s="11"/>
      <c r="AI638" s="11"/>
      <c r="AJ638" s="11"/>
      <c r="AK638" s="11"/>
      <c r="AL638" s="11"/>
      <c r="AM638" s="11"/>
      <c r="AN638" s="11"/>
      <c r="AO638" s="11"/>
      <c r="AP638" s="11"/>
      <c r="AQ638" s="11"/>
      <c r="AR638" s="11"/>
      <c r="AS638" s="11"/>
      <c r="AT638" s="11"/>
      <c r="AU638" s="11"/>
      <c r="AV638" s="11"/>
      <c r="AW638" s="11"/>
      <c r="AX638" s="11"/>
      <c r="AY638" s="11"/>
      <c r="AZ638" s="11"/>
      <c r="BA638" s="11"/>
      <c r="BB638" s="11"/>
      <c r="BC638" s="11"/>
      <c r="BD638" s="11"/>
      <c r="BE638" s="11"/>
      <c r="BF638" s="11"/>
      <c r="BG638" s="11"/>
      <c r="BH638" s="1">
        <f t="shared" si="9"/>
        <v>0</v>
      </c>
    </row>
    <row r="639" spans="2:60" x14ac:dyDescent="0.25">
      <c r="B639" s="211"/>
      <c r="C639" s="11"/>
      <c r="D639" s="11"/>
      <c r="E639" s="11"/>
      <c r="F639" s="11"/>
      <c r="G639" s="11"/>
      <c r="H639" s="11"/>
      <c r="I639" s="11"/>
      <c r="J639" s="11"/>
      <c r="Q639" s="11"/>
      <c r="R639" s="11"/>
      <c r="S639" s="11"/>
      <c r="T639" s="11"/>
      <c r="U639" s="11"/>
      <c r="V639" s="11"/>
      <c r="W639" s="11"/>
      <c r="X639" s="11"/>
      <c r="Y639" s="11"/>
      <c r="Z639" s="11"/>
      <c r="AA639" s="11"/>
      <c r="AB639" s="11"/>
      <c r="AC639" s="11"/>
      <c r="AD639" s="11"/>
      <c r="AE639" s="11"/>
      <c r="AF639" s="11"/>
      <c r="AG639" s="14"/>
      <c r="AH639" s="11"/>
      <c r="AI639" s="11"/>
      <c r="AJ639" s="11"/>
      <c r="AK639" s="11"/>
      <c r="AL639" s="11"/>
      <c r="AM639" s="11"/>
      <c r="AN639" s="11"/>
      <c r="AO639" s="11"/>
      <c r="AP639" s="11"/>
      <c r="AQ639" s="11"/>
      <c r="AR639" s="11"/>
      <c r="AS639" s="11"/>
      <c r="AT639" s="11"/>
      <c r="AU639" s="11"/>
      <c r="AV639" s="11"/>
      <c r="AW639" s="11"/>
      <c r="AX639" s="11"/>
      <c r="AY639" s="11"/>
      <c r="AZ639" s="11"/>
      <c r="BA639" s="11"/>
      <c r="BB639" s="11"/>
      <c r="BC639" s="11"/>
      <c r="BD639" s="11"/>
      <c r="BE639" s="11"/>
      <c r="BF639" s="11"/>
      <c r="BG639" s="11"/>
      <c r="BH639" s="1">
        <f t="shared" si="9"/>
        <v>0</v>
      </c>
    </row>
    <row r="640" spans="2:60" x14ac:dyDescent="0.25">
      <c r="B640" s="211"/>
      <c r="C640" s="11"/>
      <c r="D640" s="11"/>
      <c r="E640" s="11"/>
      <c r="F640" s="11"/>
      <c r="G640" s="11"/>
      <c r="H640" s="11"/>
      <c r="I640" s="11"/>
      <c r="J640" s="11"/>
      <c r="Q640" s="11"/>
      <c r="R640" s="11"/>
      <c r="S640" s="11"/>
      <c r="T640" s="11"/>
      <c r="U640" s="11"/>
      <c r="V640" s="11"/>
      <c r="W640" s="11"/>
      <c r="X640" s="11"/>
      <c r="Y640" s="11"/>
      <c r="Z640" s="11"/>
      <c r="AA640" s="11"/>
      <c r="AB640" s="11"/>
      <c r="AC640" s="11"/>
      <c r="AD640" s="11"/>
      <c r="AE640" s="11"/>
      <c r="AF640" s="11"/>
      <c r="AG640" s="14"/>
      <c r="AH640" s="11"/>
      <c r="AI640" s="11"/>
      <c r="AJ640" s="11"/>
      <c r="AK640" s="11"/>
      <c r="AL640" s="11"/>
      <c r="AM640" s="11"/>
      <c r="AN640" s="11"/>
      <c r="AO640" s="11"/>
      <c r="AP640" s="11"/>
      <c r="AQ640" s="11"/>
      <c r="AR640" s="11"/>
      <c r="AS640" s="11"/>
      <c r="AT640" s="11"/>
      <c r="AU640" s="11"/>
      <c r="AV640" s="11"/>
      <c r="AW640" s="11"/>
      <c r="AX640" s="11"/>
      <c r="AY640" s="11"/>
      <c r="AZ640" s="11"/>
      <c r="BA640" s="11"/>
      <c r="BB640" s="11"/>
      <c r="BC640" s="11"/>
      <c r="BD640" s="11"/>
      <c r="BE640" s="11"/>
      <c r="BF640" s="11"/>
      <c r="BG640" s="11"/>
      <c r="BH640" s="1">
        <f t="shared" si="9"/>
        <v>0</v>
      </c>
    </row>
    <row r="641" spans="2:60" x14ac:dyDescent="0.25">
      <c r="B641" s="211"/>
      <c r="C641" s="11"/>
      <c r="D641" s="11"/>
      <c r="E641" s="11"/>
      <c r="F641" s="11"/>
      <c r="G641" s="11"/>
      <c r="H641" s="11"/>
      <c r="I641" s="11"/>
      <c r="J641" s="11"/>
      <c r="Q641" s="11"/>
      <c r="R641" s="11"/>
      <c r="S641" s="11"/>
      <c r="T641" s="11"/>
      <c r="U641" s="11"/>
      <c r="V641" s="11"/>
      <c r="W641" s="11"/>
      <c r="X641" s="11"/>
      <c r="Y641" s="11"/>
      <c r="Z641" s="11"/>
      <c r="AA641" s="11"/>
      <c r="AB641" s="11"/>
      <c r="AC641" s="11"/>
      <c r="AD641" s="11"/>
      <c r="AE641" s="11"/>
      <c r="AF641" s="11"/>
      <c r="AG641" s="14"/>
      <c r="AH641" s="11"/>
      <c r="AI641" s="11"/>
      <c r="AJ641" s="11"/>
      <c r="AK641" s="11"/>
      <c r="AL641" s="11"/>
      <c r="AM641" s="11"/>
      <c r="AN641" s="11"/>
      <c r="AO641" s="11"/>
      <c r="AP641" s="11"/>
      <c r="AQ641" s="11"/>
      <c r="AR641" s="11"/>
      <c r="AS641" s="11"/>
      <c r="AT641" s="11"/>
      <c r="AU641" s="11"/>
      <c r="AV641" s="11"/>
      <c r="AW641" s="11"/>
      <c r="AX641" s="11"/>
      <c r="AY641" s="11"/>
      <c r="AZ641" s="11"/>
      <c r="BA641" s="11"/>
      <c r="BB641" s="11"/>
      <c r="BC641" s="11"/>
      <c r="BD641" s="11"/>
      <c r="BE641" s="11"/>
      <c r="BF641" s="11"/>
      <c r="BG641" s="11"/>
      <c r="BH641" s="1">
        <f t="shared" si="9"/>
        <v>0</v>
      </c>
    </row>
    <row r="642" spans="2:60" x14ac:dyDescent="0.25">
      <c r="B642" s="211"/>
      <c r="C642" s="11"/>
      <c r="D642" s="11"/>
      <c r="E642" s="11"/>
      <c r="F642" s="11"/>
      <c r="G642" s="11"/>
      <c r="H642" s="11"/>
      <c r="I642" s="11"/>
      <c r="J642" s="11"/>
      <c r="Q642" s="11"/>
      <c r="R642" s="11"/>
      <c r="S642" s="11"/>
      <c r="T642" s="11"/>
      <c r="U642" s="11"/>
      <c r="V642" s="11"/>
      <c r="W642" s="11"/>
      <c r="X642" s="11"/>
      <c r="Y642" s="11"/>
      <c r="Z642" s="11"/>
      <c r="AA642" s="11"/>
      <c r="AB642" s="11"/>
      <c r="AC642" s="11"/>
      <c r="AD642" s="11"/>
      <c r="AE642" s="11"/>
      <c r="AF642" s="11"/>
      <c r="AG642" s="14"/>
      <c r="AH642" s="11"/>
      <c r="AI642" s="11"/>
      <c r="AJ642" s="11"/>
      <c r="AK642" s="11"/>
      <c r="AL642" s="11"/>
      <c r="AM642" s="11"/>
      <c r="AN642" s="11"/>
      <c r="AO642" s="11"/>
      <c r="AP642" s="11"/>
      <c r="AQ642" s="11"/>
      <c r="AR642" s="11"/>
      <c r="AS642" s="11"/>
      <c r="AT642" s="11"/>
      <c r="AU642" s="11"/>
      <c r="AV642" s="11"/>
      <c r="AW642" s="11"/>
      <c r="AX642" s="11"/>
      <c r="AY642" s="11"/>
      <c r="AZ642" s="11"/>
      <c r="BA642" s="11"/>
      <c r="BB642" s="11"/>
      <c r="BC642" s="11"/>
      <c r="BD642" s="11"/>
      <c r="BE642" s="11"/>
      <c r="BF642" s="11"/>
      <c r="BG642" s="11"/>
      <c r="BH642" s="1">
        <f t="shared" si="9"/>
        <v>0</v>
      </c>
    </row>
    <row r="643" spans="2:60" x14ac:dyDescent="0.25">
      <c r="B643" s="211"/>
      <c r="C643" s="11"/>
      <c r="D643" s="11"/>
      <c r="E643" s="11"/>
      <c r="F643" s="11"/>
      <c r="G643" s="11"/>
      <c r="H643" s="11"/>
      <c r="I643" s="11"/>
      <c r="J643" s="11"/>
      <c r="Q643" s="11"/>
      <c r="R643" s="11"/>
      <c r="S643" s="11"/>
      <c r="T643" s="11"/>
      <c r="U643" s="11"/>
      <c r="V643" s="11"/>
      <c r="W643" s="11"/>
      <c r="X643" s="11"/>
      <c r="Y643" s="11"/>
      <c r="Z643" s="11"/>
      <c r="AA643" s="11"/>
      <c r="AB643" s="11"/>
      <c r="AC643" s="11"/>
      <c r="AD643" s="11"/>
      <c r="AE643" s="11"/>
      <c r="AF643" s="11"/>
      <c r="AG643" s="14"/>
      <c r="AH643" s="11"/>
      <c r="AI643" s="11"/>
      <c r="AJ643" s="11"/>
      <c r="AK643" s="11"/>
      <c r="AL643" s="11"/>
      <c r="AM643" s="11"/>
      <c r="AN643" s="11"/>
      <c r="AO643" s="11"/>
      <c r="AP643" s="11"/>
      <c r="AQ643" s="11"/>
      <c r="AR643" s="11"/>
      <c r="AS643" s="11"/>
      <c r="AT643" s="11"/>
      <c r="AU643" s="11"/>
      <c r="AV643" s="11"/>
      <c r="AW643" s="11"/>
      <c r="AX643" s="11"/>
      <c r="AY643" s="11"/>
      <c r="AZ643" s="11"/>
      <c r="BA643" s="11"/>
      <c r="BB643" s="11"/>
      <c r="BC643" s="11"/>
      <c r="BD643" s="11"/>
      <c r="BE643" s="11"/>
      <c r="BF643" s="11"/>
      <c r="BG643" s="11"/>
      <c r="BH643" s="1">
        <f t="shared" si="9"/>
        <v>0</v>
      </c>
    </row>
    <row r="644" spans="2:60" x14ac:dyDescent="0.25">
      <c r="B644" s="211"/>
      <c r="C644" s="11"/>
      <c r="D644" s="11"/>
      <c r="E644" s="11"/>
      <c r="F644" s="11"/>
      <c r="G644" s="11"/>
      <c r="H644" s="11"/>
      <c r="I644" s="11"/>
      <c r="J644" s="11"/>
      <c r="Q644" s="11"/>
      <c r="R644" s="11"/>
      <c r="S644" s="11"/>
      <c r="T644" s="11"/>
      <c r="U644" s="11"/>
      <c r="V644" s="11"/>
      <c r="W644" s="11"/>
      <c r="X644" s="11"/>
      <c r="Y644" s="11"/>
      <c r="Z644" s="11"/>
      <c r="AA644" s="11"/>
      <c r="AB644" s="11"/>
      <c r="AC644" s="11"/>
      <c r="AD644" s="11"/>
      <c r="AE644" s="11"/>
      <c r="AF644" s="11"/>
      <c r="AG644" s="14"/>
      <c r="AH644" s="11"/>
      <c r="AI644" s="11"/>
      <c r="AJ644" s="11"/>
      <c r="AK644" s="11"/>
      <c r="AL644" s="11"/>
      <c r="AM644" s="11"/>
      <c r="AN644" s="11"/>
      <c r="AO644" s="11"/>
      <c r="AP644" s="11"/>
      <c r="AQ644" s="11"/>
      <c r="AR644" s="11"/>
      <c r="AS644" s="11"/>
      <c r="AT644" s="11"/>
      <c r="AU644" s="11"/>
      <c r="AV644" s="11"/>
      <c r="AW644" s="11"/>
      <c r="AX644" s="11"/>
      <c r="AY644" s="11"/>
      <c r="AZ644" s="11"/>
      <c r="BA644" s="11"/>
      <c r="BB644" s="11"/>
      <c r="BC644" s="11"/>
      <c r="BD644" s="11"/>
      <c r="BE644" s="11"/>
      <c r="BF644" s="11"/>
      <c r="BG644" s="11"/>
      <c r="BH644" s="1">
        <f t="shared" si="9"/>
        <v>0</v>
      </c>
    </row>
    <row r="645" spans="2:60" x14ac:dyDescent="0.25">
      <c r="B645" s="211"/>
      <c r="C645" s="11"/>
      <c r="D645" s="11"/>
      <c r="E645" s="11"/>
      <c r="F645" s="11"/>
      <c r="G645" s="11"/>
      <c r="H645" s="11"/>
      <c r="I645" s="11"/>
      <c r="J645" s="11"/>
      <c r="Q645" s="11"/>
      <c r="R645" s="11"/>
      <c r="S645" s="11"/>
      <c r="T645" s="11"/>
      <c r="U645" s="11"/>
      <c r="V645" s="11"/>
      <c r="W645" s="11"/>
      <c r="X645" s="11"/>
      <c r="Y645" s="11"/>
      <c r="Z645" s="11"/>
      <c r="AA645" s="11"/>
      <c r="AB645" s="11"/>
      <c r="AC645" s="11"/>
      <c r="AD645" s="11"/>
      <c r="AE645" s="11"/>
      <c r="AF645" s="11"/>
      <c r="AG645" s="14"/>
      <c r="AH645" s="11"/>
      <c r="AI645" s="11"/>
      <c r="AJ645" s="11"/>
      <c r="AK645" s="11"/>
      <c r="AL645" s="11"/>
      <c r="AM645" s="11"/>
      <c r="AN645" s="11"/>
      <c r="AO645" s="11"/>
      <c r="AP645" s="11"/>
      <c r="AQ645" s="11"/>
      <c r="AR645" s="11"/>
      <c r="AS645" s="11"/>
      <c r="AT645" s="11"/>
      <c r="AU645" s="11"/>
      <c r="AV645" s="11"/>
      <c r="AW645" s="11"/>
      <c r="AX645" s="11"/>
      <c r="AY645" s="11"/>
      <c r="AZ645" s="11"/>
      <c r="BA645" s="11"/>
      <c r="BB645" s="11"/>
      <c r="BC645" s="11"/>
      <c r="BD645" s="11"/>
      <c r="BE645" s="11"/>
      <c r="BF645" s="11"/>
      <c r="BG645" s="11"/>
      <c r="BH645" s="1">
        <f t="shared" si="9"/>
        <v>0</v>
      </c>
    </row>
    <row r="646" spans="2:60" x14ac:dyDescent="0.25">
      <c r="B646" s="211"/>
      <c r="C646" s="11"/>
      <c r="D646" s="11"/>
      <c r="E646" s="11"/>
      <c r="F646" s="11"/>
      <c r="G646" s="11"/>
      <c r="H646" s="11"/>
      <c r="I646" s="11"/>
      <c r="J646" s="11"/>
      <c r="Q646" s="11"/>
      <c r="R646" s="11"/>
      <c r="S646" s="11"/>
      <c r="T646" s="11"/>
      <c r="U646" s="11"/>
      <c r="V646" s="11"/>
      <c r="W646" s="11"/>
      <c r="X646" s="11"/>
      <c r="Y646" s="11"/>
      <c r="Z646" s="11"/>
      <c r="AA646" s="11"/>
      <c r="AB646" s="11"/>
      <c r="AC646" s="11"/>
      <c r="AD646" s="11"/>
      <c r="AE646" s="11"/>
      <c r="AF646" s="11"/>
      <c r="AG646" s="14"/>
      <c r="AH646" s="11"/>
      <c r="AI646" s="11"/>
      <c r="AJ646" s="11"/>
      <c r="AK646" s="11"/>
      <c r="AL646" s="11"/>
      <c r="AM646" s="11"/>
      <c r="AN646" s="11"/>
      <c r="AO646" s="11"/>
      <c r="AP646" s="11"/>
      <c r="AQ646" s="11"/>
      <c r="AR646" s="11"/>
      <c r="AS646" s="11"/>
      <c r="AT646" s="11"/>
      <c r="AU646" s="11"/>
      <c r="AV646" s="11"/>
      <c r="AW646" s="11"/>
      <c r="AX646" s="11"/>
      <c r="AY646" s="11"/>
      <c r="AZ646" s="11"/>
      <c r="BA646" s="11"/>
      <c r="BB646" s="11"/>
      <c r="BC646" s="11"/>
      <c r="BD646" s="11"/>
      <c r="BE646" s="11"/>
      <c r="BF646" s="11"/>
      <c r="BG646" s="11"/>
      <c r="BH646" s="1">
        <f t="shared" si="9"/>
        <v>0</v>
      </c>
    </row>
    <row r="647" spans="2:60" x14ac:dyDescent="0.25">
      <c r="B647" s="211"/>
      <c r="C647" s="11"/>
      <c r="D647" s="11"/>
      <c r="E647" s="11"/>
      <c r="F647" s="11"/>
      <c r="G647" s="11"/>
      <c r="H647" s="11"/>
      <c r="I647" s="11"/>
      <c r="J647" s="11"/>
      <c r="Q647" s="11"/>
      <c r="R647" s="11"/>
      <c r="S647" s="11"/>
      <c r="T647" s="11"/>
      <c r="U647" s="11"/>
      <c r="V647" s="11"/>
      <c r="W647" s="11"/>
      <c r="X647" s="11"/>
      <c r="Y647" s="11"/>
      <c r="Z647" s="11"/>
      <c r="AA647" s="11"/>
      <c r="AB647" s="11"/>
      <c r="AC647" s="11"/>
      <c r="AD647" s="11"/>
      <c r="AE647" s="11"/>
      <c r="AF647" s="11"/>
      <c r="AG647" s="14"/>
      <c r="AH647" s="11"/>
      <c r="AI647" s="11"/>
      <c r="AJ647" s="11"/>
      <c r="AK647" s="11"/>
      <c r="AL647" s="11"/>
      <c r="AM647" s="11"/>
      <c r="AN647" s="11"/>
      <c r="AO647" s="11"/>
      <c r="AP647" s="11"/>
      <c r="AQ647" s="11"/>
      <c r="AR647" s="11"/>
      <c r="AS647" s="11"/>
      <c r="AT647" s="11"/>
      <c r="AU647" s="11"/>
      <c r="AV647" s="11"/>
      <c r="AW647" s="11"/>
      <c r="AX647" s="11"/>
      <c r="AY647" s="11"/>
      <c r="AZ647" s="11"/>
      <c r="BA647" s="11"/>
      <c r="BB647" s="11"/>
      <c r="BC647" s="11"/>
      <c r="BD647" s="11"/>
      <c r="BE647" s="11"/>
      <c r="BF647" s="11"/>
      <c r="BG647" s="11"/>
      <c r="BH647" s="1">
        <f t="shared" si="9"/>
        <v>0</v>
      </c>
    </row>
    <row r="648" spans="2:60" x14ac:dyDescent="0.25">
      <c r="B648" s="211"/>
      <c r="C648" s="11"/>
      <c r="D648" s="11"/>
      <c r="E648" s="11"/>
      <c r="F648" s="11"/>
      <c r="G648" s="11"/>
      <c r="H648" s="11"/>
      <c r="I648" s="11"/>
      <c r="J648" s="11"/>
      <c r="Q648" s="11"/>
      <c r="R648" s="11"/>
      <c r="S648" s="11"/>
      <c r="T648" s="11"/>
      <c r="U648" s="11"/>
      <c r="V648" s="11"/>
      <c r="W648" s="11"/>
      <c r="X648" s="11"/>
      <c r="Y648" s="11"/>
      <c r="Z648" s="11"/>
      <c r="AA648" s="11"/>
      <c r="AB648" s="11"/>
      <c r="AC648" s="11"/>
      <c r="AD648" s="11"/>
      <c r="AE648" s="11"/>
      <c r="AF648" s="11"/>
      <c r="AG648" s="14"/>
      <c r="AH648" s="11"/>
      <c r="AI648" s="11"/>
      <c r="AJ648" s="11"/>
      <c r="AK648" s="11"/>
      <c r="AL648" s="11"/>
      <c r="AM648" s="11"/>
      <c r="AN648" s="11"/>
      <c r="AO648" s="11"/>
      <c r="AP648" s="11"/>
      <c r="AQ648" s="11"/>
      <c r="AR648" s="11"/>
      <c r="AS648" s="11"/>
      <c r="AT648" s="11"/>
      <c r="AU648" s="11"/>
      <c r="AV648" s="11"/>
      <c r="AW648" s="11"/>
      <c r="AX648" s="11"/>
      <c r="AY648" s="11"/>
      <c r="AZ648" s="11"/>
      <c r="BA648" s="11"/>
      <c r="BB648" s="11"/>
      <c r="BC648" s="11"/>
      <c r="BD648" s="11"/>
      <c r="BE648" s="11"/>
      <c r="BF648" s="11"/>
      <c r="BG648" s="11"/>
      <c r="BH648" s="1">
        <f t="shared" si="9"/>
        <v>0</v>
      </c>
    </row>
    <row r="649" spans="2:60" x14ac:dyDescent="0.25">
      <c r="B649" s="211"/>
      <c r="C649" s="11"/>
      <c r="D649" s="11"/>
      <c r="E649" s="11"/>
      <c r="F649" s="11"/>
      <c r="G649" s="11"/>
      <c r="H649" s="11"/>
      <c r="I649" s="11"/>
      <c r="J649" s="11"/>
      <c r="Q649" s="11"/>
      <c r="R649" s="11"/>
      <c r="S649" s="11"/>
      <c r="T649" s="11"/>
      <c r="U649" s="11"/>
      <c r="V649" s="11"/>
      <c r="W649" s="11"/>
      <c r="X649" s="11"/>
      <c r="Y649" s="11"/>
      <c r="Z649" s="11"/>
      <c r="AA649" s="11"/>
      <c r="AB649" s="11"/>
      <c r="AC649" s="11"/>
      <c r="AD649" s="11"/>
      <c r="AE649" s="11"/>
      <c r="AF649" s="11"/>
      <c r="AG649" s="14"/>
      <c r="AH649" s="11"/>
      <c r="AI649" s="11"/>
      <c r="AJ649" s="11"/>
      <c r="AK649" s="11"/>
      <c r="AL649" s="11"/>
      <c r="AM649" s="11"/>
      <c r="AN649" s="11"/>
      <c r="AO649" s="11"/>
      <c r="AP649" s="11"/>
      <c r="AQ649" s="11"/>
      <c r="AR649" s="11"/>
      <c r="AS649" s="11"/>
      <c r="AT649" s="11"/>
      <c r="AU649" s="11"/>
      <c r="AV649" s="11"/>
      <c r="AW649" s="11"/>
      <c r="AX649" s="11"/>
      <c r="AY649" s="11"/>
      <c r="AZ649" s="11"/>
      <c r="BA649" s="11"/>
      <c r="BB649" s="11"/>
      <c r="BC649" s="11"/>
      <c r="BD649" s="11"/>
      <c r="BE649" s="11"/>
      <c r="BF649" s="11"/>
      <c r="BG649" s="11"/>
      <c r="BH649" s="1">
        <f t="shared" ref="BH649:BH676" si="10">SUM(C649:BG649)</f>
        <v>0</v>
      </c>
    </row>
    <row r="650" spans="2:60" x14ac:dyDescent="0.25">
      <c r="B650" s="211"/>
      <c r="C650" s="11"/>
      <c r="D650" s="11"/>
      <c r="E650" s="11"/>
      <c r="F650" s="11"/>
      <c r="G650" s="11"/>
      <c r="H650" s="11"/>
      <c r="I650" s="11"/>
      <c r="J650" s="11"/>
      <c r="Q650" s="11"/>
      <c r="R650" s="11"/>
      <c r="S650" s="11"/>
      <c r="T650" s="11"/>
      <c r="U650" s="11"/>
      <c r="V650" s="11"/>
      <c r="W650" s="11"/>
      <c r="X650" s="11"/>
      <c r="Y650" s="11"/>
      <c r="Z650" s="11"/>
      <c r="AA650" s="11"/>
      <c r="AB650" s="11"/>
      <c r="AC650" s="11"/>
      <c r="AD650" s="11"/>
      <c r="AE650" s="11"/>
      <c r="AF650" s="11"/>
      <c r="AG650" s="14"/>
      <c r="AH650" s="11"/>
      <c r="AI650" s="11"/>
      <c r="AJ650" s="11"/>
      <c r="AK650" s="11"/>
      <c r="AL650" s="11"/>
      <c r="AM650" s="11"/>
      <c r="AN650" s="11"/>
      <c r="AO650" s="11"/>
      <c r="AP650" s="11"/>
      <c r="AQ650" s="11"/>
      <c r="AR650" s="11"/>
      <c r="AS650" s="11"/>
      <c r="AT650" s="11"/>
      <c r="AU650" s="11"/>
      <c r="AV650" s="11"/>
      <c r="AW650" s="11"/>
      <c r="AX650" s="11"/>
      <c r="AY650" s="11"/>
      <c r="AZ650" s="11"/>
      <c r="BA650" s="11"/>
      <c r="BB650" s="11"/>
      <c r="BC650" s="11"/>
      <c r="BD650" s="11"/>
      <c r="BE650" s="11"/>
      <c r="BF650" s="11"/>
      <c r="BG650" s="11"/>
      <c r="BH650" s="1">
        <f t="shared" si="10"/>
        <v>0</v>
      </c>
    </row>
    <row r="651" spans="2:60" x14ac:dyDescent="0.25">
      <c r="B651" s="211"/>
      <c r="C651" s="11"/>
      <c r="D651" s="11"/>
      <c r="E651" s="11"/>
      <c r="F651" s="11"/>
      <c r="G651" s="11"/>
      <c r="H651" s="11"/>
      <c r="I651" s="11"/>
      <c r="J651" s="11"/>
      <c r="Q651" s="11"/>
      <c r="R651" s="11"/>
      <c r="S651" s="11"/>
      <c r="T651" s="11"/>
      <c r="U651" s="11"/>
      <c r="V651" s="11"/>
      <c r="W651" s="11"/>
      <c r="X651" s="11"/>
      <c r="Y651" s="11"/>
      <c r="Z651" s="11"/>
      <c r="AA651" s="11"/>
      <c r="AB651" s="11"/>
      <c r="AC651" s="11"/>
      <c r="AD651" s="11"/>
      <c r="AE651" s="11"/>
      <c r="AF651" s="11"/>
      <c r="AG651" s="14"/>
      <c r="AH651" s="11"/>
      <c r="AI651" s="11"/>
      <c r="AJ651" s="11"/>
      <c r="AK651" s="11"/>
      <c r="AL651" s="11"/>
      <c r="AM651" s="11"/>
      <c r="AN651" s="11"/>
      <c r="AO651" s="11"/>
      <c r="AP651" s="11"/>
      <c r="AQ651" s="11"/>
      <c r="AR651" s="11"/>
      <c r="AS651" s="11"/>
      <c r="AT651" s="11"/>
      <c r="AU651" s="11"/>
      <c r="AV651" s="11"/>
      <c r="AW651" s="11"/>
      <c r="AX651" s="11"/>
      <c r="AY651" s="11"/>
      <c r="AZ651" s="11"/>
      <c r="BA651" s="11"/>
      <c r="BB651" s="11"/>
      <c r="BC651" s="11"/>
      <c r="BD651" s="11"/>
      <c r="BE651" s="11"/>
      <c r="BF651" s="11"/>
      <c r="BG651" s="11"/>
      <c r="BH651" s="1">
        <f t="shared" si="10"/>
        <v>0</v>
      </c>
    </row>
    <row r="652" spans="2:60" x14ac:dyDescent="0.25">
      <c r="B652" s="211"/>
      <c r="C652" s="11"/>
      <c r="D652" s="11"/>
      <c r="E652" s="11"/>
      <c r="F652" s="11"/>
      <c r="G652" s="11"/>
      <c r="H652" s="11"/>
      <c r="I652" s="11"/>
      <c r="J652" s="11"/>
      <c r="Q652" s="11"/>
      <c r="R652" s="11"/>
      <c r="S652" s="11"/>
      <c r="T652" s="11"/>
      <c r="U652" s="11"/>
      <c r="V652" s="11"/>
      <c r="W652" s="11"/>
      <c r="X652" s="11"/>
      <c r="Y652" s="11"/>
      <c r="Z652" s="11"/>
      <c r="AA652" s="11"/>
      <c r="AB652" s="11"/>
      <c r="AC652" s="11"/>
      <c r="AD652" s="11"/>
      <c r="AE652" s="11"/>
      <c r="AF652" s="11"/>
      <c r="AG652" s="14"/>
      <c r="AH652" s="11"/>
      <c r="AI652" s="11"/>
      <c r="AJ652" s="11"/>
      <c r="AK652" s="11"/>
      <c r="AL652" s="11"/>
      <c r="AM652" s="11"/>
      <c r="AN652" s="11"/>
      <c r="AO652" s="11"/>
      <c r="AP652" s="11"/>
      <c r="AQ652" s="11"/>
      <c r="AR652" s="11"/>
      <c r="AS652" s="11"/>
      <c r="AT652" s="11"/>
      <c r="AU652" s="11"/>
      <c r="AV652" s="11"/>
      <c r="AW652" s="11"/>
      <c r="AX652" s="11"/>
      <c r="AY652" s="11"/>
      <c r="AZ652" s="11"/>
      <c r="BA652" s="11"/>
      <c r="BB652" s="11"/>
      <c r="BC652" s="11"/>
      <c r="BD652" s="11"/>
      <c r="BE652" s="11"/>
      <c r="BF652" s="11"/>
      <c r="BG652" s="11"/>
      <c r="BH652" s="1">
        <f t="shared" si="10"/>
        <v>0</v>
      </c>
    </row>
    <row r="653" spans="2:60" x14ac:dyDescent="0.25">
      <c r="B653" s="211"/>
      <c r="C653" s="11"/>
      <c r="D653" s="11"/>
      <c r="E653" s="11"/>
      <c r="F653" s="11"/>
      <c r="G653" s="11"/>
      <c r="H653" s="11"/>
      <c r="I653" s="11"/>
      <c r="J653" s="11"/>
      <c r="Q653" s="11"/>
      <c r="R653" s="11"/>
      <c r="S653" s="11"/>
      <c r="T653" s="11"/>
      <c r="U653" s="11"/>
      <c r="V653" s="11"/>
      <c r="W653" s="11"/>
      <c r="X653" s="11"/>
      <c r="Y653" s="11"/>
      <c r="Z653" s="11"/>
      <c r="AA653" s="11"/>
      <c r="AB653" s="11"/>
      <c r="AC653" s="11"/>
      <c r="AD653" s="11"/>
      <c r="AE653" s="11"/>
      <c r="AF653" s="11"/>
      <c r="AG653" s="14"/>
      <c r="AH653" s="11"/>
      <c r="AI653" s="11"/>
      <c r="AJ653" s="11"/>
      <c r="AK653" s="11"/>
      <c r="AL653" s="11"/>
      <c r="AM653" s="11"/>
      <c r="AN653" s="11"/>
      <c r="AO653" s="11"/>
      <c r="AP653" s="11"/>
      <c r="AQ653" s="11"/>
      <c r="AR653" s="11"/>
      <c r="AS653" s="11"/>
      <c r="AT653" s="11"/>
      <c r="AU653" s="11"/>
      <c r="AV653" s="11"/>
      <c r="AW653" s="11"/>
      <c r="AX653" s="11"/>
      <c r="AY653" s="11"/>
      <c r="AZ653" s="11"/>
      <c r="BA653" s="11"/>
      <c r="BB653" s="11"/>
      <c r="BC653" s="11"/>
      <c r="BD653" s="11"/>
      <c r="BE653" s="11"/>
      <c r="BF653" s="11"/>
      <c r="BG653" s="11"/>
      <c r="BH653" s="1">
        <f t="shared" si="10"/>
        <v>0</v>
      </c>
    </row>
    <row r="654" spans="2:60" x14ac:dyDescent="0.25">
      <c r="B654" s="211"/>
      <c r="C654" s="11"/>
      <c r="D654" s="11"/>
      <c r="E654" s="11"/>
      <c r="F654" s="11"/>
      <c r="G654" s="11"/>
      <c r="H654" s="11"/>
      <c r="I654" s="11"/>
      <c r="J654" s="11"/>
      <c r="Q654" s="11"/>
      <c r="R654" s="11"/>
      <c r="S654" s="11"/>
      <c r="T654" s="11"/>
      <c r="U654" s="11"/>
      <c r="V654" s="11"/>
      <c r="W654" s="11"/>
      <c r="X654" s="11"/>
      <c r="Y654" s="11"/>
      <c r="Z654" s="11"/>
      <c r="AA654" s="11"/>
      <c r="AB654" s="11"/>
      <c r="AC654" s="11"/>
      <c r="AD654" s="11"/>
      <c r="AE654" s="11"/>
      <c r="AF654" s="11"/>
      <c r="AG654" s="14"/>
      <c r="AH654" s="11"/>
      <c r="AI654" s="11"/>
      <c r="AJ654" s="11"/>
      <c r="AK654" s="11"/>
      <c r="AL654" s="11"/>
      <c r="AM654" s="11"/>
      <c r="AN654" s="11"/>
      <c r="AO654" s="11"/>
      <c r="AP654" s="11"/>
      <c r="AQ654" s="11"/>
      <c r="AR654" s="11"/>
      <c r="AS654" s="11"/>
      <c r="AT654" s="11"/>
      <c r="AU654" s="11"/>
      <c r="AV654" s="11"/>
      <c r="AW654" s="11"/>
      <c r="AX654" s="11"/>
      <c r="AY654" s="11"/>
      <c r="AZ654" s="11"/>
      <c r="BA654" s="11"/>
      <c r="BB654" s="11"/>
      <c r="BC654" s="11"/>
      <c r="BD654" s="11"/>
      <c r="BE654" s="11"/>
      <c r="BF654" s="11"/>
      <c r="BG654" s="11"/>
      <c r="BH654" s="1">
        <f t="shared" si="10"/>
        <v>0</v>
      </c>
    </row>
    <row r="655" spans="2:60" x14ac:dyDescent="0.25">
      <c r="B655" s="211"/>
      <c r="C655" s="11"/>
      <c r="D655" s="11"/>
      <c r="E655" s="11"/>
      <c r="F655" s="11"/>
      <c r="G655" s="11"/>
      <c r="H655" s="11"/>
      <c r="I655" s="11"/>
      <c r="J655" s="11"/>
      <c r="Q655" s="11"/>
      <c r="R655" s="11"/>
      <c r="S655" s="11"/>
      <c r="T655" s="11"/>
      <c r="U655" s="11"/>
      <c r="V655" s="11"/>
      <c r="W655" s="11"/>
      <c r="X655" s="11"/>
      <c r="Y655" s="11"/>
      <c r="Z655" s="11"/>
      <c r="AA655" s="11"/>
      <c r="AB655" s="11"/>
      <c r="AC655" s="11"/>
      <c r="AD655" s="11"/>
      <c r="AE655" s="11"/>
      <c r="AF655" s="11"/>
      <c r="AG655" s="14"/>
      <c r="AH655" s="11"/>
      <c r="AI655" s="11"/>
      <c r="AJ655" s="11"/>
      <c r="AK655" s="11"/>
      <c r="AL655" s="11"/>
      <c r="AM655" s="11"/>
      <c r="AN655" s="11"/>
      <c r="AO655" s="11"/>
      <c r="AP655" s="11"/>
      <c r="AQ655" s="11"/>
      <c r="AR655" s="11"/>
      <c r="AS655" s="11"/>
      <c r="AT655" s="11"/>
      <c r="AU655" s="11"/>
      <c r="AV655" s="11"/>
      <c r="AW655" s="11"/>
      <c r="AX655" s="11"/>
      <c r="AY655" s="11"/>
      <c r="AZ655" s="11"/>
      <c r="BA655" s="11"/>
      <c r="BB655" s="11"/>
      <c r="BC655" s="11"/>
      <c r="BD655" s="11"/>
      <c r="BE655" s="11"/>
      <c r="BF655" s="11"/>
      <c r="BG655" s="11"/>
      <c r="BH655" s="1">
        <f t="shared" si="10"/>
        <v>0</v>
      </c>
    </row>
    <row r="656" spans="2:60" x14ac:dyDescent="0.25">
      <c r="B656" s="211"/>
      <c r="C656" s="11"/>
      <c r="D656" s="11"/>
      <c r="E656" s="11"/>
      <c r="F656" s="11"/>
      <c r="G656" s="11"/>
      <c r="H656" s="11"/>
      <c r="I656" s="11"/>
      <c r="J656" s="11"/>
      <c r="Q656" s="11"/>
      <c r="R656" s="11"/>
      <c r="S656" s="11"/>
      <c r="T656" s="11"/>
      <c r="U656" s="11"/>
      <c r="V656" s="11"/>
      <c r="W656" s="11"/>
      <c r="X656" s="11"/>
      <c r="Y656" s="11"/>
      <c r="Z656" s="11"/>
      <c r="AA656" s="11"/>
      <c r="AB656" s="11"/>
      <c r="AC656" s="11"/>
      <c r="AD656" s="11"/>
      <c r="AE656" s="11"/>
      <c r="AF656" s="11"/>
      <c r="AG656" s="14"/>
      <c r="AH656" s="11"/>
      <c r="AI656" s="11"/>
      <c r="AJ656" s="11"/>
      <c r="AK656" s="11"/>
      <c r="AL656" s="11"/>
      <c r="AM656" s="11"/>
      <c r="AN656" s="11"/>
      <c r="AO656" s="11"/>
      <c r="AP656" s="11"/>
      <c r="AQ656" s="11"/>
      <c r="AR656" s="11"/>
      <c r="AS656" s="11"/>
      <c r="AT656" s="11"/>
      <c r="AU656" s="11"/>
      <c r="AV656" s="11"/>
      <c r="AW656" s="11"/>
      <c r="AX656" s="11"/>
      <c r="AY656" s="11"/>
      <c r="AZ656" s="11"/>
      <c r="BA656" s="11"/>
      <c r="BB656" s="11"/>
      <c r="BC656" s="11"/>
      <c r="BD656" s="11"/>
      <c r="BE656" s="11"/>
      <c r="BF656" s="11"/>
      <c r="BG656" s="11"/>
      <c r="BH656" s="1">
        <f t="shared" si="10"/>
        <v>0</v>
      </c>
    </row>
    <row r="657" spans="2:60" x14ac:dyDescent="0.25">
      <c r="B657" s="211"/>
      <c r="C657" s="11"/>
      <c r="D657" s="11"/>
      <c r="E657" s="11"/>
      <c r="F657" s="11"/>
      <c r="G657" s="11"/>
      <c r="H657" s="11"/>
      <c r="I657" s="11"/>
      <c r="J657" s="11"/>
      <c r="Q657" s="11"/>
      <c r="R657" s="11"/>
      <c r="S657" s="11"/>
      <c r="T657" s="11"/>
      <c r="U657" s="11"/>
      <c r="V657" s="11"/>
      <c r="W657" s="11"/>
      <c r="X657" s="11"/>
      <c r="Y657" s="11"/>
      <c r="Z657" s="11"/>
      <c r="AA657" s="11"/>
      <c r="AB657" s="11"/>
      <c r="AC657" s="11"/>
      <c r="AD657" s="11"/>
      <c r="AE657" s="11"/>
      <c r="AF657" s="11"/>
      <c r="AG657" s="14"/>
      <c r="AH657" s="11"/>
      <c r="AI657" s="11"/>
      <c r="AJ657" s="11"/>
      <c r="AK657" s="11"/>
      <c r="AL657" s="11"/>
      <c r="AM657" s="11"/>
      <c r="AN657" s="11"/>
      <c r="AO657" s="11"/>
      <c r="AP657" s="11"/>
      <c r="AQ657" s="11"/>
      <c r="AR657" s="11"/>
      <c r="AS657" s="11"/>
      <c r="AT657" s="11"/>
      <c r="AU657" s="11"/>
      <c r="AV657" s="11"/>
      <c r="AW657" s="11"/>
      <c r="AX657" s="11"/>
      <c r="AY657" s="11"/>
      <c r="AZ657" s="11"/>
      <c r="BA657" s="11"/>
      <c r="BB657" s="11"/>
      <c r="BC657" s="11"/>
      <c r="BD657" s="11"/>
      <c r="BE657" s="11"/>
      <c r="BF657" s="11"/>
      <c r="BG657" s="11"/>
      <c r="BH657" s="1">
        <f t="shared" si="10"/>
        <v>0</v>
      </c>
    </row>
    <row r="658" spans="2:60" x14ac:dyDescent="0.25">
      <c r="B658" s="211"/>
      <c r="C658" s="11"/>
      <c r="D658" s="11"/>
      <c r="E658" s="11"/>
      <c r="F658" s="11"/>
      <c r="G658" s="11"/>
      <c r="H658" s="11"/>
      <c r="I658" s="11"/>
      <c r="J658" s="11"/>
      <c r="Q658" s="11"/>
      <c r="R658" s="11"/>
      <c r="S658" s="11"/>
      <c r="T658" s="11"/>
      <c r="U658" s="11"/>
      <c r="V658" s="11"/>
      <c r="W658" s="11"/>
      <c r="X658" s="11"/>
      <c r="Y658" s="11"/>
      <c r="Z658" s="11"/>
      <c r="AA658" s="11"/>
      <c r="AB658" s="11"/>
      <c r="AC658" s="11"/>
      <c r="AD658" s="11"/>
      <c r="AE658" s="11"/>
      <c r="AF658" s="11"/>
      <c r="AG658" s="14"/>
      <c r="AH658" s="11"/>
      <c r="AI658" s="11"/>
      <c r="AJ658" s="11"/>
      <c r="AK658" s="11"/>
      <c r="AL658" s="11"/>
      <c r="AM658" s="11"/>
      <c r="AN658" s="11"/>
      <c r="AO658" s="11"/>
      <c r="AP658" s="11"/>
      <c r="AQ658" s="11"/>
      <c r="AR658" s="11"/>
      <c r="AS658" s="11"/>
      <c r="AT658" s="11"/>
      <c r="AU658" s="11"/>
      <c r="AV658" s="11"/>
      <c r="AW658" s="11"/>
      <c r="AX658" s="11"/>
      <c r="AY658" s="11"/>
      <c r="AZ658" s="11"/>
      <c r="BA658" s="11"/>
      <c r="BB658" s="11"/>
      <c r="BC658" s="11"/>
      <c r="BD658" s="11"/>
      <c r="BE658" s="11"/>
      <c r="BF658" s="11"/>
      <c r="BG658" s="11"/>
      <c r="BH658" s="1">
        <f t="shared" si="10"/>
        <v>0</v>
      </c>
    </row>
    <row r="659" spans="2:60" x14ac:dyDescent="0.25">
      <c r="B659" s="211"/>
      <c r="C659" s="11"/>
      <c r="D659" s="11"/>
      <c r="E659" s="11"/>
      <c r="F659" s="11"/>
      <c r="G659" s="11"/>
      <c r="H659" s="11"/>
      <c r="I659" s="11"/>
      <c r="J659" s="11"/>
      <c r="Q659" s="11"/>
      <c r="R659" s="11"/>
      <c r="S659" s="11"/>
      <c r="T659" s="11"/>
      <c r="U659" s="11"/>
      <c r="V659" s="11"/>
      <c r="W659" s="11"/>
      <c r="X659" s="11"/>
      <c r="Y659" s="11"/>
      <c r="Z659" s="11"/>
      <c r="AA659" s="11"/>
      <c r="AB659" s="11"/>
      <c r="AC659" s="11"/>
      <c r="AD659" s="11"/>
      <c r="AE659" s="11"/>
      <c r="AF659" s="11"/>
      <c r="AG659" s="14"/>
      <c r="AH659" s="11"/>
      <c r="AI659" s="11"/>
      <c r="AJ659" s="11"/>
      <c r="AK659" s="11"/>
      <c r="AL659" s="11"/>
      <c r="AM659" s="11"/>
      <c r="AN659" s="11"/>
      <c r="AO659" s="11"/>
      <c r="AP659" s="11"/>
      <c r="AQ659" s="11"/>
      <c r="AR659" s="11"/>
      <c r="AS659" s="11"/>
      <c r="AT659" s="11"/>
      <c r="AU659" s="11"/>
      <c r="AV659" s="11"/>
      <c r="AW659" s="11"/>
      <c r="AX659" s="11"/>
      <c r="AY659" s="11"/>
      <c r="AZ659" s="11"/>
      <c r="BA659" s="11"/>
      <c r="BB659" s="11"/>
      <c r="BC659" s="11"/>
      <c r="BD659" s="11"/>
      <c r="BE659" s="11"/>
      <c r="BF659" s="11"/>
      <c r="BG659" s="11"/>
      <c r="BH659" s="1">
        <f t="shared" si="10"/>
        <v>0</v>
      </c>
    </row>
    <row r="660" spans="2:60" x14ac:dyDescent="0.25">
      <c r="B660" s="211"/>
      <c r="C660" s="11"/>
      <c r="D660" s="11"/>
      <c r="E660" s="11"/>
      <c r="F660" s="11"/>
      <c r="G660" s="11"/>
      <c r="H660" s="11"/>
      <c r="I660" s="11"/>
      <c r="J660" s="11"/>
      <c r="Q660" s="11"/>
      <c r="R660" s="11"/>
      <c r="S660" s="11"/>
      <c r="T660" s="11"/>
      <c r="U660" s="11"/>
      <c r="V660" s="11"/>
      <c r="W660" s="11"/>
      <c r="X660" s="11"/>
      <c r="Y660" s="11"/>
      <c r="Z660" s="11"/>
      <c r="AA660" s="11"/>
      <c r="AB660" s="11"/>
      <c r="AC660" s="11"/>
      <c r="AD660" s="11"/>
      <c r="AE660" s="11"/>
      <c r="AF660" s="11"/>
      <c r="AG660" s="14"/>
      <c r="AH660" s="11"/>
      <c r="AI660" s="11"/>
      <c r="AJ660" s="11"/>
      <c r="AK660" s="11"/>
      <c r="AL660" s="11"/>
      <c r="AM660" s="11"/>
      <c r="AN660" s="11"/>
      <c r="AO660" s="11"/>
      <c r="AP660" s="11"/>
      <c r="AQ660" s="11"/>
      <c r="AR660" s="11"/>
      <c r="AS660" s="11"/>
      <c r="AT660" s="11"/>
      <c r="AU660" s="11"/>
      <c r="AV660" s="11"/>
      <c r="AW660" s="11"/>
      <c r="AX660" s="11"/>
      <c r="AY660" s="11"/>
      <c r="AZ660" s="11"/>
      <c r="BA660" s="11"/>
      <c r="BB660" s="11"/>
      <c r="BC660" s="11"/>
      <c r="BD660" s="11"/>
      <c r="BE660" s="11"/>
      <c r="BF660" s="11"/>
      <c r="BG660" s="11"/>
      <c r="BH660" s="1">
        <f t="shared" si="10"/>
        <v>0</v>
      </c>
    </row>
    <row r="661" spans="2:60" x14ac:dyDescent="0.25">
      <c r="B661" s="211"/>
      <c r="C661" s="11"/>
      <c r="D661" s="11"/>
      <c r="E661" s="11"/>
      <c r="F661" s="11"/>
      <c r="G661" s="11"/>
      <c r="H661" s="11"/>
      <c r="I661" s="11"/>
      <c r="J661" s="11"/>
      <c r="Q661" s="11"/>
      <c r="R661" s="11"/>
      <c r="S661" s="11"/>
      <c r="T661" s="11"/>
      <c r="U661" s="11"/>
      <c r="V661" s="11"/>
      <c r="W661" s="11"/>
      <c r="X661" s="11"/>
      <c r="Y661" s="11"/>
      <c r="Z661" s="11"/>
      <c r="AA661" s="11"/>
      <c r="AB661" s="11"/>
      <c r="AC661" s="11"/>
      <c r="AD661" s="11"/>
      <c r="AE661" s="11"/>
      <c r="AF661" s="11"/>
      <c r="AG661" s="14"/>
      <c r="AH661" s="11"/>
      <c r="AI661" s="11"/>
      <c r="AJ661" s="11"/>
      <c r="AK661" s="11"/>
      <c r="AL661" s="11"/>
      <c r="AM661" s="11"/>
      <c r="AN661" s="11"/>
      <c r="AO661" s="11"/>
      <c r="AP661" s="11"/>
      <c r="AQ661" s="11"/>
      <c r="AR661" s="11"/>
      <c r="AS661" s="11"/>
      <c r="AT661" s="11"/>
      <c r="AU661" s="11"/>
      <c r="AV661" s="11"/>
      <c r="AW661" s="11"/>
      <c r="AX661" s="11"/>
      <c r="AY661" s="11"/>
      <c r="AZ661" s="11"/>
      <c r="BA661" s="11"/>
      <c r="BB661" s="11"/>
      <c r="BC661" s="11"/>
      <c r="BD661" s="11"/>
      <c r="BE661" s="11"/>
      <c r="BF661" s="11"/>
      <c r="BG661" s="11"/>
      <c r="BH661" s="1">
        <f t="shared" si="10"/>
        <v>0</v>
      </c>
    </row>
    <row r="662" spans="2:60" x14ac:dyDescent="0.25">
      <c r="B662" s="211"/>
      <c r="C662" s="11"/>
      <c r="D662" s="11"/>
      <c r="E662" s="11"/>
      <c r="F662" s="11"/>
      <c r="G662" s="11"/>
      <c r="H662" s="11"/>
      <c r="I662" s="11"/>
      <c r="J662" s="11"/>
      <c r="Q662" s="11"/>
      <c r="R662" s="11"/>
      <c r="S662" s="11"/>
      <c r="T662" s="11"/>
      <c r="U662" s="11"/>
      <c r="V662" s="11"/>
      <c r="W662" s="11"/>
      <c r="X662" s="11"/>
      <c r="Y662" s="11"/>
      <c r="Z662" s="11"/>
      <c r="AA662" s="11"/>
      <c r="AB662" s="11"/>
      <c r="AC662" s="11"/>
      <c r="AD662" s="11"/>
      <c r="AE662" s="11"/>
      <c r="AF662" s="11"/>
      <c r="AG662" s="14"/>
      <c r="AH662" s="11"/>
      <c r="AI662" s="11"/>
      <c r="AJ662" s="11"/>
      <c r="AK662" s="11"/>
      <c r="AL662" s="11"/>
      <c r="AM662" s="11"/>
      <c r="AN662" s="11"/>
      <c r="AO662" s="11"/>
      <c r="AP662" s="11"/>
      <c r="AQ662" s="11"/>
      <c r="AR662" s="11"/>
      <c r="AS662" s="11"/>
      <c r="AT662" s="11"/>
      <c r="AU662" s="11"/>
      <c r="AV662" s="11"/>
      <c r="AW662" s="11"/>
      <c r="AX662" s="11"/>
      <c r="AY662" s="11"/>
      <c r="AZ662" s="11"/>
      <c r="BA662" s="11"/>
      <c r="BB662" s="11"/>
      <c r="BC662" s="11"/>
      <c r="BD662" s="11"/>
      <c r="BE662" s="11"/>
      <c r="BF662" s="11"/>
      <c r="BG662" s="11"/>
      <c r="BH662" s="1">
        <f t="shared" si="10"/>
        <v>0</v>
      </c>
    </row>
    <row r="663" spans="2:60" x14ac:dyDescent="0.25">
      <c r="B663" s="211"/>
      <c r="C663" s="11"/>
      <c r="D663" s="11"/>
      <c r="E663" s="11"/>
      <c r="F663" s="11"/>
      <c r="G663" s="11"/>
      <c r="H663" s="11"/>
      <c r="I663" s="11"/>
      <c r="J663" s="11"/>
      <c r="Q663" s="11"/>
      <c r="R663" s="11"/>
      <c r="S663" s="11"/>
      <c r="T663" s="11"/>
      <c r="U663" s="11"/>
      <c r="V663" s="11"/>
      <c r="W663" s="11"/>
      <c r="X663" s="11"/>
      <c r="Y663" s="11"/>
      <c r="Z663" s="11"/>
      <c r="AA663" s="11"/>
      <c r="AB663" s="11"/>
      <c r="AC663" s="11"/>
      <c r="AD663" s="11"/>
      <c r="AE663" s="11"/>
      <c r="AF663" s="11"/>
      <c r="AG663" s="14"/>
      <c r="AH663" s="11"/>
      <c r="AI663" s="11"/>
      <c r="AJ663" s="11"/>
      <c r="AK663" s="11"/>
      <c r="AL663" s="11"/>
      <c r="AM663" s="11"/>
      <c r="AN663" s="11"/>
      <c r="AO663" s="11"/>
      <c r="AP663" s="11"/>
      <c r="AQ663" s="11"/>
      <c r="AR663" s="11"/>
      <c r="AS663" s="11"/>
      <c r="AT663" s="11"/>
      <c r="AU663" s="11"/>
      <c r="AV663" s="11"/>
      <c r="AW663" s="11"/>
      <c r="AX663" s="11"/>
      <c r="AY663" s="11"/>
      <c r="AZ663" s="11"/>
      <c r="BA663" s="11"/>
      <c r="BB663" s="11"/>
      <c r="BC663" s="11"/>
      <c r="BD663" s="11"/>
      <c r="BE663" s="11"/>
      <c r="BF663" s="11"/>
      <c r="BG663" s="11"/>
      <c r="BH663" s="1">
        <f t="shared" si="10"/>
        <v>0</v>
      </c>
    </row>
    <row r="664" spans="2:60" x14ac:dyDescent="0.25">
      <c r="B664" s="211"/>
      <c r="C664" s="11"/>
      <c r="D664" s="11"/>
      <c r="E664" s="11"/>
      <c r="F664" s="11"/>
      <c r="G664" s="11"/>
      <c r="H664" s="11"/>
      <c r="I664" s="11"/>
      <c r="J664" s="11"/>
      <c r="Q664" s="11"/>
      <c r="R664" s="11"/>
      <c r="S664" s="11"/>
      <c r="T664" s="11"/>
      <c r="U664" s="11"/>
      <c r="V664" s="11"/>
      <c r="W664" s="11"/>
      <c r="X664" s="11"/>
      <c r="Y664" s="11"/>
      <c r="Z664" s="11"/>
      <c r="AA664" s="11"/>
      <c r="AB664" s="11"/>
      <c r="AC664" s="11"/>
      <c r="AD664" s="11"/>
      <c r="AE664" s="11"/>
      <c r="AF664" s="11"/>
      <c r="AG664" s="14"/>
      <c r="AH664" s="11"/>
      <c r="AI664" s="11"/>
      <c r="AJ664" s="11"/>
      <c r="AK664" s="11"/>
      <c r="AL664" s="11"/>
      <c r="AM664" s="11"/>
      <c r="AN664" s="11"/>
      <c r="AO664" s="11"/>
      <c r="AP664" s="11"/>
      <c r="AQ664" s="11"/>
      <c r="AR664" s="11"/>
      <c r="AS664" s="11"/>
      <c r="AT664" s="11"/>
      <c r="AU664" s="11"/>
      <c r="AV664" s="11"/>
      <c r="AW664" s="11"/>
      <c r="AX664" s="11"/>
      <c r="AY664" s="11"/>
      <c r="AZ664" s="11"/>
      <c r="BA664" s="11"/>
      <c r="BB664" s="11"/>
      <c r="BC664" s="11"/>
      <c r="BD664" s="11"/>
      <c r="BE664" s="11"/>
      <c r="BF664" s="11"/>
      <c r="BG664" s="11"/>
      <c r="BH664" s="1">
        <f t="shared" si="10"/>
        <v>0</v>
      </c>
    </row>
    <row r="665" spans="2:60" x14ac:dyDescent="0.25">
      <c r="B665" s="211"/>
      <c r="C665" s="11"/>
      <c r="D665" s="11"/>
      <c r="E665" s="11"/>
      <c r="F665" s="11"/>
      <c r="G665" s="11"/>
      <c r="H665" s="11"/>
      <c r="I665" s="11"/>
      <c r="J665" s="11"/>
      <c r="Q665" s="11"/>
      <c r="R665" s="11"/>
      <c r="S665" s="11"/>
      <c r="T665" s="11"/>
      <c r="U665" s="11"/>
      <c r="V665" s="11"/>
      <c r="W665" s="11"/>
      <c r="X665" s="11"/>
      <c r="Y665" s="11"/>
      <c r="Z665" s="11"/>
      <c r="AA665" s="11"/>
      <c r="AB665" s="11"/>
      <c r="AC665" s="11"/>
      <c r="AD665" s="11"/>
      <c r="AE665" s="11"/>
      <c r="AF665" s="11"/>
      <c r="AG665" s="14"/>
      <c r="AH665" s="11"/>
      <c r="AI665" s="11"/>
      <c r="AJ665" s="11"/>
      <c r="AK665" s="11"/>
      <c r="AL665" s="11"/>
      <c r="AM665" s="11"/>
      <c r="AN665" s="11"/>
      <c r="AO665" s="11"/>
      <c r="AP665" s="11"/>
      <c r="AQ665" s="11"/>
      <c r="AR665" s="11"/>
      <c r="AS665" s="11"/>
      <c r="AT665" s="11"/>
      <c r="AU665" s="11"/>
      <c r="AV665" s="11"/>
      <c r="AW665" s="11"/>
      <c r="AX665" s="11"/>
      <c r="AY665" s="11"/>
      <c r="AZ665" s="11"/>
      <c r="BA665" s="11"/>
      <c r="BB665" s="11"/>
      <c r="BC665" s="11"/>
      <c r="BD665" s="11"/>
      <c r="BE665" s="11"/>
      <c r="BF665" s="11"/>
      <c r="BG665" s="11"/>
      <c r="BH665" s="1">
        <f t="shared" si="10"/>
        <v>0</v>
      </c>
    </row>
    <row r="666" spans="2:60" x14ac:dyDescent="0.25">
      <c r="B666" s="211"/>
      <c r="C666" s="11"/>
      <c r="D666" s="11"/>
      <c r="E666" s="11"/>
      <c r="F666" s="11"/>
      <c r="G666" s="11"/>
      <c r="H666" s="11"/>
      <c r="I666" s="11"/>
      <c r="J666" s="11"/>
      <c r="Q666" s="11"/>
      <c r="R666" s="11"/>
      <c r="S666" s="11"/>
      <c r="T666" s="11"/>
      <c r="U666" s="11"/>
      <c r="V666" s="11"/>
      <c r="W666" s="11"/>
      <c r="X666" s="11"/>
      <c r="Y666" s="11"/>
      <c r="Z666" s="11"/>
      <c r="AA666" s="11"/>
      <c r="AB666" s="11"/>
      <c r="AC666" s="11"/>
      <c r="AD666" s="11"/>
      <c r="AE666" s="11"/>
      <c r="AF666" s="11"/>
      <c r="AG666" s="14"/>
      <c r="AH666" s="11"/>
      <c r="AI666" s="11"/>
      <c r="AJ666" s="11"/>
      <c r="AK666" s="11"/>
      <c r="AL666" s="11"/>
      <c r="AM666" s="11"/>
      <c r="AN666" s="11"/>
      <c r="AO666" s="11"/>
      <c r="AP666" s="11"/>
      <c r="AQ666" s="11"/>
      <c r="AR666" s="11"/>
      <c r="AS666" s="11"/>
      <c r="AT666" s="11"/>
      <c r="AU666" s="11"/>
      <c r="AV666" s="11"/>
      <c r="AW666" s="11"/>
      <c r="AX666" s="11"/>
      <c r="AY666" s="11"/>
      <c r="AZ666" s="11"/>
      <c r="BA666" s="11"/>
      <c r="BB666" s="11"/>
      <c r="BC666" s="11"/>
      <c r="BD666" s="11"/>
      <c r="BE666" s="11"/>
      <c r="BF666" s="11"/>
      <c r="BG666" s="11"/>
      <c r="BH666" s="1">
        <f t="shared" si="10"/>
        <v>0</v>
      </c>
    </row>
    <row r="667" spans="2:60" x14ac:dyDescent="0.25">
      <c r="B667" s="211"/>
      <c r="C667" s="11"/>
      <c r="D667" s="11"/>
      <c r="E667" s="11"/>
      <c r="F667" s="11"/>
      <c r="G667" s="11"/>
      <c r="H667" s="11"/>
      <c r="I667" s="11"/>
      <c r="J667" s="11"/>
      <c r="Q667" s="11"/>
      <c r="R667" s="11"/>
      <c r="S667" s="11"/>
      <c r="T667" s="11"/>
      <c r="U667" s="11"/>
      <c r="V667" s="11"/>
      <c r="W667" s="11"/>
      <c r="X667" s="11"/>
      <c r="Y667" s="11"/>
      <c r="Z667" s="11"/>
      <c r="AA667" s="11"/>
      <c r="AB667" s="11"/>
      <c r="AC667" s="11"/>
      <c r="AD667" s="11"/>
      <c r="AE667" s="11"/>
      <c r="AF667" s="11"/>
      <c r="AG667" s="14"/>
      <c r="AH667" s="11"/>
      <c r="AI667" s="11"/>
      <c r="AJ667" s="11"/>
      <c r="AK667" s="11"/>
      <c r="AL667" s="11"/>
      <c r="AM667" s="11"/>
      <c r="AN667" s="11"/>
      <c r="AO667" s="11"/>
      <c r="AP667" s="11"/>
      <c r="AQ667" s="11"/>
      <c r="AR667" s="11"/>
      <c r="AS667" s="11"/>
      <c r="AT667" s="11"/>
      <c r="AU667" s="11"/>
      <c r="AV667" s="11"/>
      <c r="AW667" s="11"/>
      <c r="AX667" s="11"/>
      <c r="AY667" s="11"/>
      <c r="AZ667" s="11"/>
      <c r="BA667" s="11"/>
      <c r="BB667" s="11"/>
      <c r="BC667" s="11"/>
      <c r="BD667" s="11"/>
      <c r="BE667" s="11"/>
      <c r="BF667" s="11"/>
      <c r="BG667" s="11"/>
      <c r="BH667" s="1">
        <f t="shared" si="10"/>
        <v>0</v>
      </c>
    </row>
    <row r="668" spans="2:60" x14ac:dyDescent="0.25">
      <c r="B668" s="211"/>
      <c r="C668" s="11"/>
      <c r="D668" s="11"/>
      <c r="E668" s="11"/>
      <c r="F668" s="11"/>
      <c r="G668" s="11"/>
      <c r="H668" s="11"/>
      <c r="I668" s="11"/>
      <c r="J668" s="11"/>
      <c r="Q668" s="11"/>
      <c r="R668" s="11"/>
      <c r="S668" s="11"/>
      <c r="T668" s="11"/>
      <c r="U668" s="11"/>
      <c r="V668" s="11"/>
      <c r="W668" s="11"/>
      <c r="X668" s="11"/>
      <c r="Y668" s="11"/>
      <c r="Z668" s="11"/>
      <c r="AA668" s="11"/>
      <c r="AB668" s="11"/>
      <c r="AC668" s="11"/>
      <c r="AD668" s="11"/>
      <c r="AE668" s="11"/>
      <c r="AF668" s="11"/>
      <c r="AG668" s="14"/>
      <c r="AH668" s="11"/>
      <c r="AI668" s="11"/>
      <c r="AJ668" s="11"/>
      <c r="AK668" s="11"/>
      <c r="AL668" s="11"/>
      <c r="AM668" s="11"/>
      <c r="AN668" s="11"/>
      <c r="AO668" s="11"/>
      <c r="AP668" s="11"/>
      <c r="AQ668" s="11"/>
      <c r="AR668" s="11"/>
      <c r="AS668" s="11"/>
      <c r="AT668" s="11"/>
      <c r="AU668" s="11"/>
      <c r="AV668" s="11"/>
      <c r="AW668" s="11"/>
      <c r="AX668" s="11"/>
      <c r="AY668" s="11"/>
      <c r="AZ668" s="11"/>
      <c r="BA668" s="11"/>
      <c r="BB668" s="11"/>
      <c r="BC668" s="11"/>
      <c r="BD668" s="11"/>
      <c r="BE668" s="11"/>
      <c r="BF668" s="11"/>
      <c r="BG668" s="11"/>
      <c r="BH668" s="1">
        <f t="shared" si="10"/>
        <v>0</v>
      </c>
    </row>
    <row r="669" spans="2:60" x14ac:dyDescent="0.25">
      <c r="B669" s="211"/>
      <c r="C669" s="11"/>
      <c r="D669" s="11"/>
      <c r="E669" s="11"/>
      <c r="F669" s="11"/>
      <c r="G669" s="11"/>
      <c r="H669" s="11"/>
      <c r="I669" s="11"/>
      <c r="J669" s="11"/>
      <c r="Q669" s="11"/>
      <c r="R669" s="11"/>
      <c r="S669" s="11"/>
      <c r="T669" s="11"/>
      <c r="U669" s="11"/>
      <c r="V669" s="11"/>
      <c r="W669" s="11"/>
      <c r="X669" s="11"/>
      <c r="Y669" s="11"/>
      <c r="Z669" s="11"/>
      <c r="AA669" s="11"/>
      <c r="AB669" s="11"/>
      <c r="AC669" s="11"/>
      <c r="AD669" s="11"/>
      <c r="AE669" s="11"/>
      <c r="AF669" s="11"/>
      <c r="AG669" s="14"/>
      <c r="AH669" s="11"/>
      <c r="AI669" s="11"/>
      <c r="AJ669" s="11"/>
      <c r="AK669" s="11"/>
      <c r="AL669" s="11"/>
      <c r="AM669" s="11"/>
      <c r="AN669" s="11"/>
      <c r="AO669" s="11"/>
      <c r="AP669" s="11"/>
      <c r="AQ669" s="11"/>
      <c r="AR669" s="11"/>
      <c r="AS669" s="11"/>
      <c r="AT669" s="11"/>
      <c r="AU669" s="11"/>
      <c r="AV669" s="11"/>
      <c r="AW669" s="11"/>
      <c r="AX669" s="11"/>
      <c r="AY669" s="11"/>
      <c r="AZ669" s="11"/>
      <c r="BA669" s="11"/>
      <c r="BB669" s="11"/>
      <c r="BC669" s="11"/>
      <c r="BD669" s="11"/>
      <c r="BE669" s="11"/>
      <c r="BF669" s="11"/>
      <c r="BG669" s="11"/>
      <c r="BH669" s="1">
        <f t="shared" si="10"/>
        <v>0</v>
      </c>
    </row>
    <row r="670" spans="2:60" x14ac:dyDescent="0.25">
      <c r="B670" s="211"/>
      <c r="C670" s="11"/>
      <c r="D670" s="11"/>
      <c r="E670" s="11"/>
      <c r="F670" s="11"/>
      <c r="G670" s="11"/>
      <c r="H670" s="11"/>
      <c r="I670" s="11"/>
      <c r="J670" s="11"/>
      <c r="Q670" s="11"/>
      <c r="R670" s="11"/>
      <c r="S670" s="11"/>
      <c r="T670" s="11"/>
      <c r="U670" s="11"/>
      <c r="V670" s="11"/>
      <c r="W670" s="11"/>
      <c r="X670" s="11"/>
      <c r="Y670" s="11"/>
      <c r="Z670" s="11"/>
      <c r="AA670" s="11"/>
      <c r="AB670" s="11"/>
      <c r="AC670" s="11"/>
      <c r="AD670" s="11"/>
      <c r="AE670" s="11"/>
      <c r="AF670" s="11"/>
      <c r="AG670" s="14"/>
      <c r="AH670" s="11"/>
      <c r="AI670" s="11"/>
      <c r="AJ670" s="11"/>
      <c r="AK670" s="11"/>
      <c r="AL670" s="11"/>
      <c r="AM670" s="11"/>
      <c r="AN670" s="11"/>
      <c r="AO670" s="11"/>
      <c r="AP670" s="11"/>
      <c r="AQ670" s="11"/>
      <c r="AR670" s="11"/>
      <c r="AS670" s="11"/>
      <c r="AT670" s="11"/>
      <c r="AU670" s="11"/>
      <c r="AV670" s="11"/>
      <c r="AW670" s="11"/>
      <c r="AX670" s="11"/>
      <c r="AY670" s="11"/>
      <c r="AZ670" s="11"/>
      <c r="BA670" s="11"/>
      <c r="BB670" s="11"/>
      <c r="BC670" s="11"/>
      <c r="BD670" s="11"/>
      <c r="BE670" s="11"/>
      <c r="BF670" s="11"/>
      <c r="BG670" s="11"/>
      <c r="BH670" s="1">
        <f t="shared" si="10"/>
        <v>0</v>
      </c>
    </row>
    <row r="671" spans="2:60" x14ac:dyDescent="0.25">
      <c r="B671" s="211"/>
      <c r="C671" s="11"/>
      <c r="D671" s="11"/>
      <c r="E671" s="11"/>
      <c r="F671" s="11"/>
      <c r="G671" s="11"/>
      <c r="H671" s="11"/>
      <c r="I671" s="11"/>
      <c r="J671" s="11"/>
      <c r="Q671" s="11"/>
      <c r="R671" s="11"/>
      <c r="S671" s="11"/>
      <c r="T671" s="11"/>
      <c r="U671" s="11"/>
      <c r="V671" s="11"/>
      <c r="W671" s="11"/>
      <c r="X671" s="11"/>
      <c r="Y671" s="11"/>
      <c r="Z671" s="11"/>
      <c r="AA671" s="11"/>
      <c r="AB671" s="11"/>
      <c r="AC671" s="11"/>
      <c r="AD671" s="11"/>
      <c r="AE671" s="11"/>
      <c r="AF671" s="11"/>
      <c r="AG671" s="14"/>
      <c r="AH671" s="11"/>
      <c r="AI671" s="11"/>
      <c r="AJ671" s="11"/>
      <c r="AK671" s="11"/>
      <c r="AL671" s="11"/>
      <c r="AM671" s="11"/>
      <c r="AN671" s="11"/>
      <c r="AO671" s="11"/>
      <c r="AP671" s="11"/>
      <c r="AQ671" s="11"/>
      <c r="AR671" s="11"/>
      <c r="AS671" s="11"/>
      <c r="AT671" s="11"/>
      <c r="AU671" s="11"/>
      <c r="AV671" s="11"/>
      <c r="AW671" s="11"/>
      <c r="AX671" s="11"/>
      <c r="AY671" s="11"/>
      <c r="AZ671" s="11"/>
      <c r="BA671" s="11"/>
      <c r="BB671" s="11"/>
      <c r="BC671" s="11"/>
      <c r="BD671" s="11"/>
      <c r="BE671" s="11"/>
      <c r="BF671" s="11"/>
      <c r="BG671" s="11"/>
      <c r="BH671" s="1">
        <f t="shared" si="10"/>
        <v>0</v>
      </c>
    </row>
    <row r="672" spans="2:60" x14ac:dyDescent="0.25">
      <c r="B672" s="211"/>
      <c r="C672" s="11"/>
      <c r="D672" s="11"/>
      <c r="E672" s="11"/>
      <c r="F672" s="11"/>
      <c r="G672" s="11"/>
      <c r="H672" s="11"/>
      <c r="I672" s="11"/>
      <c r="J672" s="11"/>
      <c r="Q672" s="11"/>
      <c r="R672" s="11"/>
      <c r="S672" s="11"/>
      <c r="T672" s="11"/>
      <c r="U672" s="11"/>
      <c r="V672" s="11"/>
      <c r="W672" s="11"/>
      <c r="X672" s="11"/>
      <c r="Y672" s="11"/>
      <c r="Z672" s="11"/>
      <c r="AA672" s="11"/>
      <c r="AB672" s="11"/>
      <c r="AC672" s="11"/>
      <c r="AD672" s="11"/>
      <c r="AE672" s="11"/>
      <c r="AF672" s="11"/>
      <c r="AG672" s="14"/>
      <c r="AH672" s="11"/>
      <c r="AI672" s="11"/>
      <c r="AJ672" s="11"/>
      <c r="AK672" s="11"/>
      <c r="AL672" s="11"/>
      <c r="AM672" s="11"/>
      <c r="AN672" s="11"/>
      <c r="AO672" s="11"/>
      <c r="AP672" s="11"/>
      <c r="AQ672" s="11"/>
      <c r="AR672" s="11"/>
      <c r="AS672" s="11"/>
      <c r="AT672" s="11"/>
      <c r="AU672" s="11"/>
      <c r="AV672" s="11"/>
      <c r="AW672" s="11"/>
      <c r="AX672" s="11"/>
      <c r="AY672" s="11"/>
      <c r="AZ672" s="11"/>
      <c r="BA672" s="11"/>
      <c r="BB672" s="11"/>
      <c r="BC672" s="11"/>
      <c r="BD672" s="11"/>
      <c r="BE672" s="11"/>
      <c r="BF672" s="11"/>
      <c r="BG672" s="11"/>
      <c r="BH672" s="1">
        <f t="shared" si="10"/>
        <v>0</v>
      </c>
    </row>
    <row r="673" spans="1:60" x14ac:dyDescent="0.25">
      <c r="B673" s="211"/>
      <c r="C673" s="11"/>
      <c r="D673" s="11"/>
      <c r="E673" s="11"/>
      <c r="F673" s="11"/>
      <c r="G673" s="11"/>
      <c r="H673" s="11"/>
      <c r="I673" s="11"/>
      <c r="J673" s="11"/>
      <c r="Q673" s="11"/>
      <c r="R673" s="11"/>
      <c r="S673" s="11"/>
      <c r="T673" s="11"/>
      <c r="U673" s="11"/>
      <c r="V673" s="11"/>
      <c r="W673" s="11"/>
      <c r="X673" s="11"/>
      <c r="Y673" s="11"/>
      <c r="Z673" s="11"/>
      <c r="AA673" s="11"/>
      <c r="AB673" s="11"/>
      <c r="AC673" s="11"/>
      <c r="AD673" s="11"/>
      <c r="AE673" s="11"/>
      <c r="AF673" s="11"/>
      <c r="AG673" s="14"/>
      <c r="AH673" s="11"/>
      <c r="AI673" s="11"/>
      <c r="AJ673" s="11"/>
      <c r="AK673" s="11"/>
      <c r="AL673" s="11"/>
      <c r="AM673" s="11"/>
      <c r="AN673" s="11"/>
      <c r="AO673" s="11"/>
      <c r="AP673" s="11"/>
      <c r="AQ673" s="11"/>
      <c r="AR673" s="11"/>
      <c r="AS673" s="11"/>
      <c r="AT673" s="11"/>
      <c r="AU673" s="11"/>
      <c r="AV673" s="11"/>
      <c r="AW673" s="11"/>
      <c r="AX673" s="11"/>
      <c r="AY673" s="11"/>
      <c r="AZ673" s="11"/>
      <c r="BA673" s="11"/>
      <c r="BB673" s="11"/>
      <c r="BC673" s="11"/>
      <c r="BD673" s="11"/>
      <c r="BE673" s="11"/>
      <c r="BF673" s="11"/>
      <c r="BG673" s="11"/>
      <c r="BH673" s="1">
        <f t="shared" si="10"/>
        <v>0</v>
      </c>
    </row>
    <row r="674" spans="1:60" x14ac:dyDescent="0.25">
      <c r="B674" s="211"/>
      <c r="C674" s="11"/>
      <c r="D674" s="11"/>
      <c r="E674" s="11"/>
      <c r="F674" s="11"/>
      <c r="G674" s="11"/>
      <c r="H674" s="11"/>
      <c r="I674" s="11"/>
      <c r="J674" s="11"/>
      <c r="Q674" s="11"/>
      <c r="R674" s="11"/>
      <c r="S674" s="11"/>
      <c r="T674" s="11"/>
      <c r="U674" s="11"/>
      <c r="V674" s="11"/>
      <c r="W674" s="11"/>
      <c r="X674" s="11"/>
      <c r="Y674" s="11"/>
      <c r="Z674" s="11"/>
      <c r="AA674" s="11"/>
      <c r="AB674" s="11"/>
      <c r="AC674" s="11"/>
      <c r="AD674" s="11"/>
      <c r="AE674" s="11"/>
      <c r="AF674" s="11"/>
      <c r="AG674" s="14"/>
      <c r="AH674" s="11"/>
      <c r="AI674" s="11"/>
      <c r="AJ674" s="11"/>
      <c r="AK674" s="11"/>
      <c r="AL674" s="11"/>
      <c r="AM674" s="11"/>
      <c r="AN674" s="11"/>
      <c r="AO674" s="11"/>
      <c r="AP674" s="11"/>
      <c r="AQ674" s="11"/>
      <c r="AR674" s="11"/>
      <c r="AS674" s="11"/>
      <c r="AT674" s="11"/>
      <c r="AU674" s="11"/>
      <c r="AV674" s="11"/>
      <c r="AW674" s="11"/>
      <c r="AX674" s="11"/>
      <c r="AY674" s="11"/>
      <c r="AZ674" s="11"/>
      <c r="BA674" s="11"/>
      <c r="BB674" s="11"/>
      <c r="BC674" s="11"/>
      <c r="BD674" s="11"/>
      <c r="BE674" s="11"/>
      <c r="BF674" s="11"/>
      <c r="BG674" s="11"/>
      <c r="BH674" s="1">
        <f t="shared" si="10"/>
        <v>0</v>
      </c>
    </row>
    <row r="675" spans="1:60" x14ac:dyDescent="0.25">
      <c r="B675" s="211"/>
      <c r="C675" s="11"/>
      <c r="D675" s="11"/>
      <c r="E675" s="11"/>
      <c r="F675" s="11"/>
      <c r="G675" s="11"/>
      <c r="H675" s="11"/>
      <c r="I675" s="11"/>
      <c r="J675" s="11"/>
      <c r="Q675" s="11"/>
      <c r="R675" s="11"/>
      <c r="S675" s="11"/>
      <c r="T675" s="11"/>
      <c r="U675" s="11"/>
      <c r="V675" s="11"/>
      <c r="W675" s="11"/>
      <c r="X675" s="11"/>
      <c r="Y675" s="11"/>
      <c r="Z675" s="11"/>
      <c r="AA675" s="11"/>
      <c r="AB675" s="11"/>
      <c r="AC675" s="11"/>
      <c r="AD675" s="11"/>
      <c r="AE675" s="11"/>
      <c r="AF675" s="11"/>
      <c r="AG675" s="14"/>
      <c r="AH675" s="11"/>
      <c r="AI675" s="11"/>
      <c r="AJ675" s="11"/>
      <c r="AK675" s="11"/>
      <c r="AL675" s="11"/>
      <c r="AM675" s="11"/>
      <c r="AN675" s="11"/>
      <c r="AO675" s="11"/>
      <c r="AP675" s="11"/>
      <c r="AQ675" s="11"/>
      <c r="AR675" s="11"/>
      <c r="AS675" s="11"/>
      <c r="AT675" s="11"/>
      <c r="AU675" s="11"/>
      <c r="AV675" s="11"/>
      <c r="AW675" s="11"/>
      <c r="AX675" s="11"/>
      <c r="AY675" s="11"/>
      <c r="AZ675" s="11"/>
      <c r="BA675" s="11"/>
      <c r="BB675" s="11"/>
      <c r="BC675" s="11"/>
      <c r="BD675" s="11"/>
      <c r="BE675" s="11"/>
      <c r="BF675" s="11"/>
      <c r="BG675" s="11"/>
      <c r="BH675" s="1">
        <f t="shared" si="10"/>
        <v>0</v>
      </c>
    </row>
    <row r="676" spans="1:60" x14ac:dyDescent="0.25">
      <c r="B676" s="211"/>
      <c r="C676" s="11"/>
      <c r="D676" s="11"/>
      <c r="E676" s="11"/>
      <c r="F676" s="11"/>
      <c r="G676" s="11"/>
      <c r="H676" s="11"/>
      <c r="I676" s="11"/>
      <c r="J676" s="11"/>
      <c r="Q676" s="11"/>
      <c r="R676" s="11"/>
      <c r="S676" s="11"/>
      <c r="T676" s="11"/>
      <c r="U676" s="11"/>
      <c r="V676" s="11"/>
      <c r="W676" s="11"/>
      <c r="X676" s="11"/>
      <c r="Y676" s="11"/>
      <c r="Z676" s="11"/>
      <c r="AA676" s="11"/>
      <c r="AB676" s="11"/>
      <c r="AC676" s="11"/>
      <c r="AD676" s="11"/>
      <c r="AE676" s="11"/>
      <c r="AF676" s="11"/>
      <c r="AG676" s="14"/>
      <c r="AH676" s="11"/>
      <c r="AI676" s="11"/>
      <c r="AJ676" s="11"/>
      <c r="AK676" s="11"/>
      <c r="AL676" s="11"/>
      <c r="AM676" s="11"/>
      <c r="AN676" s="11"/>
      <c r="AO676" s="11"/>
      <c r="AP676" s="11"/>
      <c r="AQ676" s="11"/>
      <c r="AR676" s="11"/>
      <c r="AS676" s="11"/>
      <c r="AT676" s="11"/>
      <c r="AU676" s="11"/>
      <c r="AV676" s="11"/>
      <c r="AW676" s="11"/>
      <c r="AX676" s="11"/>
      <c r="AY676" s="11"/>
      <c r="AZ676" s="11"/>
      <c r="BA676" s="11"/>
      <c r="BB676" s="11"/>
      <c r="BC676" s="11"/>
      <c r="BD676" s="11"/>
      <c r="BE676" s="11"/>
      <c r="BF676" s="11"/>
      <c r="BG676" s="11"/>
      <c r="BH676" s="1">
        <f t="shared" si="10"/>
        <v>0</v>
      </c>
    </row>
    <row r="677" spans="1:60" x14ac:dyDescent="0.25">
      <c r="B677" s="211"/>
      <c r="C677" s="11"/>
      <c r="D677" s="11"/>
      <c r="E677" s="11"/>
      <c r="F677" s="11"/>
      <c r="G677" s="11"/>
      <c r="H677" s="11"/>
      <c r="I677" s="11"/>
      <c r="J677" s="11"/>
      <c r="Q677" s="11"/>
      <c r="R677" s="11"/>
      <c r="S677" s="11"/>
      <c r="T677" s="11"/>
      <c r="U677" s="11"/>
      <c r="V677" s="11"/>
      <c r="W677" s="11"/>
      <c r="X677" s="11"/>
      <c r="Y677" s="11"/>
      <c r="Z677" s="11"/>
      <c r="AA677" s="11"/>
      <c r="AB677" s="11"/>
      <c r="AC677" s="11"/>
      <c r="AD677" s="11"/>
      <c r="AE677" s="11"/>
      <c r="AF677" s="11"/>
      <c r="AG677" s="14"/>
      <c r="AH677" s="11"/>
      <c r="AI677" s="11"/>
      <c r="AJ677" s="11"/>
      <c r="AK677" s="11"/>
      <c r="AL677" s="11"/>
      <c r="AM677" s="11"/>
      <c r="AN677" s="11"/>
      <c r="AO677" s="11"/>
      <c r="AP677" s="11"/>
      <c r="AQ677" s="11"/>
      <c r="AR677" s="11"/>
      <c r="AS677" s="11"/>
      <c r="AT677" s="11"/>
      <c r="AU677" s="11"/>
      <c r="AV677" s="11"/>
      <c r="AW677" s="11"/>
      <c r="AX677" s="11"/>
      <c r="AY677" s="11"/>
      <c r="AZ677" s="11"/>
      <c r="BA677" s="11"/>
      <c r="BB677" s="11"/>
      <c r="BC677" s="11"/>
      <c r="BD677" s="11"/>
      <c r="BE677" s="11"/>
      <c r="BF677" s="11"/>
      <c r="BG677" s="11"/>
      <c r="BH677" s="1">
        <f t="shared" si="9"/>
        <v>0</v>
      </c>
    </row>
    <row r="678" spans="1:60" x14ac:dyDescent="0.25">
      <c r="B678" s="211"/>
      <c r="C678" s="11"/>
      <c r="D678" s="11"/>
      <c r="E678" s="11"/>
      <c r="F678" s="11"/>
      <c r="G678" s="11"/>
      <c r="H678" s="11"/>
      <c r="I678" s="11"/>
      <c r="J678" s="11"/>
      <c r="Q678" s="11"/>
      <c r="R678" s="11"/>
      <c r="S678" s="11"/>
      <c r="T678" s="11"/>
      <c r="U678" s="11"/>
      <c r="V678" s="11"/>
      <c r="W678" s="11"/>
      <c r="X678" s="11"/>
      <c r="Y678" s="11"/>
      <c r="Z678" s="11"/>
      <c r="AA678" s="11"/>
      <c r="AB678" s="11"/>
      <c r="AC678" s="11"/>
      <c r="AD678" s="11"/>
      <c r="AE678" s="11"/>
      <c r="AF678" s="11"/>
      <c r="AG678" s="14"/>
      <c r="AH678" s="11"/>
      <c r="AI678" s="11"/>
      <c r="AJ678" s="11"/>
      <c r="AK678" s="11"/>
      <c r="AL678" s="11"/>
      <c r="AM678" s="11"/>
      <c r="AN678" s="11"/>
      <c r="AO678" s="11"/>
      <c r="AP678" s="11"/>
      <c r="AQ678" s="11"/>
      <c r="AR678" s="11"/>
      <c r="AS678" s="11"/>
      <c r="AT678" s="11"/>
      <c r="AU678" s="11"/>
      <c r="AV678" s="11"/>
      <c r="AW678" s="11"/>
      <c r="AX678" s="11"/>
      <c r="AY678" s="11"/>
      <c r="AZ678" s="11"/>
      <c r="BA678" s="11"/>
      <c r="BB678" s="11"/>
      <c r="BC678" s="11"/>
      <c r="BD678" s="11"/>
      <c r="BE678" s="11"/>
      <c r="BF678" s="11"/>
      <c r="BG678" s="11"/>
      <c r="BH678" s="1">
        <f t="shared" si="9"/>
        <v>0</v>
      </c>
    </row>
    <row r="679" spans="1:60" x14ac:dyDescent="0.25">
      <c r="B679" s="211"/>
      <c r="C679" s="11"/>
      <c r="D679" s="11"/>
      <c r="E679" s="11"/>
      <c r="F679" s="11"/>
      <c r="G679" s="11"/>
      <c r="H679" s="11"/>
      <c r="I679" s="11"/>
      <c r="J679" s="11"/>
      <c r="Q679" s="11"/>
      <c r="R679" s="11"/>
      <c r="S679" s="11"/>
      <c r="T679" s="11"/>
      <c r="U679" s="11"/>
      <c r="V679" s="11"/>
      <c r="W679" s="11"/>
      <c r="X679" s="11"/>
      <c r="Y679" s="11"/>
      <c r="Z679" s="11"/>
      <c r="AA679" s="11"/>
      <c r="AB679" s="11"/>
      <c r="AC679" s="11"/>
      <c r="AD679" s="11"/>
      <c r="AE679" s="11"/>
      <c r="AF679" s="11"/>
      <c r="AG679" s="14"/>
      <c r="AH679" s="11"/>
      <c r="AI679" s="11"/>
      <c r="AJ679" s="11"/>
      <c r="AK679" s="11"/>
      <c r="AL679" s="11"/>
      <c r="AM679" s="11"/>
      <c r="AN679" s="11"/>
      <c r="AO679" s="11"/>
      <c r="AP679" s="11"/>
      <c r="AQ679" s="11"/>
      <c r="AR679" s="11"/>
      <c r="AS679" s="11"/>
      <c r="AT679" s="11"/>
      <c r="AU679" s="11"/>
      <c r="AV679" s="11"/>
      <c r="AW679" s="11"/>
      <c r="AX679" s="11"/>
      <c r="AY679" s="11"/>
      <c r="AZ679" s="11"/>
      <c r="BA679" s="11"/>
      <c r="BB679" s="11"/>
      <c r="BC679" s="11"/>
      <c r="BD679" s="11"/>
      <c r="BE679" s="11"/>
      <c r="BF679" s="11"/>
      <c r="BG679" s="11"/>
      <c r="BH679" s="1">
        <f t="shared" si="9"/>
        <v>0</v>
      </c>
    </row>
    <row r="680" spans="1:60" x14ac:dyDescent="0.25">
      <c r="B680" s="2"/>
      <c r="C680" s="11"/>
      <c r="D680" s="11"/>
      <c r="E680" s="11"/>
      <c r="F680" s="11"/>
      <c r="G680" s="11"/>
      <c r="H680" s="11"/>
      <c r="I680" s="11"/>
      <c r="J680" s="11"/>
      <c r="Q680" s="11"/>
      <c r="R680" s="11"/>
      <c r="S680" s="11"/>
      <c r="T680" s="11"/>
      <c r="U680" s="11"/>
      <c r="V680" s="11"/>
      <c r="W680" s="11"/>
      <c r="X680" s="11"/>
      <c r="Y680" s="11"/>
      <c r="Z680" s="11"/>
      <c r="AA680" s="11"/>
      <c r="AB680" s="11"/>
      <c r="AC680" s="11"/>
      <c r="AD680" s="11"/>
      <c r="AE680" s="11"/>
      <c r="AF680" s="11"/>
      <c r="AG680" s="14"/>
      <c r="AH680" s="11"/>
      <c r="AI680" s="11"/>
      <c r="AJ680" s="11"/>
      <c r="AK680" s="11"/>
      <c r="AL680" s="11"/>
      <c r="AM680" s="11"/>
      <c r="AN680" s="11"/>
      <c r="AO680" s="11"/>
      <c r="AP680" s="11"/>
      <c r="AQ680" s="11"/>
      <c r="AR680" s="11"/>
      <c r="AS680" s="11"/>
      <c r="AT680" s="11"/>
      <c r="AU680" s="11"/>
      <c r="AV680" s="11"/>
      <c r="AW680" s="11"/>
      <c r="AX680" s="11"/>
      <c r="AY680" s="11"/>
      <c r="AZ680" s="11"/>
      <c r="BA680" s="11"/>
      <c r="BB680" s="11"/>
      <c r="BC680" s="11"/>
      <c r="BD680" s="11"/>
      <c r="BE680" s="11"/>
      <c r="BF680" s="11"/>
      <c r="BG680" s="11"/>
      <c r="BH680" s="1">
        <f t="shared" si="9"/>
        <v>0</v>
      </c>
    </row>
    <row r="681" spans="1:60" s="9" customFormat="1" ht="15.75" x14ac:dyDescent="0.25">
      <c r="A681" s="10"/>
      <c r="C681" s="99">
        <f t="shared" ref="C681:O681" si="11">SUM(C4:C680)</f>
        <v>15176.98</v>
      </c>
      <c r="D681" s="99">
        <f t="shared" si="11"/>
        <v>98121.93</v>
      </c>
      <c r="E681" s="99">
        <f t="shared" si="11"/>
        <v>489.42</v>
      </c>
      <c r="F681" s="99">
        <f t="shared" si="11"/>
        <v>1004.5500000000001</v>
      </c>
      <c r="G681" s="99">
        <f t="shared" si="11"/>
        <v>5613.99</v>
      </c>
      <c r="H681" s="99">
        <f t="shared" si="11"/>
        <v>1449.99</v>
      </c>
      <c r="I681" s="99">
        <f t="shared" si="11"/>
        <v>7169.2999999999984</v>
      </c>
      <c r="J681" s="99">
        <f t="shared" si="11"/>
        <v>9000</v>
      </c>
      <c r="K681" s="99">
        <f t="shared" si="11"/>
        <v>0</v>
      </c>
      <c r="L681" s="99">
        <f t="shared" si="11"/>
        <v>0</v>
      </c>
      <c r="M681" s="99">
        <f t="shared" si="11"/>
        <v>0</v>
      </c>
      <c r="N681" s="99">
        <f t="shared" si="11"/>
        <v>0</v>
      </c>
      <c r="O681" s="99">
        <f t="shared" si="11"/>
        <v>2680.21</v>
      </c>
      <c r="P681" s="99">
        <f t="shared" ref="P681:BH681" si="12">SUM(P4:P680)</f>
        <v>49.5</v>
      </c>
      <c r="Q681" s="99">
        <f t="shared" si="12"/>
        <v>0</v>
      </c>
      <c r="R681" s="99">
        <f t="shared" si="12"/>
        <v>0</v>
      </c>
      <c r="S681" s="99">
        <f t="shared" si="12"/>
        <v>0</v>
      </c>
      <c r="T681" s="99">
        <f t="shared" si="12"/>
        <v>0</v>
      </c>
      <c r="U681" s="99">
        <f t="shared" si="12"/>
        <v>0</v>
      </c>
      <c r="V681" s="99">
        <f t="shared" si="12"/>
        <v>0</v>
      </c>
      <c r="W681" s="99">
        <f t="shared" si="12"/>
        <v>0</v>
      </c>
      <c r="X681" s="99">
        <f t="shared" si="12"/>
        <v>76</v>
      </c>
      <c r="Y681" s="99">
        <f t="shared" si="12"/>
        <v>0</v>
      </c>
      <c r="Z681" s="99">
        <f t="shared" si="12"/>
        <v>0</v>
      </c>
      <c r="AA681" s="99">
        <f t="shared" si="12"/>
        <v>0</v>
      </c>
      <c r="AB681" s="99">
        <f t="shared" si="12"/>
        <v>0</v>
      </c>
      <c r="AC681" s="99">
        <f t="shared" si="12"/>
        <v>54327.740000000005</v>
      </c>
      <c r="AD681" s="99">
        <f t="shared" si="12"/>
        <v>19019.04</v>
      </c>
      <c r="AE681" s="99">
        <f t="shared" si="12"/>
        <v>21448.741399999992</v>
      </c>
      <c r="AF681" s="99">
        <f t="shared" si="12"/>
        <v>3034</v>
      </c>
      <c r="AG681" s="99">
        <f t="shared" si="12"/>
        <v>0</v>
      </c>
      <c r="AH681" s="99">
        <f t="shared" si="12"/>
        <v>0</v>
      </c>
      <c r="AI681" s="99">
        <f t="shared" si="12"/>
        <v>837.32</v>
      </c>
      <c r="AJ681" s="99">
        <f t="shared" si="12"/>
        <v>63.5</v>
      </c>
      <c r="AK681" s="99">
        <f t="shared" si="12"/>
        <v>1330</v>
      </c>
      <c r="AL681" s="99">
        <f t="shared" si="12"/>
        <v>6444.38</v>
      </c>
      <c r="AM681" s="99">
        <f t="shared" si="12"/>
        <v>0</v>
      </c>
      <c r="AN681" s="99">
        <f t="shared" si="12"/>
        <v>0</v>
      </c>
      <c r="AO681" s="99">
        <f t="shared" si="12"/>
        <v>0</v>
      </c>
      <c r="AP681" s="99">
        <f t="shared" si="12"/>
        <v>0</v>
      </c>
      <c r="AQ681" s="99">
        <f t="shared" si="12"/>
        <v>0</v>
      </c>
      <c r="AR681" s="99">
        <f t="shared" si="12"/>
        <v>0</v>
      </c>
      <c r="AS681" s="99">
        <f t="shared" si="12"/>
        <v>0</v>
      </c>
      <c r="AT681" s="99">
        <f t="shared" si="12"/>
        <v>0</v>
      </c>
      <c r="AU681" s="99">
        <f t="shared" si="12"/>
        <v>1162.2</v>
      </c>
      <c r="AV681" s="99">
        <f t="shared" si="12"/>
        <v>720.59999999999991</v>
      </c>
      <c r="AW681" s="99">
        <f t="shared" si="12"/>
        <v>50</v>
      </c>
      <c r="AX681" s="99">
        <f t="shared" si="12"/>
        <v>10943.32</v>
      </c>
      <c r="AY681" s="99">
        <f t="shared" si="12"/>
        <v>0</v>
      </c>
      <c r="AZ681" s="99">
        <f t="shared" si="12"/>
        <v>58478.78</v>
      </c>
      <c r="BA681" s="99">
        <f t="shared" si="12"/>
        <v>0</v>
      </c>
      <c r="BB681" s="99">
        <f t="shared" si="12"/>
        <v>2000</v>
      </c>
      <c r="BC681" s="99">
        <f t="shared" si="12"/>
        <v>0</v>
      </c>
      <c r="BD681" s="99">
        <f t="shared" si="12"/>
        <v>0</v>
      </c>
      <c r="BE681" s="99">
        <f t="shared" si="12"/>
        <v>0</v>
      </c>
      <c r="BF681" s="99">
        <f t="shared" si="12"/>
        <v>0</v>
      </c>
      <c r="BG681" s="99">
        <f t="shared" si="12"/>
        <v>0</v>
      </c>
      <c r="BH681" s="99">
        <f t="shared" si="12"/>
        <v>320691.49139999982</v>
      </c>
    </row>
    <row r="682" spans="1:60" x14ac:dyDescent="0.25">
      <c r="Q682" s="5"/>
      <c r="R682" s="5"/>
      <c r="AE682" s="5"/>
      <c r="AF682" s="5"/>
    </row>
    <row r="683" spans="1:60" x14ac:dyDescent="0.25">
      <c r="Q683" s="5"/>
      <c r="R683" s="5"/>
      <c r="AE683" s="5"/>
      <c r="AF683" s="5"/>
    </row>
    <row r="684" spans="1:60" x14ac:dyDescent="0.25">
      <c r="Q684" s="5"/>
      <c r="R684" s="5"/>
      <c r="AE684" s="5"/>
      <c r="AF684" s="5"/>
    </row>
    <row r="687" spans="1:60" x14ac:dyDescent="0.25">
      <c r="Q687" s="5"/>
      <c r="R687" s="5"/>
      <c r="AE687" s="5"/>
      <c r="AF687" s="5"/>
    </row>
    <row r="688" spans="1:60" x14ac:dyDescent="0.25">
      <c r="Q688" s="5"/>
      <c r="R688" s="5"/>
      <c r="AE688" s="5"/>
      <c r="AF688" s="5"/>
    </row>
    <row r="689" spans="2:32" x14ac:dyDescent="0.25">
      <c r="Q689" s="5"/>
      <c r="R689" s="5"/>
      <c r="AE689" s="5"/>
      <c r="AF689" s="5"/>
    </row>
    <row r="690" spans="2:32" x14ac:dyDescent="0.25">
      <c r="Q690" s="5"/>
      <c r="R690" s="5"/>
      <c r="AE690" s="5"/>
      <c r="AF690" s="5"/>
    </row>
    <row r="691" spans="2:32" x14ac:dyDescent="0.25">
      <c r="Q691" s="5"/>
      <c r="R691" s="5"/>
      <c r="AE691" s="5"/>
      <c r="AF691" s="5"/>
    </row>
    <row r="692" spans="2:32" x14ac:dyDescent="0.25">
      <c r="T692" s="5"/>
      <c r="U692" s="5"/>
      <c r="V692" s="5"/>
      <c r="W692" s="5"/>
      <c r="Z692" s="5"/>
      <c r="AA692" s="5"/>
      <c r="AB692" s="5"/>
      <c r="AC692" s="5"/>
      <c r="AE692" s="5"/>
      <c r="AF692" s="5"/>
    </row>
    <row r="694" spans="2:32" x14ac:dyDescent="0.25">
      <c r="AE694" s="5"/>
      <c r="AF694" s="5"/>
    </row>
    <row r="695" spans="2:32" x14ac:dyDescent="0.25">
      <c r="AE695" s="5"/>
      <c r="AF695" s="5"/>
    </row>
    <row r="696" spans="2:32" x14ac:dyDescent="0.25">
      <c r="Q696" s="5"/>
      <c r="R696" s="5"/>
      <c r="AE696" s="5"/>
      <c r="AF696" s="5"/>
    </row>
    <row r="697" spans="2:32" x14ac:dyDescent="0.25">
      <c r="Q697" s="5"/>
      <c r="R697" s="5"/>
      <c r="AE697" s="5"/>
      <c r="AF697" s="5"/>
    </row>
    <row r="698" spans="2:32" x14ac:dyDescent="0.25">
      <c r="Q698" s="5"/>
      <c r="R698" s="5"/>
      <c r="AE698" s="5"/>
      <c r="AF698" s="5"/>
    </row>
    <row r="699" spans="2:32" x14ac:dyDescent="0.25">
      <c r="AE699" s="5"/>
      <c r="AF699" s="5"/>
    </row>
    <row r="700" spans="2:32" x14ac:dyDescent="0.25">
      <c r="Q700" s="5"/>
      <c r="R700" s="5"/>
      <c r="AE700" s="5"/>
      <c r="AF700" s="5"/>
    </row>
    <row r="701" spans="2:32" x14ac:dyDescent="0.25">
      <c r="B701" s="2"/>
      <c r="C701" s="2"/>
      <c r="D701" s="2"/>
      <c r="E701" s="2"/>
      <c r="F701" s="2"/>
      <c r="G701" s="2"/>
      <c r="H701" s="2"/>
      <c r="I701" s="2"/>
      <c r="J701" s="2"/>
      <c r="AE701" s="5"/>
      <c r="AF701" s="5"/>
    </row>
    <row r="702" spans="2:32" x14ac:dyDescent="0.25">
      <c r="B702" s="2"/>
      <c r="C702" s="2"/>
      <c r="D702" s="2"/>
      <c r="E702" s="2"/>
      <c r="F702" s="2"/>
      <c r="G702" s="2"/>
      <c r="H702" s="2"/>
      <c r="I702" s="2"/>
      <c r="J702" s="2"/>
      <c r="AE702" s="5"/>
      <c r="AF702" s="5"/>
    </row>
    <row r="703" spans="2:32" x14ac:dyDescent="0.25">
      <c r="B703" s="2"/>
      <c r="C703" s="2"/>
      <c r="D703" s="2"/>
      <c r="E703" s="2"/>
      <c r="F703" s="2"/>
      <c r="G703" s="2"/>
      <c r="H703" s="2"/>
      <c r="I703" s="2"/>
      <c r="J703" s="2"/>
      <c r="AE703" s="5"/>
      <c r="AF703" s="5"/>
    </row>
    <row r="704" spans="2:32" x14ac:dyDescent="0.25">
      <c r="B704" s="2"/>
      <c r="C704" s="2"/>
      <c r="D704" s="2"/>
      <c r="E704" s="2"/>
      <c r="F704" s="2"/>
      <c r="G704" s="2"/>
      <c r="H704" s="2"/>
      <c r="I704" s="2"/>
      <c r="J704" s="2"/>
      <c r="AE704" s="5"/>
      <c r="AF704" s="5"/>
    </row>
    <row r="705" spans="2:32" x14ac:dyDescent="0.25">
      <c r="B705" s="2"/>
      <c r="C705" s="2"/>
      <c r="D705" s="2"/>
      <c r="E705" s="2"/>
      <c r="F705" s="2"/>
      <c r="G705" s="2"/>
      <c r="H705" s="2"/>
      <c r="I705" s="2"/>
      <c r="J705" s="2"/>
      <c r="Q705" s="5"/>
      <c r="R705" s="5"/>
      <c r="AE705" s="5"/>
      <c r="AF705" s="5"/>
    </row>
    <row r="706" spans="2:32" x14ac:dyDescent="0.25">
      <c r="Q706" s="5"/>
      <c r="R706" s="5"/>
      <c r="AE706" s="5"/>
      <c r="AF706" s="5"/>
    </row>
    <row r="707" spans="2:32" x14ac:dyDescent="0.25">
      <c r="Q707" s="5"/>
      <c r="R707" s="5"/>
      <c r="AE707" s="5"/>
      <c r="AF707" s="5"/>
    </row>
    <row r="708" spans="2:32" x14ac:dyDescent="0.25">
      <c r="AE708" s="5"/>
      <c r="AF708" s="5"/>
    </row>
    <row r="709" spans="2:32" x14ac:dyDescent="0.25">
      <c r="AE709" s="5"/>
      <c r="AF709" s="5"/>
    </row>
    <row r="710" spans="2:32" x14ac:dyDescent="0.25">
      <c r="AE710" s="5"/>
      <c r="AF710" s="5"/>
    </row>
    <row r="711" spans="2:32" x14ac:dyDescent="0.25">
      <c r="AE711" s="5"/>
      <c r="AF711" s="5"/>
    </row>
    <row r="712" spans="2:32" x14ac:dyDescent="0.25">
      <c r="AE712" s="5"/>
      <c r="AF712" s="5"/>
    </row>
    <row r="713" spans="2:32" x14ac:dyDescent="0.25">
      <c r="AE713" s="5"/>
      <c r="AF713" s="5"/>
    </row>
    <row r="714" spans="2:32" x14ac:dyDescent="0.25">
      <c r="AE714" s="5"/>
      <c r="AF714" s="5"/>
    </row>
    <row r="715" spans="2:32" x14ac:dyDescent="0.25">
      <c r="AE715" s="5"/>
      <c r="AF715" s="5"/>
    </row>
    <row r="716" spans="2:32" x14ac:dyDescent="0.25">
      <c r="AE716" s="5"/>
      <c r="AF716" s="5"/>
    </row>
    <row r="717" spans="2:32" x14ac:dyDescent="0.25">
      <c r="AE717" s="5"/>
      <c r="AF717" s="5"/>
    </row>
    <row r="718" spans="2:32" x14ac:dyDescent="0.25">
      <c r="AE718" s="5"/>
      <c r="AF718" s="5"/>
    </row>
    <row r="719" spans="2:32" x14ac:dyDescent="0.25">
      <c r="Q719" s="5"/>
      <c r="R719" s="5"/>
      <c r="AE719" s="5"/>
      <c r="AF719" s="5"/>
    </row>
    <row r="720" spans="2:32" x14ac:dyDescent="0.25">
      <c r="Q720" s="5"/>
      <c r="R720" s="5"/>
      <c r="AE720" s="5"/>
      <c r="AF720" s="5"/>
    </row>
    <row r="721" spans="17:33" x14ac:dyDescent="0.25">
      <c r="AE721" s="5"/>
      <c r="AF721" s="5"/>
    </row>
    <row r="722" spans="17:33" x14ac:dyDescent="0.25">
      <c r="AE722" s="5"/>
      <c r="AF722" s="5"/>
    </row>
    <row r="723" spans="17:33" x14ac:dyDescent="0.25">
      <c r="Q723" s="5"/>
      <c r="R723" s="5"/>
      <c r="AE723" s="5"/>
      <c r="AF723" s="5"/>
    </row>
    <row r="724" spans="17:33" x14ac:dyDescent="0.25">
      <c r="Q724" s="5"/>
      <c r="R724" s="5"/>
      <c r="AE724" s="5"/>
      <c r="AF724" s="5"/>
    </row>
    <row r="725" spans="17:33" x14ac:dyDescent="0.25">
      <c r="Q725" s="5"/>
      <c r="R725" s="5"/>
      <c r="AE725" s="5"/>
      <c r="AF725" s="5"/>
    </row>
    <row r="726" spans="17:33" x14ac:dyDescent="0.25">
      <c r="AE726" s="5"/>
      <c r="AF726" s="5"/>
    </row>
    <row r="727" spans="17:33" x14ac:dyDescent="0.25">
      <c r="AE727" s="5"/>
      <c r="AF727" s="5"/>
    </row>
    <row r="728" spans="17:33" x14ac:dyDescent="0.25">
      <c r="AE728" s="5"/>
      <c r="AF728" s="5"/>
      <c r="AG728" s="13"/>
    </row>
    <row r="729" spans="17:33" x14ac:dyDescent="0.25">
      <c r="X729" s="1"/>
      <c r="Y729" s="1"/>
      <c r="AE729" s="5"/>
      <c r="AF729" s="5"/>
    </row>
    <row r="730" spans="17:33" x14ac:dyDescent="0.25">
      <c r="AE730" s="5"/>
      <c r="AF730" s="5"/>
    </row>
    <row r="731" spans="17:33" x14ac:dyDescent="0.25">
      <c r="Q731" s="5"/>
      <c r="R731" s="5"/>
      <c r="AE731" s="5"/>
      <c r="AF731" s="5"/>
    </row>
    <row r="732" spans="17:33" x14ac:dyDescent="0.25">
      <c r="Q732" s="5"/>
      <c r="R732" s="5"/>
      <c r="AE732" s="5"/>
      <c r="AF732" s="5"/>
    </row>
    <row r="733" spans="17:33" x14ac:dyDescent="0.25">
      <c r="Q733" s="5"/>
      <c r="R733" s="5"/>
      <c r="AE733" s="5"/>
      <c r="AF733" s="5"/>
    </row>
    <row r="734" spans="17:33" x14ac:dyDescent="0.25">
      <c r="AD734" s="5"/>
      <c r="AE734" s="5"/>
      <c r="AF734" s="5"/>
    </row>
    <row r="735" spans="17:33" x14ac:dyDescent="0.25">
      <c r="AD735" s="5"/>
      <c r="AE735" s="5"/>
      <c r="AF735" s="5"/>
    </row>
    <row r="736" spans="17:33" x14ac:dyDescent="0.25">
      <c r="AD736" s="5"/>
      <c r="AE736" s="5"/>
      <c r="AF736" s="5"/>
    </row>
    <row r="737" spans="17:59" x14ac:dyDescent="0.25">
      <c r="Q737" s="5"/>
      <c r="R737" s="5"/>
      <c r="AE737" s="5"/>
      <c r="AF737" s="5"/>
    </row>
    <row r="738" spans="17:59" x14ac:dyDescent="0.25">
      <c r="Q738" s="5"/>
      <c r="R738" s="5"/>
      <c r="AE738" s="5"/>
      <c r="AF738" s="5"/>
    </row>
    <row r="739" spans="17:59" x14ac:dyDescent="0.25">
      <c r="Q739" s="5"/>
      <c r="R739" s="5"/>
      <c r="AE739" s="5"/>
      <c r="AF739" s="5"/>
    </row>
    <row r="740" spans="17:59" x14ac:dyDescent="0.25">
      <c r="Q740" s="5"/>
      <c r="R740" s="5"/>
      <c r="AD740" s="5"/>
      <c r="AE740" s="5"/>
      <c r="AF740" s="5"/>
    </row>
    <row r="742" spans="17:59" x14ac:dyDescent="0.25">
      <c r="AE742" s="11"/>
      <c r="AF742" s="11"/>
    </row>
    <row r="743" spans="17:59" x14ac:dyDescent="0.25">
      <c r="AE743" s="11"/>
      <c r="AF743" s="11"/>
    </row>
    <row r="744" spans="17:59" x14ac:dyDescent="0.25">
      <c r="AE744" s="11"/>
      <c r="AF744" s="11"/>
    </row>
    <row r="745" spans="17:59" x14ac:dyDescent="0.25">
      <c r="AE745" s="11"/>
      <c r="AF745" s="11"/>
    </row>
    <row r="746" spans="17:59" x14ac:dyDescent="0.25">
      <c r="AE746" s="11"/>
      <c r="AF746" s="11"/>
    </row>
    <row r="747" spans="17:59" x14ac:dyDescent="0.25">
      <c r="Q747" s="11"/>
      <c r="R747" s="11"/>
      <c r="AE747" s="11"/>
      <c r="AF747" s="11"/>
    </row>
    <row r="748" spans="17:59" x14ac:dyDescent="0.25">
      <c r="Q748" s="11"/>
      <c r="R748" s="11"/>
      <c r="AE748" s="11"/>
      <c r="AF748" s="11"/>
    </row>
    <row r="750" spans="17:59" x14ac:dyDescent="0.25">
      <c r="AE750" s="11"/>
      <c r="AF750" s="11"/>
      <c r="BE750" s="11"/>
      <c r="BF750" s="11"/>
      <c r="BG750" s="11"/>
    </row>
    <row r="752" spans="17:59" x14ac:dyDescent="0.25">
      <c r="Q752" s="11"/>
      <c r="R752" s="11"/>
      <c r="AE752" s="11"/>
      <c r="AF752" s="11"/>
    </row>
    <row r="753" spans="1:56" x14ac:dyDescent="0.25">
      <c r="Q753" s="11"/>
      <c r="R753" s="11"/>
      <c r="T753" s="11"/>
      <c r="U753" s="11"/>
      <c r="V753" s="11"/>
      <c r="W753" s="11"/>
      <c r="Z753" s="11"/>
      <c r="AA753" s="11"/>
      <c r="AB753" s="11"/>
      <c r="AC753" s="11"/>
      <c r="AD753" s="11"/>
      <c r="AE753" s="11"/>
      <c r="AF753" s="11"/>
      <c r="AG753" s="11"/>
      <c r="BD753" s="11"/>
    </row>
    <row r="755" spans="1:56" x14ac:dyDescent="0.25">
      <c r="Q755" s="11"/>
      <c r="R755" s="11"/>
      <c r="V755" s="11"/>
      <c r="W755" s="11"/>
      <c r="AE755" s="11"/>
      <c r="AF755" s="11"/>
      <c r="AG755" s="11"/>
    </row>
    <row r="757" spans="1:56" x14ac:dyDescent="0.25">
      <c r="AE757" s="11"/>
      <c r="AF757" s="11"/>
    </row>
    <row r="758" spans="1:56" x14ac:dyDescent="0.25">
      <c r="AE758" s="11"/>
      <c r="AF758" s="11"/>
    </row>
    <row r="759" spans="1:56" x14ac:dyDescent="0.25">
      <c r="AE759" s="11"/>
      <c r="AF759" s="11"/>
    </row>
    <row r="760" spans="1:56" x14ac:dyDescent="0.25">
      <c r="AE760" s="11"/>
      <c r="AF760" s="11"/>
    </row>
    <row r="761" spans="1:56" x14ac:dyDescent="0.25">
      <c r="Q761" s="11"/>
      <c r="R761" s="11"/>
      <c r="AE761" s="11"/>
      <c r="AF761" s="11"/>
    </row>
    <row r="764" spans="1:56" s="46" customFormat="1" x14ac:dyDescent="0.25">
      <c r="A764" s="44"/>
      <c r="K764" s="15"/>
      <c r="L764" s="15"/>
      <c r="M764" s="15"/>
      <c r="N764" s="15"/>
      <c r="O764" s="15"/>
      <c r="P764" s="15"/>
      <c r="Q764" s="49"/>
      <c r="R764" s="49"/>
      <c r="AE764" s="49"/>
      <c r="AF764" s="49"/>
      <c r="AG764" s="48"/>
    </row>
    <row r="765" spans="1:56" s="46" customFormat="1" x14ac:dyDescent="0.25">
      <c r="A765" s="44"/>
      <c r="K765" s="15"/>
      <c r="L765" s="15"/>
      <c r="M765" s="15"/>
      <c r="N765" s="15"/>
      <c r="O765" s="15"/>
      <c r="P765" s="15"/>
      <c r="Q765" s="50"/>
      <c r="R765" s="50"/>
      <c r="AE765" s="50"/>
      <c r="AF765" s="50"/>
      <c r="AG765" s="49"/>
    </row>
    <row r="766" spans="1:56" s="46" customFormat="1" x14ac:dyDescent="0.25">
      <c r="A766" s="44"/>
      <c r="B766" s="44"/>
      <c r="C766" s="44"/>
      <c r="D766" s="44"/>
      <c r="E766" s="44"/>
      <c r="F766" s="44"/>
      <c r="G766" s="44"/>
      <c r="H766" s="44"/>
      <c r="I766" s="44"/>
      <c r="J766" s="44"/>
      <c r="K766" s="15"/>
      <c r="L766" s="15"/>
      <c r="M766" s="15"/>
      <c r="N766" s="15"/>
      <c r="O766" s="15"/>
      <c r="P766" s="15"/>
      <c r="Q766" s="45"/>
      <c r="R766" s="45"/>
      <c r="AE766" s="45"/>
      <c r="AF766" s="45"/>
      <c r="AG766" s="47"/>
    </row>
    <row r="767" spans="1:56" s="46" customFormat="1" x14ac:dyDescent="0.25">
      <c r="A767" s="44"/>
      <c r="B767" s="44"/>
      <c r="C767" s="44"/>
      <c r="D767" s="44"/>
      <c r="E767" s="44"/>
      <c r="F767" s="44"/>
      <c r="G767" s="44"/>
      <c r="H767" s="44"/>
      <c r="I767" s="44"/>
      <c r="J767" s="44"/>
      <c r="K767" s="15"/>
      <c r="L767" s="15"/>
      <c r="M767" s="15"/>
      <c r="N767" s="15"/>
      <c r="O767" s="15"/>
      <c r="P767" s="15"/>
      <c r="Q767" s="45"/>
      <c r="R767" s="45"/>
      <c r="AE767" s="45"/>
      <c r="AF767" s="45"/>
      <c r="AG767" s="47"/>
    </row>
    <row r="768" spans="1:56" s="46" customFormat="1" x14ac:dyDescent="0.25">
      <c r="A768" s="44"/>
      <c r="B768" s="44"/>
      <c r="C768" s="44"/>
      <c r="D768" s="44"/>
      <c r="E768" s="44"/>
      <c r="F768" s="44"/>
      <c r="G768" s="44"/>
      <c r="H768" s="44"/>
      <c r="I768" s="44"/>
      <c r="J768" s="44"/>
      <c r="K768" s="15"/>
      <c r="L768" s="15"/>
      <c r="M768" s="15"/>
      <c r="N768" s="15"/>
      <c r="O768" s="15"/>
      <c r="P768" s="15"/>
      <c r="Q768" s="45"/>
      <c r="R768" s="45"/>
      <c r="AE768" s="45"/>
      <c r="AF768" s="45"/>
      <c r="AG768" s="47"/>
    </row>
    <row r="769" spans="1:33" s="46" customFormat="1" x14ac:dyDescent="0.25">
      <c r="A769" s="44"/>
      <c r="B769" s="44"/>
      <c r="C769" s="44"/>
      <c r="D769" s="44"/>
      <c r="E769" s="44"/>
      <c r="F769" s="44"/>
      <c r="G769" s="44"/>
      <c r="H769" s="44"/>
      <c r="I769" s="44"/>
      <c r="J769" s="44"/>
      <c r="K769" s="15"/>
      <c r="L769" s="15"/>
      <c r="M769" s="15"/>
      <c r="N769" s="15"/>
      <c r="O769" s="15"/>
      <c r="P769" s="15"/>
      <c r="AE769" s="45"/>
      <c r="AF769" s="45"/>
      <c r="AG769" s="47"/>
    </row>
    <row r="770" spans="1:33" s="46" customFormat="1" x14ac:dyDescent="0.25">
      <c r="A770" s="44"/>
      <c r="B770" s="44"/>
      <c r="C770" s="44"/>
      <c r="D770" s="44"/>
      <c r="E770" s="44"/>
      <c r="F770" s="44"/>
      <c r="G770" s="44"/>
      <c r="H770" s="44"/>
      <c r="I770" s="44"/>
      <c r="J770" s="44"/>
      <c r="K770" s="15"/>
      <c r="L770" s="15"/>
      <c r="M770" s="15"/>
      <c r="N770" s="15"/>
      <c r="O770" s="15"/>
      <c r="P770" s="15"/>
      <c r="AE770" s="45"/>
      <c r="AF770" s="45"/>
      <c r="AG770" s="47"/>
    </row>
    <row r="771" spans="1:33" s="46" customFormat="1" x14ac:dyDescent="0.25">
      <c r="A771" s="44"/>
      <c r="B771" s="44"/>
      <c r="C771" s="44"/>
      <c r="D771" s="44"/>
      <c r="E771" s="44"/>
      <c r="F771" s="44"/>
      <c r="G771" s="44"/>
      <c r="H771" s="44"/>
      <c r="I771" s="44"/>
      <c r="J771" s="44"/>
      <c r="K771" s="15"/>
      <c r="L771" s="15"/>
      <c r="M771" s="15"/>
      <c r="N771" s="15"/>
      <c r="O771" s="15"/>
      <c r="P771" s="15"/>
      <c r="AE771" s="45"/>
      <c r="AF771" s="45"/>
      <c r="AG771" s="47"/>
    </row>
    <row r="772" spans="1:33" s="46" customFormat="1" x14ac:dyDescent="0.25">
      <c r="A772" s="44"/>
      <c r="B772" s="44"/>
      <c r="C772" s="44"/>
      <c r="D772" s="44"/>
      <c r="E772" s="44"/>
      <c r="F772" s="44"/>
      <c r="G772" s="44"/>
      <c r="H772" s="44"/>
      <c r="I772" s="44"/>
      <c r="J772" s="44"/>
      <c r="K772" s="15"/>
      <c r="L772" s="15"/>
      <c r="M772" s="15"/>
      <c r="N772" s="15"/>
      <c r="O772" s="15"/>
      <c r="P772" s="15"/>
      <c r="AE772" s="45"/>
      <c r="AF772" s="45"/>
      <c r="AG772" s="47"/>
    </row>
    <row r="773" spans="1:33" s="46" customFormat="1" x14ac:dyDescent="0.25">
      <c r="A773" s="44"/>
      <c r="B773" s="44"/>
      <c r="C773" s="44"/>
      <c r="D773" s="44"/>
      <c r="E773" s="44"/>
      <c r="F773" s="44"/>
      <c r="G773" s="44"/>
      <c r="H773" s="44"/>
      <c r="I773" s="44"/>
      <c r="J773" s="44"/>
      <c r="K773" s="15"/>
      <c r="L773" s="15"/>
      <c r="M773" s="15"/>
      <c r="N773" s="15"/>
      <c r="O773" s="15"/>
      <c r="P773" s="15"/>
      <c r="AE773" s="45"/>
      <c r="AF773" s="45"/>
      <c r="AG773" s="47"/>
    </row>
    <row r="774" spans="1:33" s="46" customFormat="1" x14ac:dyDescent="0.25">
      <c r="A774" s="44"/>
      <c r="B774" s="44"/>
      <c r="C774" s="44"/>
      <c r="D774" s="44"/>
      <c r="E774" s="44"/>
      <c r="F774" s="44"/>
      <c r="G774" s="44"/>
      <c r="H774" s="44"/>
      <c r="I774" s="44"/>
      <c r="J774" s="44"/>
      <c r="K774" s="15"/>
      <c r="L774" s="15"/>
      <c r="M774" s="15"/>
      <c r="N774" s="15"/>
      <c r="O774" s="15"/>
      <c r="P774" s="15"/>
      <c r="Q774" s="45"/>
      <c r="R774" s="45"/>
      <c r="AE774" s="45"/>
      <c r="AF774" s="45"/>
      <c r="AG774" s="47"/>
    </row>
    <row r="775" spans="1:33" s="46" customFormat="1" x14ac:dyDescent="0.25">
      <c r="A775" s="44"/>
      <c r="B775" s="44"/>
      <c r="K775" s="15"/>
      <c r="L775" s="15"/>
      <c r="M775" s="15"/>
      <c r="N775" s="15"/>
      <c r="O775" s="15"/>
      <c r="P775" s="15"/>
      <c r="Q775" s="50"/>
      <c r="R775" s="50"/>
      <c r="AE775" s="50"/>
      <c r="AF775" s="50"/>
      <c r="AG775" s="48"/>
    </row>
    <row r="776" spans="1:33" x14ac:dyDescent="0.25">
      <c r="B776" s="44"/>
    </row>
    <row r="777" spans="1:33" x14ac:dyDescent="0.25">
      <c r="B777" s="44"/>
    </row>
    <row r="778" spans="1:33" x14ac:dyDescent="0.25">
      <c r="B778" s="44"/>
    </row>
    <row r="779" spans="1:33" x14ac:dyDescent="0.25">
      <c r="B779" s="44"/>
    </row>
    <row r="780" spans="1:33" x14ac:dyDescent="0.25">
      <c r="B780" s="44"/>
    </row>
    <row r="781" spans="1:33" x14ac:dyDescent="0.25">
      <c r="B781" s="44"/>
    </row>
    <row r="782" spans="1:33" x14ac:dyDescent="0.25">
      <c r="B782" s="44"/>
    </row>
    <row r="783" spans="1:33" x14ac:dyDescent="0.25">
      <c r="B783" s="44"/>
    </row>
    <row r="785" spans="17:56" x14ac:dyDescent="0.25">
      <c r="Q785" s="11"/>
      <c r="R785" s="11"/>
      <c r="AD785" s="11"/>
      <c r="AE785" s="11"/>
      <c r="AF785" s="11"/>
      <c r="AG785" s="14"/>
      <c r="BD785" s="11"/>
    </row>
    <row r="788" spans="17:56" x14ac:dyDescent="0.25">
      <c r="Q788" s="11"/>
      <c r="R788" s="11"/>
      <c r="AD788" s="11"/>
      <c r="AE788" s="11"/>
      <c r="AF788" s="11"/>
      <c r="AG788" s="11"/>
    </row>
    <row r="791" spans="17:56" x14ac:dyDescent="0.25">
      <c r="AE791" s="11"/>
      <c r="AF791" s="11"/>
      <c r="AI791" s="11"/>
      <c r="AJ791" s="11"/>
      <c r="AK791" s="11"/>
      <c r="AL791" s="11"/>
      <c r="AM791" s="11"/>
      <c r="AN791" s="11"/>
      <c r="AO791" s="11"/>
      <c r="AP791" s="11"/>
      <c r="AQ791" s="11"/>
      <c r="AR791" s="11"/>
      <c r="AS791" s="11"/>
      <c r="AT791" s="11"/>
      <c r="AU791" s="11"/>
      <c r="AV791" s="11"/>
      <c r="AW791" s="11"/>
      <c r="AX791" s="11"/>
      <c r="AY791" s="11"/>
      <c r="AZ791" s="11"/>
      <c r="BA791" s="11"/>
      <c r="BB791" s="11"/>
      <c r="BC791" s="11"/>
    </row>
    <row r="792" spans="17:56" x14ac:dyDescent="0.25">
      <c r="AE792" s="11"/>
      <c r="AF792" s="11"/>
      <c r="AI792" s="11"/>
      <c r="AJ792" s="11"/>
      <c r="AK792" s="11"/>
      <c r="AL792" s="11"/>
      <c r="AM792" s="11"/>
      <c r="AN792" s="11"/>
      <c r="AO792" s="11"/>
      <c r="AP792" s="11"/>
      <c r="AQ792" s="11"/>
      <c r="AR792" s="11"/>
      <c r="AS792" s="11"/>
      <c r="AT792" s="11"/>
      <c r="AU792" s="11"/>
      <c r="AV792" s="11"/>
      <c r="AW792" s="11"/>
      <c r="AX792" s="11"/>
      <c r="AY792" s="11"/>
      <c r="AZ792" s="11"/>
      <c r="BA792" s="11"/>
      <c r="BB792" s="11"/>
      <c r="BC792" s="11"/>
    </row>
    <row r="793" spans="17:56" x14ac:dyDescent="0.25">
      <c r="AE793" s="11"/>
      <c r="AF793" s="11"/>
      <c r="AI793" s="11"/>
      <c r="AJ793" s="11"/>
      <c r="AK793" s="11"/>
      <c r="AL793" s="11"/>
      <c r="AM793" s="11"/>
      <c r="AN793" s="11"/>
      <c r="AO793" s="11"/>
      <c r="AP793" s="11"/>
      <c r="AQ793" s="11"/>
      <c r="AR793" s="11"/>
      <c r="AS793" s="11"/>
      <c r="AT793" s="11"/>
      <c r="AU793" s="11"/>
      <c r="AV793" s="11"/>
      <c r="AW793" s="11"/>
      <c r="AX793" s="11"/>
      <c r="AY793" s="11"/>
      <c r="AZ793" s="11"/>
      <c r="BA793" s="11"/>
      <c r="BB793" s="11"/>
      <c r="BC793" s="11"/>
    </row>
    <row r="794" spans="17:56" x14ac:dyDescent="0.25">
      <c r="AE794" s="11"/>
      <c r="AF794" s="11"/>
      <c r="AI794" s="11"/>
      <c r="AJ794" s="11"/>
      <c r="AK794" s="11"/>
      <c r="AL794" s="11"/>
      <c r="AM794" s="11"/>
      <c r="AN794" s="11"/>
      <c r="AO794" s="11"/>
      <c r="AP794" s="11"/>
      <c r="AQ794" s="11"/>
      <c r="AR794" s="11"/>
      <c r="AS794" s="11"/>
      <c r="AT794" s="11"/>
      <c r="AU794" s="11"/>
      <c r="AV794" s="11"/>
      <c r="AW794" s="11"/>
      <c r="AX794" s="11"/>
      <c r="AY794" s="11"/>
      <c r="AZ794" s="11"/>
      <c r="BA794" s="11"/>
      <c r="BB794" s="11"/>
      <c r="BC794" s="11"/>
    </row>
    <row r="795" spans="17:56" x14ac:dyDescent="0.25">
      <c r="Q795" s="11"/>
      <c r="R795" s="11"/>
      <c r="AE795" s="11"/>
      <c r="AF795" s="11"/>
    </row>
    <row r="797" spans="17:56" x14ac:dyDescent="0.25">
      <c r="Q797" s="11"/>
      <c r="R797" s="11"/>
      <c r="T797" s="11"/>
      <c r="U797" s="11"/>
      <c r="Z797" s="11"/>
      <c r="AA797" s="11"/>
      <c r="AB797" s="11"/>
      <c r="AC797" s="11"/>
      <c r="AD797" s="11"/>
      <c r="AE797" s="11"/>
      <c r="AF797" s="11"/>
    </row>
    <row r="800" spans="17:56" x14ac:dyDescent="0.25">
      <c r="AB800" s="6"/>
      <c r="AC800" s="6"/>
      <c r="AD800" s="6"/>
      <c r="AE800" s="11"/>
    </row>
    <row r="804" spans="2:33" x14ac:dyDescent="0.25">
      <c r="Q804" s="11"/>
      <c r="R804" s="11"/>
      <c r="X804" s="7"/>
      <c r="Y804" s="7"/>
      <c r="AE804" s="11"/>
      <c r="AF804" s="11"/>
      <c r="AG804" s="14"/>
    </row>
    <row r="805" spans="2:33" x14ac:dyDescent="0.25">
      <c r="Q805" s="11"/>
      <c r="R805" s="11"/>
      <c r="AE805" s="11"/>
      <c r="AF805" s="11"/>
      <c r="AG805" s="7"/>
    </row>
    <row r="806" spans="2:33" x14ac:dyDescent="0.25">
      <c r="Q806" s="7"/>
      <c r="R806" s="7"/>
      <c r="AE806" s="7"/>
      <c r="AF806" s="7"/>
    </row>
    <row r="807" spans="2:33" x14ac:dyDescent="0.25">
      <c r="B807" s="12"/>
      <c r="C807" s="12"/>
      <c r="D807" s="12"/>
      <c r="E807" s="12"/>
      <c r="F807" s="12"/>
      <c r="G807" s="12"/>
      <c r="H807" s="12"/>
      <c r="I807" s="12"/>
      <c r="J807" s="12"/>
      <c r="Q807" s="14"/>
      <c r="R807" s="14"/>
      <c r="AE807" s="14"/>
      <c r="AF807" s="14"/>
      <c r="AG807" s="14"/>
    </row>
    <row r="808" spans="2:33" x14ac:dyDescent="0.25">
      <c r="B808" s="2"/>
      <c r="C808" s="2"/>
      <c r="D808" s="11"/>
      <c r="E808" s="11"/>
      <c r="F808" s="11"/>
      <c r="G808" s="11"/>
      <c r="H808" s="11"/>
      <c r="I808" s="11"/>
      <c r="J808" s="11"/>
      <c r="AE808" s="11"/>
      <c r="AF808" s="11"/>
      <c r="AG808" s="18"/>
    </row>
    <row r="809" spans="2:33" x14ac:dyDescent="0.25">
      <c r="B809" s="2"/>
      <c r="C809" s="2"/>
      <c r="D809" s="11"/>
      <c r="E809" s="11"/>
      <c r="F809" s="11"/>
      <c r="G809" s="11"/>
      <c r="H809" s="11"/>
      <c r="I809" s="11"/>
      <c r="J809" s="11"/>
      <c r="AE809" s="11"/>
      <c r="AF809" s="11"/>
      <c r="AG809" s="18"/>
    </row>
    <row r="810" spans="2:33" x14ac:dyDescent="0.25">
      <c r="B810" s="2"/>
      <c r="C810" s="2"/>
      <c r="D810" s="11"/>
      <c r="E810" s="11"/>
      <c r="F810" s="11"/>
      <c r="G810" s="11"/>
      <c r="H810" s="11"/>
      <c r="I810" s="11"/>
      <c r="J810" s="11"/>
      <c r="AE810" s="11"/>
      <c r="AF810" s="11"/>
      <c r="AG810" s="18"/>
    </row>
    <row r="811" spans="2:33" x14ac:dyDescent="0.25">
      <c r="B811" s="2"/>
      <c r="C811" s="18"/>
      <c r="D811" s="11"/>
      <c r="E811" s="11"/>
      <c r="F811" s="11"/>
      <c r="G811" s="11"/>
      <c r="H811" s="11"/>
      <c r="I811" s="11"/>
      <c r="J811" s="11"/>
      <c r="AE811" s="11"/>
      <c r="AF811" s="11"/>
    </row>
    <row r="812" spans="2:33" x14ac:dyDescent="0.25">
      <c r="B812" s="2"/>
      <c r="C812" s="18"/>
      <c r="D812" s="11"/>
      <c r="E812" s="11"/>
      <c r="F812" s="11"/>
      <c r="G812" s="11"/>
      <c r="H812" s="11"/>
      <c r="I812" s="11"/>
      <c r="J812" s="11"/>
      <c r="AE812" s="11"/>
      <c r="AF812" s="11"/>
    </row>
    <row r="813" spans="2:33" x14ac:dyDescent="0.25">
      <c r="B813" s="2"/>
      <c r="C813" s="18"/>
      <c r="D813" s="11"/>
      <c r="E813" s="11"/>
      <c r="F813" s="11"/>
      <c r="G813" s="11"/>
      <c r="H813" s="11"/>
      <c r="I813" s="11"/>
      <c r="J813" s="11"/>
      <c r="AE813" s="11"/>
      <c r="AF813" s="11"/>
    </row>
    <row r="814" spans="2:33" x14ac:dyDescent="0.25">
      <c r="B814" s="2"/>
      <c r="C814" s="18"/>
      <c r="D814" s="11"/>
      <c r="E814" s="11"/>
      <c r="F814" s="11"/>
      <c r="G814" s="11"/>
      <c r="H814" s="11"/>
      <c r="I814" s="11"/>
      <c r="J814" s="11"/>
      <c r="AE814" s="11"/>
      <c r="AF814" s="11"/>
    </row>
    <row r="815" spans="2:33" x14ac:dyDescent="0.25">
      <c r="B815" s="2"/>
      <c r="C815" s="18"/>
      <c r="D815" s="11"/>
      <c r="E815" s="11"/>
      <c r="F815" s="11"/>
      <c r="G815" s="11"/>
      <c r="H815" s="11"/>
      <c r="I815" s="11"/>
      <c r="J815" s="11"/>
      <c r="AE815" s="11"/>
      <c r="AF815" s="11"/>
    </row>
    <row r="816" spans="2:33" x14ac:dyDescent="0.25">
      <c r="B816" s="2"/>
      <c r="C816" s="2"/>
      <c r="D816" s="11"/>
      <c r="E816" s="11"/>
      <c r="F816" s="11"/>
      <c r="G816" s="11"/>
      <c r="H816" s="11"/>
      <c r="I816" s="11"/>
      <c r="J816" s="11"/>
      <c r="AE816" s="11"/>
      <c r="AF816" s="11"/>
      <c r="AG816" s="18"/>
    </row>
    <row r="818" spans="2:33" x14ac:dyDescent="0.25">
      <c r="Q818" s="11"/>
      <c r="R818" s="11"/>
      <c r="T818" s="11"/>
      <c r="U818" s="11"/>
      <c r="V818" s="11"/>
      <c r="W818" s="11"/>
      <c r="Z818" s="11"/>
      <c r="AA818" s="11"/>
      <c r="AD818" s="11"/>
      <c r="AE818" s="11"/>
      <c r="AF818" s="11"/>
    </row>
    <row r="821" spans="2:33" x14ac:dyDescent="0.25">
      <c r="Q821" s="11"/>
      <c r="R821" s="11"/>
      <c r="AE821" s="11"/>
      <c r="AF821" s="11"/>
    </row>
    <row r="822" spans="2:33" x14ac:dyDescent="0.25">
      <c r="Q822" s="11"/>
      <c r="R822" s="11"/>
      <c r="AE822" s="11"/>
      <c r="AF822" s="11"/>
    </row>
    <row r="823" spans="2:33" x14ac:dyDescent="0.25">
      <c r="Q823" s="7"/>
      <c r="R823" s="7"/>
      <c r="AE823" s="7"/>
      <c r="AF823" s="7"/>
    </row>
    <row r="824" spans="2:33" x14ac:dyDescent="0.25">
      <c r="Q824" s="7"/>
      <c r="R824" s="7"/>
      <c r="AE824" s="7"/>
      <c r="AF824" s="7"/>
      <c r="AG824" s="7"/>
    </row>
    <row r="825" spans="2:33" x14ac:dyDescent="0.25">
      <c r="Q825" s="7"/>
      <c r="R825" s="7"/>
      <c r="X825" s="7"/>
      <c r="Y825" s="7"/>
      <c r="AE825" s="7"/>
      <c r="AF825" s="7"/>
    </row>
    <row r="826" spans="2:33" x14ac:dyDescent="0.25">
      <c r="B826" s="12"/>
      <c r="C826" s="12"/>
      <c r="D826" s="12"/>
      <c r="E826" s="12"/>
      <c r="F826" s="12"/>
      <c r="G826" s="12"/>
      <c r="H826" s="12"/>
      <c r="I826" s="12"/>
      <c r="J826" s="12"/>
      <c r="Q826" s="14"/>
      <c r="R826" s="14"/>
      <c r="AE826" s="14"/>
      <c r="AF826" s="14"/>
    </row>
    <row r="827" spans="2:33" x14ac:dyDescent="0.25">
      <c r="B827" s="2"/>
      <c r="C827" s="2"/>
      <c r="D827" s="11"/>
      <c r="E827" s="11"/>
      <c r="F827" s="11"/>
      <c r="G827" s="11"/>
      <c r="H827" s="11"/>
      <c r="I827" s="11"/>
      <c r="J827" s="11"/>
      <c r="AE827" s="11"/>
      <c r="AF827" s="11"/>
    </row>
    <row r="828" spans="2:33" x14ac:dyDescent="0.25">
      <c r="B828" s="2"/>
      <c r="C828" s="2"/>
      <c r="D828" s="11"/>
      <c r="E828" s="11"/>
      <c r="F828" s="11"/>
      <c r="G828" s="11"/>
      <c r="H828" s="11"/>
      <c r="I828" s="11"/>
      <c r="J828" s="11"/>
      <c r="AE828" s="11"/>
      <c r="AF828" s="11"/>
    </row>
    <row r="829" spans="2:33" x14ac:dyDescent="0.25">
      <c r="B829" s="2"/>
      <c r="C829" s="2"/>
      <c r="D829" s="11"/>
      <c r="E829" s="11"/>
      <c r="F829" s="11"/>
      <c r="G829" s="11"/>
      <c r="H829" s="11"/>
      <c r="I829" s="11"/>
      <c r="J829" s="11"/>
      <c r="AE829" s="11"/>
      <c r="AF829" s="11"/>
    </row>
    <row r="830" spans="2:33" x14ac:dyDescent="0.25">
      <c r="B830" s="2"/>
      <c r="C830" s="2"/>
      <c r="D830" s="11"/>
      <c r="E830" s="11"/>
      <c r="F830" s="11"/>
      <c r="G830" s="11"/>
      <c r="H830" s="11"/>
      <c r="I830" s="11"/>
      <c r="J830" s="11"/>
      <c r="AE830" s="11"/>
      <c r="AF830" s="11"/>
    </row>
    <row r="831" spans="2:33" x14ac:dyDescent="0.25">
      <c r="B831" s="2"/>
      <c r="C831" s="2"/>
      <c r="D831" s="11"/>
      <c r="E831" s="11"/>
      <c r="F831" s="11"/>
      <c r="G831" s="11"/>
      <c r="H831" s="11"/>
      <c r="I831" s="11"/>
      <c r="J831" s="11"/>
      <c r="AE831" s="11"/>
      <c r="AF831" s="11"/>
    </row>
    <row r="832" spans="2:33" x14ac:dyDescent="0.25">
      <c r="B832" s="2"/>
      <c r="C832" s="2"/>
      <c r="D832" s="11"/>
      <c r="E832" s="11"/>
      <c r="F832" s="11"/>
      <c r="G832" s="11"/>
      <c r="H832" s="11"/>
      <c r="I832" s="11"/>
      <c r="J832" s="11"/>
      <c r="AE832" s="11"/>
      <c r="AF832" s="11"/>
    </row>
    <row r="833" spans="2:33" x14ac:dyDescent="0.25">
      <c r="B833" s="2"/>
      <c r="C833" s="2"/>
      <c r="D833" s="11"/>
      <c r="E833" s="11"/>
      <c r="F833" s="11"/>
      <c r="G833" s="11"/>
      <c r="H833" s="11"/>
      <c r="I833" s="11"/>
      <c r="J833" s="11"/>
      <c r="AE833" s="11"/>
      <c r="AF833" s="11"/>
    </row>
    <row r="834" spans="2:33" x14ac:dyDescent="0.25">
      <c r="B834" s="2"/>
      <c r="C834" s="2"/>
      <c r="D834" s="11"/>
      <c r="E834" s="11"/>
      <c r="F834" s="11"/>
      <c r="G834" s="11"/>
      <c r="H834" s="11"/>
      <c r="I834" s="11"/>
      <c r="J834" s="11"/>
      <c r="AE834" s="11"/>
      <c r="AF834" s="11"/>
    </row>
    <row r="835" spans="2:33" x14ac:dyDescent="0.25">
      <c r="B835" s="2"/>
      <c r="C835" s="2"/>
      <c r="D835" s="11"/>
      <c r="E835" s="11"/>
      <c r="F835" s="11"/>
      <c r="G835" s="11"/>
      <c r="H835" s="11"/>
      <c r="I835" s="11"/>
      <c r="J835" s="11"/>
      <c r="AE835" s="11"/>
      <c r="AF835" s="11"/>
    </row>
    <row r="837" spans="2:33" x14ac:dyDescent="0.25">
      <c r="Q837" s="11"/>
      <c r="R837" s="11"/>
      <c r="T837" s="11"/>
      <c r="U837" s="11"/>
      <c r="Z837" s="11"/>
      <c r="AA837" s="11"/>
      <c r="AB837" s="11"/>
      <c r="AC837" s="11"/>
      <c r="AE837" s="11"/>
      <c r="AF837" s="11"/>
      <c r="AG837" s="11"/>
    </row>
    <row r="839" spans="2:33" x14ac:dyDescent="0.25">
      <c r="AE839" s="11"/>
      <c r="AF839" s="11"/>
    </row>
    <row r="840" spans="2:33" x14ac:dyDescent="0.25">
      <c r="AE840" s="11"/>
      <c r="AF840" s="11"/>
    </row>
    <row r="841" spans="2:33" x14ac:dyDescent="0.25">
      <c r="AE841" s="11"/>
      <c r="AF841" s="11"/>
    </row>
    <row r="842" spans="2:33" x14ac:dyDescent="0.25">
      <c r="AE842" s="11"/>
      <c r="AF842" s="11"/>
    </row>
    <row r="843" spans="2:33" x14ac:dyDescent="0.25">
      <c r="AE843" s="11"/>
      <c r="AF843" s="11"/>
    </row>
    <row r="844" spans="2:33" x14ac:dyDescent="0.25">
      <c r="AE844" s="11"/>
      <c r="AF844" s="11"/>
    </row>
    <row r="845" spans="2:33" x14ac:dyDescent="0.25">
      <c r="AE845" s="11"/>
      <c r="AF845" s="11"/>
    </row>
    <row r="846" spans="2:33" x14ac:dyDescent="0.25">
      <c r="AE846" s="11"/>
      <c r="AF846" s="11"/>
    </row>
    <row r="847" spans="2:33" x14ac:dyDescent="0.25">
      <c r="AE847" s="11"/>
      <c r="AF847" s="11"/>
    </row>
    <row r="848" spans="2:33" x14ac:dyDescent="0.25">
      <c r="AE848" s="11"/>
      <c r="AF848" s="11"/>
    </row>
    <row r="849" spans="2:33" x14ac:dyDescent="0.25">
      <c r="AE849" s="11"/>
      <c r="AF849" s="11"/>
    </row>
    <row r="850" spans="2:33" x14ac:dyDescent="0.25">
      <c r="AE850" s="11"/>
      <c r="AF850" s="11"/>
    </row>
    <row r="851" spans="2:33" x14ac:dyDescent="0.25">
      <c r="AE851" s="11"/>
      <c r="AF851" s="11"/>
    </row>
    <row r="852" spans="2:33" x14ac:dyDescent="0.25">
      <c r="AE852" s="11"/>
      <c r="AF852" s="11"/>
    </row>
    <row r="853" spans="2:33" x14ac:dyDescent="0.25">
      <c r="AE853" s="11"/>
      <c r="AF853" s="11"/>
    </row>
    <row r="854" spans="2:33" x14ac:dyDescent="0.25">
      <c r="AE854" s="11"/>
      <c r="AF854" s="11"/>
    </row>
    <row r="855" spans="2:33" x14ac:dyDescent="0.25">
      <c r="AE855" s="11"/>
      <c r="AF855" s="11"/>
    </row>
    <row r="856" spans="2:33" x14ac:dyDescent="0.25">
      <c r="Q856" s="11"/>
      <c r="R856" s="11"/>
      <c r="AE856" s="11"/>
      <c r="AF856" s="11"/>
    </row>
    <row r="859" spans="2:33" x14ac:dyDescent="0.25">
      <c r="Q859" s="11"/>
      <c r="R859" s="11"/>
      <c r="AE859" s="11"/>
      <c r="AF859" s="11"/>
    </row>
    <row r="860" spans="2:33" x14ac:dyDescent="0.25">
      <c r="Q860" s="11"/>
      <c r="R860" s="11"/>
      <c r="AE860" s="11"/>
      <c r="AF860" s="11"/>
    </row>
    <row r="861" spans="2:33" x14ac:dyDescent="0.25">
      <c r="Q861" s="7"/>
      <c r="R861" s="7"/>
      <c r="AE861" s="7"/>
      <c r="AF861" s="7"/>
    </row>
    <row r="862" spans="2:33" x14ac:dyDescent="0.25">
      <c r="Q862" s="7"/>
      <c r="R862" s="7"/>
      <c r="AE862" s="7"/>
      <c r="AF862" s="7"/>
      <c r="AG862" s="7"/>
    </row>
    <row r="863" spans="2:33" x14ac:dyDescent="0.25">
      <c r="B863" s="12"/>
      <c r="C863" s="12"/>
      <c r="D863" s="12"/>
      <c r="E863" s="12"/>
      <c r="F863" s="12"/>
      <c r="G863" s="12"/>
      <c r="H863" s="12"/>
      <c r="I863" s="12"/>
      <c r="J863" s="12"/>
      <c r="Q863" s="14"/>
      <c r="R863" s="14"/>
      <c r="AE863" s="14"/>
      <c r="AF863" s="14"/>
    </row>
    <row r="864" spans="2:33" x14ac:dyDescent="0.25">
      <c r="B864" s="2"/>
      <c r="C864" s="2"/>
      <c r="D864" s="11"/>
      <c r="E864" s="11"/>
      <c r="F864" s="11"/>
      <c r="G864" s="11"/>
      <c r="H864" s="11"/>
      <c r="I864" s="11"/>
      <c r="J864" s="11"/>
      <c r="AE864" s="11"/>
      <c r="AF864" s="11"/>
    </row>
    <row r="865" spans="1:32" x14ac:dyDescent="0.25">
      <c r="B865" s="2"/>
      <c r="C865" s="2"/>
      <c r="D865" s="11"/>
      <c r="E865" s="11"/>
      <c r="F865" s="11"/>
      <c r="G865" s="11"/>
      <c r="H865" s="11"/>
      <c r="I865" s="11"/>
      <c r="J865" s="11"/>
      <c r="AE865" s="11"/>
      <c r="AF865" s="11"/>
    </row>
    <row r="866" spans="1:32" x14ac:dyDescent="0.25">
      <c r="B866" s="2"/>
      <c r="C866" s="2"/>
      <c r="D866" s="11"/>
      <c r="E866" s="11"/>
      <c r="F866" s="11"/>
      <c r="G866" s="11"/>
      <c r="H866" s="11"/>
      <c r="I866" s="11"/>
      <c r="J866" s="11"/>
      <c r="AE866" s="11"/>
      <c r="AF866" s="11"/>
    </row>
    <row r="867" spans="1:32" x14ac:dyDescent="0.25">
      <c r="B867" s="2"/>
      <c r="C867" s="2"/>
      <c r="D867" s="11"/>
      <c r="E867" s="11"/>
      <c r="F867" s="11"/>
      <c r="G867" s="11"/>
      <c r="H867" s="11"/>
      <c r="I867" s="11"/>
      <c r="J867" s="11"/>
      <c r="AE867" s="11"/>
      <c r="AF867" s="11"/>
    </row>
    <row r="868" spans="1:32" x14ac:dyDescent="0.25">
      <c r="B868" s="2"/>
      <c r="C868" s="2"/>
      <c r="D868" s="11"/>
      <c r="E868" s="11"/>
      <c r="F868" s="11"/>
      <c r="G868" s="11"/>
      <c r="H868" s="11"/>
      <c r="I868" s="11"/>
      <c r="J868" s="11"/>
      <c r="AE868" s="11"/>
      <c r="AF868" s="11"/>
    </row>
    <row r="869" spans="1:32" x14ac:dyDescent="0.25">
      <c r="B869" s="2"/>
      <c r="C869" s="2"/>
      <c r="D869" s="11"/>
      <c r="E869" s="11"/>
      <c r="F869" s="11"/>
      <c r="G869" s="11"/>
      <c r="H869" s="11"/>
      <c r="I869" s="11"/>
      <c r="J869" s="11"/>
      <c r="AE869" s="11"/>
      <c r="AF869" s="11"/>
    </row>
    <row r="870" spans="1:32" x14ac:dyDescent="0.25">
      <c r="B870" s="2"/>
      <c r="C870" s="2"/>
      <c r="D870" s="11"/>
      <c r="E870" s="11"/>
      <c r="F870" s="11"/>
      <c r="G870" s="11"/>
      <c r="H870" s="11"/>
      <c r="I870" s="11"/>
      <c r="J870" s="11"/>
      <c r="AE870" s="11"/>
      <c r="AF870" s="11"/>
    </row>
    <row r="871" spans="1:32" x14ac:dyDescent="0.25">
      <c r="B871" s="2"/>
      <c r="C871" s="2"/>
      <c r="D871" s="11"/>
      <c r="E871" s="11"/>
      <c r="F871" s="11"/>
      <c r="G871" s="11"/>
      <c r="H871" s="11"/>
      <c r="I871" s="11"/>
      <c r="J871" s="11"/>
      <c r="AE871" s="11"/>
      <c r="AF871" s="11"/>
    </row>
    <row r="872" spans="1:32" x14ac:dyDescent="0.25">
      <c r="B872" s="2"/>
      <c r="C872" s="2"/>
      <c r="D872" s="11"/>
      <c r="E872" s="11"/>
      <c r="F872" s="11"/>
      <c r="G872" s="11"/>
      <c r="H872" s="11"/>
      <c r="I872" s="11"/>
      <c r="J872" s="11"/>
      <c r="AE872" s="11"/>
      <c r="AF872" s="11"/>
    </row>
    <row r="875" spans="1:32" ht="18.75" x14ac:dyDescent="0.3">
      <c r="A875" s="265"/>
      <c r="B875" s="265"/>
    </row>
    <row r="877" spans="1:32" x14ac:dyDescent="0.25">
      <c r="Q877" s="11"/>
      <c r="R877" s="11"/>
    </row>
    <row r="879" spans="1:32" x14ac:dyDescent="0.25">
      <c r="B879" s="52"/>
    </row>
    <row r="881" spans="1:59" x14ac:dyDescent="0.25">
      <c r="AD881" s="11"/>
    </row>
    <row r="882" spans="1:59" x14ac:dyDescent="0.25">
      <c r="D882" s="11"/>
      <c r="E882" s="11"/>
      <c r="F882" s="11"/>
      <c r="G882" s="11"/>
      <c r="H882" s="11"/>
      <c r="I882" s="11"/>
      <c r="J882" s="11"/>
    </row>
    <row r="883" spans="1:59" x14ac:dyDescent="0.25">
      <c r="C883" s="11"/>
    </row>
    <row r="884" spans="1:59" x14ac:dyDescent="0.25">
      <c r="C884" s="11"/>
      <c r="D884" s="11"/>
      <c r="E884" s="11"/>
      <c r="F884" s="11"/>
      <c r="G884" s="11"/>
      <c r="H884" s="11"/>
      <c r="I884" s="11"/>
      <c r="J884" s="11"/>
      <c r="Q884" s="11"/>
      <c r="R884" s="11"/>
      <c r="S884" s="11"/>
    </row>
    <row r="885" spans="1:59" x14ac:dyDescent="0.25">
      <c r="C885" s="11"/>
      <c r="D885" s="11"/>
      <c r="E885" s="11"/>
      <c r="F885" s="11"/>
      <c r="G885" s="11"/>
      <c r="H885" s="11"/>
      <c r="I885" s="11"/>
      <c r="J885" s="11"/>
      <c r="Q885" s="11"/>
      <c r="R885" s="11"/>
      <c r="S885" s="11"/>
    </row>
    <row r="886" spans="1:59" x14ac:dyDescent="0.25">
      <c r="C886" s="11"/>
      <c r="D886" s="11"/>
      <c r="E886" s="11"/>
      <c r="F886" s="11"/>
      <c r="G886" s="11"/>
      <c r="H886" s="11"/>
      <c r="I886" s="11"/>
      <c r="J886" s="11"/>
      <c r="Q886" s="11"/>
      <c r="R886" s="11"/>
      <c r="S886" s="11"/>
    </row>
    <row r="888" spans="1:59" x14ac:dyDescent="0.25">
      <c r="B888" s="52"/>
    </row>
    <row r="889" spans="1:59" x14ac:dyDescent="0.25">
      <c r="B889" s="53"/>
    </row>
    <row r="892" spans="1:59" ht="18.75" x14ac:dyDescent="0.3">
      <c r="A892" s="265"/>
      <c r="B892" s="265"/>
    </row>
    <row r="893" spans="1:59" x14ac:dyDescent="0.25">
      <c r="B893" s="53"/>
    </row>
    <row r="895" spans="1:59" x14ac:dyDescent="0.25">
      <c r="B895" s="53"/>
    </row>
    <row r="896" spans="1:59" x14ac:dyDescent="0.25">
      <c r="C896" s="11"/>
      <c r="D896" s="11"/>
      <c r="E896" s="11"/>
      <c r="F896" s="11"/>
      <c r="G896" s="11"/>
      <c r="H896" s="11"/>
      <c r="I896" s="11"/>
      <c r="J896" s="11"/>
      <c r="Q896" s="11"/>
      <c r="R896" s="11"/>
      <c r="S896" s="11"/>
      <c r="T896" s="11"/>
      <c r="U896" s="11"/>
      <c r="V896" s="11"/>
      <c r="W896" s="11"/>
      <c r="X896" s="11"/>
      <c r="Y896" s="11"/>
      <c r="Z896" s="11"/>
      <c r="AA896" s="11"/>
      <c r="AB896" s="11"/>
      <c r="AC896" s="11"/>
      <c r="AD896" s="11"/>
      <c r="AE896" s="11"/>
      <c r="AF896" s="11"/>
      <c r="AG896" s="14"/>
      <c r="AH896" s="11"/>
      <c r="AI896" s="11"/>
      <c r="AJ896" s="11"/>
      <c r="AK896" s="11"/>
      <c r="AL896" s="11"/>
      <c r="AM896" s="11"/>
      <c r="AN896" s="11"/>
      <c r="AO896" s="11"/>
      <c r="AP896" s="11"/>
      <c r="AQ896" s="11"/>
      <c r="AR896" s="11"/>
      <c r="AS896" s="11"/>
      <c r="AT896" s="11"/>
      <c r="AU896" s="11"/>
      <c r="AV896" s="11"/>
      <c r="AW896" s="11"/>
      <c r="AX896" s="11"/>
      <c r="AY896" s="11"/>
      <c r="AZ896" s="11"/>
      <c r="BA896" s="11"/>
      <c r="BB896" s="11"/>
      <c r="BC896" s="11"/>
      <c r="BD896" s="11"/>
      <c r="BE896" s="11"/>
      <c r="BF896" s="11"/>
      <c r="BG896" s="11"/>
    </row>
    <row r="897" spans="2:67" x14ac:dyDescent="0.25">
      <c r="C897" s="11"/>
      <c r="D897" s="11"/>
      <c r="E897" s="11"/>
      <c r="F897" s="11"/>
      <c r="G897" s="11"/>
      <c r="H897" s="11"/>
      <c r="I897" s="11"/>
      <c r="J897" s="11"/>
      <c r="Q897" s="11"/>
      <c r="R897" s="11"/>
      <c r="S897" s="11"/>
      <c r="T897" s="11"/>
      <c r="U897" s="11"/>
      <c r="V897" s="11"/>
      <c r="W897" s="11"/>
      <c r="X897" s="11"/>
      <c r="Y897" s="11"/>
      <c r="Z897" s="11"/>
      <c r="AA897" s="11"/>
      <c r="AB897" s="11"/>
      <c r="AC897" s="11"/>
      <c r="AD897" s="11"/>
      <c r="AE897" s="11"/>
      <c r="AF897" s="11"/>
      <c r="AG897" s="14"/>
      <c r="AH897" s="11"/>
      <c r="AI897" s="11"/>
      <c r="AJ897" s="11"/>
      <c r="AK897" s="11"/>
      <c r="AL897" s="11"/>
      <c r="AM897" s="11"/>
      <c r="AN897" s="11"/>
      <c r="AO897" s="11"/>
      <c r="AP897" s="11"/>
      <c r="AQ897" s="11"/>
      <c r="AR897" s="11"/>
      <c r="AS897" s="11"/>
      <c r="AT897" s="11"/>
      <c r="AU897" s="11"/>
      <c r="AV897" s="11"/>
      <c r="AW897" s="11"/>
      <c r="AX897" s="11"/>
      <c r="AY897" s="11"/>
      <c r="AZ897" s="11"/>
      <c r="BA897" s="11"/>
      <c r="BB897" s="11"/>
      <c r="BC897" s="11"/>
      <c r="BD897" s="11"/>
      <c r="BE897" s="11"/>
      <c r="BF897" s="11"/>
      <c r="BG897" s="11"/>
    </row>
    <row r="898" spans="2:67" x14ac:dyDescent="0.25">
      <c r="C898" s="11"/>
      <c r="D898" s="11"/>
      <c r="E898" s="11"/>
      <c r="F898" s="11"/>
      <c r="G898" s="11"/>
      <c r="H898" s="11"/>
      <c r="I898" s="11"/>
      <c r="J898" s="11"/>
      <c r="Q898" s="11"/>
      <c r="R898" s="11"/>
      <c r="S898" s="11"/>
      <c r="T898" s="11"/>
      <c r="U898" s="11"/>
      <c r="V898" s="11"/>
      <c r="W898" s="11"/>
      <c r="X898" s="11"/>
      <c r="Y898" s="11"/>
      <c r="Z898" s="11"/>
      <c r="AA898" s="11"/>
      <c r="AB898" s="11"/>
      <c r="AC898" s="11"/>
      <c r="AD898" s="11"/>
      <c r="AE898" s="11"/>
      <c r="AF898" s="11"/>
      <c r="AG898" s="14"/>
      <c r="AH898" s="11"/>
      <c r="AI898" s="11"/>
      <c r="AJ898" s="11"/>
      <c r="AK898" s="11"/>
      <c r="AL898" s="11"/>
      <c r="AM898" s="11"/>
      <c r="AN898" s="11"/>
      <c r="AO898" s="11"/>
      <c r="AP898" s="11"/>
      <c r="AQ898" s="11"/>
      <c r="AR898" s="11"/>
      <c r="AS898" s="11"/>
      <c r="AT898" s="11"/>
      <c r="AU898" s="11"/>
      <c r="AV898" s="11"/>
      <c r="AW898" s="11"/>
      <c r="AX898" s="11"/>
      <c r="AY898" s="11"/>
      <c r="AZ898" s="11"/>
      <c r="BA898" s="11"/>
      <c r="BB898" s="11"/>
      <c r="BC898" s="11"/>
      <c r="BD898" s="11"/>
      <c r="BE898" s="11"/>
      <c r="BF898" s="11"/>
      <c r="BG898" s="11"/>
    </row>
    <row r="899" spans="2:67" x14ac:dyDescent="0.25">
      <c r="B899" s="52"/>
      <c r="C899" s="11"/>
      <c r="D899" s="11"/>
      <c r="E899" s="11"/>
      <c r="F899" s="11"/>
      <c r="G899" s="11"/>
      <c r="H899" s="11"/>
      <c r="I899" s="11"/>
      <c r="J899" s="11"/>
      <c r="Q899" s="11"/>
      <c r="R899" s="11"/>
      <c r="S899" s="11"/>
      <c r="T899" s="11"/>
      <c r="U899" s="11"/>
      <c r="V899" s="11"/>
      <c r="W899" s="11"/>
      <c r="X899" s="11"/>
      <c r="Y899" s="11"/>
      <c r="Z899" s="11"/>
      <c r="AA899" s="11"/>
      <c r="AB899" s="11"/>
      <c r="AC899" s="11"/>
      <c r="AD899" s="11"/>
      <c r="AE899" s="11"/>
      <c r="AF899" s="11"/>
      <c r="AG899" s="14"/>
      <c r="AH899" s="11"/>
      <c r="AI899" s="11"/>
      <c r="AJ899" s="11"/>
      <c r="AK899" s="11"/>
      <c r="AL899" s="11"/>
      <c r="AM899" s="11"/>
      <c r="AN899" s="11"/>
      <c r="AO899" s="11"/>
      <c r="AP899" s="11"/>
      <c r="AQ899" s="11"/>
      <c r="AR899" s="11"/>
      <c r="AS899" s="11"/>
      <c r="AT899" s="11"/>
      <c r="AU899" s="11"/>
      <c r="AV899" s="11"/>
      <c r="AW899" s="11"/>
      <c r="AX899" s="11"/>
      <c r="AY899" s="11"/>
      <c r="AZ899" s="11"/>
      <c r="BA899" s="11"/>
      <c r="BB899" s="11"/>
      <c r="BC899" s="11"/>
      <c r="BD899" s="11"/>
      <c r="BE899" s="11"/>
      <c r="BF899" s="11"/>
      <c r="BG899" s="11"/>
    </row>
    <row r="900" spans="2:67" x14ac:dyDescent="0.25">
      <c r="C900" s="11"/>
      <c r="D900" s="11"/>
      <c r="E900" s="11"/>
      <c r="F900" s="11"/>
      <c r="G900" s="11"/>
      <c r="H900" s="11"/>
      <c r="I900" s="11"/>
      <c r="J900" s="11"/>
      <c r="Q900" s="11"/>
      <c r="R900" s="11"/>
      <c r="S900" s="11"/>
      <c r="T900" s="11"/>
      <c r="U900" s="11"/>
      <c r="V900" s="11"/>
      <c r="W900" s="11"/>
      <c r="X900" s="11"/>
      <c r="Y900" s="11"/>
      <c r="Z900" s="11"/>
      <c r="AA900" s="11"/>
      <c r="AB900" s="11"/>
      <c r="AC900" s="11"/>
      <c r="AD900" s="11"/>
      <c r="AE900" s="11"/>
      <c r="AF900" s="11"/>
      <c r="AG900" s="14"/>
      <c r="AH900" s="11"/>
      <c r="AI900" s="11"/>
      <c r="AJ900" s="11"/>
      <c r="AK900" s="11"/>
      <c r="AL900" s="11"/>
      <c r="AM900" s="11"/>
      <c r="AN900" s="11"/>
      <c r="AO900" s="11"/>
      <c r="AP900" s="11"/>
      <c r="AQ900" s="11"/>
      <c r="AR900" s="11"/>
      <c r="AS900" s="11"/>
      <c r="AT900" s="11"/>
      <c r="AU900" s="11"/>
      <c r="AV900" s="11"/>
      <c r="AW900" s="11"/>
      <c r="AX900" s="11"/>
      <c r="AY900" s="11"/>
      <c r="AZ900" s="11"/>
      <c r="BA900" s="11"/>
      <c r="BB900" s="11"/>
      <c r="BC900" s="11"/>
      <c r="BD900" s="11"/>
      <c r="BE900" s="11"/>
      <c r="BF900" s="11"/>
      <c r="BG900" s="11"/>
    </row>
    <row r="901" spans="2:67" x14ac:dyDescent="0.25">
      <c r="C901" s="11"/>
      <c r="D901" s="11"/>
      <c r="E901" s="11"/>
      <c r="F901" s="11"/>
      <c r="G901" s="11"/>
      <c r="H901" s="11"/>
      <c r="I901" s="11"/>
      <c r="J901" s="11"/>
      <c r="Q901" s="11"/>
      <c r="R901" s="11"/>
      <c r="S901" s="11"/>
      <c r="T901" s="11"/>
      <c r="U901" s="11"/>
      <c r="V901" s="11"/>
      <c r="W901" s="11"/>
      <c r="X901" s="11"/>
      <c r="Y901" s="11"/>
      <c r="Z901" s="11"/>
      <c r="AA901" s="11"/>
      <c r="AB901" s="11"/>
      <c r="AC901" s="11"/>
      <c r="AD901" s="11"/>
      <c r="AE901" s="11"/>
      <c r="AF901" s="11"/>
      <c r="AG901" s="14"/>
      <c r="AH901" s="11"/>
      <c r="AI901" s="11"/>
      <c r="AJ901" s="11"/>
      <c r="AK901" s="11"/>
      <c r="AL901" s="11"/>
      <c r="AM901" s="11"/>
      <c r="AN901" s="11"/>
      <c r="AO901" s="11"/>
      <c r="AP901" s="11"/>
      <c r="AQ901" s="11"/>
      <c r="AR901" s="11"/>
      <c r="AS901" s="11"/>
      <c r="AT901" s="11"/>
      <c r="AU901" s="11"/>
      <c r="AV901" s="11"/>
      <c r="AW901" s="11"/>
      <c r="AX901" s="11"/>
      <c r="AY901" s="11"/>
      <c r="AZ901" s="11"/>
      <c r="BA901" s="11"/>
      <c r="BB901" s="11"/>
      <c r="BC901" s="11"/>
      <c r="BD901" s="11"/>
      <c r="BE901" s="11"/>
      <c r="BF901" s="11"/>
      <c r="BG901" s="11"/>
    </row>
    <row r="902" spans="2:67" x14ac:dyDescent="0.25">
      <c r="C902" s="11"/>
      <c r="D902" s="11"/>
      <c r="E902" s="11"/>
      <c r="F902" s="11"/>
      <c r="G902" s="11"/>
      <c r="H902" s="11"/>
      <c r="I902" s="11"/>
      <c r="J902" s="11"/>
      <c r="Q902" s="11"/>
      <c r="R902" s="11"/>
      <c r="S902" s="11"/>
      <c r="T902" s="11"/>
      <c r="U902" s="11"/>
      <c r="V902" s="11"/>
      <c r="W902" s="11"/>
      <c r="X902" s="11"/>
      <c r="Y902" s="11"/>
      <c r="Z902" s="11"/>
      <c r="AA902" s="11"/>
      <c r="AB902" s="11"/>
      <c r="AC902" s="11"/>
      <c r="AD902" s="11"/>
      <c r="AE902" s="11"/>
      <c r="AF902" s="11"/>
      <c r="AG902" s="14"/>
      <c r="AH902" s="11"/>
      <c r="AI902" s="11"/>
      <c r="AJ902" s="11"/>
      <c r="AK902" s="11"/>
      <c r="AL902" s="11"/>
      <c r="AM902" s="11"/>
      <c r="AN902" s="11"/>
      <c r="AO902" s="11"/>
      <c r="AP902" s="11"/>
      <c r="AQ902" s="11"/>
      <c r="AR902" s="11"/>
      <c r="AS902" s="11"/>
      <c r="AT902" s="11"/>
      <c r="AU902" s="11"/>
      <c r="AV902" s="11"/>
      <c r="AW902" s="11"/>
      <c r="AX902" s="11"/>
      <c r="AY902" s="11"/>
      <c r="AZ902" s="11"/>
      <c r="BA902" s="11"/>
      <c r="BB902" s="11"/>
      <c r="BC902" s="11"/>
      <c r="BD902" s="11"/>
      <c r="BE902" s="11"/>
      <c r="BF902" s="11"/>
      <c r="BG902" s="11"/>
    </row>
    <row r="903" spans="2:67" x14ac:dyDescent="0.25">
      <c r="C903" s="11"/>
      <c r="D903" s="11"/>
      <c r="E903" s="11"/>
      <c r="F903" s="11"/>
      <c r="G903" s="11"/>
      <c r="H903" s="11"/>
      <c r="I903" s="11"/>
      <c r="J903" s="11"/>
      <c r="Q903" s="11"/>
      <c r="R903" s="11"/>
      <c r="S903" s="11"/>
      <c r="T903" s="11"/>
      <c r="U903" s="11"/>
      <c r="V903" s="11"/>
      <c r="W903" s="11"/>
      <c r="X903" s="11"/>
      <c r="Y903" s="11"/>
      <c r="Z903" s="11"/>
      <c r="AA903" s="11"/>
      <c r="AB903" s="11"/>
      <c r="AC903" s="11"/>
      <c r="AD903" s="11"/>
      <c r="AE903" s="11"/>
      <c r="AF903" s="11"/>
      <c r="AG903" s="14"/>
      <c r="AH903" s="11"/>
      <c r="AI903" s="11"/>
      <c r="AJ903" s="11"/>
      <c r="AK903" s="11"/>
      <c r="AL903" s="11"/>
      <c r="AM903" s="11"/>
      <c r="AN903" s="11"/>
      <c r="AO903" s="11"/>
      <c r="AP903" s="11"/>
      <c r="AQ903" s="11"/>
      <c r="AR903" s="11"/>
      <c r="AS903" s="11"/>
      <c r="AT903" s="11"/>
      <c r="AU903" s="11"/>
      <c r="AV903" s="11"/>
      <c r="AW903" s="11"/>
      <c r="AX903" s="11"/>
      <c r="AY903" s="11"/>
      <c r="AZ903" s="11"/>
      <c r="BA903" s="11"/>
      <c r="BB903" s="11"/>
      <c r="BC903" s="11"/>
      <c r="BD903" s="11"/>
      <c r="BE903" s="11"/>
      <c r="BF903" s="11"/>
      <c r="BG903" s="11"/>
    </row>
    <row r="904" spans="2:67" x14ac:dyDescent="0.25">
      <c r="C904" s="11"/>
      <c r="D904" s="11"/>
      <c r="E904" s="11"/>
      <c r="F904" s="11"/>
      <c r="G904" s="11"/>
      <c r="H904" s="11"/>
      <c r="I904" s="11"/>
      <c r="J904" s="11"/>
      <c r="Q904" s="11"/>
      <c r="R904" s="11"/>
      <c r="S904" s="11"/>
      <c r="T904" s="11"/>
      <c r="U904" s="11"/>
      <c r="V904" s="11"/>
      <c r="W904" s="11"/>
      <c r="X904" s="11"/>
      <c r="Y904" s="11"/>
      <c r="Z904" s="11"/>
      <c r="AA904" s="11"/>
      <c r="AB904" s="11"/>
      <c r="AC904" s="11"/>
      <c r="AD904" s="11"/>
      <c r="AE904" s="11"/>
      <c r="AF904" s="11"/>
      <c r="AG904" s="14"/>
      <c r="AH904" s="11"/>
      <c r="AI904" s="11"/>
      <c r="AJ904" s="11"/>
      <c r="AK904" s="11"/>
      <c r="AL904" s="11"/>
      <c r="AM904" s="11"/>
      <c r="AN904" s="11"/>
      <c r="AO904" s="11"/>
      <c r="AP904" s="11"/>
      <c r="AQ904" s="11"/>
      <c r="AR904" s="11"/>
      <c r="AS904" s="11"/>
      <c r="AT904" s="11"/>
      <c r="AU904" s="11"/>
      <c r="AV904" s="11"/>
      <c r="AW904" s="11"/>
      <c r="AX904" s="11"/>
      <c r="AY904" s="11"/>
      <c r="AZ904" s="11"/>
      <c r="BA904" s="11"/>
      <c r="BB904" s="11"/>
      <c r="BC904" s="11"/>
      <c r="BD904" s="11"/>
      <c r="BE904" s="11"/>
      <c r="BF904" s="11"/>
      <c r="BG904" s="11"/>
    </row>
    <row r="905" spans="2:67" x14ac:dyDescent="0.25">
      <c r="C905" s="11"/>
      <c r="D905" s="14"/>
      <c r="E905" s="14"/>
      <c r="F905" s="14"/>
      <c r="G905" s="14"/>
      <c r="H905" s="14"/>
      <c r="I905" s="14"/>
      <c r="J905" s="14"/>
      <c r="Q905" s="18"/>
      <c r="R905" s="18"/>
      <c r="S905" s="11"/>
      <c r="T905" s="11"/>
      <c r="U905" s="11"/>
      <c r="V905" s="11"/>
      <c r="W905" s="11"/>
      <c r="X905" s="11"/>
      <c r="Y905" s="11"/>
      <c r="Z905" s="11"/>
      <c r="AA905" s="11"/>
      <c r="AB905" s="11"/>
      <c r="AC905" s="11"/>
      <c r="AD905" s="11"/>
      <c r="AE905" s="11"/>
      <c r="AF905" s="11"/>
      <c r="AG905" s="11"/>
      <c r="AH905" s="11"/>
      <c r="AI905" s="11"/>
      <c r="AJ905" s="11"/>
      <c r="AK905" s="11"/>
      <c r="AL905" s="11"/>
      <c r="AM905" s="11"/>
      <c r="AN905" s="11"/>
      <c r="AO905" s="11"/>
      <c r="AP905" s="11"/>
      <c r="AQ905" s="11"/>
      <c r="AR905" s="11"/>
      <c r="AS905" s="11"/>
      <c r="AT905" s="11"/>
      <c r="AU905" s="11"/>
      <c r="AV905" s="11"/>
      <c r="AW905" s="11"/>
      <c r="AX905" s="11"/>
      <c r="AY905" s="11"/>
      <c r="AZ905" s="11"/>
      <c r="BA905" s="11"/>
      <c r="BB905" s="11"/>
      <c r="BC905" s="11"/>
      <c r="BD905" s="11"/>
      <c r="BE905" s="11"/>
      <c r="BF905" s="11"/>
      <c r="BG905" s="11"/>
      <c r="BH905" s="11"/>
      <c r="BI905" s="11"/>
      <c r="BJ905" s="11"/>
      <c r="BK905" s="11"/>
      <c r="BL905" s="11"/>
      <c r="BM905" s="11"/>
      <c r="BN905" s="11"/>
      <c r="BO905" s="11"/>
    </row>
    <row r="906" spans="2:67" x14ac:dyDescent="0.25">
      <c r="C906" s="11"/>
      <c r="D906" s="11"/>
      <c r="E906" s="11"/>
      <c r="F906" s="11"/>
      <c r="G906" s="11"/>
      <c r="H906" s="11"/>
      <c r="I906" s="11"/>
      <c r="J906" s="11"/>
      <c r="Q906" s="11"/>
      <c r="R906" s="11"/>
      <c r="S906" s="11"/>
      <c r="T906" s="11"/>
      <c r="U906" s="11"/>
      <c r="V906" s="11"/>
      <c r="W906" s="11"/>
      <c r="X906" s="11"/>
      <c r="Y906" s="11"/>
      <c r="Z906" s="11"/>
      <c r="AA906" s="11"/>
      <c r="AB906" s="11"/>
      <c r="AC906" s="11"/>
      <c r="AD906" s="11"/>
      <c r="AE906" s="11"/>
      <c r="AF906" s="11"/>
      <c r="AG906" s="14"/>
      <c r="AH906" s="11"/>
      <c r="AI906" s="11"/>
      <c r="AJ906" s="11"/>
      <c r="AK906" s="11"/>
      <c r="AL906" s="11"/>
      <c r="AM906" s="11"/>
      <c r="AN906" s="11"/>
      <c r="AO906" s="11"/>
      <c r="AP906" s="11"/>
      <c r="AQ906" s="11"/>
      <c r="AR906" s="11"/>
      <c r="AS906" s="11"/>
      <c r="AT906" s="11"/>
      <c r="AU906" s="11"/>
      <c r="AV906" s="11"/>
      <c r="AW906" s="11"/>
      <c r="AX906" s="11"/>
      <c r="AY906" s="11"/>
      <c r="AZ906" s="11"/>
      <c r="BA906" s="11"/>
      <c r="BB906" s="11"/>
      <c r="BC906" s="11"/>
      <c r="BD906" s="11"/>
      <c r="BE906" s="11"/>
      <c r="BF906" s="11"/>
      <c r="BG906" s="11"/>
    </row>
    <row r="907" spans="2:67" x14ac:dyDescent="0.25">
      <c r="C907" s="11"/>
      <c r="D907" s="11"/>
      <c r="E907" s="11"/>
      <c r="F907" s="11"/>
      <c r="G907" s="11"/>
      <c r="H907" s="11"/>
      <c r="I907" s="11"/>
      <c r="J907" s="11"/>
      <c r="Q907" s="11"/>
      <c r="R907" s="11"/>
      <c r="S907" s="11"/>
      <c r="T907" s="11"/>
      <c r="U907" s="11"/>
      <c r="V907" s="11"/>
      <c r="W907" s="11"/>
      <c r="X907" s="11"/>
      <c r="Y907" s="11"/>
      <c r="Z907" s="11"/>
      <c r="AA907" s="11"/>
      <c r="AB907" s="11"/>
      <c r="AC907" s="11"/>
      <c r="AD907" s="11"/>
      <c r="AE907" s="11"/>
      <c r="AF907" s="11"/>
      <c r="AG907" s="14"/>
      <c r="AH907" s="11"/>
      <c r="AI907" s="11"/>
      <c r="AJ907" s="11"/>
      <c r="AK907" s="11"/>
      <c r="AL907" s="11"/>
      <c r="AM907" s="11"/>
      <c r="AN907" s="11"/>
      <c r="AO907" s="11"/>
      <c r="AP907" s="11"/>
      <c r="AQ907" s="11"/>
      <c r="AR907" s="11"/>
      <c r="AS907" s="11"/>
      <c r="AT907" s="11"/>
      <c r="AU907" s="11"/>
      <c r="AV907" s="11"/>
      <c r="AW907" s="11"/>
      <c r="AX907" s="11"/>
      <c r="AY907" s="11"/>
      <c r="AZ907" s="11"/>
      <c r="BA907" s="11"/>
      <c r="BB907" s="11"/>
      <c r="BC907" s="11"/>
      <c r="BD907" s="11"/>
      <c r="BE907" s="11"/>
      <c r="BF907" s="11"/>
      <c r="BG907" s="11"/>
    </row>
    <row r="908" spans="2:67" x14ac:dyDescent="0.25">
      <c r="C908" s="11"/>
      <c r="D908" s="11"/>
      <c r="E908" s="11"/>
      <c r="F908" s="11"/>
      <c r="G908" s="11"/>
      <c r="H908" s="11"/>
      <c r="I908" s="11"/>
      <c r="J908" s="11"/>
      <c r="Q908" s="11"/>
      <c r="R908" s="11"/>
      <c r="S908" s="11"/>
      <c r="T908" s="11"/>
      <c r="U908" s="11"/>
      <c r="V908" s="11"/>
      <c r="W908" s="11"/>
      <c r="X908" s="11"/>
      <c r="Y908" s="11"/>
      <c r="Z908" s="11"/>
      <c r="AA908" s="11"/>
      <c r="AB908" s="11"/>
      <c r="AC908" s="11"/>
      <c r="AD908" s="11"/>
      <c r="AE908" s="11"/>
      <c r="AF908" s="11"/>
      <c r="AG908" s="14"/>
      <c r="AH908" s="11"/>
      <c r="AI908" s="11"/>
      <c r="AJ908" s="11"/>
      <c r="AK908" s="11"/>
      <c r="AL908" s="11"/>
      <c r="AM908" s="11"/>
      <c r="AN908" s="11"/>
      <c r="AO908" s="11"/>
      <c r="AP908" s="11"/>
      <c r="AQ908" s="11"/>
      <c r="AR908" s="11"/>
      <c r="AS908" s="11"/>
      <c r="AT908" s="11"/>
      <c r="AU908" s="11"/>
      <c r="AV908" s="11"/>
      <c r="AW908" s="11"/>
      <c r="AX908" s="11"/>
      <c r="AY908" s="11"/>
      <c r="AZ908" s="11"/>
      <c r="BA908" s="11"/>
      <c r="BB908" s="11"/>
      <c r="BC908" s="11"/>
      <c r="BD908" s="11"/>
      <c r="BE908" s="11"/>
      <c r="BF908" s="11"/>
      <c r="BG908" s="11"/>
    </row>
    <row r="909" spans="2:67" x14ac:dyDescent="0.25">
      <c r="C909" s="11"/>
      <c r="D909" s="18"/>
      <c r="E909" s="18"/>
      <c r="F909" s="18"/>
      <c r="G909" s="18"/>
      <c r="H909" s="18"/>
      <c r="I909" s="18"/>
      <c r="J909" s="18"/>
      <c r="Q909" s="11"/>
      <c r="R909" s="11"/>
      <c r="S909" s="11"/>
      <c r="T909" s="11"/>
      <c r="U909" s="11"/>
      <c r="V909" s="11"/>
      <c r="W909" s="11"/>
      <c r="X909" s="11"/>
      <c r="Y909" s="11"/>
      <c r="Z909" s="11"/>
      <c r="AA909" s="11"/>
      <c r="AB909" s="11"/>
      <c r="AC909" s="11"/>
      <c r="AD909" s="11"/>
      <c r="AE909" s="11"/>
      <c r="AF909" s="11"/>
      <c r="AG909" s="14"/>
      <c r="AH909" s="11"/>
      <c r="AI909" s="11"/>
      <c r="AJ909" s="11"/>
      <c r="AK909" s="11"/>
      <c r="AL909" s="11"/>
      <c r="AM909" s="11"/>
      <c r="AN909" s="11"/>
      <c r="AO909" s="11"/>
      <c r="AP909" s="11"/>
      <c r="AQ909" s="11"/>
      <c r="AR909" s="11"/>
      <c r="AS909" s="11"/>
      <c r="AT909" s="11"/>
      <c r="AU909" s="11"/>
      <c r="AV909" s="11"/>
      <c r="AW909" s="11"/>
      <c r="AX909" s="11"/>
      <c r="AY909" s="11"/>
      <c r="AZ909" s="11"/>
      <c r="BA909" s="11"/>
      <c r="BB909" s="11"/>
      <c r="BC909" s="11"/>
      <c r="BD909" s="11"/>
      <c r="BE909" s="11"/>
      <c r="BF909" s="11"/>
      <c r="BG909" s="11"/>
    </row>
    <row r="910" spans="2:67" x14ac:dyDescent="0.25">
      <c r="B910" s="52"/>
      <c r="C910" s="11"/>
      <c r="D910" s="11"/>
      <c r="E910" s="11"/>
      <c r="F910" s="11"/>
      <c r="G910" s="11"/>
      <c r="H910" s="11"/>
      <c r="I910" s="11"/>
      <c r="J910" s="11"/>
      <c r="Q910" s="11"/>
      <c r="R910" s="11"/>
      <c r="S910" s="11"/>
      <c r="T910" s="11"/>
      <c r="U910" s="11"/>
      <c r="V910" s="11"/>
      <c r="W910" s="11"/>
      <c r="X910" s="11"/>
      <c r="Y910" s="11"/>
      <c r="Z910" s="11"/>
      <c r="AA910" s="11"/>
      <c r="AB910" s="11"/>
      <c r="AC910" s="11"/>
      <c r="AD910" s="11"/>
      <c r="AE910" s="11"/>
      <c r="AF910" s="11"/>
      <c r="AG910" s="14"/>
      <c r="AH910" s="11"/>
      <c r="AI910" s="11"/>
      <c r="AJ910" s="11"/>
      <c r="AK910" s="11"/>
      <c r="AL910" s="11"/>
      <c r="AM910" s="11"/>
      <c r="AN910" s="11"/>
      <c r="AO910" s="11"/>
      <c r="AP910" s="11"/>
      <c r="AQ910" s="11"/>
      <c r="AR910" s="11"/>
      <c r="AS910" s="11"/>
      <c r="AT910" s="11"/>
      <c r="AU910" s="11"/>
      <c r="AV910" s="11"/>
      <c r="AW910" s="11"/>
      <c r="AX910" s="11"/>
      <c r="AY910" s="11"/>
      <c r="AZ910" s="11"/>
      <c r="BA910" s="11"/>
      <c r="BB910" s="11"/>
      <c r="BC910" s="11"/>
      <c r="BD910" s="11"/>
      <c r="BE910" s="11"/>
      <c r="BF910" s="11"/>
      <c r="BG910" s="11"/>
    </row>
    <row r="911" spans="2:67" x14ac:dyDescent="0.25">
      <c r="C911" s="11"/>
      <c r="D911" s="11"/>
      <c r="E911" s="11"/>
      <c r="F911" s="11"/>
      <c r="G911" s="11"/>
      <c r="H911" s="11"/>
      <c r="I911" s="11"/>
      <c r="J911" s="11"/>
      <c r="Q911" s="11"/>
      <c r="R911" s="11"/>
      <c r="S911" s="11"/>
      <c r="T911" s="11"/>
      <c r="U911" s="11"/>
      <c r="V911" s="11"/>
      <c r="W911" s="11"/>
      <c r="X911" s="11"/>
      <c r="Y911" s="11"/>
      <c r="Z911" s="11"/>
      <c r="AA911" s="11"/>
      <c r="AB911" s="11"/>
      <c r="AC911" s="11"/>
      <c r="AD911" s="11"/>
      <c r="AE911" s="11"/>
      <c r="AF911" s="11"/>
      <c r="AG911" s="14"/>
      <c r="AH911" s="11"/>
      <c r="AI911" s="11"/>
      <c r="AJ911" s="11"/>
      <c r="AK911" s="11"/>
      <c r="AL911" s="11"/>
      <c r="AM911" s="11"/>
      <c r="AN911" s="11"/>
      <c r="AO911" s="11"/>
      <c r="AP911" s="11"/>
      <c r="AQ911" s="11"/>
      <c r="AR911" s="11"/>
      <c r="AS911" s="11"/>
      <c r="AT911" s="11"/>
      <c r="AU911" s="11"/>
      <c r="AV911" s="11"/>
      <c r="AW911" s="11"/>
      <c r="AX911" s="11"/>
      <c r="AY911" s="11"/>
      <c r="AZ911" s="11"/>
      <c r="BA911" s="11"/>
      <c r="BB911" s="11"/>
      <c r="BC911" s="11"/>
      <c r="BD911" s="11"/>
      <c r="BE911" s="11"/>
      <c r="BF911" s="11"/>
      <c r="BG911" s="11"/>
    </row>
    <row r="912" spans="2:67" x14ac:dyDescent="0.25">
      <c r="C912" s="11"/>
      <c r="D912" s="11"/>
      <c r="E912" s="11"/>
      <c r="F912" s="11"/>
      <c r="G912" s="11"/>
      <c r="H912" s="11"/>
      <c r="I912" s="11"/>
      <c r="J912" s="11"/>
      <c r="Q912" s="11"/>
      <c r="R912" s="11"/>
      <c r="S912" s="11"/>
      <c r="T912" s="11"/>
      <c r="U912" s="11"/>
      <c r="V912" s="11"/>
      <c r="W912" s="11"/>
      <c r="X912" s="11"/>
      <c r="Y912" s="11"/>
      <c r="Z912" s="11"/>
      <c r="AA912" s="11"/>
      <c r="AB912" s="11"/>
      <c r="AC912" s="11"/>
      <c r="AD912" s="11"/>
      <c r="AE912" s="11"/>
      <c r="AF912" s="11"/>
      <c r="AG912" s="14"/>
      <c r="AH912" s="11"/>
      <c r="AI912" s="11"/>
      <c r="AJ912" s="11"/>
      <c r="AK912" s="11"/>
      <c r="AL912" s="11"/>
      <c r="AM912" s="11"/>
      <c r="AN912" s="11"/>
      <c r="AO912" s="11"/>
      <c r="AP912" s="11"/>
      <c r="AQ912" s="11"/>
      <c r="AR912" s="11"/>
      <c r="AS912" s="11"/>
      <c r="AT912" s="11"/>
      <c r="AU912" s="11"/>
      <c r="AV912" s="11"/>
      <c r="AW912" s="11"/>
      <c r="AX912" s="11"/>
      <c r="AY912" s="11"/>
      <c r="AZ912" s="11"/>
      <c r="BA912" s="11"/>
      <c r="BB912" s="11"/>
      <c r="BC912" s="11"/>
      <c r="BD912" s="11"/>
      <c r="BE912" s="11"/>
      <c r="BF912" s="11"/>
      <c r="BG912" s="11"/>
    </row>
    <row r="913" spans="2:59" x14ac:dyDescent="0.25">
      <c r="C913" s="11"/>
      <c r="D913" s="11"/>
      <c r="E913" s="11"/>
      <c r="F913" s="11"/>
      <c r="G913" s="11"/>
      <c r="H913" s="11"/>
      <c r="I913" s="11"/>
      <c r="J913" s="11"/>
      <c r="Q913" s="11"/>
      <c r="R913" s="11"/>
      <c r="S913" s="11"/>
      <c r="T913" s="11"/>
      <c r="U913" s="11"/>
      <c r="V913" s="11"/>
      <c r="W913" s="11"/>
      <c r="X913" s="11"/>
      <c r="Y913" s="11"/>
      <c r="Z913" s="11"/>
      <c r="AA913" s="11"/>
      <c r="AB913" s="11"/>
      <c r="AC913" s="11"/>
      <c r="AD913" s="11"/>
      <c r="AE913" s="11"/>
      <c r="AF913" s="11"/>
      <c r="AG913" s="14"/>
      <c r="AH913" s="11"/>
      <c r="AI913" s="11"/>
      <c r="AJ913" s="11"/>
      <c r="AK913" s="11"/>
      <c r="AL913" s="11"/>
      <c r="AM913" s="11"/>
      <c r="AN913" s="11"/>
      <c r="AO913" s="11"/>
      <c r="AP913" s="11"/>
      <c r="AQ913" s="11"/>
      <c r="AR913" s="11"/>
      <c r="AS913" s="11"/>
      <c r="AT913" s="11"/>
      <c r="AU913" s="11"/>
      <c r="AV913" s="11"/>
      <c r="AW913" s="11"/>
      <c r="AX913" s="11"/>
      <c r="AY913" s="11"/>
      <c r="AZ913" s="11"/>
      <c r="BA913" s="11"/>
      <c r="BB913" s="11"/>
      <c r="BC913" s="11"/>
      <c r="BD913" s="11"/>
      <c r="BE913" s="11"/>
      <c r="BF913" s="11"/>
      <c r="BG913" s="11"/>
    </row>
    <row r="914" spans="2:59" x14ac:dyDescent="0.25">
      <c r="C914" s="2"/>
      <c r="D914" s="8"/>
      <c r="E914" s="8"/>
      <c r="F914" s="8"/>
      <c r="G914" s="8"/>
      <c r="H914" s="8"/>
      <c r="I914" s="8"/>
      <c r="J914" s="8"/>
      <c r="Q914"/>
      <c r="R914"/>
      <c r="S914" s="11"/>
      <c r="T914" s="11"/>
      <c r="U914" s="11"/>
      <c r="V914" s="11"/>
      <c r="W914" s="11"/>
      <c r="X914" s="11"/>
      <c r="Y914" s="11"/>
      <c r="Z914" s="11"/>
      <c r="AA914" s="11"/>
      <c r="AB914" s="11"/>
      <c r="AC914" s="11"/>
      <c r="AD914" s="11"/>
      <c r="AE914" s="11"/>
      <c r="AF914" s="11"/>
      <c r="AG914" s="14"/>
      <c r="AH914" s="11"/>
      <c r="AI914" s="11"/>
      <c r="AJ914" s="11"/>
      <c r="AK914" s="11"/>
      <c r="AL914" s="11"/>
      <c r="AM914" s="11"/>
      <c r="AN914" s="11"/>
      <c r="AO914" s="11"/>
      <c r="AP914" s="11"/>
      <c r="AQ914" s="11"/>
      <c r="AR914" s="11"/>
      <c r="AS914" s="11"/>
      <c r="AT914" s="11"/>
      <c r="AU914" s="11"/>
      <c r="AV914" s="11"/>
      <c r="AW914" s="11"/>
      <c r="AX914" s="11"/>
      <c r="AY914" s="11"/>
      <c r="AZ914" s="11"/>
      <c r="BA914" s="11"/>
      <c r="BB914" s="11"/>
      <c r="BC914" s="11"/>
      <c r="BD914" s="11"/>
      <c r="BE914" s="11"/>
      <c r="BF914" s="11"/>
      <c r="BG914" s="11"/>
    </row>
    <row r="915" spans="2:59" x14ac:dyDescent="0.25">
      <c r="C915" s="11"/>
      <c r="D915" s="11"/>
      <c r="E915" s="11"/>
      <c r="F915" s="11"/>
      <c r="G915" s="11"/>
      <c r="H915" s="11"/>
      <c r="I915" s="11"/>
      <c r="J915" s="11"/>
      <c r="Q915" s="11"/>
      <c r="R915" s="11"/>
      <c r="S915" s="11"/>
      <c r="T915" s="11"/>
      <c r="U915" s="11"/>
      <c r="V915" s="11"/>
      <c r="W915" s="11"/>
      <c r="X915" s="11"/>
      <c r="Y915" s="11"/>
      <c r="Z915" s="11"/>
      <c r="AA915" s="11"/>
      <c r="AB915" s="11"/>
      <c r="AC915" s="11"/>
      <c r="AD915" s="11"/>
      <c r="AE915" s="11"/>
      <c r="AF915" s="11"/>
      <c r="AG915" s="14"/>
      <c r="AH915" s="11"/>
      <c r="AI915" s="11"/>
      <c r="AJ915" s="11"/>
      <c r="AK915" s="11"/>
      <c r="AL915" s="11"/>
      <c r="AM915" s="11"/>
      <c r="AN915" s="11"/>
      <c r="AO915" s="11"/>
      <c r="AP915" s="11"/>
      <c r="AQ915" s="11"/>
      <c r="AR915" s="11"/>
      <c r="AS915" s="11"/>
      <c r="AT915" s="11"/>
      <c r="AU915" s="11"/>
      <c r="AV915" s="11"/>
      <c r="AW915" s="11"/>
      <c r="AX915" s="11"/>
      <c r="AY915" s="11"/>
      <c r="AZ915" s="11"/>
      <c r="BA915" s="11"/>
      <c r="BB915" s="11"/>
      <c r="BC915" s="11"/>
      <c r="BD915" s="11"/>
      <c r="BE915" s="11"/>
      <c r="BF915" s="11"/>
      <c r="BG915" s="11"/>
    </row>
    <row r="916" spans="2:59" x14ac:dyDescent="0.25">
      <c r="C916" s="11"/>
      <c r="D916" s="11"/>
      <c r="E916" s="11"/>
      <c r="F916" s="11"/>
      <c r="G916" s="11"/>
      <c r="H916" s="11"/>
      <c r="I916" s="11"/>
      <c r="J916" s="11"/>
      <c r="Q916" s="11"/>
      <c r="R916" s="11"/>
      <c r="S916" s="11"/>
      <c r="T916" s="11"/>
      <c r="U916" s="11"/>
      <c r="V916" s="11"/>
      <c r="W916" s="11"/>
      <c r="X916" s="11"/>
      <c r="Y916" s="11"/>
      <c r="Z916" s="11"/>
      <c r="AA916" s="11"/>
      <c r="AB916" s="11"/>
      <c r="AC916" s="11"/>
      <c r="AD916" s="11"/>
      <c r="AE916" s="11"/>
      <c r="AF916" s="11"/>
      <c r="AG916" s="18"/>
      <c r="AH916" s="11"/>
      <c r="AI916" s="11"/>
      <c r="AJ916" s="11"/>
      <c r="AK916" s="11"/>
      <c r="AL916" s="11"/>
      <c r="AM916" s="11"/>
      <c r="AN916" s="11"/>
      <c r="AO916" s="11"/>
      <c r="AP916" s="11"/>
      <c r="AQ916" s="11"/>
      <c r="AR916" s="11"/>
      <c r="AS916" s="11"/>
      <c r="AT916" s="11"/>
      <c r="AU916" s="11"/>
      <c r="AV916" s="11"/>
      <c r="AW916" s="11"/>
      <c r="AX916" s="11"/>
      <c r="AY916" s="11"/>
      <c r="AZ916" s="11"/>
      <c r="BA916" s="11"/>
      <c r="BB916" s="11"/>
      <c r="BC916" s="11"/>
      <c r="BD916" s="11"/>
      <c r="BE916" s="11"/>
      <c r="BF916" s="11"/>
      <c r="BG916" s="11"/>
    </row>
    <row r="917" spans="2:59" x14ac:dyDescent="0.25">
      <c r="B917" s="53"/>
      <c r="C917" s="11"/>
      <c r="D917" s="11"/>
      <c r="E917" s="11"/>
      <c r="F917" s="11"/>
      <c r="G917" s="11"/>
      <c r="H917" s="11"/>
      <c r="I917" s="11"/>
      <c r="J917" s="11"/>
      <c r="Q917" s="11"/>
      <c r="R917" s="11"/>
      <c r="S917" s="11"/>
      <c r="T917" s="11"/>
      <c r="U917" s="11"/>
      <c r="V917" s="11"/>
      <c r="W917" s="11"/>
      <c r="X917" s="11"/>
      <c r="Y917" s="11"/>
      <c r="Z917" s="11"/>
      <c r="AA917" s="11"/>
      <c r="AB917" s="11"/>
      <c r="AC917" s="11"/>
      <c r="AD917" s="11"/>
      <c r="AE917" s="11"/>
      <c r="AF917" s="11"/>
      <c r="AG917" s="14"/>
      <c r="AH917" s="11"/>
      <c r="AI917" s="11"/>
      <c r="AJ917" s="11"/>
      <c r="AK917" s="11"/>
      <c r="AL917" s="11"/>
      <c r="AM917" s="11"/>
      <c r="AN917" s="11"/>
      <c r="AO917" s="11"/>
      <c r="AP917" s="11"/>
      <c r="AQ917" s="11"/>
      <c r="AR917" s="11"/>
      <c r="AS917" s="11"/>
      <c r="AT917" s="11"/>
      <c r="AU917" s="11"/>
      <c r="AV917" s="11"/>
      <c r="AW917" s="11"/>
      <c r="AX917" s="11"/>
      <c r="AY917" s="11"/>
      <c r="AZ917" s="11"/>
      <c r="BA917" s="11"/>
      <c r="BB917" s="11"/>
      <c r="BC917" s="11"/>
      <c r="BD917" s="11"/>
      <c r="BE917" s="11"/>
      <c r="BF917" s="11"/>
      <c r="BG917" s="11"/>
    </row>
    <row r="918" spans="2:59" x14ac:dyDescent="0.25">
      <c r="C918" s="11"/>
      <c r="D918" s="11"/>
      <c r="E918" s="11"/>
      <c r="F918" s="11"/>
      <c r="G918" s="11"/>
      <c r="H918" s="11"/>
      <c r="I918" s="11"/>
      <c r="J918" s="11"/>
      <c r="Q918" s="11"/>
      <c r="R918" s="11"/>
      <c r="S918" s="11"/>
      <c r="T918" s="11"/>
      <c r="U918" s="11"/>
      <c r="V918" s="11"/>
      <c r="W918" s="11"/>
      <c r="X918" s="11"/>
      <c r="Y918" s="11"/>
      <c r="Z918" s="11"/>
      <c r="AA918" s="11"/>
      <c r="AB918" s="11"/>
      <c r="AC918" s="11"/>
      <c r="AD918" s="11"/>
      <c r="AE918" s="11"/>
      <c r="AF918" s="11"/>
      <c r="AG918" s="14"/>
      <c r="AH918" s="11"/>
      <c r="AI918" s="11"/>
      <c r="AJ918" s="11"/>
      <c r="AK918" s="11"/>
      <c r="AL918" s="11"/>
      <c r="AM918" s="11"/>
      <c r="AN918" s="11"/>
      <c r="AO918" s="11"/>
      <c r="AP918" s="11"/>
      <c r="AQ918" s="11"/>
      <c r="AR918" s="11"/>
      <c r="AS918" s="11"/>
      <c r="AT918" s="11"/>
      <c r="AU918" s="11"/>
      <c r="AV918" s="11"/>
      <c r="AW918" s="11"/>
      <c r="AX918" s="11"/>
      <c r="AY918" s="11"/>
      <c r="AZ918" s="11"/>
      <c r="BA918" s="11"/>
      <c r="BB918" s="11"/>
      <c r="BC918" s="11"/>
      <c r="BD918" s="11"/>
      <c r="BE918" s="11"/>
      <c r="BF918" s="11"/>
      <c r="BG918" s="11"/>
    </row>
    <row r="919" spans="2:59" x14ac:dyDescent="0.25">
      <c r="C919" s="11"/>
      <c r="D919" s="11"/>
      <c r="E919" s="11"/>
      <c r="F919" s="11"/>
      <c r="G919" s="11"/>
      <c r="H919" s="11"/>
      <c r="I919" s="11"/>
      <c r="J919" s="11"/>
      <c r="Q919" s="11"/>
      <c r="R919" s="11"/>
      <c r="S919" s="11"/>
      <c r="T919" s="11"/>
      <c r="U919" s="11"/>
      <c r="V919" s="11"/>
      <c r="W919" s="11"/>
      <c r="X919" s="11"/>
      <c r="Y919" s="11"/>
      <c r="Z919" s="11"/>
      <c r="AA919" s="11"/>
      <c r="AB919" s="11"/>
      <c r="AC919" s="11"/>
      <c r="AD919" s="11"/>
      <c r="AE919" s="11"/>
      <c r="AF919" s="11"/>
      <c r="AG919" s="14"/>
      <c r="AH919" s="11"/>
      <c r="AI919" s="11"/>
      <c r="AJ919" s="11"/>
      <c r="AK919" s="11"/>
      <c r="AL919" s="11"/>
      <c r="AM919" s="11"/>
      <c r="AN919" s="11"/>
      <c r="AO919" s="11"/>
      <c r="AP919" s="11"/>
      <c r="AQ919" s="11"/>
      <c r="AR919" s="11"/>
      <c r="AS919" s="11"/>
      <c r="AT919" s="11"/>
      <c r="AU919" s="11"/>
      <c r="AV919" s="11"/>
      <c r="AW919" s="11"/>
      <c r="AX919" s="11"/>
      <c r="AY919" s="11"/>
      <c r="AZ919" s="11"/>
      <c r="BA919" s="11"/>
      <c r="BB919" s="11"/>
      <c r="BC919" s="11"/>
      <c r="BD919" s="11"/>
      <c r="BE919" s="11"/>
      <c r="BF919" s="11"/>
      <c r="BG919" s="11"/>
    </row>
    <row r="920" spans="2:59" x14ac:dyDescent="0.25">
      <c r="C920" s="11"/>
      <c r="D920" s="11"/>
      <c r="E920" s="11"/>
      <c r="F920" s="11"/>
      <c r="G920" s="11"/>
      <c r="H920" s="11"/>
      <c r="I920" s="11"/>
      <c r="J920" s="11"/>
      <c r="Q920" s="11"/>
      <c r="R920" s="11"/>
      <c r="S920" s="11"/>
      <c r="T920" s="11"/>
      <c r="U920" s="11"/>
      <c r="V920" s="11"/>
      <c r="W920" s="11"/>
      <c r="X920" s="11"/>
      <c r="Y920" s="11"/>
      <c r="Z920" s="11"/>
      <c r="AA920" s="11"/>
      <c r="AB920" s="11"/>
      <c r="AC920" s="11"/>
      <c r="AD920" s="11"/>
      <c r="AE920" s="11"/>
      <c r="AF920" s="11"/>
      <c r="AG920" s="14"/>
      <c r="AH920" s="11"/>
      <c r="AI920" s="11"/>
      <c r="AJ920" s="11"/>
      <c r="AK920" s="11"/>
      <c r="AL920" s="11"/>
      <c r="AM920" s="11"/>
      <c r="AN920" s="11"/>
      <c r="AO920" s="11"/>
      <c r="AP920" s="11"/>
      <c r="AQ920" s="11"/>
      <c r="AR920" s="11"/>
      <c r="AS920" s="11"/>
      <c r="AT920" s="11"/>
      <c r="AU920" s="11"/>
      <c r="AV920" s="11"/>
      <c r="AW920" s="11"/>
      <c r="AX920" s="11"/>
      <c r="AY920" s="11"/>
      <c r="AZ920" s="11"/>
      <c r="BA920" s="11"/>
      <c r="BB920" s="11"/>
      <c r="BC920" s="11"/>
      <c r="BD920" s="11"/>
      <c r="BE920" s="11"/>
      <c r="BF920" s="11"/>
      <c r="BG920" s="11"/>
    </row>
    <row r="921" spans="2:59" x14ac:dyDescent="0.25">
      <c r="C921" s="11"/>
      <c r="D921" s="11"/>
      <c r="E921" s="11"/>
      <c r="F921" s="11"/>
      <c r="G921" s="11"/>
      <c r="H921" s="11"/>
      <c r="I921" s="11"/>
      <c r="J921" s="11"/>
      <c r="Q921" s="11"/>
      <c r="R921" s="11"/>
      <c r="S921" s="11"/>
      <c r="T921" s="11"/>
      <c r="U921" s="11"/>
      <c r="V921" s="11"/>
      <c r="W921" s="11"/>
      <c r="X921" s="11"/>
      <c r="Y921" s="11"/>
      <c r="Z921" s="11"/>
      <c r="AA921" s="11"/>
      <c r="AB921" s="11"/>
      <c r="AC921" s="11"/>
      <c r="AD921" s="11"/>
      <c r="AE921" s="11"/>
      <c r="AF921" s="11"/>
      <c r="AG921" s="14"/>
      <c r="AH921" s="11"/>
      <c r="AI921" s="11"/>
      <c r="AJ921" s="11"/>
      <c r="AK921" s="11"/>
      <c r="AL921" s="11"/>
      <c r="AM921" s="11"/>
      <c r="AN921" s="11"/>
      <c r="AO921" s="11"/>
      <c r="AP921" s="11"/>
      <c r="AQ921" s="11"/>
      <c r="AR921" s="11"/>
      <c r="AS921" s="11"/>
      <c r="AT921" s="11"/>
      <c r="AU921" s="11"/>
      <c r="AV921" s="11"/>
      <c r="AW921" s="11"/>
      <c r="AX921" s="11"/>
      <c r="AY921" s="11"/>
      <c r="AZ921" s="11"/>
      <c r="BA921" s="11"/>
      <c r="BB921" s="11"/>
      <c r="BC921" s="11"/>
      <c r="BD921" s="11"/>
      <c r="BE921" s="11"/>
      <c r="BF921" s="11"/>
      <c r="BG921" s="11"/>
    </row>
    <row r="922" spans="2:59" x14ac:dyDescent="0.25">
      <c r="C922" s="11"/>
      <c r="D922" s="11"/>
      <c r="E922" s="11"/>
      <c r="F922" s="11"/>
      <c r="G922" s="11"/>
      <c r="H922" s="11"/>
      <c r="I922" s="11"/>
      <c r="J922" s="11"/>
      <c r="Q922" s="11"/>
      <c r="R922" s="11"/>
      <c r="S922" s="11"/>
      <c r="T922" s="11"/>
      <c r="U922" s="11"/>
      <c r="V922" s="11"/>
      <c r="W922" s="11"/>
      <c r="X922" s="11"/>
      <c r="Y922" s="11"/>
      <c r="Z922" s="11"/>
      <c r="AA922" s="11"/>
      <c r="AB922" s="11"/>
      <c r="AC922" s="11"/>
      <c r="AD922" s="11"/>
      <c r="AE922" s="11"/>
      <c r="AF922" s="11"/>
      <c r="AG922" s="14"/>
      <c r="AH922" s="11"/>
      <c r="AI922" s="11"/>
      <c r="AJ922" s="11"/>
      <c r="AK922" s="11"/>
      <c r="AL922" s="11"/>
      <c r="AM922" s="11"/>
      <c r="AN922" s="11"/>
      <c r="AO922" s="11"/>
      <c r="AP922" s="11"/>
      <c r="AQ922" s="11"/>
      <c r="AR922" s="11"/>
      <c r="AS922" s="11"/>
      <c r="AT922" s="11"/>
      <c r="AU922" s="11"/>
      <c r="AV922" s="11"/>
      <c r="AW922" s="11"/>
      <c r="AX922" s="11"/>
      <c r="AY922" s="11"/>
      <c r="AZ922" s="11"/>
      <c r="BA922" s="11"/>
      <c r="BB922" s="11"/>
      <c r="BC922" s="11"/>
      <c r="BD922" s="11"/>
      <c r="BE922" s="11"/>
      <c r="BF922" s="11"/>
      <c r="BG922" s="11"/>
    </row>
    <row r="923" spans="2:59" x14ac:dyDescent="0.25">
      <c r="C923" s="11"/>
      <c r="D923" s="11"/>
      <c r="E923" s="11"/>
      <c r="F923" s="11"/>
      <c r="G923" s="11"/>
      <c r="H923" s="11"/>
      <c r="I923" s="11"/>
      <c r="J923" s="11"/>
      <c r="Q923" s="11"/>
      <c r="R923" s="11"/>
      <c r="S923" s="11"/>
      <c r="T923" s="11"/>
      <c r="U923" s="11"/>
      <c r="V923" s="11"/>
      <c r="W923" s="11"/>
      <c r="X923" s="11"/>
      <c r="Y923" s="11"/>
      <c r="Z923" s="11"/>
      <c r="AA923" s="11"/>
      <c r="AB923" s="11"/>
      <c r="AC923" s="11"/>
      <c r="AD923" s="11"/>
      <c r="AE923" s="11"/>
      <c r="AF923" s="11"/>
      <c r="AG923" s="14"/>
      <c r="AH923" s="11"/>
      <c r="AI923" s="11"/>
      <c r="AJ923" s="11"/>
      <c r="AK923" s="11"/>
      <c r="AL923" s="11"/>
      <c r="AM923" s="11"/>
      <c r="AN923" s="11"/>
      <c r="AO923" s="11"/>
      <c r="AP923" s="11"/>
      <c r="AQ923" s="11"/>
      <c r="AR923" s="11"/>
      <c r="AS923" s="11"/>
      <c r="AT923" s="11"/>
      <c r="AU923" s="11"/>
      <c r="AV923" s="11"/>
      <c r="AW923" s="11"/>
      <c r="AX923" s="11"/>
      <c r="AY923" s="11"/>
      <c r="AZ923" s="11"/>
      <c r="BA923" s="11"/>
      <c r="BB923" s="11"/>
      <c r="BC923" s="11"/>
      <c r="BD923" s="11"/>
      <c r="BE923" s="11"/>
      <c r="BF923" s="11"/>
      <c r="BG923" s="11"/>
    </row>
    <row r="924" spans="2:59" x14ac:dyDescent="0.25">
      <c r="C924" s="11"/>
      <c r="D924" s="11"/>
      <c r="E924" s="11"/>
      <c r="F924" s="11"/>
      <c r="G924" s="11"/>
      <c r="H924" s="11"/>
      <c r="I924" s="11"/>
      <c r="J924" s="11"/>
      <c r="Q924" s="11"/>
      <c r="R924" s="11"/>
      <c r="S924" s="11"/>
      <c r="T924" s="11"/>
      <c r="U924" s="11"/>
      <c r="V924" s="11"/>
      <c r="W924" s="11"/>
      <c r="X924" s="11"/>
      <c r="Y924" s="11"/>
      <c r="Z924" s="11"/>
      <c r="AA924" s="11"/>
      <c r="AB924" s="11"/>
      <c r="AC924" s="11"/>
      <c r="AD924" s="11"/>
      <c r="AE924" s="11"/>
      <c r="AF924" s="11"/>
      <c r="AG924" s="14"/>
      <c r="AH924" s="11"/>
      <c r="AI924" s="11"/>
      <c r="AJ924" s="11"/>
      <c r="AK924" s="11"/>
      <c r="AL924" s="11"/>
      <c r="AM924" s="11"/>
      <c r="AN924" s="11"/>
      <c r="AO924" s="11"/>
      <c r="AP924" s="11"/>
      <c r="AQ924" s="11"/>
      <c r="AR924" s="11"/>
      <c r="AS924" s="11"/>
      <c r="AT924" s="11"/>
      <c r="AU924" s="11"/>
      <c r="AV924" s="11"/>
      <c r="AW924" s="11"/>
      <c r="AX924" s="11"/>
      <c r="AY924" s="11"/>
      <c r="AZ924" s="11"/>
      <c r="BA924" s="11"/>
      <c r="BB924" s="11"/>
      <c r="BC924" s="11"/>
      <c r="BD924" s="11"/>
      <c r="BE924" s="11"/>
      <c r="BF924" s="11"/>
      <c r="BG924" s="11"/>
    </row>
    <row r="925" spans="2:59" x14ac:dyDescent="0.25">
      <c r="C925" s="11"/>
      <c r="D925" s="11"/>
      <c r="E925" s="11"/>
      <c r="F925" s="11"/>
      <c r="G925" s="11"/>
      <c r="H925" s="11"/>
      <c r="I925" s="11"/>
      <c r="J925" s="11"/>
      <c r="Q925" s="11"/>
      <c r="R925" s="11"/>
      <c r="S925" s="11"/>
      <c r="T925" s="11"/>
      <c r="U925" s="11"/>
      <c r="V925" s="11"/>
      <c r="W925" s="11"/>
      <c r="X925" s="11"/>
      <c r="Y925" s="11"/>
      <c r="Z925" s="11"/>
      <c r="AA925" s="11"/>
      <c r="AB925" s="11"/>
      <c r="AC925" s="11"/>
      <c r="AD925" s="11"/>
      <c r="AE925" s="11"/>
      <c r="AF925" s="11"/>
      <c r="AG925" s="14"/>
      <c r="AH925" s="11"/>
      <c r="AI925" s="11"/>
      <c r="AJ925" s="11"/>
      <c r="AK925" s="11"/>
      <c r="AL925" s="11"/>
      <c r="AM925" s="11"/>
      <c r="AN925" s="11"/>
      <c r="AO925" s="11"/>
      <c r="AP925" s="11"/>
      <c r="AQ925" s="11"/>
      <c r="AR925" s="11"/>
      <c r="AS925" s="11"/>
      <c r="AT925" s="11"/>
      <c r="AU925" s="11"/>
      <c r="AV925" s="11"/>
      <c r="AW925" s="11"/>
      <c r="AX925" s="11"/>
      <c r="AY925" s="11"/>
      <c r="AZ925" s="11"/>
      <c r="BA925" s="11"/>
      <c r="BB925" s="11"/>
      <c r="BC925" s="11"/>
      <c r="BD925" s="11"/>
      <c r="BE925" s="11"/>
      <c r="BF925" s="11"/>
      <c r="BG925" s="11"/>
    </row>
    <row r="926" spans="2:59" x14ac:dyDescent="0.25">
      <c r="C926" s="11"/>
      <c r="D926" s="11"/>
      <c r="E926" s="11"/>
      <c r="F926" s="11"/>
      <c r="G926" s="11"/>
      <c r="H926" s="11"/>
      <c r="I926" s="11"/>
      <c r="J926" s="11"/>
      <c r="Q926" s="11"/>
      <c r="R926" s="11"/>
      <c r="S926" s="11"/>
      <c r="T926" s="11"/>
      <c r="U926" s="11"/>
      <c r="V926" s="11"/>
      <c r="W926" s="11"/>
      <c r="X926" s="11"/>
      <c r="Y926" s="11"/>
      <c r="Z926" s="11"/>
      <c r="AA926" s="11"/>
      <c r="AB926" s="11"/>
      <c r="AC926" s="11"/>
      <c r="AD926" s="11"/>
      <c r="AE926" s="11"/>
      <c r="AF926" s="11"/>
      <c r="AG926" s="14"/>
      <c r="AH926" s="11"/>
      <c r="AI926" s="11"/>
      <c r="AJ926" s="11"/>
      <c r="AK926" s="11"/>
      <c r="AL926" s="11"/>
      <c r="AM926" s="11"/>
      <c r="AN926" s="11"/>
      <c r="AO926" s="11"/>
      <c r="AP926" s="11"/>
      <c r="AQ926" s="11"/>
      <c r="AR926" s="11"/>
      <c r="AS926" s="11"/>
      <c r="AT926" s="11"/>
      <c r="AU926" s="11"/>
      <c r="AV926" s="11"/>
      <c r="AW926" s="11"/>
      <c r="AX926" s="11"/>
      <c r="AY926" s="11"/>
      <c r="AZ926" s="11"/>
      <c r="BA926" s="11"/>
      <c r="BB926" s="11"/>
      <c r="BC926" s="11"/>
      <c r="BD926" s="11"/>
      <c r="BE926" s="11"/>
      <c r="BF926" s="11"/>
      <c r="BG926" s="11"/>
    </row>
    <row r="927" spans="2:59" x14ac:dyDescent="0.25">
      <c r="C927" s="11"/>
      <c r="D927" s="11"/>
      <c r="E927" s="11"/>
      <c r="F927" s="11"/>
      <c r="G927" s="11"/>
      <c r="H927" s="11"/>
      <c r="I927" s="11"/>
      <c r="J927" s="11"/>
      <c r="Q927" s="11"/>
      <c r="R927" s="11"/>
      <c r="S927" s="11"/>
      <c r="T927" s="11"/>
      <c r="U927" s="11"/>
      <c r="V927" s="11"/>
      <c r="W927" s="11"/>
      <c r="X927" s="11"/>
      <c r="Y927" s="11"/>
      <c r="Z927" s="11"/>
      <c r="AA927" s="11"/>
      <c r="AB927" s="11"/>
      <c r="AC927" s="11"/>
      <c r="AD927" s="11"/>
      <c r="AE927" s="11"/>
      <c r="AF927" s="11"/>
      <c r="AG927" s="14"/>
      <c r="AH927" s="11"/>
      <c r="AI927" s="11"/>
      <c r="AJ927" s="11"/>
      <c r="AK927" s="11"/>
      <c r="AL927" s="11"/>
      <c r="AM927" s="11"/>
      <c r="AN927" s="11"/>
      <c r="AO927" s="11"/>
      <c r="AP927" s="11"/>
      <c r="AQ927" s="11"/>
      <c r="AR927" s="11"/>
      <c r="AS927" s="11"/>
      <c r="AT927" s="11"/>
      <c r="AU927" s="11"/>
      <c r="AV927" s="11"/>
      <c r="AW927" s="11"/>
      <c r="AX927" s="11"/>
      <c r="AY927" s="11"/>
      <c r="AZ927" s="11"/>
      <c r="BA927" s="11"/>
      <c r="BB927" s="11"/>
      <c r="BC927" s="11"/>
      <c r="BD927" s="11"/>
      <c r="BE927" s="11"/>
      <c r="BF927" s="11"/>
      <c r="BG927" s="11"/>
    </row>
    <row r="928" spans="2:59" x14ac:dyDescent="0.25">
      <c r="C928" s="11"/>
      <c r="D928" s="11"/>
      <c r="E928" s="11"/>
      <c r="F928" s="11"/>
      <c r="G928" s="11"/>
      <c r="H928" s="11"/>
      <c r="I928" s="11"/>
      <c r="J928" s="11"/>
      <c r="Q928" s="11"/>
      <c r="R928" s="11"/>
      <c r="S928" s="11"/>
      <c r="T928" s="11"/>
      <c r="U928" s="11"/>
      <c r="V928" s="11"/>
      <c r="W928" s="11"/>
      <c r="X928" s="11"/>
      <c r="Y928" s="11"/>
      <c r="Z928" s="11"/>
      <c r="AA928" s="11"/>
      <c r="AB928" s="11"/>
      <c r="AC928" s="11"/>
      <c r="AD928" s="11"/>
      <c r="AE928" s="11"/>
      <c r="AF928" s="11"/>
      <c r="AG928" s="14"/>
      <c r="AH928" s="11"/>
      <c r="AI928" s="11"/>
      <c r="AJ928" s="11"/>
      <c r="AK928" s="11"/>
      <c r="AL928" s="11"/>
      <c r="AM928" s="11"/>
      <c r="AN928" s="11"/>
      <c r="AO928" s="11"/>
      <c r="AP928" s="11"/>
      <c r="AQ928" s="11"/>
      <c r="AR928" s="11"/>
      <c r="AS928" s="11"/>
      <c r="AT928" s="11"/>
      <c r="AU928" s="11"/>
      <c r="AV928" s="11"/>
      <c r="AW928" s="11"/>
      <c r="AX928" s="11"/>
      <c r="AY928" s="11"/>
      <c r="AZ928" s="11"/>
      <c r="BA928" s="11"/>
      <c r="BB928" s="11"/>
      <c r="BC928" s="11"/>
      <c r="BD928" s="11"/>
      <c r="BE928" s="11"/>
      <c r="BF928" s="11"/>
      <c r="BG928" s="11"/>
    </row>
    <row r="929" spans="3:59" x14ac:dyDescent="0.25">
      <c r="C929" s="11"/>
      <c r="D929" s="11"/>
      <c r="E929" s="11"/>
      <c r="F929" s="11"/>
      <c r="G929" s="11"/>
      <c r="H929" s="11"/>
      <c r="I929" s="11"/>
      <c r="J929" s="11"/>
      <c r="Q929" s="11"/>
      <c r="R929" s="11"/>
      <c r="S929" s="11"/>
      <c r="T929" s="11"/>
      <c r="U929" s="11"/>
      <c r="V929" s="11"/>
      <c r="W929" s="11"/>
      <c r="X929" s="11"/>
      <c r="Y929" s="11"/>
      <c r="Z929" s="11"/>
      <c r="AA929" s="11"/>
      <c r="AB929" s="11"/>
      <c r="AC929" s="11"/>
      <c r="AD929" s="11"/>
      <c r="AE929" s="11"/>
      <c r="AF929" s="11"/>
      <c r="AG929" s="14"/>
      <c r="AH929" s="11"/>
      <c r="AI929" s="11"/>
      <c r="AJ929" s="11"/>
      <c r="AK929" s="11"/>
      <c r="AL929" s="11"/>
      <c r="AM929" s="11"/>
      <c r="AN929" s="11"/>
      <c r="AO929" s="11"/>
      <c r="AP929" s="11"/>
      <c r="AQ929" s="11"/>
      <c r="AR929" s="11"/>
      <c r="AS929" s="11"/>
      <c r="AT929" s="11"/>
      <c r="AU929" s="11"/>
      <c r="AV929" s="11"/>
      <c r="AW929" s="11"/>
      <c r="AX929" s="11"/>
      <c r="AY929" s="11"/>
      <c r="AZ929" s="11"/>
      <c r="BA929" s="11"/>
      <c r="BB929" s="11"/>
      <c r="BC929" s="11"/>
      <c r="BD929" s="11"/>
      <c r="BE929" s="11"/>
      <c r="BF929" s="11"/>
      <c r="BG929" s="11"/>
    </row>
    <row r="930" spans="3:59" x14ac:dyDescent="0.25">
      <c r="C930" s="11"/>
      <c r="D930" s="11"/>
      <c r="E930" s="11"/>
      <c r="F930" s="11"/>
      <c r="G930" s="11"/>
      <c r="H930" s="11"/>
      <c r="I930" s="11"/>
      <c r="J930" s="11"/>
      <c r="Q930" s="11"/>
      <c r="R930" s="11"/>
      <c r="S930" s="11"/>
      <c r="T930" s="11"/>
      <c r="U930" s="11"/>
      <c r="V930" s="11"/>
      <c r="W930" s="11"/>
      <c r="X930" s="11"/>
      <c r="Y930" s="11"/>
      <c r="Z930" s="11"/>
      <c r="AA930" s="11"/>
      <c r="AB930" s="11"/>
      <c r="AC930" s="11"/>
      <c r="AD930" s="11"/>
      <c r="AE930" s="11"/>
      <c r="AF930" s="11"/>
      <c r="AG930" s="14"/>
      <c r="AH930" s="11"/>
      <c r="AI930" s="11"/>
      <c r="AJ930" s="11"/>
      <c r="AK930" s="11"/>
      <c r="AL930" s="11"/>
      <c r="AM930" s="11"/>
      <c r="AN930" s="11"/>
      <c r="AO930" s="11"/>
      <c r="AP930" s="11"/>
      <c r="AQ930" s="11"/>
      <c r="AR930" s="11"/>
      <c r="AS930" s="11"/>
      <c r="AT930" s="11"/>
      <c r="AU930" s="11"/>
      <c r="AV930" s="11"/>
      <c r="AW930" s="11"/>
      <c r="AX930" s="11"/>
      <c r="AY930" s="11"/>
      <c r="AZ930" s="11"/>
      <c r="BA930" s="11"/>
      <c r="BB930" s="11"/>
      <c r="BC930" s="11"/>
      <c r="BD930" s="11"/>
      <c r="BE930" s="11"/>
      <c r="BF930" s="11"/>
      <c r="BG930" s="11"/>
    </row>
    <row r="931" spans="3:59" x14ac:dyDescent="0.25">
      <c r="C931" s="11"/>
      <c r="D931" s="11"/>
      <c r="E931" s="11"/>
      <c r="F931" s="11"/>
      <c r="G931" s="11"/>
      <c r="H931" s="11"/>
      <c r="I931" s="11"/>
      <c r="J931" s="11"/>
      <c r="Q931" s="11"/>
      <c r="R931" s="11"/>
      <c r="S931" s="11"/>
      <c r="T931" s="11"/>
      <c r="U931" s="11"/>
      <c r="V931" s="11"/>
      <c r="W931" s="11"/>
      <c r="X931" s="11"/>
      <c r="Y931" s="11"/>
      <c r="Z931" s="11"/>
      <c r="AA931" s="11"/>
      <c r="AB931" s="11"/>
      <c r="AC931" s="11"/>
      <c r="AD931" s="11"/>
      <c r="AE931" s="11"/>
      <c r="AF931" s="11"/>
      <c r="AG931" s="14"/>
      <c r="AH931" s="11"/>
      <c r="AI931" s="11"/>
      <c r="AJ931" s="11"/>
      <c r="AK931" s="11"/>
      <c r="AL931" s="11"/>
      <c r="AM931" s="11"/>
      <c r="AN931" s="11"/>
      <c r="AO931" s="11"/>
      <c r="AP931" s="11"/>
      <c r="AQ931" s="11"/>
      <c r="AR931" s="11"/>
      <c r="AS931" s="11"/>
      <c r="AT931" s="11"/>
      <c r="AU931" s="11"/>
      <c r="AV931" s="11"/>
      <c r="AW931" s="11"/>
      <c r="AX931" s="11"/>
      <c r="AY931" s="11"/>
      <c r="AZ931" s="11"/>
      <c r="BA931" s="11"/>
      <c r="BB931" s="11"/>
      <c r="BC931" s="11"/>
      <c r="BD931" s="11"/>
      <c r="BE931" s="11"/>
      <c r="BF931" s="11"/>
      <c r="BG931" s="11"/>
    </row>
    <row r="932" spans="3:59" x14ac:dyDescent="0.25">
      <c r="C932" s="11"/>
      <c r="D932" s="11"/>
      <c r="E932" s="11"/>
      <c r="F932" s="11"/>
      <c r="G932" s="11"/>
      <c r="H932" s="11"/>
      <c r="I932" s="11"/>
      <c r="J932" s="11"/>
      <c r="Q932" s="11"/>
      <c r="R932" s="11"/>
      <c r="S932" s="11"/>
      <c r="T932" s="11"/>
      <c r="U932" s="11"/>
      <c r="V932" s="11"/>
      <c r="W932" s="11"/>
      <c r="X932" s="11"/>
      <c r="Y932" s="11"/>
      <c r="Z932" s="11"/>
      <c r="AA932" s="11"/>
      <c r="AB932" s="11"/>
      <c r="AC932" s="11"/>
      <c r="AD932" s="11"/>
      <c r="AE932" s="11"/>
      <c r="AF932" s="11"/>
      <c r="AG932" s="14"/>
      <c r="AH932" s="11"/>
      <c r="AI932" s="11"/>
      <c r="AJ932" s="11"/>
      <c r="AK932" s="11"/>
      <c r="AL932" s="11"/>
      <c r="AM932" s="11"/>
      <c r="AN932" s="11"/>
      <c r="AO932" s="11"/>
      <c r="AP932" s="11"/>
      <c r="AQ932" s="11"/>
      <c r="AR932" s="11"/>
      <c r="AS932" s="11"/>
      <c r="AT932" s="11"/>
      <c r="AU932" s="11"/>
      <c r="AV932" s="11"/>
      <c r="AW932" s="11"/>
      <c r="AX932" s="11"/>
      <c r="AY932" s="11"/>
      <c r="AZ932" s="11"/>
      <c r="BA932" s="11"/>
      <c r="BB932" s="11"/>
      <c r="BC932" s="11"/>
      <c r="BD932" s="11"/>
      <c r="BE932" s="11"/>
      <c r="BF932" s="11"/>
      <c r="BG932" s="11"/>
    </row>
    <row r="933" spans="3:59" x14ac:dyDescent="0.25">
      <c r="C933" s="11"/>
      <c r="D933" s="11"/>
      <c r="E933" s="11"/>
      <c r="F933" s="11"/>
      <c r="G933" s="11"/>
      <c r="H933" s="11"/>
      <c r="I933" s="11"/>
      <c r="J933" s="11"/>
      <c r="Q933" s="11"/>
      <c r="R933" s="11"/>
      <c r="S933" s="11"/>
      <c r="T933" s="11"/>
      <c r="U933" s="11"/>
      <c r="V933" s="11"/>
      <c r="W933" s="11"/>
      <c r="X933" s="11"/>
      <c r="Y933" s="11"/>
      <c r="Z933" s="11"/>
      <c r="AA933" s="11"/>
      <c r="AB933" s="11"/>
      <c r="AC933" s="11"/>
      <c r="AD933" s="11"/>
      <c r="AE933" s="11"/>
      <c r="AF933" s="11"/>
      <c r="AG933" s="14"/>
      <c r="AH933" s="11"/>
      <c r="AI933" s="11"/>
      <c r="AJ933" s="11"/>
      <c r="AK933" s="11"/>
      <c r="AL933" s="11"/>
      <c r="AM933" s="11"/>
      <c r="AN933" s="11"/>
      <c r="AO933" s="11"/>
      <c r="AP933" s="11"/>
      <c r="AQ933" s="11"/>
      <c r="AR933" s="11"/>
      <c r="AS933" s="11"/>
      <c r="AT933" s="11"/>
      <c r="AU933" s="11"/>
      <c r="AV933" s="11"/>
      <c r="AW933" s="11"/>
      <c r="AX933" s="11"/>
      <c r="AY933" s="11"/>
      <c r="AZ933" s="11"/>
      <c r="BA933" s="11"/>
      <c r="BB933" s="11"/>
      <c r="BC933" s="11"/>
      <c r="BD933" s="11"/>
      <c r="BE933" s="11"/>
      <c r="BF933" s="11"/>
      <c r="BG933" s="11"/>
    </row>
    <row r="934" spans="3:59" x14ac:dyDescent="0.25">
      <c r="C934" s="11"/>
      <c r="D934" s="11"/>
      <c r="E934" s="11"/>
      <c r="F934" s="11"/>
      <c r="G934" s="11"/>
      <c r="H934" s="11"/>
      <c r="I934" s="11"/>
      <c r="J934" s="11"/>
      <c r="Q934" s="11"/>
      <c r="R934" s="11"/>
      <c r="S934" s="11"/>
      <c r="T934" s="11"/>
      <c r="U934" s="11"/>
      <c r="V934" s="11"/>
      <c r="W934" s="11"/>
      <c r="X934" s="11"/>
      <c r="Y934" s="11"/>
      <c r="Z934" s="11"/>
      <c r="AA934" s="11"/>
      <c r="AB934" s="11"/>
      <c r="AC934" s="11"/>
      <c r="AD934" s="11"/>
      <c r="AE934" s="11"/>
      <c r="AF934" s="11"/>
      <c r="AG934" s="14"/>
      <c r="AH934" s="11"/>
      <c r="AI934" s="11"/>
      <c r="AJ934" s="11"/>
      <c r="AK934" s="11"/>
      <c r="AL934" s="11"/>
      <c r="AM934" s="11"/>
      <c r="AN934" s="11"/>
      <c r="AO934" s="11"/>
      <c r="AP934" s="11"/>
      <c r="AQ934" s="11"/>
      <c r="AR934" s="11"/>
      <c r="AS934" s="11"/>
      <c r="AT934" s="11"/>
      <c r="AU934" s="11"/>
      <c r="AV934" s="11"/>
      <c r="AW934" s="11"/>
      <c r="AX934" s="11"/>
      <c r="AY934" s="11"/>
      <c r="AZ934" s="11"/>
      <c r="BA934" s="11"/>
      <c r="BB934" s="11"/>
      <c r="BC934" s="11"/>
      <c r="BD934" s="11"/>
      <c r="BE934" s="11"/>
      <c r="BF934" s="11"/>
      <c r="BG934" s="11"/>
    </row>
    <row r="935" spans="3:59" x14ac:dyDescent="0.25">
      <c r="C935" s="11"/>
      <c r="D935" s="11"/>
      <c r="E935" s="11"/>
      <c r="F935" s="11"/>
      <c r="G935" s="11"/>
      <c r="H935" s="11"/>
      <c r="I935" s="11"/>
      <c r="J935" s="11"/>
      <c r="Q935" s="11"/>
      <c r="R935" s="11"/>
      <c r="S935" s="11"/>
      <c r="T935" s="11"/>
      <c r="U935" s="11"/>
      <c r="V935" s="11"/>
      <c r="W935" s="11"/>
      <c r="X935" s="11"/>
      <c r="Y935" s="11"/>
      <c r="Z935" s="11"/>
      <c r="AA935" s="11"/>
      <c r="AB935" s="11"/>
      <c r="AC935" s="11"/>
      <c r="AD935" s="11"/>
      <c r="AE935" s="11"/>
      <c r="AF935" s="11"/>
      <c r="AG935" s="14"/>
      <c r="AH935" s="11"/>
      <c r="AI935" s="11"/>
      <c r="AJ935" s="11"/>
      <c r="AK935" s="11"/>
      <c r="AL935" s="11"/>
      <c r="AM935" s="11"/>
      <c r="AN935" s="11"/>
      <c r="AO935" s="11"/>
      <c r="AP935" s="11"/>
      <c r="AQ935" s="11"/>
      <c r="AR935" s="11"/>
      <c r="AS935" s="11"/>
      <c r="AT935" s="11"/>
      <c r="AU935" s="11"/>
      <c r="AV935" s="11"/>
      <c r="AW935" s="11"/>
      <c r="AX935" s="11"/>
      <c r="AY935" s="11"/>
      <c r="AZ935" s="11"/>
      <c r="BA935" s="11"/>
      <c r="BB935" s="11"/>
      <c r="BC935" s="11"/>
      <c r="BD935" s="11"/>
      <c r="BE935" s="11"/>
      <c r="BF935" s="11"/>
      <c r="BG935" s="11"/>
    </row>
    <row r="936" spans="3:59" x14ac:dyDescent="0.25">
      <c r="C936" s="11"/>
      <c r="D936" s="11"/>
      <c r="E936" s="11"/>
      <c r="F936" s="11"/>
      <c r="G936" s="11"/>
      <c r="H936" s="11"/>
      <c r="I936" s="11"/>
      <c r="J936" s="11"/>
      <c r="Q936" s="11"/>
      <c r="R936" s="11"/>
      <c r="S936" s="11"/>
      <c r="T936" s="11"/>
      <c r="U936" s="11"/>
      <c r="V936" s="11"/>
      <c r="W936" s="11"/>
      <c r="X936" s="11"/>
      <c r="Y936" s="11"/>
      <c r="Z936" s="11"/>
      <c r="AA936" s="11"/>
      <c r="AB936" s="11"/>
      <c r="AC936" s="11"/>
      <c r="AD936" s="11"/>
      <c r="AE936" s="11"/>
      <c r="AF936" s="11"/>
      <c r="AG936" s="14"/>
      <c r="AH936" s="11"/>
      <c r="AI936" s="11"/>
      <c r="AJ936" s="11"/>
      <c r="AK936" s="11"/>
      <c r="AL936" s="11"/>
      <c r="AM936" s="11"/>
      <c r="AN936" s="11"/>
      <c r="AO936" s="11"/>
      <c r="AP936" s="11"/>
      <c r="AQ936" s="11"/>
      <c r="AR936" s="11"/>
      <c r="AS936" s="11"/>
      <c r="AT936" s="11"/>
      <c r="AU936" s="11"/>
      <c r="AV936" s="11"/>
      <c r="AW936" s="11"/>
      <c r="AX936" s="11"/>
      <c r="AY936" s="11"/>
      <c r="AZ936" s="11"/>
      <c r="BA936" s="11"/>
      <c r="BB936" s="11"/>
      <c r="BC936" s="11"/>
      <c r="BD936" s="11"/>
      <c r="BE936" s="11"/>
      <c r="BF936" s="11"/>
      <c r="BG936" s="11"/>
    </row>
    <row r="937" spans="3:59" x14ac:dyDescent="0.25">
      <c r="C937" s="11"/>
      <c r="D937" s="11"/>
      <c r="E937" s="11"/>
      <c r="F937" s="11"/>
      <c r="G937" s="11"/>
      <c r="H937" s="11"/>
      <c r="I937" s="11"/>
      <c r="J937" s="11"/>
      <c r="Q937" s="11"/>
      <c r="R937" s="11"/>
      <c r="S937" s="11"/>
      <c r="T937" s="11"/>
      <c r="U937" s="11"/>
      <c r="V937" s="11"/>
      <c r="W937" s="11"/>
      <c r="X937" s="11"/>
      <c r="Y937" s="11"/>
      <c r="Z937" s="11"/>
      <c r="AA937" s="11"/>
      <c r="AB937" s="11"/>
      <c r="AC937" s="11"/>
      <c r="AD937" s="11"/>
      <c r="AE937" s="11"/>
      <c r="AF937" s="11"/>
      <c r="AG937" s="14"/>
      <c r="AH937" s="11"/>
      <c r="AI937" s="11"/>
      <c r="AJ937" s="11"/>
      <c r="AK937" s="11"/>
      <c r="AL937" s="11"/>
      <c r="AM937" s="11"/>
      <c r="AN937" s="11"/>
      <c r="AO937" s="11"/>
      <c r="AP937" s="11"/>
      <c r="AQ937" s="11"/>
      <c r="AR937" s="11"/>
      <c r="AS937" s="11"/>
      <c r="AT937" s="11"/>
      <c r="AU937" s="11"/>
      <c r="AV937" s="11"/>
      <c r="AW937" s="11"/>
      <c r="AX937" s="11"/>
      <c r="AY937" s="11"/>
      <c r="AZ937" s="11"/>
      <c r="BA937" s="11"/>
      <c r="BB937" s="11"/>
      <c r="BC937" s="11"/>
      <c r="BD937" s="11"/>
      <c r="BE937" s="11"/>
      <c r="BF937" s="11"/>
      <c r="BG937" s="11"/>
    </row>
    <row r="938" spans="3:59" x14ac:dyDescent="0.25">
      <c r="C938" s="11"/>
      <c r="D938" s="11"/>
      <c r="E938" s="11"/>
      <c r="F938" s="11"/>
      <c r="G938" s="11"/>
      <c r="H938" s="11"/>
      <c r="I938" s="11"/>
      <c r="J938" s="11"/>
      <c r="Q938" s="11"/>
      <c r="R938" s="11"/>
      <c r="S938" s="11"/>
      <c r="T938" s="11"/>
      <c r="U938" s="11"/>
      <c r="V938" s="11"/>
      <c r="W938" s="11"/>
      <c r="X938" s="11"/>
      <c r="Y938" s="11"/>
      <c r="Z938" s="11"/>
      <c r="AA938" s="11"/>
      <c r="AB938" s="11"/>
      <c r="AC938" s="11"/>
      <c r="AD938" s="11"/>
      <c r="AE938" s="11"/>
      <c r="AF938" s="11"/>
      <c r="AG938" s="14"/>
      <c r="AH938" s="11"/>
      <c r="AI938" s="11"/>
      <c r="AJ938" s="11"/>
      <c r="AK938" s="11"/>
      <c r="AL938" s="11"/>
      <c r="AM938" s="11"/>
      <c r="AN938" s="11"/>
      <c r="AO938" s="11"/>
      <c r="AP938" s="11"/>
      <c r="AQ938" s="11"/>
      <c r="AR938" s="11"/>
      <c r="AS938" s="11"/>
      <c r="AT938" s="11"/>
      <c r="AU938" s="11"/>
      <c r="AV938" s="11"/>
      <c r="AW938" s="11"/>
      <c r="AX938" s="11"/>
      <c r="AY938" s="11"/>
      <c r="AZ938" s="11"/>
      <c r="BA938" s="11"/>
      <c r="BB938" s="11"/>
      <c r="BC938" s="11"/>
      <c r="BD938" s="11"/>
      <c r="BE938" s="11"/>
      <c r="BF938" s="11"/>
      <c r="BG938" s="11"/>
    </row>
    <row r="939" spans="3:59" x14ac:dyDescent="0.25">
      <c r="C939" s="11"/>
      <c r="D939" s="11"/>
      <c r="E939" s="11"/>
      <c r="F939" s="11"/>
      <c r="G939" s="11"/>
      <c r="H939" s="11"/>
      <c r="I939" s="11"/>
      <c r="J939" s="11"/>
      <c r="Q939" s="11"/>
      <c r="R939" s="11"/>
      <c r="S939" s="11"/>
      <c r="T939" s="11"/>
      <c r="U939" s="11"/>
      <c r="V939" s="11"/>
      <c r="W939" s="11"/>
      <c r="X939" s="11"/>
      <c r="Y939" s="11"/>
      <c r="Z939" s="11"/>
      <c r="AA939" s="11"/>
      <c r="AB939" s="11"/>
      <c r="AC939" s="11"/>
      <c r="AD939" s="11"/>
      <c r="AE939" s="11"/>
      <c r="AF939" s="11"/>
      <c r="AG939" s="14"/>
      <c r="AH939" s="11"/>
      <c r="AI939" s="11"/>
      <c r="AJ939" s="11"/>
      <c r="AK939" s="11"/>
      <c r="AL939" s="11"/>
      <c r="AM939" s="11"/>
      <c r="AN939" s="11"/>
      <c r="AO939" s="11"/>
      <c r="AP939" s="11"/>
      <c r="AQ939" s="11"/>
      <c r="AR939" s="11"/>
      <c r="AS939" s="11"/>
      <c r="AT939" s="11"/>
      <c r="AU939" s="11"/>
      <c r="AV939" s="11"/>
      <c r="AW939" s="11"/>
      <c r="AX939" s="11"/>
      <c r="AY939" s="11"/>
      <c r="AZ939" s="11"/>
      <c r="BA939" s="11"/>
      <c r="BB939" s="11"/>
      <c r="BC939" s="11"/>
      <c r="BD939" s="11"/>
      <c r="BE939" s="11"/>
      <c r="BF939" s="11"/>
      <c r="BG939" s="11"/>
    </row>
    <row r="940" spans="3:59" x14ac:dyDescent="0.25">
      <c r="C940" s="11"/>
      <c r="D940" s="11"/>
      <c r="E940" s="11"/>
      <c r="F940" s="11"/>
      <c r="G940" s="11"/>
      <c r="H940" s="11"/>
      <c r="I940" s="11"/>
      <c r="J940" s="11"/>
      <c r="Q940" s="11"/>
      <c r="R940" s="11"/>
      <c r="S940" s="11"/>
      <c r="T940" s="11"/>
      <c r="U940" s="11"/>
      <c r="V940" s="11"/>
      <c r="W940" s="11"/>
      <c r="X940" s="11"/>
      <c r="Y940" s="11"/>
      <c r="Z940" s="11"/>
      <c r="AA940" s="11"/>
      <c r="AB940" s="11"/>
      <c r="AC940" s="11"/>
      <c r="AD940" s="11"/>
      <c r="AE940" s="11"/>
      <c r="AF940" s="11"/>
      <c r="AG940" s="14"/>
      <c r="AH940" s="11"/>
      <c r="AI940" s="11"/>
      <c r="AJ940" s="11"/>
      <c r="AK940" s="11"/>
      <c r="AL940" s="11"/>
      <c r="AM940" s="11"/>
      <c r="AN940" s="11"/>
      <c r="AO940" s="11"/>
      <c r="AP940" s="11"/>
      <c r="AQ940" s="11"/>
      <c r="AR940" s="11"/>
      <c r="AS940" s="11"/>
      <c r="AT940" s="11"/>
      <c r="AU940" s="11"/>
      <c r="AV940" s="11"/>
      <c r="AW940" s="11"/>
      <c r="AX940" s="11"/>
      <c r="AY940" s="11"/>
      <c r="AZ940" s="11"/>
      <c r="BA940" s="11"/>
      <c r="BB940" s="11"/>
      <c r="BC940" s="11"/>
      <c r="BD940" s="11"/>
      <c r="BE940" s="11"/>
      <c r="BF940" s="11"/>
      <c r="BG940" s="11"/>
    </row>
    <row r="941" spans="3:59" x14ac:dyDescent="0.25">
      <c r="C941" s="11"/>
      <c r="D941" s="11"/>
      <c r="E941" s="11"/>
      <c r="F941" s="11"/>
      <c r="G941" s="11"/>
      <c r="H941" s="11"/>
      <c r="I941" s="11"/>
      <c r="J941" s="11"/>
      <c r="Q941" s="11"/>
      <c r="R941" s="11"/>
      <c r="S941" s="11"/>
      <c r="T941" s="11"/>
      <c r="U941" s="11"/>
      <c r="V941" s="11"/>
      <c r="W941" s="11"/>
      <c r="X941" s="11"/>
      <c r="Y941" s="11"/>
      <c r="Z941" s="11"/>
      <c r="AA941" s="11"/>
      <c r="AB941" s="11"/>
      <c r="AC941" s="11"/>
      <c r="AD941" s="11"/>
      <c r="AE941" s="11"/>
      <c r="AF941" s="11"/>
      <c r="AG941" s="14"/>
      <c r="AH941" s="11"/>
      <c r="AI941" s="11"/>
      <c r="AJ941" s="11"/>
      <c r="AK941" s="11"/>
      <c r="AL941" s="11"/>
      <c r="AM941" s="11"/>
      <c r="AN941" s="11"/>
      <c r="AO941" s="11"/>
      <c r="AP941" s="11"/>
      <c r="AQ941" s="11"/>
      <c r="AR941" s="11"/>
      <c r="AS941" s="11"/>
      <c r="AT941" s="11"/>
      <c r="AU941" s="11"/>
      <c r="AV941" s="11"/>
      <c r="AW941" s="11"/>
      <c r="AX941" s="11"/>
      <c r="AY941" s="11"/>
      <c r="AZ941" s="11"/>
      <c r="BA941" s="11"/>
      <c r="BB941" s="11"/>
      <c r="BC941" s="11"/>
      <c r="BD941" s="11"/>
      <c r="BE941" s="11"/>
      <c r="BF941" s="11"/>
      <c r="BG941" s="11"/>
    </row>
    <row r="942" spans="3:59" x14ac:dyDescent="0.25">
      <c r="C942" s="11"/>
      <c r="D942" s="11"/>
      <c r="E942" s="11"/>
      <c r="F942" s="11"/>
      <c r="G942" s="11"/>
      <c r="H942" s="11"/>
      <c r="I942" s="11"/>
      <c r="J942" s="11"/>
      <c r="Q942" s="11"/>
      <c r="R942" s="11"/>
      <c r="S942" s="11"/>
      <c r="T942" s="11"/>
      <c r="U942" s="11"/>
      <c r="V942" s="11"/>
      <c r="W942" s="11"/>
      <c r="X942" s="11"/>
      <c r="Y942" s="11"/>
      <c r="Z942" s="11"/>
      <c r="AA942" s="11"/>
      <c r="AB942" s="11"/>
      <c r="AC942" s="11"/>
      <c r="AD942" s="11"/>
      <c r="AE942" s="11"/>
      <c r="AF942" s="11"/>
      <c r="AG942" s="14"/>
      <c r="AH942" s="11"/>
      <c r="AI942" s="11"/>
      <c r="AJ942" s="11"/>
      <c r="AK942" s="11"/>
      <c r="AL942" s="11"/>
      <c r="AM942" s="11"/>
      <c r="AN942" s="11"/>
      <c r="AO942" s="11"/>
      <c r="AP942" s="11"/>
      <c r="AQ942" s="11"/>
      <c r="AR942" s="11"/>
      <c r="AS942" s="11"/>
      <c r="AT942" s="11"/>
      <c r="AU942" s="11"/>
      <c r="AV942" s="11"/>
      <c r="AW942" s="11"/>
      <c r="AX942" s="11"/>
      <c r="AY942" s="11"/>
      <c r="AZ942" s="11"/>
      <c r="BA942" s="11"/>
      <c r="BB942" s="11"/>
      <c r="BC942" s="11"/>
      <c r="BD942" s="11"/>
      <c r="BE942" s="11"/>
      <c r="BF942" s="11"/>
      <c r="BG942" s="11"/>
    </row>
    <row r="943" spans="3:59" x14ac:dyDescent="0.25">
      <c r="C943" s="11"/>
      <c r="D943" s="11"/>
      <c r="E943" s="11"/>
      <c r="F943" s="11"/>
      <c r="G943" s="11"/>
      <c r="H943" s="11"/>
      <c r="I943" s="11"/>
      <c r="J943" s="11"/>
      <c r="Q943" s="11"/>
      <c r="R943" s="11"/>
      <c r="S943" s="11"/>
      <c r="T943" s="11"/>
      <c r="U943" s="11"/>
      <c r="V943" s="11"/>
      <c r="W943" s="11"/>
      <c r="X943" s="11"/>
      <c r="Y943" s="11"/>
      <c r="Z943" s="11"/>
      <c r="AA943" s="11"/>
      <c r="AB943" s="11"/>
      <c r="AC943" s="11"/>
      <c r="AD943" s="11"/>
      <c r="AE943" s="11"/>
      <c r="AF943" s="11"/>
      <c r="AG943" s="14"/>
      <c r="AH943" s="11"/>
      <c r="AI943" s="11"/>
      <c r="AJ943" s="11"/>
      <c r="AK943" s="11"/>
      <c r="AL943" s="11"/>
      <c r="AM943" s="11"/>
      <c r="AN943" s="11"/>
      <c r="AO943" s="11"/>
      <c r="AP943" s="11"/>
      <c r="AQ943" s="11"/>
      <c r="AR943" s="11"/>
      <c r="AS943" s="11"/>
      <c r="AT943" s="11"/>
      <c r="AU943" s="11"/>
      <c r="AV943" s="11"/>
      <c r="AW943" s="11"/>
      <c r="AX943" s="11"/>
      <c r="AY943" s="11"/>
      <c r="AZ943" s="11"/>
      <c r="BA943" s="11"/>
      <c r="BB943" s="11"/>
      <c r="BC943" s="11"/>
      <c r="BD943" s="11"/>
      <c r="BE943" s="11"/>
      <c r="BF943" s="11"/>
      <c r="BG943" s="11"/>
    </row>
    <row r="944" spans="3:59" x14ac:dyDescent="0.25">
      <c r="C944" s="11"/>
      <c r="D944" s="11"/>
      <c r="E944" s="11"/>
      <c r="F944" s="11"/>
      <c r="G944" s="11"/>
      <c r="H944" s="11"/>
      <c r="I944" s="11"/>
      <c r="J944" s="11"/>
      <c r="Q944" s="11"/>
      <c r="R944" s="11"/>
      <c r="S944" s="11"/>
      <c r="T944" s="11"/>
      <c r="U944" s="11"/>
      <c r="V944" s="11"/>
      <c r="W944" s="11"/>
      <c r="X944" s="11"/>
      <c r="Y944" s="11"/>
      <c r="Z944" s="11"/>
      <c r="AA944" s="11"/>
      <c r="AB944" s="11"/>
      <c r="AC944" s="11"/>
      <c r="AD944" s="11"/>
      <c r="AE944" s="11"/>
      <c r="AF944" s="11"/>
      <c r="AG944" s="14"/>
      <c r="AH944" s="11"/>
      <c r="AI944" s="11"/>
      <c r="AJ944" s="11"/>
      <c r="AK944" s="11"/>
      <c r="AL944" s="11"/>
      <c r="AM944" s="11"/>
      <c r="AN944" s="11"/>
      <c r="AO944" s="11"/>
      <c r="AP944" s="11"/>
      <c r="AQ944" s="11"/>
      <c r="AR944" s="11"/>
      <c r="AS944" s="11"/>
      <c r="AT944" s="11"/>
      <c r="AU944" s="11"/>
      <c r="AV944" s="11"/>
      <c r="AW944" s="11"/>
      <c r="AX944" s="11"/>
      <c r="AY944" s="11"/>
      <c r="AZ944" s="11"/>
      <c r="BA944" s="11"/>
      <c r="BB944" s="11"/>
      <c r="BC944" s="11"/>
      <c r="BD944" s="11"/>
      <c r="BE944" s="11"/>
      <c r="BF944" s="11"/>
      <c r="BG944" s="11"/>
    </row>
    <row r="945" spans="3:59" x14ac:dyDescent="0.25">
      <c r="C945" s="11"/>
      <c r="D945" s="11"/>
      <c r="E945" s="11"/>
      <c r="F945" s="11"/>
      <c r="G945" s="11"/>
      <c r="H945" s="11"/>
      <c r="I945" s="11"/>
      <c r="J945" s="11"/>
      <c r="Q945" s="11"/>
      <c r="R945" s="11"/>
      <c r="S945" s="11"/>
      <c r="T945" s="11"/>
      <c r="U945" s="11"/>
      <c r="V945" s="11"/>
      <c r="W945" s="11"/>
      <c r="X945" s="11"/>
      <c r="Y945" s="11"/>
      <c r="Z945" s="11"/>
      <c r="AA945" s="11"/>
      <c r="AB945" s="11"/>
      <c r="AC945" s="11"/>
      <c r="AD945" s="11"/>
      <c r="AE945" s="11"/>
      <c r="AF945" s="11"/>
      <c r="AG945" s="14"/>
      <c r="AH945" s="11"/>
      <c r="AI945" s="11"/>
      <c r="AJ945" s="11"/>
      <c r="AK945" s="11"/>
      <c r="AL945" s="11"/>
      <c r="AM945" s="11"/>
      <c r="AN945" s="11"/>
      <c r="AO945" s="11"/>
      <c r="AP945" s="11"/>
      <c r="AQ945" s="11"/>
      <c r="AR945" s="11"/>
      <c r="AS945" s="11"/>
      <c r="AT945" s="11"/>
      <c r="AU945" s="11"/>
      <c r="AV945" s="11"/>
      <c r="AW945" s="11"/>
      <c r="AX945" s="11"/>
      <c r="AY945" s="11"/>
      <c r="AZ945" s="11"/>
      <c r="BA945" s="11"/>
      <c r="BB945" s="11"/>
      <c r="BC945" s="11"/>
      <c r="BD945" s="11"/>
      <c r="BE945" s="11"/>
      <c r="BF945" s="11"/>
      <c r="BG945" s="11"/>
    </row>
    <row r="946" spans="3:59" x14ac:dyDescent="0.25">
      <c r="C946" s="11"/>
      <c r="D946" s="11"/>
      <c r="E946" s="11"/>
      <c r="F946" s="11"/>
      <c r="G946" s="11"/>
      <c r="H946" s="11"/>
      <c r="I946" s="11"/>
      <c r="J946" s="11"/>
      <c r="Q946" s="11"/>
      <c r="R946" s="11"/>
      <c r="S946" s="11"/>
      <c r="T946" s="11"/>
      <c r="U946" s="11"/>
      <c r="V946" s="11"/>
      <c r="W946" s="11"/>
      <c r="X946" s="11"/>
      <c r="Y946" s="11"/>
      <c r="Z946" s="11"/>
      <c r="AA946" s="11"/>
      <c r="AB946" s="11"/>
      <c r="AC946" s="11"/>
      <c r="AD946" s="11"/>
      <c r="AE946" s="11"/>
      <c r="AF946" s="11"/>
      <c r="AG946" s="14"/>
      <c r="AH946" s="11"/>
      <c r="AI946" s="11"/>
      <c r="AJ946" s="11"/>
      <c r="AK946" s="11"/>
      <c r="AL946" s="11"/>
      <c r="AM946" s="11"/>
      <c r="AN946" s="11"/>
      <c r="AO946" s="11"/>
      <c r="AP946" s="11"/>
      <c r="AQ946" s="11"/>
      <c r="AR946" s="11"/>
      <c r="AS946" s="11"/>
      <c r="AT946" s="11"/>
      <c r="AU946" s="11"/>
      <c r="AV946" s="11"/>
      <c r="AW946" s="11"/>
      <c r="AX946" s="11"/>
      <c r="AY946" s="11"/>
      <c r="AZ946" s="11"/>
      <c r="BA946" s="11"/>
      <c r="BB946" s="11"/>
      <c r="BC946" s="11"/>
      <c r="BD946" s="11"/>
      <c r="BE946" s="11"/>
      <c r="BF946" s="11"/>
      <c r="BG946" s="11"/>
    </row>
    <row r="947" spans="3:59" x14ac:dyDescent="0.25">
      <c r="C947" s="11"/>
      <c r="D947" s="11"/>
      <c r="E947" s="11"/>
      <c r="F947" s="11"/>
      <c r="G947" s="11"/>
      <c r="H947" s="11"/>
      <c r="I947" s="11"/>
      <c r="J947" s="11"/>
      <c r="Q947" s="11"/>
      <c r="R947" s="11"/>
      <c r="S947" s="11"/>
      <c r="T947" s="11"/>
      <c r="U947" s="11"/>
      <c r="V947" s="11"/>
      <c r="W947" s="11"/>
      <c r="X947" s="11"/>
      <c r="Y947" s="11"/>
      <c r="Z947" s="11"/>
      <c r="AA947" s="11"/>
      <c r="AB947" s="11"/>
      <c r="AC947" s="11"/>
      <c r="AD947" s="11"/>
      <c r="AE947" s="11"/>
      <c r="AF947" s="11"/>
      <c r="AG947" s="14"/>
      <c r="AH947" s="11"/>
      <c r="AI947" s="11"/>
      <c r="AJ947" s="11"/>
      <c r="AK947" s="11"/>
      <c r="AL947" s="11"/>
      <c r="AM947" s="11"/>
      <c r="AN947" s="11"/>
      <c r="AO947" s="11"/>
      <c r="AP947" s="11"/>
      <c r="AQ947" s="11"/>
      <c r="AR947" s="11"/>
      <c r="AS947" s="11"/>
      <c r="AT947" s="11"/>
      <c r="AU947" s="11"/>
      <c r="AV947" s="11"/>
      <c r="AW947" s="11"/>
      <c r="AX947" s="11"/>
      <c r="AY947" s="11"/>
      <c r="AZ947" s="11"/>
      <c r="BA947" s="11"/>
      <c r="BB947" s="11"/>
      <c r="BC947" s="11"/>
      <c r="BD947" s="11"/>
      <c r="BE947" s="11"/>
      <c r="BF947" s="11"/>
      <c r="BG947" s="11"/>
    </row>
    <row r="948" spans="3:59" x14ac:dyDescent="0.25">
      <c r="C948" s="11"/>
      <c r="D948" s="11"/>
      <c r="E948" s="11"/>
      <c r="F948" s="11"/>
      <c r="G948" s="11"/>
      <c r="H948" s="11"/>
      <c r="I948" s="11"/>
      <c r="J948" s="11"/>
      <c r="Q948" s="11"/>
      <c r="R948" s="11"/>
      <c r="S948" s="11"/>
      <c r="T948" s="11"/>
      <c r="U948" s="11"/>
      <c r="V948" s="11"/>
      <c r="W948" s="11"/>
      <c r="X948" s="11"/>
      <c r="Y948" s="11"/>
      <c r="Z948" s="11"/>
      <c r="AA948" s="11"/>
      <c r="AB948" s="11"/>
      <c r="AC948" s="11"/>
      <c r="AD948" s="11"/>
      <c r="AE948" s="11"/>
      <c r="AF948" s="11"/>
      <c r="AG948" s="14"/>
      <c r="AH948" s="11"/>
      <c r="AI948" s="11"/>
      <c r="AJ948" s="11"/>
      <c r="AK948" s="11"/>
      <c r="AL948" s="11"/>
      <c r="AM948" s="11"/>
      <c r="AN948" s="11"/>
      <c r="AO948" s="11"/>
      <c r="AP948" s="11"/>
      <c r="AQ948" s="11"/>
      <c r="AR948" s="11"/>
      <c r="AS948" s="11"/>
      <c r="AT948" s="11"/>
      <c r="AU948" s="11"/>
      <c r="AV948" s="11"/>
      <c r="AW948" s="11"/>
      <c r="AX948" s="11"/>
      <c r="AY948" s="11"/>
      <c r="AZ948" s="11"/>
      <c r="BA948" s="11"/>
      <c r="BB948" s="11"/>
      <c r="BC948" s="11"/>
      <c r="BD948" s="11"/>
      <c r="BE948" s="11"/>
      <c r="BF948" s="11"/>
      <c r="BG948" s="11"/>
    </row>
    <row r="949" spans="3:59" x14ac:dyDescent="0.25">
      <c r="C949" s="11"/>
      <c r="D949" s="11"/>
      <c r="E949" s="11"/>
      <c r="F949" s="11"/>
      <c r="G949" s="11"/>
      <c r="H949" s="11"/>
      <c r="I949" s="11"/>
      <c r="J949" s="11"/>
      <c r="Q949" s="11"/>
      <c r="R949" s="11"/>
      <c r="S949" s="11"/>
      <c r="T949" s="11"/>
      <c r="U949" s="11"/>
      <c r="V949" s="11"/>
      <c r="W949" s="11"/>
      <c r="X949" s="11"/>
      <c r="Y949" s="11"/>
      <c r="Z949" s="11"/>
      <c r="AA949" s="11"/>
      <c r="AB949" s="11"/>
      <c r="AC949" s="11"/>
      <c r="AD949" s="11"/>
      <c r="AE949" s="11"/>
      <c r="AF949" s="11"/>
      <c r="AG949" s="14"/>
      <c r="AH949" s="11"/>
      <c r="AI949" s="11"/>
      <c r="AJ949" s="11"/>
      <c r="AK949" s="11"/>
      <c r="AL949" s="11"/>
      <c r="AM949" s="11"/>
      <c r="AN949" s="11"/>
      <c r="AO949" s="11"/>
      <c r="AP949" s="11"/>
      <c r="AQ949" s="11"/>
      <c r="AR949" s="11"/>
      <c r="AS949" s="11"/>
      <c r="AT949" s="11"/>
      <c r="AU949" s="11"/>
      <c r="AV949" s="11"/>
      <c r="AW949" s="11"/>
      <c r="AX949" s="11"/>
      <c r="AY949" s="11"/>
      <c r="AZ949" s="11"/>
      <c r="BA949" s="11"/>
      <c r="BB949" s="11"/>
      <c r="BC949" s="11"/>
      <c r="BD949" s="11"/>
      <c r="BE949" s="11"/>
      <c r="BF949" s="11"/>
      <c r="BG949" s="11"/>
    </row>
    <row r="950" spans="3:59" x14ac:dyDescent="0.25">
      <c r="C950" s="11"/>
      <c r="D950" s="11"/>
      <c r="E950" s="11"/>
      <c r="F950" s="11"/>
      <c r="G950" s="11"/>
      <c r="H950" s="11"/>
      <c r="I950" s="11"/>
      <c r="J950" s="11"/>
      <c r="Q950" s="11"/>
      <c r="R950" s="11"/>
      <c r="S950" s="11"/>
      <c r="T950" s="11"/>
      <c r="U950" s="11"/>
      <c r="V950" s="11"/>
      <c r="W950" s="11"/>
      <c r="X950" s="11"/>
      <c r="Y950" s="11"/>
      <c r="Z950" s="11"/>
      <c r="AA950" s="11"/>
      <c r="AB950" s="11"/>
      <c r="AC950" s="11"/>
      <c r="AD950" s="11"/>
      <c r="AE950" s="11"/>
      <c r="AF950" s="11"/>
      <c r="AG950" s="14"/>
      <c r="AH950" s="11"/>
      <c r="AI950" s="11"/>
      <c r="AJ950" s="11"/>
      <c r="AK950" s="11"/>
      <c r="AL950" s="11"/>
      <c r="AM950" s="11"/>
      <c r="AN950" s="11"/>
      <c r="AO950" s="11"/>
      <c r="AP950" s="11"/>
      <c r="AQ950" s="11"/>
      <c r="AR950" s="11"/>
      <c r="AS950" s="11"/>
      <c r="AT950" s="11"/>
      <c r="AU950" s="11"/>
      <c r="AV950" s="11"/>
      <c r="AW950" s="11"/>
      <c r="AX950" s="11"/>
      <c r="AY950" s="11"/>
      <c r="AZ950" s="11"/>
      <c r="BA950" s="11"/>
      <c r="BB950" s="11"/>
      <c r="BC950" s="11"/>
      <c r="BD950" s="11"/>
      <c r="BE950" s="11"/>
      <c r="BF950" s="11"/>
      <c r="BG950" s="11"/>
    </row>
    <row r="951" spans="3:59" x14ac:dyDescent="0.25">
      <c r="C951" s="11"/>
      <c r="D951" s="11"/>
      <c r="E951" s="11"/>
      <c r="F951" s="11"/>
      <c r="G951" s="11"/>
      <c r="H951" s="11"/>
      <c r="I951" s="11"/>
      <c r="J951" s="11"/>
      <c r="Q951" s="11"/>
      <c r="R951" s="11"/>
      <c r="S951" s="11"/>
      <c r="T951" s="11"/>
      <c r="U951" s="11"/>
      <c r="V951" s="11"/>
      <c r="W951" s="11"/>
      <c r="X951" s="11"/>
      <c r="Y951" s="11"/>
      <c r="Z951" s="11"/>
      <c r="AA951" s="11"/>
      <c r="AB951" s="11"/>
      <c r="AC951" s="11"/>
      <c r="AD951" s="11"/>
      <c r="AE951" s="11"/>
      <c r="AF951" s="11"/>
      <c r="AG951" s="14"/>
      <c r="AH951" s="11"/>
      <c r="AI951" s="11"/>
      <c r="AJ951" s="11"/>
      <c r="AK951" s="11"/>
      <c r="AL951" s="11"/>
      <c r="AM951" s="11"/>
      <c r="AN951" s="11"/>
      <c r="AO951" s="11"/>
      <c r="AP951" s="11"/>
      <c r="AQ951" s="11"/>
      <c r="AR951" s="11"/>
      <c r="AS951" s="11"/>
      <c r="AT951" s="11"/>
      <c r="AU951" s="11"/>
      <c r="AV951" s="11"/>
      <c r="AW951" s="11"/>
      <c r="AX951" s="11"/>
      <c r="AY951" s="11"/>
      <c r="AZ951" s="11"/>
      <c r="BA951" s="11"/>
      <c r="BB951" s="11"/>
      <c r="BC951" s="11"/>
      <c r="BD951" s="11"/>
      <c r="BE951" s="11"/>
      <c r="BF951" s="11"/>
      <c r="BG951" s="11"/>
    </row>
    <row r="952" spans="3:59" x14ac:dyDescent="0.25">
      <c r="C952" s="11"/>
      <c r="D952" s="11"/>
      <c r="E952" s="11"/>
      <c r="F952" s="11"/>
      <c r="G952" s="11"/>
      <c r="H952" s="11"/>
      <c r="I952" s="11"/>
      <c r="J952" s="11"/>
      <c r="Q952" s="11"/>
      <c r="R952" s="11"/>
      <c r="S952" s="11"/>
      <c r="T952" s="11"/>
      <c r="U952" s="11"/>
      <c r="V952" s="11"/>
      <c r="W952" s="11"/>
      <c r="X952" s="11"/>
      <c r="Y952" s="11"/>
      <c r="Z952" s="11"/>
      <c r="AA952" s="11"/>
      <c r="AB952" s="11"/>
      <c r="AC952" s="11"/>
      <c r="AD952" s="11"/>
      <c r="AE952" s="11"/>
      <c r="AF952" s="11"/>
      <c r="AG952" s="14"/>
      <c r="AH952" s="11"/>
      <c r="AI952" s="11"/>
      <c r="AJ952" s="11"/>
      <c r="AK952" s="11"/>
      <c r="AL952" s="11"/>
      <c r="AM952" s="11"/>
      <c r="AN952" s="11"/>
      <c r="AO952" s="11"/>
      <c r="AP952" s="11"/>
      <c r="AQ952" s="11"/>
      <c r="AR952" s="11"/>
      <c r="AS952" s="11"/>
      <c r="AT952" s="11"/>
      <c r="AU952" s="11"/>
      <c r="AV952" s="11"/>
      <c r="AW952" s="11"/>
      <c r="AX952" s="11"/>
      <c r="AY952" s="11"/>
      <c r="AZ952" s="11"/>
      <c r="BA952" s="11"/>
      <c r="BB952" s="11"/>
      <c r="BC952" s="11"/>
      <c r="BD952" s="11"/>
      <c r="BE952" s="11"/>
      <c r="BF952" s="11"/>
      <c r="BG952" s="11"/>
    </row>
    <row r="953" spans="3:59" x14ac:dyDescent="0.25">
      <c r="C953" s="11"/>
      <c r="D953" s="11"/>
      <c r="E953" s="11"/>
      <c r="F953" s="11"/>
      <c r="G953" s="11"/>
      <c r="H953" s="11"/>
      <c r="I953" s="11"/>
      <c r="J953" s="11"/>
      <c r="Q953" s="11"/>
      <c r="R953" s="11"/>
      <c r="S953" s="11"/>
      <c r="T953" s="11"/>
      <c r="U953" s="11"/>
      <c r="V953" s="11"/>
      <c r="W953" s="11"/>
      <c r="X953" s="11"/>
      <c r="Y953" s="11"/>
      <c r="Z953" s="11"/>
      <c r="AA953" s="11"/>
      <c r="AB953" s="11"/>
      <c r="AC953" s="11"/>
      <c r="AD953" s="11"/>
      <c r="AE953" s="11"/>
      <c r="AF953" s="11"/>
      <c r="AG953" s="14"/>
      <c r="AH953" s="11"/>
      <c r="AI953" s="11"/>
      <c r="AJ953" s="11"/>
      <c r="AK953" s="11"/>
      <c r="AL953" s="11"/>
      <c r="AM953" s="11"/>
      <c r="AN953" s="11"/>
      <c r="AO953" s="11"/>
      <c r="AP953" s="11"/>
      <c r="AQ953" s="11"/>
      <c r="AR953" s="11"/>
      <c r="AS953" s="11"/>
      <c r="AT953" s="11"/>
      <c r="AU953" s="11"/>
      <c r="AV953" s="11"/>
      <c r="AW953" s="11"/>
      <c r="AX953" s="11"/>
      <c r="AY953" s="11"/>
      <c r="AZ953" s="11"/>
      <c r="BA953" s="11"/>
      <c r="BB953" s="11"/>
      <c r="BC953" s="11"/>
      <c r="BD953" s="11"/>
      <c r="BE953" s="11"/>
      <c r="BF953" s="11"/>
      <c r="BG953" s="11"/>
    </row>
    <row r="954" spans="3:59" x14ac:dyDescent="0.25">
      <c r="C954" s="11"/>
      <c r="D954" s="11"/>
      <c r="E954" s="11"/>
      <c r="F954" s="11"/>
      <c r="G954" s="11"/>
      <c r="H954" s="11"/>
      <c r="I954" s="11"/>
      <c r="J954" s="11"/>
      <c r="Q954" s="11"/>
      <c r="R954" s="11"/>
      <c r="S954" s="11"/>
      <c r="T954" s="11"/>
      <c r="U954" s="11"/>
      <c r="V954" s="11"/>
      <c r="W954" s="11"/>
      <c r="X954" s="11"/>
      <c r="Y954" s="11"/>
      <c r="Z954" s="11"/>
      <c r="AA954" s="11"/>
      <c r="AB954" s="11"/>
      <c r="AC954" s="11"/>
      <c r="AD954" s="11"/>
      <c r="AE954" s="11"/>
      <c r="AF954" s="11"/>
      <c r="AG954" s="14"/>
      <c r="AH954" s="11"/>
      <c r="AI954" s="11"/>
      <c r="AJ954" s="11"/>
      <c r="AK954" s="11"/>
      <c r="AL954" s="11"/>
      <c r="AM954" s="11"/>
      <c r="AN954" s="11"/>
      <c r="AO954" s="11"/>
      <c r="AP954" s="11"/>
      <c r="AQ954" s="11"/>
      <c r="AR954" s="11"/>
      <c r="AS954" s="11"/>
      <c r="AT954" s="11"/>
      <c r="AU954" s="11"/>
      <c r="AV954" s="11"/>
      <c r="AW954" s="11"/>
      <c r="AX954" s="11"/>
      <c r="AY954" s="11"/>
      <c r="AZ954" s="11"/>
      <c r="BA954" s="11"/>
      <c r="BB954" s="11"/>
      <c r="BC954" s="11"/>
      <c r="BD954" s="11"/>
      <c r="BE954" s="11"/>
      <c r="BF954" s="11"/>
      <c r="BG954" s="11"/>
    </row>
    <row r="955" spans="3:59" x14ac:dyDescent="0.25">
      <c r="C955" s="11"/>
      <c r="D955" s="11"/>
      <c r="E955" s="11"/>
      <c r="F955" s="11"/>
      <c r="G955" s="11"/>
      <c r="H955" s="11"/>
      <c r="I955" s="11"/>
      <c r="J955" s="11"/>
      <c r="Q955" s="11"/>
      <c r="R955" s="11"/>
      <c r="S955" s="11"/>
      <c r="T955" s="11"/>
      <c r="U955" s="11"/>
      <c r="V955" s="11"/>
      <c r="W955" s="11"/>
      <c r="X955" s="11"/>
      <c r="Y955" s="11"/>
      <c r="Z955" s="11"/>
      <c r="AA955" s="11"/>
      <c r="AB955" s="11"/>
      <c r="AC955" s="11"/>
      <c r="AD955" s="11"/>
      <c r="AE955" s="11"/>
      <c r="AF955" s="11"/>
      <c r="AG955" s="14"/>
      <c r="AH955" s="11"/>
      <c r="AI955" s="11"/>
      <c r="AJ955" s="11"/>
      <c r="AK955" s="11"/>
      <c r="AL955" s="11"/>
      <c r="AM955" s="11"/>
      <c r="AN955" s="11"/>
      <c r="AO955" s="11"/>
      <c r="AP955" s="11"/>
      <c r="AQ955" s="11"/>
      <c r="AR955" s="11"/>
      <c r="AS955" s="11"/>
      <c r="AT955" s="11"/>
      <c r="AU955" s="11"/>
      <c r="AV955" s="11"/>
      <c r="AW955" s="11"/>
      <c r="AX955" s="11"/>
      <c r="AY955" s="11"/>
      <c r="AZ955" s="11"/>
      <c r="BA955" s="11"/>
      <c r="BB955" s="11"/>
      <c r="BC955" s="11"/>
      <c r="BD955" s="11"/>
      <c r="BE955" s="11"/>
      <c r="BF955" s="11"/>
      <c r="BG955" s="11"/>
    </row>
    <row r="956" spans="3:59" x14ac:dyDescent="0.25">
      <c r="C956" s="11"/>
      <c r="D956" s="11"/>
      <c r="E956" s="11"/>
      <c r="F956" s="11"/>
      <c r="G956" s="11"/>
      <c r="H956" s="11"/>
      <c r="I956" s="11"/>
      <c r="J956" s="11"/>
      <c r="Q956" s="11"/>
      <c r="R956" s="11"/>
      <c r="S956" s="11"/>
      <c r="T956" s="11"/>
      <c r="U956" s="11"/>
      <c r="V956" s="11"/>
      <c r="W956" s="11"/>
      <c r="X956" s="11"/>
      <c r="Y956" s="11"/>
      <c r="Z956" s="11"/>
      <c r="AA956" s="11"/>
      <c r="AB956" s="11"/>
      <c r="AC956" s="11"/>
      <c r="AD956" s="11"/>
      <c r="AE956" s="11"/>
      <c r="AF956" s="11"/>
      <c r="AG956" s="14"/>
      <c r="AH956" s="11"/>
      <c r="AI956" s="11"/>
      <c r="AJ956" s="11"/>
      <c r="AK956" s="11"/>
      <c r="AL956" s="11"/>
      <c r="AM956" s="11"/>
      <c r="AN956" s="11"/>
      <c r="AO956" s="11"/>
      <c r="AP956" s="11"/>
      <c r="AQ956" s="11"/>
      <c r="AR956" s="11"/>
      <c r="AS956" s="11"/>
      <c r="AT956" s="11"/>
      <c r="AU956" s="11"/>
      <c r="AV956" s="11"/>
      <c r="AW956" s="11"/>
      <c r="AX956" s="11"/>
      <c r="AY956" s="11"/>
      <c r="AZ956" s="11"/>
      <c r="BA956" s="11"/>
      <c r="BB956" s="11"/>
      <c r="BC956" s="11"/>
      <c r="BD956" s="11"/>
      <c r="BE956" s="11"/>
      <c r="BF956" s="11"/>
      <c r="BG956" s="11"/>
    </row>
    <row r="957" spans="3:59" x14ac:dyDescent="0.25">
      <c r="C957" s="11"/>
      <c r="D957" s="11"/>
      <c r="E957" s="11"/>
      <c r="F957" s="11"/>
      <c r="G957" s="11"/>
      <c r="H957" s="11"/>
      <c r="I957" s="11"/>
      <c r="J957" s="11"/>
      <c r="Q957" s="11"/>
      <c r="R957" s="11"/>
      <c r="S957" s="11"/>
      <c r="T957" s="11"/>
      <c r="U957" s="11"/>
      <c r="V957" s="11"/>
      <c r="W957" s="11"/>
      <c r="X957" s="11"/>
      <c r="Y957" s="11"/>
      <c r="Z957" s="11"/>
      <c r="AA957" s="11"/>
      <c r="AB957" s="11"/>
      <c r="AC957" s="11"/>
      <c r="AD957" s="11"/>
      <c r="AE957" s="11"/>
      <c r="AF957" s="11"/>
      <c r="AG957" s="14"/>
      <c r="AH957" s="11"/>
      <c r="AI957" s="11"/>
      <c r="AJ957" s="11"/>
      <c r="AK957" s="11"/>
      <c r="AL957" s="11"/>
      <c r="AM957" s="11"/>
      <c r="AN957" s="11"/>
      <c r="AO957" s="11"/>
      <c r="AP957" s="11"/>
      <c r="AQ957" s="11"/>
      <c r="AR957" s="11"/>
      <c r="AS957" s="11"/>
      <c r="AT957" s="11"/>
      <c r="AU957" s="11"/>
      <c r="AV957" s="11"/>
      <c r="AW957" s="11"/>
      <c r="AX957" s="11"/>
      <c r="AY957" s="11"/>
      <c r="AZ957" s="11"/>
      <c r="BA957" s="11"/>
      <c r="BB957" s="11"/>
      <c r="BC957" s="11"/>
      <c r="BD957" s="11"/>
      <c r="BE957" s="11"/>
      <c r="BF957" s="11"/>
      <c r="BG957" s="11"/>
    </row>
    <row r="958" spans="3:59" x14ac:dyDescent="0.25">
      <c r="C958" s="11"/>
      <c r="D958" s="11"/>
      <c r="E958" s="11"/>
      <c r="F958" s="11"/>
      <c r="G958" s="11"/>
      <c r="H958" s="11"/>
      <c r="I958" s="11"/>
      <c r="J958" s="11"/>
      <c r="Q958" s="11"/>
      <c r="R958" s="11"/>
      <c r="S958" s="11"/>
      <c r="T958" s="11"/>
      <c r="U958" s="11"/>
      <c r="V958" s="11"/>
      <c r="W958" s="11"/>
      <c r="X958" s="11"/>
      <c r="Y958" s="11"/>
      <c r="Z958" s="11"/>
      <c r="AA958" s="11"/>
      <c r="AB958" s="11"/>
      <c r="AC958" s="11"/>
      <c r="AD958" s="11"/>
      <c r="AE958" s="11"/>
      <c r="AF958" s="11"/>
      <c r="AG958" s="14"/>
      <c r="AH958" s="11"/>
      <c r="AI958" s="11"/>
      <c r="AJ958" s="11"/>
      <c r="AK958" s="11"/>
      <c r="AL958" s="11"/>
      <c r="AM958" s="11"/>
      <c r="AN958" s="11"/>
      <c r="AO958" s="11"/>
      <c r="AP958" s="11"/>
      <c r="AQ958" s="11"/>
      <c r="AR958" s="11"/>
      <c r="AS958" s="11"/>
      <c r="AT958" s="11"/>
      <c r="AU958" s="11"/>
      <c r="AV958" s="11"/>
      <c r="AW958" s="11"/>
      <c r="AX958" s="11"/>
      <c r="AY958" s="11"/>
      <c r="AZ958" s="11"/>
      <c r="BA958" s="11"/>
      <c r="BB958" s="11"/>
      <c r="BC958" s="11"/>
      <c r="BD958" s="11"/>
      <c r="BE958" s="11"/>
      <c r="BF958" s="11"/>
      <c r="BG958" s="11"/>
    </row>
    <row r="959" spans="3:59" x14ac:dyDescent="0.25">
      <c r="C959" s="11"/>
      <c r="D959" s="11"/>
      <c r="E959" s="11"/>
      <c r="F959" s="11"/>
      <c r="G959" s="11"/>
      <c r="H959" s="11"/>
      <c r="I959" s="11"/>
      <c r="J959" s="11"/>
      <c r="Q959" s="11"/>
      <c r="R959" s="11"/>
      <c r="S959" s="11"/>
      <c r="T959" s="11"/>
      <c r="U959" s="11"/>
      <c r="V959" s="11"/>
      <c r="W959" s="11"/>
      <c r="X959" s="11"/>
      <c r="Y959" s="11"/>
      <c r="Z959" s="11"/>
      <c r="AA959" s="11"/>
      <c r="AB959" s="11"/>
      <c r="AC959" s="11"/>
      <c r="AD959" s="11"/>
      <c r="AE959" s="11"/>
      <c r="AF959" s="11"/>
      <c r="AG959" s="14"/>
      <c r="AH959" s="11"/>
      <c r="AI959" s="11"/>
      <c r="AJ959" s="11"/>
      <c r="AK959" s="11"/>
      <c r="AL959" s="11"/>
      <c r="AM959" s="11"/>
      <c r="AN959" s="11"/>
      <c r="AO959" s="11"/>
      <c r="AP959" s="11"/>
      <c r="AQ959" s="11"/>
      <c r="AR959" s="11"/>
      <c r="AS959" s="11"/>
      <c r="AT959" s="11"/>
      <c r="AU959" s="11"/>
      <c r="AV959" s="11"/>
      <c r="AW959" s="11"/>
      <c r="AX959" s="11"/>
      <c r="AY959" s="11"/>
      <c r="AZ959" s="11"/>
      <c r="BA959" s="11"/>
      <c r="BB959" s="11"/>
      <c r="BC959" s="11"/>
      <c r="BD959" s="11"/>
      <c r="BE959" s="11"/>
      <c r="BF959" s="11"/>
      <c r="BG959" s="11"/>
    </row>
    <row r="960" spans="3:59" x14ac:dyDescent="0.25">
      <c r="C960" s="11"/>
      <c r="D960" s="11"/>
      <c r="E960" s="11"/>
      <c r="F960" s="11"/>
      <c r="G960" s="11"/>
      <c r="H960" s="11"/>
      <c r="I960" s="11"/>
      <c r="J960" s="11"/>
      <c r="Q960" s="11"/>
      <c r="R960" s="11"/>
      <c r="S960" s="11"/>
      <c r="T960" s="11"/>
      <c r="U960" s="11"/>
      <c r="V960" s="11"/>
      <c r="W960" s="11"/>
      <c r="X960" s="11"/>
      <c r="Y960" s="11"/>
      <c r="Z960" s="11"/>
      <c r="AA960" s="11"/>
      <c r="AB960" s="11"/>
      <c r="AC960" s="11"/>
      <c r="AD960" s="11"/>
      <c r="AE960" s="11"/>
      <c r="AF960" s="11"/>
      <c r="AG960" s="14"/>
      <c r="AH960" s="11"/>
      <c r="AI960" s="11"/>
      <c r="AJ960" s="11"/>
      <c r="AK960" s="11"/>
      <c r="AL960" s="11"/>
      <c r="AM960" s="11"/>
      <c r="AN960" s="11"/>
      <c r="AO960" s="11"/>
      <c r="AP960" s="11"/>
      <c r="AQ960" s="11"/>
      <c r="AR960" s="11"/>
      <c r="AS960" s="11"/>
      <c r="AT960" s="11"/>
      <c r="AU960" s="11"/>
      <c r="AV960" s="11"/>
      <c r="AW960" s="11"/>
      <c r="AX960" s="11"/>
      <c r="AY960" s="11"/>
      <c r="AZ960" s="11"/>
      <c r="BA960" s="11"/>
      <c r="BB960" s="11"/>
      <c r="BC960" s="11"/>
      <c r="BD960" s="11"/>
      <c r="BE960" s="11"/>
      <c r="BF960" s="11"/>
      <c r="BG960" s="11"/>
    </row>
    <row r="961" spans="3:59" x14ac:dyDescent="0.25">
      <c r="C961" s="11"/>
      <c r="D961" s="11"/>
      <c r="E961" s="11"/>
      <c r="F961" s="11"/>
      <c r="G961" s="11"/>
      <c r="H961" s="11"/>
      <c r="I961" s="11"/>
      <c r="J961" s="11"/>
      <c r="Q961" s="11"/>
      <c r="R961" s="11"/>
      <c r="S961" s="11"/>
      <c r="T961" s="11"/>
      <c r="U961" s="11"/>
      <c r="V961" s="11"/>
      <c r="W961" s="11"/>
      <c r="X961" s="11"/>
      <c r="Y961" s="11"/>
      <c r="Z961" s="11"/>
      <c r="AA961" s="11"/>
      <c r="AB961" s="11"/>
      <c r="AC961" s="11"/>
      <c r="AD961" s="11"/>
      <c r="AE961" s="11"/>
      <c r="AF961" s="11"/>
      <c r="AG961" s="14"/>
      <c r="AH961" s="11"/>
      <c r="AI961" s="11"/>
      <c r="AJ961" s="11"/>
      <c r="AK961" s="11"/>
      <c r="AL961" s="11"/>
      <c r="AM961" s="11"/>
      <c r="AN961" s="11"/>
      <c r="AO961" s="11"/>
      <c r="AP961" s="11"/>
      <c r="AQ961" s="11"/>
      <c r="AR961" s="11"/>
      <c r="AS961" s="11"/>
      <c r="AT961" s="11"/>
      <c r="AU961" s="11"/>
      <c r="AV961" s="11"/>
      <c r="AW961" s="11"/>
      <c r="AX961" s="11"/>
      <c r="AY961" s="11"/>
      <c r="AZ961" s="11"/>
      <c r="BA961" s="11"/>
      <c r="BB961" s="11"/>
      <c r="BC961" s="11"/>
      <c r="BD961" s="11"/>
      <c r="BE961" s="11"/>
      <c r="BF961" s="11"/>
      <c r="BG961" s="11"/>
    </row>
    <row r="962" spans="3:59" x14ac:dyDescent="0.25">
      <c r="C962" s="11"/>
      <c r="D962" s="11"/>
      <c r="E962" s="11"/>
      <c r="F962" s="11"/>
      <c r="G962" s="11"/>
      <c r="H962" s="11"/>
      <c r="I962" s="11"/>
      <c r="J962" s="11"/>
      <c r="Q962" s="11"/>
      <c r="R962" s="11"/>
      <c r="S962" s="11"/>
      <c r="T962" s="11"/>
      <c r="U962" s="11"/>
      <c r="V962" s="11"/>
      <c r="W962" s="11"/>
      <c r="X962" s="11"/>
      <c r="Y962" s="11"/>
      <c r="Z962" s="11"/>
      <c r="AA962" s="11"/>
      <c r="AB962" s="11"/>
      <c r="AC962" s="11"/>
      <c r="AD962" s="11"/>
      <c r="AE962" s="11"/>
      <c r="AF962" s="11"/>
      <c r="AG962" s="14"/>
      <c r="AH962" s="11"/>
      <c r="AI962" s="11"/>
      <c r="AJ962" s="11"/>
      <c r="AK962" s="11"/>
      <c r="AL962" s="11"/>
      <c r="AM962" s="11"/>
      <c r="AN962" s="11"/>
      <c r="AO962" s="11"/>
      <c r="AP962" s="11"/>
      <c r="AQ962" s="11"/>
      <c r="AR962" s="11"/>
      <c r="AS962" s="11"/>
      <c r="AT962" s="11"/>
      <c r="AU962" s="11"/>
      <c r="AV962" s="11"/>
      <c r="AW962" s="11"/>
      <c r="AX962" s="11"/>
      <c r="AY962" s="11"/>
      <c r="AZ962" s="11"/>
      <c r="BA962" s="11"/>
      <c r="BB962" s="11"/>
      <c r="BC962" s="11"/>
      <c r="BD962" s="11"/>
      <c r="BE962" s="11"/>
      <c r="BF962" s="11"/>
      <c r="BG962" s="11"/>
    </row>
    <row r="963" spans="3:59" x14ac:dyDescent="0.25">
      <c r="C963" s="11"/>
      <c r="D963" s="11"/>
      <c r="E963" s="11"/>
      <c r="F963" s="11"/>
      <c r="G963" s="11"/>
      <c r="H963" s="11"/>
      <c r="I963" s="11"/>
      <c r="J963" s="11"/>
      <c r="Q963" s="11"/>
      <c r="R963" s="11"/>
      <c r="S963" s="11"/>
      <c r="T963" s="11"/>
      <c r="U963" s="11"/>
      <c r="V963" s="11"/>
      <c r="W963" s="11"/>
      <c r="X963" s="11"/>
      <c r="Y963" s="11"/>
      <c r="Z963" s="11"/>
      <c r="AA963" s="11"/>
      <c r="AB963" s="11"/>
      <c r="AC963" s="11"/>
      <c r="AD963" s="11"/>
      <c r="AE963" s="11"/>
      <c r="AF963" s="11"/>
      <c r="AG963" s="14"/>
      <c r="AH963" s="11"/>
      <c r="AI963" s="11"/>
      <c r="AJ963" s="11"/>
      <c r="AK963" s="11"/>
      <c r="AL963" s="11"/>
      <c r="AM963" s="11"/>
      <c r="AN963" s="11"/>
      <c r="AO963" s="11"/>
      <c r="AP963" s="11"/>
      <c r="AQ963" s="11"/>
      <c r="AR963" s="11"/>
      <c r="AS963" s="11"/>
      <c r="AT963" s="11"/>
      <c r="AU963" s="11"/>
      <c r="AV963" s="11"/>
      <c r="AW963" s="11"/>
      <c r="AX963" s="11"/>
      <c r="AY963" s="11"/>
      <c r="AZ963" s="11"/>
      <c r="BA963" s="11"/>
      <c r="BB963" s="11"/>
      <c r="BC963" s="11"/>
      <c r="BD963" s="11"/>
      <c r="BE963" s="11"/>
      <c r="BF963" s="11"/>
      <c r="BG963" s="11"/>
    </row>
    <row r="964" spans="3:59" x14ac:dyDescent="0.25">
      <c r="C964" s="11"/>
      <c r="D964" s="11"/>
      <c r="E964" s="11"/>
      <c r="F964" s="11"/>
      <c r="G964" s="11"/>
      <c r="H964" s="11"/>
      <c r="I964" s="11"/>
      <c r="J964" s="11"/>
      <c r="Q964" s="11"/>
      <c r="R964" s="11"/>
      <c r="S964" s="11"/>
      <c r="T964" s="11"/>
      <c r="U964" s="11"/>
      <c r="V964" s="11"/>
      <c r="W964" s="11"/>
      <c r="X964" s="11"/>
      <c r="Y964" s="11"/>
      <c r="Z964" s="11"/>
      <c r="AA964" s="11"/>
      <c r="AB964" s="11"/>
      <c r="AC964" s="11"/>
      <c r="AD964" s="11"/>
      <c r="AE964" s="11"/>
      <c r="AF964" s="11"/>
      <c r="AG964" s="14"/>
      <c r="AH964" s="11"/>
      <c r="AI964" s="11"/>
      <c r="AJ964" s="11"/>
      <c r="AK964" s="11"/>
      <c r="AL964" s="11"/>
      <c r="AM964" s="11"/>
      <c r="AN964" s="11"/>
      <c r="AO964" s="11"/>
      <c r="AP964" s="11"/>
      <c r="AQ964" s="11"/>
      <c r="AR964" s="11"/>
      <c r="AS964" s="11"/>
      <c r="AT964" s="11"/>
      <c r="AU964" s="11"/>
      <c r="AV964" s="11"/>
      <c r="AW964" s="11"/>
      <c r="AX964" s="11"/>
      <c r="AY964" s="11"/>
      <c r="AZ964" s="11"/>
      <c r="BA964" s="11"/>
      <c r="BB964" s="11"/>
      <c r="BC964" s="11"/>
      <c r="BD964" s="11"/>
      <c r="BE964" s="11"/>
      <c r="BF964" s="11"/>
      <c r="BG964" s="11"/>
    </row>
    <row r="965" spans="3:59" x14ac:dyDescent="0.25">
      <c r="C965" s="11"/>
      <c r="D965" s="11"/>
      <c r="E965" s="11"/>
      <c r="F965" s="11"/>
      <c r="G965" s="11"/>
      <c r="H965" s="11"/>
      <c r="I965" s="11"/>
      <c r="J965" s="11"/>
      <c r="Q965" s="11"/>
      <c r="R965" s="11"/>
      <c r="S965" s="11"/>
      <c r="T965" s="11"/>
      <c r="U965" s="11"/>
      <c r="V965" s="11"/>
      <c r="W965" s="11"/>
      <c r="X965" s="11"/>
      <c r="Y965" s="11"/>
      <c r="Z965" s="11"/>
      <c r="AA965" s="11"/>
      <c r="AB965" s="11"/>
      <c r="AC965" s="11"/>
      <c r="AD965" s="11"/>
      <c r="AE965" s="11"/>
      <c r="AF965" s="11"/>
      <c r="AG965" s="14"/>
      <c r="AH965" s="11"/>
      <c r="AI965" s="11"/>
      <c r="AJ965" s="11"/>
      <c r="AK965" s="11"/>
      <c r="AL965" s="11"/>
      <c r="AM965" s="11"/>
      <c r="AN965" s="11"/>
      <c r="AO965" s="11"/>
      <c r="AP965" s="11"/>
      <c r="AQ965" s="11"/>
      <c r="AR965" s="11"/>
      <c r="AS965" s="11"/>
      <c r="AT965" s="11"/>
      <c r="AU965" s="11"/>
      <c r="AV965" s="11"/>
      <c r="AW965" s="11"/>
      <c r="AX965" s="11"/>
      <c r="AY965" s="11"/>
      <c r="AZ965" s="11"/>
      <c r="BA965" s="11"/>
      <c r="BB965" s="11"/>
      <c r="BC965" s="11"/>
      <c r="BD965" s="11"/>
      <c r="BE965" s="11"/>
      <c r="BF965" s="11"/>
      <c r="BG965" s="11"/>
    </row>
    <row r="966" spans="3:59" x14ac:dyDescent="0.25">
      <c r="C966" s="11"/>
      <c r="D966" s="11"/>
      <c r="E966" s="11"/>
      <c r="F966" s="11"/>
      <c r="G966" s="11"/>
      <c r="H966" s="11"/>
      <c r="I966" s="11"/>
      <c r="J966" s="11"/>
      <c r="Q966" s="11"/>
      <c r="R966" s="11"/>
      <c r="S966" s="11"/>
      <c r="T966" s="11"/>
      <c r="U966" s="11"/>
      <c r="V966" s="11"/>
      <c r="W966" s="11"/>
      <c r="X966" s="11"/>
      <c r="Y966" s="11"/>
      <c r="Z966" s="11"/>
      <c r="AA966" s="11"/>
      <c r="AB966" s="11"/>
      <c r="AC966" s="11"/>
      <c r="AD966" s="11"/>
      <c r="AE966" s="11"/>
      <c r="AF966" s="11"/>
      <c r="AG966" s="14"/>
      <c r="AH966" s="11"/>
      <c r="AI966" s="11"/>
      <c r="AJ966" s="11"/>
      <c r="AK966" s="11"/>
      <c r="AL966" s="11"/>
      <c r="AM966" s="11"/>
      <c r="AN966" s="11"/>
      <c r="AO966" s="11"/>
      <c r="AP966" s="11"/>
      <c r="AQ966" s="11"/>
      <c r="AR966" s="11"/>
      <c r="AS966" s="11"/>
      <c r="AT966" s="11"/>
      <c r="AU966" s="11"/>
      <c r="AV966" s="11"/>
      <c r="AW966" s="11"/>
      <c r="AX966" s="11"/>
      <c r="AY966" s="11"/>
      <c r="AZ966" s="11"/>
      <c r="BA966" s="11"/>
      <c r="BB966" s="11"/>
      <c r="BC966" s="11"/>
      <c r="BD966" s="11"/>
      <c r="BE966" s="11"/>
      <c r="BF966" s="11"/>
      <c r="BG966" s="11"/>
    </row>
    <row r="967" spans="3:59" x14ac:dyDescent="0.25">
      <c r="C967" s="11"/>
      <c r="D967" s="11"/>
      <c r="E967" s="11"/>
      <c r="F967" s="11"/>
      <c r="G967" s="11"/>
      <c r="H967" s="11"/>
      <c r="I967" s="11"/>
      <c r="J967" s="11"/>
      <c r="Q967" s="11"/>
      <c r="R967" s="11"/>
      <c r="S967" s="11"/>
      <c r="T967" s="11"/>
      <c r="U967" s="11"/>
      <c r="V967" s="11"/>
      <c r="W967" s="11"/>
      <c r="X967" s="11"/>
      <c r="Y967" s="11"/>
      <c r="Z967" s="11"/>
      <c r="AA967" s="11"/>
      <c r="AB967" s="11"/>
      <c r="AC967" s="11"/>
      <c r="AD967" s="11"/>
      <c r="AE967" s="11"/>
      <c r="AF967" s="11"/>
      <c r="AG967" s="14"/>
      <c r="AH967" s="11"/>
      <c r="AI967" s="11"/>
      <c r="AJ967" s="11"/>
      <c r="AK967" s="11"/>
      <c r="AL967" s="11"/>
      <c r="AM967" s="11"/>
      <c r="AN967" s="11"/>
      <c r="AO967" s="11"/>
      <c r="AP967" s="11"/>
      <c r="AQ967" s="11"/>
      <c r="AR967" s="11"/>
      <c r="AS967" s="11"/>
      <c r="AT967" s="11"/>
      <c r="AU967" s="11"/>
      <c r="AV967" s="11"/>
      <c r="AW967" s="11"/>
      <c r="AX967" s="11"/>
      <c r="AY967" s="11"/>
      <c r="AZ967" s="11"/>
      <c r="BA967" s="11"/>
      <c r="BB967" s="11"/>
      <c r="BC967" s="11"/>
      <c r="BD967" s="11"/>
      <c r="BE967" s="11"/>
      <c r="BF967" s="11"/>
      <c r="BG967" s="11"/>
    </row>
    <row r="968" spans="3:59" x14ac:dyDescent="0.25">
      <c r="C968" s="11"/>
      <c r="D968" s="11"/>
      <c r="E968" s="11"/>
      <c r="F968" s="11"/>
      <c r="G968" s="11"/>
      <c r="H968" s="11"/>
      <c r="I968" s="11"/>
      <c r="J968" s="11"/>
      <c r="Q968" s="11"/>
      <c r="R968" s="11"/>
      <c r="S968" s="11"/>
      <c r="T968" s="11"/>
      <c r="U968" s="11"/>
      <c r="V968" s="11"/>
      <c r="W968" s="11"/>
      <c r="X968" s="11"/>
      <c r="Y968" s="11"/>
      <c r="Z968" s="11"/>
      <c r="AA968" s="11"/>
      <c r="AB968" s="11"/>
      <c r="AC968" s="11"/>
      <c r="AD968" s="11"/>
      <c r="AE968" s="11"/>
      <c r="AF968" s="11"/>
      <c r="AG968" s="14"/>
      <c r="AH968" s="11"/>
      <c r="AI968" s="11"/>
      <c r="AJ968" s="11"/>
      <c r="AK968" s="11"/>
      <c r="AL968" s="11"/>
      <c r="AM968" s="11"/>
      <c r="AN968" s="11"/>
      <c r="AO968" s="11"/>
      <c r="AP968" s="11"/>
      <c r="AQ968" s="11"/>
      <c r="AR968" s="11"/>
      <c r="AS968" s="11"/>
      <c r="AT968" s="11"/>
      <c r="AU968" s="11"/>
      <c r="AV968" s="11"/>
      <c r="AW968" s="11"/>
      <c r="AX968" s="11"/>
      <c r="AY968" s="11"/>
      <c r="AZ968" s="11"/>
      <c r="BA968" s="11"/>
      <c r="BB968" s="11"/>
      <c r="BC968" s="11"/>
      <c r="BD968" s="11"/>
      <c r="BE968" s="11"/>
      <c r="BF968" s="11"/>
      <c r="BG968" s="11"/>
    </row>
    <row r="969" spans="3:59" x14ac:dyDescent="0.25">
      <c r="C969" s="11"/>
      <c r="D969" s="11"/>
      <c r="E969" s="11"/>
      <c r="F969" s="11"/>
      <c r="G969" s="11"/>
      <c r="H969" s="11"/>
      <c r="I969" s="11"/>
      <c r="J969" s="11"/>
      <c r="Q969" s="11"/>
      <c r="R969" s="11"/>
      <c r="S969" s="11"/>
      <c r="T969" s="11"/>
      <c r="U969" s="11"/>
      <c r="V969" s="11"/>
      <c r="W969" s="11"/>
      <c r="X969" s="11"/>
      <c r="Y969" s="11"/>
      <c r="Z969" s="11"/>
      <c r="AA969" s="11"/>
      <c r="AB969" s="11"/>
      <c r="AC969" s="11"/>
      <c r="AD969" s="11"/>
      <c r="AE969" s="11"/>
      <c r="AF969" s="11"/>
      <c r="AG969" s="14"/>
      <c r="AH969" s="11"/>
      <c r="AI969" s="11"/>
      <c r="AJ969" s="11"/>
      <c r="AK969" s="11"/>
      <c r="AL969" s="11"/>
      <c r="AM969" s="11"/>
      <c r="AN969" s="11"/>
      <c r="AO969" s="11"/>
      <c r="AP969" s="11"/>
      <c r="AQ969" s="11"/>
      <c r="AR969" s="11"/>
      <c r="AS969" s="11"/>
      <c r="AT969" s="11"/>
      <c r="AU969" s="11"/>
      <c r="AV969" s="11"/>
      <c r="AW969" s="11"/>
      <c r="AX969" s="11"/>
      <c r="AY969" s="11"/>
      <c r="AZ969" s="11"/>
      <c r="BA969" s="11"/>
      <c r="BB969" s="11"/>
      <c r="BC969" s="11"/>
      <c r="BD969" s="11"/>
      <c r="BE969" s="11"/>
      <c r="BF969" s="11"/>
      <c r="BG969" s="11"/>
    </row>
    <row r="970" spans="3:59" x14ac:dyDescent="0.25">
      <c r="C970" s="11"/>
      <c r="D970" s="11"/>
      <c r="E970" s="11"/>
      <c r="F970" s="11"/>
      <c r="G970" s="11"/>
      <c r="H970" s="11"/>
      <c r="I970" s="11"/>
      <c r="J970" s="11"/>
      <c r="Q970" s="11"/>
      <c r="R970" s="11"/>
      <c r="S970" s="11"/>
      <c r="T970" s="11"/>
      <c r="U970" s="11"/>
      <c r="V970" s="11"/>
      <c r="W970" s="11"/>
      <c r="X970" s="11"/>
      <c r="Y970" s="11"/>
      <c r="Z970" s="11"/>
      <c r="AA970" s="11"/>
      <c r="AB970" s="11"/>
      <c r="AC970" s="11"/>
      <c r="AD970" s="11"/>
      <c r="AE970" s="11"/>
      <c r="AF970" s="11"/>
      <c r="AG970" s="14"/>
      <c r="AH970" s="11"/>
      <c r="AI970" s="11"/>
      <c r="AJ970" s="11"/>
      <c r="AK970" s="11"/>
      <c r="AL970" s="11"/>
      <c r="AM970" s="11"/>
      <c r="AN970" s="11"/>
      <c r="AO970" s="11"/>
      <c r="AP970" s="11"/>
      <c r="AQ970" s="11"/>
      <c r="AR970" s="11"/>
      <c r="AS970" s="11"/>
      <c r="AT970" s="11"/>
      <c r="AU970" s="11"/>
      <c r="AV970" s="11"/>
      <c r="AW970" s="11"/>
      <c r="AX970" s="11"/>
      <c r="AY970" s="11"/>
      <c r="AZ970" s="11"/>
      <c r="BA970" s="11"/>
      <c r="BB970" s="11"/>
      <c r="BC970" s="11"/>
      <c r="BD970" s="11"/>
      <c r="BE970" s="11"/>
      <c r="BF970" s="11"/>
      <c r="BG970" s="11"/>
    </row>
    <row r="971" spans="3:59" x14ac:dyDescent="0.25">
      <c r="C971" s="11"/>
      <c r="D971" s="11"/>
      <c r="E971" s="11"/>
      <c r="F971" s="11"/>
      <c r="G971" s="11"/>
      <c r="H971" s="11"/>
      <c r="I971" s="11"/>
      <c r="J971" s="11"/>
      <c r="Q971" s="11"/>
      <c r="R971" s="11"/>
      <c r="S971" s="11"/>
      <c r="T971" s="11"/>
      <c r="U971" s="11"/>
      <c r="V971" s="11"/>
      <c r="W971" s="11"/>
      <c r="X971" s="11"/>
      <c r="Y971" s="11"/>
      <c r="Z971" s="11"/>
      <c r="AA971" s="11"/>
      <c r="AB971" s="11"/>
      <c r="AC971" s="11"/>
      <c r="AD971" s="11"/>
      <c r="AE971" s="11"/>
      <c r="AF971" s="11"/>
      <c r="AG971" s="14"/>
      <c r="AH971" s="11"/>
      <c r="AI971" s="11"/>
      <c r="AJ971" s="11"/>
      <c r="AK971" s="11"/>
      <c r="AL971" s="11"/>
      <c r="AM971" s="11"/>
      <c r="AN971" s="11"/>
      <c r="AO971" s="11"/>
      <c r="AP971" s="11"/>
      <c r="AQ971" s="11"/>
      <c r="AR971" s="11"/>
      <c r="AS971" s="11"/>
      <c r="AT971" s="11"/>
      <c r="AU971" s="11"/>
      <c r="AV971" s="11"/>
      <c r="AW971" s="11"/>
      <c r="AX971" s="11"/>
      <c r="AY971" s="11"/>
      <c r="AZ971" s="11"/>
      <c r="BA971" s="11"/>
      <c r="BB971" s="11"/>
      <c r="BC971" s="11"/>
      <c r="BD971" s="11"/>
      <c r="BE971" s="11"/>
      <c r="BF971" s="11"/>
      <c r="BG971" s="11"/>
    </row>
    <row r="972" spans="3:59" x14ac:dyDescent="0.25">
      <c r="C972" s="11"/>
      <c r="D972" s="11"/>
      <c r="E972" s="11"/>
      <c r="F972" s="11"/>
      <c r="G972" s="11"/>
      <c r="H972" s="11"/>
      <c r="I972" s="11"/>
      <c r="J972" s="11"/>
      <c r="Q972" s="11"/>
      <c r="R972" s="11"/>
      <c r="S972" s="11"/>
      <c r="T972" s="11"/>
      <c r="U972" s="11"/>
      <c r="V972" s="11"/>
      <c r="W972" s="11"/>
      <c r="X972" s="11"/>
      <c r="Y972" s="11"/>
      <c r="Z972" s="11"/>
      <c r="AA972" s="11"/>
      <c r="AB972" s="11"/>
      <c r="AC972" s="11"/>
      <c r="AD972" s="11"/>
      <c r="AE972" s="11"/>
      <c r="AF972" s="11"/>
      <c r="AG972" s="14"/>
      <c r="AH972" s="11"/>
      <c r="AI972" s="11"/>
      <c r="AJ972" s="11"/>
      <c r="AK972" s="11"/>
      <c r="AL972" s="11"/>
      <c r="AM972" s="11"/>
      <c r="AN972" s="11"/>
      <c r="AO972" s="11"/>
      <c r="AP972" s="11"/>
      <c r="AQ972" s="11"/>
      <c r="AR972" s="11"/>
      <c r="AS972" s="11"/>
      <c r="AT972" s="11"/>
      <c r="AU972" s="11"/>
      <c r="AV972" s="11"/>
      <c r="AW972" s="11"/>
      <c r="AX972" s="11"/>
      <c r="AY972" s="11"/>
      <c r="AZ972" s="11"/>
      <c r="BA972" s="11"/>
      <c r="BB972" s="11"/>
      <c r="BC972" s="11"/>
      <c r="BD972" s="11"/>
      <c r="BE972" s="11"/>
      <c r="BF972" s="11"/>
      <c r="BG972" s="11"/>
    </row>
    <row r="973" spans="3:59" x14ac:dyDescent="0.25">
      <c r="C973" s="11"/>
      <c r="D973" s="11"/>
      <c r="E973" s="11"/>
      <c r="F973" s="11"/>
      <c r="G973" s="11"/>
      <c r="H973" s="11"/>
      <c r="I973" s="11"/>
      <c r="J973" s="11"/>
      <c r="Q973" s="11"/>
      <c r="R973" s="11"/>
      <c r="S973" s="11"/>
      <c r="T973" s="11"/>
      <c r="U973" s="11"/>
      <c r="V973" s="11"/>
      <c r="W973" s="11"/>
      <c r="X973" s="11"/>
      <c r="Y973" s="11"/>
      <c r="Z973" s="11"/>
      <c r="AA973" s="11"/>
      <c r="AB973" s="11"/>
      <c r="AC973" s="11"/>
      <c r="AD973" s="11"/>
      <c r="AE973" s="11"/>
      <c r="AF973" s="11"/>
      <c r="AG973" s="14"/>
      <c r="AH973" s="11"/>
      <c r="AI973" s="11"/>
      <c r="AJ973" s="11"/>
      <c r="AK973" s="11"/>
      <c r="AL973" s="11"/>
      <c r="AM973" s="11"/>
      <c r="AN973" s="11"/>
      <c r="AO973" s="11"/>
      <c r="AP973" s="11"/>
      <c r="AQ973" s="11"/>
      <c r="AR973" s="11"/>
      <c r="AS973" s="11"/>
      <c r="AT973" s="11"/>
      <c r="AU973" s="11"/>
      <c r="AV973" s="11"/>
      <c r="AW973" s="11"/>
      <c r="AX973" s="11"/>
      <c r="AY973" s="11"/>
      <c r="AZ973" s="11"/>
      <c r="BA973" s="11"/>
      <c r="BB973" s="11"/>
      <c r="BC973" s="11"/>
      <c r="BD973" s="11"/>
      <c r="BE973" s="11"/>
      <c r="BF973" s="11"/>
      <c r="BG973" s="11"/>
    </row>
    <row r="974" spans="3:59" x14ac:dyDescent="0.25">
      <c r="C974" s="11"/>
      <c r="D974" s="11"/>
      <c r="E974" s="11"/>
      <c r="F974" s="11"/>
      <c r="G974" s="11"/>
      <c r="H974" s="11"/>
      <c r="I974" s="11"/>
      <c r="J974" s="11"/>
      <c r="Q974" s="11"/>
      <c r="R974" s="11"/>
      <c r="S974" s="11"/>
      <c r="T974" s="11"/>
      <c r="U974" s="11"/>
      <c r="V974" s="11"/>
      <c r="W974" s="11"/>
      <c r="X974" s="11"/>
      <c r="Y974" s="11"/>
      <c r="Z974" s="11"/>
      <c r="AA974" s="11"/>
      <c r="AB974" s="11"/>
      <c r="AC974" s="11"/>
      <c r="AD974" s="11"/>
      <c r="AE974" s="11"/>
      <c r="AF974" s="11"/>
      <c r="AG974" s="14"/>
      <c r="AH974" s="11"/>
      <c r="AI974" s="11"/>
      <c r="AJ974" s="11"/>
      <c r="AK974" s="11"/>
      <c r="AL974" s="11"/>
      <c r="AM974" s="11"/>
      <c r="AN974" s="11"/>
      <c r="AO974" s="11"/>
      <c r="AP974" s="11"/>
      <c r="AQ974" s="11"/>
      <c r="AR974" s="11"/>
      <c r="AS974" s="11"/>
      <c r="AT974" s="11"/>
      <c r="AU974" s="11"/>
      <c r="AV974" s="11"/>
      <c r="AW974" s="11"/>
      <c r="AX974" s="11"/>
      <c r="AY974" s="11"/>
      <c r="AZ974" s="11"/>
      <c r="BA974" s="11"/>
      <c r="BB974" s="11"/>
      <c r="BC974" s="11"/>
      <c r="BD974" s="11"/>
      <c r="BE974" s="11"/>
      <c r="BF974" s="11"/>
      <c r="BG974" s="11"/>
    </row>
    <row r="975" spans="3:59" x14ac:dyDescent="0.25">
      <c r="C975" s="11"/>
      <c r="D975" s="11"/>
      <c r="E975" s="11"/>
      <c r="F975" s="11"/>
      <c r="G975" s="11"/>
      <c r="H975" s="11"/>
      <c r="I975" s="11"/>
      <c r="J975" s="11"/>
      <c r="Q975" s="11"/>
      <c r="R975" s="11"/>
      <c r="S975" s="11"/>
      <c r="T975" s="11"/>
      <c r="U975" s="11"/>
      <c r="V975" s="11"/>
      <c r="W975" s="11"/>
      <c r="X975" s="11"/>
      <c r="Y975" s="11"/>
      <c r="Z975" s="11"/>
      <c r="AA975" s="11"/>
      <c r="AB975" s="11"/>
      <c r="AC975" s="11"/>
      <c r="AD975" s="11"/>
      <c r="AE975" s="11"/>
      <c r="AF975" s="11"/>
      <c r="AG975" s="14"/>
      <c r="AH975" s="11"/>
      <c r="AI975" s="11"/>
      <c r="AJ975" s="11"/>
      <c r="AK975" s="11"/>
      <c r="AL975" s="11"/>
      <c r="AM975" s="11"/>
      <c r="AN975" s="11"/>
      <c r="AO975" s="11"/>
      <c r="AP975" s="11"/>
      <c r="AQ975" s="11"/>
      <c r="AR975" s="11"/>
      <c r="AS975" s="11"/>
      <c r="AT975" s="11"/>
      <c r="AU975" s="11"/>
      <c r="AV975" s="11"/>
      <c r="AW975" s="11"/>
      <c r="AX975" s="11"/>
      <c r="AY975" s="11"/>
      <c r="AZ975" s="11"/>
      <c r="BA975" s="11"/>
      <c r="BB975" s="11"/>
      <c r="BC975" s="11"/>
      <c r="BD975" s="11"/>
      <c r="BE975" s="11"/>
      <c r="BF975" s="11"/>
      <c r="BG975" s="11"/>
    </row>
    <row r="976" spans="3:59" x14ac:dyDescent="0.25">
      <c r="C976" s="11"/>
      <c r="D976" s="11"/>
      <c r="E976" s="11"/>
      <c r="F976" s="11"/>
      <c r="G976" s="11"/>
      <c r="H976" s="11"/>
      <c r="I976" s="11"/>
      <c r="J976" s="11"/>
      <c r="Q976" s="11"/>
      <c r="R976" s="11"/>
      <c r="S976" s="11"/>
      <c r="T976" s="11"/>
      <c r="U976" s="11"/>
      <c r="V976" s="11"/>
      <c r="W976" s="11"/>
      <c r="X976" s="11"/>
      <c r="Y976" s="11"/>
      <c r="Z976" s="11"/>
      <c r="AA976" s="11"/>
      <c r="AB976" s="11"/>
      <c r="AC976" s="11"/>
      <c r="AD976" s="11"/>
      <c r="AE976" s="11"/>
      <c r="AF976" s="11"/>
      <c r="AG976" s="14"/>
      <c r="AH976" s="11"/>
      <c r="AI976" s="11"/>
      <c r="AJ976" s="11"/>
      <c r="AK976" s="11"/>
      <c r="AL976" s="11"/>
      <c r="AM976" s="11"/>
      <c r="AN976" s="11"/>
      <c r="AO976" s="11"/>
      <c r="AP976" s="11"/>
      <c r="AQ976" s="11"/>
      <c r="AR976" s="11"/>
      <c r="AS976" s="11"/>
      <c r="AT976" s="11"/>
      <c r="AU976" s="11"/>
      <c r="AV976" s="11"/>
      <c r="AW976" s="11"/>
      <c r="AX976" s="11"/>
      <c r="AY976" s="11"/>
      <c r="AZ976" s="11"/>
      <c r="BA976" s="11"/>
      <c r="BB976" s="11"/>
      <c r="BC976" s="11"/>
      <c r="BD976" s="11"/>
      <c r="BE976" s="11"/>
      <c r="BF976" s="11"/>
      <c r="BG976" s="11"/>
    </row>
    <row r="977" spans="3:59" x14ac:dyDescent="0.25">
      <c r="C977" s="11"/>
      <c r="D977" s="11"/>
      <c r="E977" s="11"/>
      <c r="F977" s="11"/>
      <c r="G977" s="11"/>
      <c r="H977" s="11"/>
      <c r="I977" s="11"/>
      <c r="J977" s="11"/>
      <c r="Q977" s="11"/>
      <c r="R977" s="11"/>
      <c r="S977" s="11"/>
      <c r="T977" s="11"/>
      <c r="U977" s="11"/>
      <c r="V977" s="11"/>
      <c r="W977" s="11"/>
      <c r="X977" s="11"/>
      <c r="Y977" s="11"/>
      <c r="Z977" s="11"/>
      <c r="AA977" s="11"/>
      <c r="AB977" s="11"/>
      <c r="AC977" s="11"/>
      <c r="AD977" s="11"/>
      <c r="AE977" s="11"/>
      <c r="AF977" s="11"/>
      <c r="AG977" s="14"/>
      <c r="AH977" s="11"/>
      <c r="AI977" s="11"/>
      <c r="AJ977" s="11"/>
      <c r="AK977" s="11"/>
      <c r="AL977" s="11"/>
      <c r="AM977" s="11"/>
      <c r="AN977" s="11"/>
      <c r="AO977" s="11"/>
      <c r="AP977" s="11"/>
      <c r="AQ977" s="11"/>
      <c r="AR977" s="11"/>
      <c r="AS977" s="11"/>
      <c r="AT977" s="11"/>
      <c r="AU977" s="11"/>
      <c r="AV977" s="11"/>
      <c r="AW977" s="11"/>
      <c r="AX977" s="11"/>
      <c r="AY977" s="11"/>
      <c r="AZ977" s="11"/>
      <c r="BA977" s="11"/>
      <c r="BB977" s="11"/>
      <c r="BC977" s="11"/>
      <c r="BD977" s="11"/>
      <c r="BE977" s="11"/>
      <c r="BF977" s="11"/>
      <c r="BG977" s="11"/>
    </row>
    <row r="978" spans="3:59" x14ac:dyDescent="0.25">
      <c r="C978" s="11"/>
      <c r="D978" s="11"/>
      <c r="E978" s="11"/>
      <c r="F978" s="11"/>
      <c r="G978" s="11"/>
      <c r="H978" s="11"/>
      <c r="I978" s="11"/>
      <c r="J978" s="11"/>
      <c r="Q978" s="11"/>
      <c r="R978" s="11"/>
      <c r="S978" s="11"/>
      <c r="T978" s="11"/>
      <c r="U978" s="11"/>
      <c r="V978" s="11"/>
      <c r="W978" s="11"/>
      <c r="X978" s="11"/>
      <c r="Y978" s="11"/>
      <c r="Z978" s="11"/>
      <c r="AA978" s="11"/>
      <c r="AB978" s="11"/>
      <c r="AC978" s="11"/>
      <c r="AD978" s="11"/>
      <c r="AE978" s="11"/>
      <c r="AF978" s="11"/>
      <c r="AG978" s="14"/>
      <c r="AH978" s="11"/>
      <c r="AI978" s="11"/>
      <c r="AJ978" s="11"/>
      <c r="AK978" s="11"/>
      <c r="AL978" s="11"/>
      <c r="AM978" s="11"/>
      <c r="AN978" s="11"/>
      <c r="AO978" s="11"/>
      <c r="AP978" s="11"/>
      <c r="AQ978" s="11"/>
      <c r="AR978" s="11"/>
      <c r="AS978" s="11"/>
      <c r="AT978" s="11"/>
      <c r="AU978" s="11"/>
      <c r="AV978" s="11"/>
      <c r="AW978" s="11"/>
      <c r="AX978" s="11"/>
      <c r="AY978" s="11"/>
      <c r="AZ978" s="11"/>
      <c r="BA978" s="11"/>
      <c r="BB978" s="11"/>
      <c r="BC978" s="11"/>
      <c r="BD978" s="11"/>
      <c r="BE978" s="11"/>
      <c r="BF978" s="11"/>
      <c r="BG978" s="11"/>
    </row>
    <row r="979" spans="3:59" x14ac:dyDescent="0.25">
      <c r="C979" s="11"/>
      <c r="D979" s="11"/>
      <c r="E979" s="11"/>
      <c r="F979" s="11"/>
      <c r="G979" s="11"/>
      <c r="H979" s="11"/>
      <c r="I979" s="11"/>
      <c r="J979" s="11"/>
      <c r="Q979" s="11"/>
      <c r="R979" s="11"/>
      <c r="S979" s="11"/>
      <c r="T979" s="11"/>
      <c r="U979" s="11"/>
      <c r="V979" s="11"/>
      <c r="W979" s="11"/>
      <c r="X979" s="11"/>
      <c r="Y979" s="11"/>
      <c r="Z979" s="11"/>
      <c r="AA979" s="11"/>
      <c r="AB979" s="11"/>
      <c r="AC979" s="11"/>
      <c r="AD979" s="11"/>
      <c r="AE979" s="11"/>
      <c r="AF979" s="11"/>
      <c r="AG979" s="14"/>
      <c r="AH979" s="11"/>
      <c r="AI979" s="11"/>
      <c r="AJ979" s="11"/>
      <c r="AK979" s="11"/>
      <c r="AL979" s="11"/>
      <c r="AM979" s="11"/>
      <c r="AN979" s="11"/>
      <c r="AO979" s="11"/>
      <c r="AP979" s="11"/>
      <c r="AQ979" s="11"/>
      <c r="AR979" s="11"/>
      <c r="AS979" s="11"/>
      <c r="AT979" s="11"/>
      <c r="AU979" s="11"/>
      <c r="AV979" s="11"/>
      <c r="AW979" s="11"/>
      <c r="AX979" s="11"/>
      <c r="AY979" s="11"/>
      <c r="AZ979" s="11"/>
      <c r="BA979" s="11"/>
      <c r="BB979" s="11"/>
      <c r="BC979" s="11"/>
      <c r="BD979" s="11"/>
      <c r="BE979" s="11"/>
      <c r="BF979" s="11"/>
      <c r="BG979" s="11"/>
    </row>
    <row r="980" spans="3:59" x14ac:dyDescent="0.25">
      <c r="C980" s="11"/>
      <c r="D980" s="11"/>
      <c r="E980" s="11"/>
      <c r="F980" s="11"/>
      <c r="G980" s="11"/>
      <c r="H980" s="11"/>
      <c r="I980" s="11"/>
      <c r="J980" s="11"/>
      <c r="Q980" s="11"/>
      <c r="R980" s="11"/>
      <c r="S980" s="11"/>
      <c r="T980" s="11"/>
      <c r="U980" s="11"/>
      <c r="V980" s="11"/>
      <c r="W980" s="11"/>
      <c r="X980" s="11"/>
      <c r="Y980" s="11"/>
      <c r="Z980" s="11"/>
      <c r="AA980" s="11"/>
      <c r="AB980" s="11"/>
      <c r="AC980" s="11"/>
      <c r="AD980" s="11"/>
      <c r="AE980" s="11"/>
      <c r="AF980" s="11"/>
      <c r="AG980" s="14"/>
      <c r="AH980" s="11"/>
      <c r="AI980" s="11"/>
      <c r="AJ980" s="11"/>
      <c r="AK980" s="11"/>
      <c r="AL980" s="11"/>
      <c r="AM980" s="11"/>
      <c r="AN980" s="11"/>
      <c r="AO980" s="11"/>
      <c r="AP980" s="11"/>
      <c r="AQ980" s="11"/>
      <c r="AR980" s="11"/>
      <c r="AS980" s="11"/>
      <c r="AT980" s="11"/>
      <c r="AU980" s="11"/>
      <c r="AV980" s="11"/>
      <c r="AW980" s="11"/>
      <c r="AX980" s="11"/>
      <c r="AY980" s="11"/>
      <c r="AZ980" s="11"/>
      <c r="BA980" s="11"/>
      <c r="BB980" s="11"/>
      <c r="BC980" s="11"/>
      <c r="BD980" s="11"/>
      <c r="BE980" s="11"/>
      <c r="BF980" s="11"/>
      <c r="BG980" s="11"/>
    </row>
    <row r="981" spans="3:59" x14ac:dyDescent="0.25">
      <c r="C981" s="11"/>
      <c r="D981" s="11"/>
      <c r="E981" s="11"/>
      <c r="F981" s="11"/>
      <c r="G981" s="11"/>
      <c r="H981" s="11"/>
      <c r="I981" s="11"/>
      <c r="J981" s="11"/>
      <c r="Q981" s="11"/>
      <c r="R981" s="11"/>
      <c r="S981" s="11"/>
      <c r="T981" s="11"/>
      <c r="U981" s="11"/>
      <c r="V981" s="11"/>
      <c r="W981" s="11"/>
      <c r="X981" s="11"/>
      <c r="Y981" s="11"/>
      <c r="Z981" s="11"/>
      <c r="AA981" s="11"/>
      <c r="AB981" s="11"/>
      <c r="AC981" s="11"/>
      <c r="AD981" s="11"/>
      <c r="AE981" s="11"/>
      <c r="AF981" s="11"/>
      <c r="AG981" s="14"/>
      <c r="AH981" s="11"/>
      <c r="AI981" s="11"/>
      <c r="AJ981" s="11"/>
      <c r="AK981" s="11"/>
      <c r="AL981" s="11"/>
      <c r="AM981" s="11"/>
      <c r="AN981" s="11"/>
      <c r="AO981" s="11"/>
      <c r="AP981" s="11"/>
      <c r="AQ981" s="11"/>
      <c r="AR981" s="11"/>
      <c r="AS981" s="11"/>
      <c r="AT981" s="11"/>
      <c r="AU981" s="11"/>
      <c r="AV981" s="11"/>
      <c r="AW981" s="11"/>
      <c r="AX981" s="11"/>
      <c r="AY981" s="11"/>
      <c r="AZ981" s="11"/>
      <c r="BA981" s="11"/>
      <c r="BB981" s="11"/>
      <c r="BC981" s="11"/>
      <c r="BD981" s="11"/>
      <c r="BE981" s="11"/>
      <c r="BF981" s="11"/>
      <c r="BG981" s="11"/>
    </row>
    <row r="982" spans="3:59" x14ac:dyDescent="0.25">
      <c r="C982" s="11"/>
      <c r="D982" s="11"/>
      <c r="E982" s="11"/>
      <c r="F982" s="11"/>
      <c r="G982" s="11"/>
      <c r="H982" s="11"/>
      <c r="I982" s="11"/>
      <c r="J982" s="11"/>
      <c r="Q982" s="11"/>
      <c r="R982" s="11"/>
      <c r="S982" s="11"/>
      <c r="T982" s="11"/>
      <c r="U982" s="11"/>
      <c r="V982" s="11"/>
      <c r="W982" s="11"/>
      <c r="X982" s="11"/>
      <c r="Y982" s="11"/>
      <c r="Z982" s="11"/>
      <c r="AA982" s="11"/>
      <c r="AB982" s="11"/>
      <c r="AC982" s="11"/>
      <c r="AD982" s="11"/>
      <c r="AE982" s="11"/>
      <c r="AF982" s="11"/>
      <c r="AG982" s="14"/>
      <c r="AH982" s="11"/>
      <c r="AI982" s="11"/>
      <c r="AJ982" s="11"/>
      <c r="AK982" s="11"/>
      <c r="AL982" s="11"/>
      <c r="AM982" s="11"/>
      <c r="AN982" s="11"/>
      <c r="AO982" s="11"/>
      <c r="AP982" s="11"/>
      <c r="AQ982" s="11"/>
      <c r="AR982" s="11"/>
      <c r="AS982" s="11"/>
      <c r="AT982" s="11"/>
      <c r="AU982" s="11"/>
      <c r="AV982" s="11"/>
      <c r="AW982" s="11"/>
      <c r="AX982" s="11"/>
      <c r="AY982" s="11"/>
      <c r="AZ982" s="11"/>
      <c r="BA982" s="11"/>
      <c r="BB982" s="11"/>
      <c r="BC982" s="11"/>
      <c r="BD982" s="11"/>
      <c r="BE982" s="11"/>
      <c r="BF982" s="11"/>
      <c r="BG982" s="11"/>
    </row>
    <row r="983" spans="3:59" x14ac:dyDescent="0.25">
      <c r="C983" s="11"/>
      <c r="D983" s="11"/>
      <c r="E983" s="11"/>
      <c r="F983" s="11"/>
      <c r="G983" s="11"/>
      <c r="H983" s="11"/>
      <c r="I983" s="11"/>
      <c r="J983" s="11"/>
      <c r="Q983" s="11"/>
      <c r="R983" s="11"/>
      <c r="S983" s="11"/>
      <c r="T983" s="11"/>
      <c r="U983" s="11"/>
      <c r="V983" s="11"/>
      <c r="W983" s="11"/>
      <c r="X983" s="11"/>
      <c r="Y983" s="11"/>
      <c r="Z983" s="11"/>
      <c r="AA983" s="11"/>
      <c r="AB983" s="11"/>
      <c r="AC983" s="11"/>
      <c r="AD983" s="11"/>
      <c r="AE983" s="11"/>
      <c r="AF983" s="11"/>
      <c r="AG983" s="14"/>
      <c r="AH983" s="11"/>
      <c r="AI983" s="11"/>
      <c r="AJ983" s="11"/>
      <c r="AK983" s="11"/>
      <c r="AL983" s="11"/>
      <c r="AM983" s="11"/>
      <c r="AN983" s="11"/>
      <c r="AO983" s="11"/>
      <c r="AP983" s="11"/>
      <c r="AQ983" s="11"/>
      <c r="AR983" s="11"/>
      <c r="AS983" s="11"/>
      <c r="AT983" s="11"/>
      <c r="AU983" s="11"/>
      <c r="AV983" s="11"/>
      <c r="AW983" s="11"/>
      <c r="AX983" s="11"/>
      <c r="AY983" s="11"/>
      <c r="AZ983" s="11"/>
      <c r="BA983" s="11"/>
      <c r="BB983" s="11"/>
      <c r="BC983" s="11"/>
      <c r="BD983" s="11"/>
      <c r="BE983" s="11"/>
      <c r="BF983" s="11"/>
      <c r="BG983" s="11"/>
    </row>
    <row r="984" spans="3:59" x14ac:dyDescent="0.25">
      <c r="C984" s="11"/>
      <c r="D984" s="11"/>
      <c r="E984" s="11"/>
      <c r="F984" s="11"/>
      <c r="G984" s="11"/>
      <c r="H984" s="11"/>
      <c r="I984" s="11"/>
      <c r="J984" s="11"/>
      <c r="Q984" s="11"/>
      <c r="R984" s="11"/>
      <c r="S984" s="11"/>
      <c r="T984" s="11"/>
      <c r="U984" s="11"/>
      <c r="V984" s="11"/>
      <c r="W984" s="11"/>
      <c r="X984" s="11"/>
      <c r="Y984" s="11"/>
      <c r="Z984" s="11"/>
      <c r="AA984" s="11"/>
      <c r="AB984" s="11"/>
      <c r="AC984" s="11"/>
      <c r="AD984" s="11"/>
      <c r="AE984" s="11"/>
      <c r="AF984" s="11"/>
      <c r="AG984" s="14"/>
      <c r="AH984" s="11"/>
      <c r="AI984" s="11"/>
      <c r="AJ984" s="11"/>
      <c r="AK984" s="11"/>
      <c r="AL984" s="11"/>
      <c r="AM984" s="11"/>
      <c r="AN984" s="11"/>
      <c r="AO984" s="11"/>
      <c r="AP984" s="11"/>
      <c r="AQ984" s="11"/>
      <c r="AR984" s="11"/>
      <c r="AS984" s="11"/>
      <c r="AT984" s="11"/>
      <c r="AU984" s="11"/>
      <c r="AV984" s="11"/>
      <c r="AW984" s="11"/>
      <c r="AX984" s="11"/>
      <c r="AY984" s="11"/>
      <c r="AZ984" s="11"/>
      <c r="BA984" s="11"/>
      <c r="BB984" s="11"/>
      <c r="BC984" s="11"/>
      <c r="BD984" s="11"/>
      <c r="BE984" s="11"/>
      <c r="BF984" s="11"/>
      <c r="BG984" s="11"/>
    </row>
    <row r="985" spans="3:59" x14ac:dyDescent="0.25">
      <c r="C985" s="11"/>
      <c r="D985" s="11"/>
      <c r="E985" s="11"/>
      <c r="F985" s="11"/>
      <c r="G985" s="11"/>
      <c r="H985" s="11"/>
      <c r="I985" s="11"/>
      <c r="J985" s="11"/>
      <c r="Q985" s="11"/>
      <c r="R985" s="11"/>
      <c r="S985" s="11"/>
      <c r="T985" s="11"/>
      <c r="U985" s="11"/>
      <c r="V985" s="11"/>
      <c r="W985" s="11"/>
      <c r="X985" s="11"/>
      <c r="Y985" s="11"/>
      <c r="Z985" s="11"/>
      <c r="AA985" s="11"/>
      <c r="AB985" s="11"/>
      <c r="AC985" s="11"/>
      <c r="AD985" s="11"/>
      <c r="AE985" s="11"/>
      <c r="AF985" s="11"/>
      <c r="AG985" s="14"/>
      <c r="AH985" s="11"/>
      <c r="AI985" s="11"/>
      <c r="AJ985" s="11"/>
      <c r="AK985" s="11"/>
      <c r="AL985" s="11"/>
      <c r="AM985" s="11"/>
      <c r="AN985" s="11"/>
      <c r="AO985" s="11"/>
      <c r="AP985" s="11"/>
      <c r="AQ985" s="11"/>
      <c r="AR985" s="11"/>
      <c r="AS985" s="11"/>
      <c r="AT985" s="11"/>
      <c r="AU985" s="11"/>
      <c r="AV985" s="11"/>
      <c r="AW985" s="11"/>
      <c r="AX985" s="11"/>
      <c r="AY985" s="11"/>
      <c r="AZ985" s="11"/>
      <c r="BA985" s="11"/>
      <c r="BB985" s="11"/>
      <c r="BC985" s="11"/>
      <c r="BD985" s="11"/>
      <c r="BE985" s="11"/>
      <c r="BF985" s="11"/>
      <c r="BG985" s="11"/>
    </row>
    <row r="986" spans="3:59" x14ac:dyDescent="0.25">
      <c r="C986" s="11"/>
      <c r="D986" s="11"/>
      <c r="E986" s="11"/>
      <c r="F986" s="11"/>
      <c r="G986" s="11"/>
      <c r="H986" s="11"/>
      <c r="I986" s="11"/>
      <c r="J986" s="11"/>
      <c r="Q986" s="11"/>
      <c r="R986" s="11"/>
      <c r="S986" s="11"/>
      <c r="T986" s="11"/>
      <c r="U986" s="11"/>
      <c r="V986" s="11"/>
      <c r="W986" s="11"/>
      <c r="X986" s="11"/>
      <c r="Y986" s="11"/>
      <c r="Z986" s="11"/>
      <c r="AA986" s="11"/>
      <c r="AB986" s="11"/>
      <c r="AC986" s="11"/>
      <c r="AD986" s="11"/>
      <c r="AE986" s="11"/>
      <c r="AF986" s="11"/>
      <c r="AG986" s="14"/>
      <c r="AH986" s="11"/>
      <c r="AI986" s="11"/>
      <c r="AJ986" s="11"/>
      <c r="AK986" s="11"/>
      <c r="AL986" s="11"/>
      <c r="AM986" s="11"/>
      <c r="AN986" s="11"/>
      <c r="AO986" s="11"/>
      <c r="AP986" s="11"/>
      <c r="AQ986" s="11"/>
      <c r="AR986" s="11"/>
      <c r="AS986" s="11"/>
      <c r="AT986" s="11"/>
      <c r="AU986" s="11"/>
      <c r="AV986" s="11"/>
      <c r="AW986" s="11"/>
      <c r="AX986" s="11"/>
      <c r="AY986" s="11"/>
      <c r="AZ986" s="11"/>
      <c r="BA986" s="11"/>
      <c r="BB986" s="11"/>
      <c r="BC986" s="11"/>
      <c r="BD986" s="11"/>
      <c r="BE986" s="11"/>
      <c r="BF986" s="11"/>
      <c r="BG986" s="11"/>
    </row>
    <row r="987" spans="3:59" x14ac:dyDescent="0.25">
      <c r="C987" s="11"/>
      <c r="D987" s="11"/>
      <c r="E987" s="11"/>
      <c r="F987" s="11"/>
      <c r="G987" s="11"/>
      <c r="H987" s="11"/>
      <c r="I987" s="11"/>
      <c r="J987" s="11"/>
      <c r="Q987" s="11"/>
      <c r="R987" s="11"/>
      <c r="S987" s="11"/>
      <c r="T987" s="11"/>
      <c r="U987" s="11"/>
      <c r="V987" s="11"/>
      <c r="W987" s="11"/>
      <c r="X987" s="11"/>
      <c r="Y987" s="11"/>
      <c r="Z987" s="11"/>
      <c r="AA987" s="11"/>
      <c r="AB987" s="11"/>
      <c r="AC987" s="11"/>
      <c r="AD987" s="11"/>
      <c r="AE987" s="11"/>
      <c r="AF987" s="11"/>
      <c r="AG987" s="14"/>
      <c r="AH987" s="11"/>
      <c r="AI987" s="11"/>
      <c r="AJ987" s="11"/>
      <c r="AK987" s="11"/>
      <c r="AL987" s="11"/>
      <c r="AM987" s="11"/>
      <c r="AN987" s="11"/>
      <c r="AO987" s="11"/>
      <c r="AP987" s="11"/>
      <c r="AQ987" s="11"/>
      <c r="AR987" s="11"/>
      <c r="AS987" s="11"/>
      <c r="AT987" s="11"/>
      <c r="AU987" s="11"/>
      <c r="AV987" s="11"/>
      <c r="AW987" s="11"/>
      <c r="AX987" s="11"/>
      <c r="AY987" s="11"/>
      <c r="AZ987" s="11"/>
      <c r="BA987" s="11"/>
      <c r="BB987" s="11"/>
      <c r="BC987" s="11"/>
      <c r="BD987" s="11"/>
      <c r="BE987" s="11"/>
      <c r="BF987" s="11"/>
      <c r="BG987" s="11"/>
    </row>
    <row r="988" spans="3:59" x14ac:dyDescent="0.25">
      <c r="C988" s="11"/>
      <c r="D988" s="11"/>
      <c r="E988" s="11"/>
      <c r="F988" s="11"/>
      <c r="G988" s="11"/>
      <c r="H988" s="11"/>
      <c r="I988" s="11"/>
      <c r="J988" s="11"/>
      <c r="Q988" s="11"/>
      <c r="R988" s="11"/>
      <c r="S988" s="11"/>
      <c r="T988" s="11"/>
      <c r="U988" s="11"/>
      <c r="V988" s="11"/>
      <c r="W988" s="11"/>
      <c r="X988" s="11"/>
      <c r="Y988" s="11"/>
      <c r="Z988" s="11"/>
      <c r="AA988" s="11"/>
      <c r="AB988" s="11"/>
      <c r="AC988" s="11"/>
      <c r="AD988" s="11"/>
      <c r="AE988" s="11"/>
      <c r="AF988" s="11"/>
      <c r="AG988" s="14"/>
      <c r="AH988" s="11"/>
      <c r="AI988" s="11"/>
      <c r="AJ988" s="11"/>
      <c r="AK988" s="11"/>
      <c r="AL988" s="11"/>
      <c r="AM988" s="11"/>
      <c r="AN988" s="11"/>
      <c r="AO988" s="11"/>
      <c r="AP988" s="11"/>
      <c r="AQ988" s="11"/>
      <c r="AR988" s="11"/>
      <c r="AS988" s="11"/>
      <c r="AT988" s="11"/>
      <c r="AU988" s="11"/>
      <c r="AV988" s="11"/>
      <c r="AW988" s="11"/>
      <c r="AX988" s="11"/>
      <c r="AY988" s="11"/>
      <c r="AZ988" s="11"/>
      <c r="BA988" s="11"/>
      <c r="BB988" s="11"/>
      <c r="BC988" s="11"/>
      <c r="BD988" s="11"/>
      <c r="BE988" s="11"/>
      <c r="BF988" s="11"/>
      <c r="BG988" s="11"/>
    </row>
    <row r="989" spans="3:59" x14ac:dyDescent="0.25">
      <c r="C989" s="11"/>
      <c r="D989" s="11"/>
      <c r="E989" s="11"/>
      <c r="F989" s="11"/>
      <c r="G989" s="11"/>
      <c r="H989" s="11"/>
      <c r="I989" s="11"/>
      <c r="J989" s="11"/>
      <c r="Q989" s="11"/>
      <c r="R989" s="11"/>
      <c r="S989" s="11"/>
      <c r="T989" s="11"/>
      <c r="U989" s="11"/>
      <c r="V989" s="11"/>
      <c r="W989" s="11"/>
      <c r="X989" s="11"/>
      <c r="Y989" s="11"/>
      <c r="Z989" s="11"/>
      <c r="AA989" s="11"/>
      <c r="AB989" s="11"/>
      <c r="AC989" s="11"/>
      <c r="AD989" s="11"/>
      <c r="AE989" s="11"/>
      <c r="AF989" s="11"/>
      <c r="AG989" s="14"/>
      <c r="AH989" s="11"/>
      <c r="AI989" s="11"/>
      <c r="AJ989" s="11"/>
      <c r="AK989" s="11"/>
      <c r="AL989" s="11"/>
      <c r="AM989" s="11"/>
      <c r="AN989" s="11"/>
      <c r="AO989" s="11"/>
      <c r="AP989" s="11"/>
      <c r="AQ989" s="11"/>
      <c r="AR989" s="11"/>
      <c r="AS989" s="11"/>
      <c r="AT989" s="11"/>
      <c r="AU989" s="11"/>
      <c r="AV989" s="11"/>
      <c r="AW989" s="11"/>
      <c r="AX989" s="11"/>
      <c r="AY989" s="11"/>
      <c r="AZ989" s="11"/>
      <c r="BA989" s="11"/>
      <c r="BB989" s="11"/>
      <c r="BC989" s="11"/>
      <c r="BD989" s="11"/>
      <c r="BE989" s="11"/>
      <c r="BF989" s="11"/>
      <c r="BG989" s="11"/>
    </row>
    <row r="990" spans="3:59" x14ac:dyDescent="0.25">
      <c r="C990" s="11"/>
      <c r="D990" s="11"/>
      <c r="E990" s="11"/>
      <c r="F990" s="11"/>
      <c r="G990" s="11"/>
      <c r="H990" s="11"/>
      <c r="I990" s="11"/>
      <c r="J990" s="11"/>
      <c r="Q990" s="11"/>
      <c r="R990" s="11"/>
      <c r="S990" s="11"/>
      <c r="T990" s="11"/>
      <c r="U990" s="11"/>
      <c r="V990" s="11"/>
      <c r="W990" s="11"/>
      <c r="X990" s="11"/>
      <c r="Y990" s="11"/>
      <c r="Z990" s="11"/>
      <c r="AA990" s="11"/>
      <c r="AB990" s="11"/>
      <c r="AC990" s="11"/>
      <c r="AD990" s="11"/>
      <c r="AE990" s="11"/>
      <c r="AF990" s="11"/>
      <c r="AG990" s="14"/>
      <c r="AH990" s="11"/>
      <c r="AI990" s="11"/>
      <c r="AJ990" s="11"/>
      <c r="AK990" s="11"/>
      <c r="AL990" s="11"/>
      <c r="AM990" s="11"/>
      <c r="AN990" s="11"/>
      <c r="AO990" s="11"/>
      <c r="AP990" s="11"/>
      <c r="AQ990" s="11"/>
      <c r="AR990" s="11"/>
      <c r="AS990" s="11"/>
      <c r="AT990" s="11"/>
      <c r="AU990" s="11"/>
      <c r="AV990" s="11"/>
      <c r="AW990" s="11"/>
      <c r="AX990" s="11"/>
      <c r="AY990" s="11"/>
      <c r="AZ990" s="11"/>
      <c r="BA990" s="11"/>
      <c r="BB990" s="11"/>
      <c r="BC990" s="11"/>
      <c r="BD990" s="11"/>
      <c r="BE990" s="11"/>
      <c r="BF990" s="11"/>
      <c r="BG990" s="11"/>
    </row>
    <row r="991" spans="3:59" x14ac:dyDescent="0.25">
      <c r="C991" s="11"/>
      <c r="D991" s="11"/>
      <c r="E991" s="11"/>
      <c r="F991" s="11"/>
      <c r="G991" s="11"/>
      <c r="H991" s="11"/>
      <c r="I991" s="11"/>
      <c r="J991" s="11"/>
      <c r="Q991" s="11"/>
      <c r="R991" s="11"/>
      <c r="S991" s="11"/>
      <c r="T991" s="11"/>
      <c r="U991" s="11"/>
      <c r="V991" s="11"/>
      <c r="W991" s="11"/>
      <c r="X991" s="11"/>
      <c r="Y991" s="11"/>
      <c r="Z991" s="11"/>
      <c r="AA991" s="11"/>
      <c r="AB991" s="11"/>
      <c r="AC991" s="11"/>
      <c r="AD991" s="11"/>
      <c r="AE991" s="11"/>
      <c r="AF991" s="11"/>
      <c r="AG991" s="14"/>
      <c r="AH991" s="11"/>
      <c r="AI991" s="11"/>
      <c r="AJ991" s="11"/>
      <c r="AK991" s="11"/>
      <c r="AL991" s="11"/>
      <c r="AM991" s="11"/>
      <c r="AN991" s="11"/>
      <c r="AO991" s="11"/>
      <c r="AP991" s="11"/>
      <c r="AQ991" s="11"/>
      <c r="AR991" s="11"/>
      <c r="AS991" s="11"/>
      <c r="AT991" s="11"/>
      <c r="AU991" s="11"/>
      <c r="AV991" s="11"/>
      <c r="AW991" s="11"/>
      <c r="AX991" s="11"/>
      <c r="AY991" s="11"/>
      <c r="AZ991" s="11"/>
      <c r="BA991" s="11"/>
      <c r="BB991" s="11"/>
      <c r="BC991" s="11"/>
      <c r="BD991" s="11"/>
      <c r="BE991" s="11"/>
      <c r="BF991" s="11"/>
      <c r="BG991" s="11"/>
    </row>
    <row r="992" spans="3:59" x14ac:dyDescent="0.25">
      <c r="C992" s="11"/>
      <c r="D992" s="11"/>
      <c r="E992" s="11"/>
      <c r="F992" s="11"/>
      <c r="G992" s="11"/>
      <c r="H992" s="11"/>
      <c r="I992" s="11"/>
      <c r="J992" s="11"/>
      <c r="Q992" s="11"/>
      <c r="R992" s="11"/>
      <c r="S992" s="11"/>
      <c r="T992" s="11"/>
      <c r="U992" s="11"/>
      <c r="V992" s="11"/>
      <c r="W992" s="11"/>
      <c r="X992" s="11"/>
      <c r="Y992" s="11"/>
      <c r="Z992" s="11"/>
      <c r="AA992" s="11"/>
      <c r="AB992" s="11"/>
      <c r="AC992" s="11"/>
      <c r="AD992" s="11"/>
      <c r="AE992" s="11"/>
      <c r="AF992" s="11"/>
      <c r="AG992" s="14"/>
      <c r="AH992" s="11"/>
      <c r="AI992" s="11"/>
      <c r="AJ992" s="11"/>
      <c r="AK992" s="11"/>
      <c r="AL992" s="11"/>
      <c r="AM992" s="11"/>
      <c r="AN992" s="11"/>
      <c r="AO992" s="11"/>
      <c r="AP992" s="11"/>
      <c r="AQ992" s="11"/>
      <c r="AR992" s="11"/>
      <c r="AS992" s="11"/>
      <c r="AT992" s="11"/>
      <c r="AU992" s="11"/>
      <c r="AV992" s="11"/>
      <c r="AW992" s="11"/>
      <c r="AX992" s="11"/>
      <c r="AY992" s="11"/>
      <c r="AZ992" s="11"/>
      <c r="BA992" s="11"/>
      <c r="BB992" s="11"/>
      <c r="BC992" s="11"/>
      <c r="BD992" s="11"/>
      <c r="BE992" s="11"/>
      <c r="BF992" s="11"/>
      <c r="BG992" s="11"/>
    </row>
    <row r="993" spans="3:59" x14ac:dyDescent="0.25">
      <c r="C993" s="11"/>
      <c r="D993" s="11"/>
      <c r="E993" s="11"/>
      <c r="F993" s="11"/>
      <c r="G993" s="11"/>
      <c r="H993" s="11"/>
      <c r="I993" s="11"/>
      <c r="J993" s="11"/>
      <c r="Q993" s="11"/>
      <c r="R993" s="11"/>
      <c r="S993" s="11"/>
      <c r="T993" s="11"/>
      <c r="U993" s="11"/>
      <c r="V993" s="11"/>
      <c r="W993" s="11"/>
      <c r="X993" s="11"/>
      <c r="Y993" s="11"/>
      <c r="Z993" s="11"/>
      <c r="AA993" s="11"/>
      <c r="AB993" s="11"/>
      <c r="AC993" s="11"/>
      <c r="AD993" s="11"/>
      <c r="AE993" s="11"/>
      <c r="AF993" s="11"/>
      <c r="AG993" s="14"/>
      <c r="AH993" s="11"/>
      <c r="AI993" s="11"/>
      <c r="AJ993" s="11"/>
      <c r="AK993" s="11"/>
      <c r="AL993" s="11"/>
      <c r="AM993" s="11"/>
      <c r="AN993" s="11"/>
      <c r="AO993" s="11"/>
      <c r="AP993" s="11"/>
      <c r="AQ993" s="11"/>
      <c r="AR993" s="11"/>
      <c r="AS993" s="11"/>
      <c r="AT993" s="11"/>
      <c r="AU993" s="11"/>
      <c r="AV993" s="11"/>
      <c r="AW993" s="11"/>
      <c r="AX993" s="11"/>
      <c r="AY993" s="11"/>
      <c r="AZ993" s="11"/>
      <c r="BA993" s="11"/>
      <c r="BB993" s="11"/>
      <c r="BC993" s="11"/>
      <c r="BD993" s="11"/>
      <c r="BE993" s="11"/>
      <c r="BF993" s="11"/>
      <c r="BG993" s="11"/>
    </row>
    <row r="994" spans="3:59" x14ac:dyDescent="0.25">
      <c r="C994" s="11"/>
      <c r="D994" s="11"/>
      <c r="E994" s="11"/>
      <c r="F994" s="11"/>
      <c r="G994" s="11"/>
      <c r="H994" s="11"/>
      <c r="I994" s="11"/>
      <c r="J994" s="11"/>
      <c r="Q994" s="11"/>
      <c r="R994" s="11"/>
      <c r="S994" s="11"/>
      <c r="T994" s="11"/>
      <c r="U994" s="11"/>
      <c r="V994" s="11"/>
      <c r="W994" s="11"/>
      <c r="X994" s="11"/>
      <c r="Y994" s="11"/>
      <c r="Z994" s="11"/>
      <c r="AA994" s="11"/>
      <c r="AB994" s="11"/>
      <c r="AC994" s="11"/>
      <c r="AD994" s="11"/>
      <c r="AE994" s="11"/>
      <c r="AF994" s="11"/>
      <c r="AG994" s="14"/>
      <c r="AH994" s="11"/>
      <c r="AI994" s="11"/>
      <c r="AJ994" s="11"/>
      <c r="AK994" s="11"/>
      <c r="AL994" s="11"/>
      <c r="AM994" s="11"/>
      <c r="AN994" s="11"/>
      <c r="AO994" s="11"/>
      <c r="AP994" s="11"/>
      <c r="AQ994" s="11"/>
      <c r="AR994" s="11"/>
      <c r="AS994" s="11"/>
      <c r="AT994" s="11"/>
      <c r="AU994" s="11"/>
      <c r="AV994" s="11"/>
      <c r="AW994" s="11"/>
      <c r="AX994" s="11"/>
      <c r="AY994" s="11"/>
      <c r="AZ994" s="11"/>
      <c r="BA994" s="11"/>
      <c r="BB994" s="11"/>
      <c r="BC994" s="11"/>
      <c r="BD994" s="11"/>
      <c r="BE994" s="11"/>
      <c r="BF994" s="11"/>
      <c r="BG994" s="11"/>
    </row>
    <row r="995" spans="3:59" x14ac:dyDescent="0.25">
      <c r="C995" s="11"/>
      <c r="D995" s="11"/>
      <c r="E995" s="11"/>
      <c r="F995" s="11"/>
      <c r="G995" s="11"/>
      <c r="H995" s="11"/>
      <c r="I995" s="11"/>
      <c r="J995" s="11"/>
      <c r="Q995" s="11"/>
      <c r="R995" s="11"/>
      <c r="S995" s="11"/>
      <c r="T995" s="11"/>
      <c r="U995" s="11"/>
      <c r="V995" s="11"/>
      <c r="W995" s="11"/>
      <c r="X995" s="11"/>
      <c r="Y995" s="11"/>
      <c r="Z995" s="11"/>
      <c r="AA995" s="11"/>
      <c r="AB995" s="11"/>
      <c r="AC995" s="11"/>
      <c r="AD995" s="11"/>
      <c r="AE995" s="11"/>
      <c r="AF995" s="11"/>
      <c r="AG995" s="14"/>
      <c r="AH995" s="11"/>
      <c r="AI995" s="11"/>
      <c r="AJ995" s="11"/>
      <c r="AK995" s="11"/>
      <c r="AL995" s="11"/>
      <c r="AM995" s="11"/>
      <c r="AN995" s="11"/>
      <c r="AO995" s="11"/>
      <c r="AP995" s="11"/>
      <c r="AQ995" s="11"/>
      <c r="AR995" s="11"/>
      <c r="AS995" s="11"/>
      <c r="AT995" s="11"/>
      <c r="AU995" s="11"/>
      <c r="AV995" s="11"/>
      <c r="AW995" s="11"/>
      <c r="AX995" s="11"/>
      <c r="AY995" s="11"/>
      <c r="AZ995" s="11"/>
      <c r="BA995" s="11"/>
      <c r="BB995" s="11"/>
      <c r="BC995" s="11"/>
      <c r="BD995" s="11"/>
      <c r="BE995" s="11"/>
      <c r="BF995" s="11"/>
      <c r="BG995" s="11"/>
    </row>
    <row r="996" spans="3:59" x14ac:dyDescent="0.25">
      <c r="C996" s="11"/>
      <c r="D996" s="11"/>
      <c r="E996" s="11"/>
      <c r="F996" s="11"/>
      <c r="G996" s="11"/>
      <c r="H996" s="11"/>
      <c r="I996" s="11"/>
      <c r="J996" s="11"/>
      <c r="Q996" s="11"/>
      <c r="R996" s="11"/>
      <c r="S996" s="11"/>
      <c r="T996" s="11"/>
      <c r="U996" s="11"/>
      <c r="V996" s="11"/>
      <c r="W996" s="11"/>
      <c r="X996" s="11"/>
      <c r="Y996" s="11"/>
      <c r="Z996" s="11"/>
      <c r="AA996" s="11"/>
      <c r="AB996" s="11"/>
      <c r="AC996" s="11"/>
      <c r="AD996" s="11"/>
      <c r="AE996" s="11"/>
      <c r="AF996" s="11"/>
      <c r="AG996" s="14"/>
      <c r="AH996" s="11"/>
      <c r="AI996" s="11"/>
      <c r="AJ996" s="11"/>
      <c r="AK996" s="11"/>
      <c r="AL996" s="11"/>
      <c r="AM996" s="11"/>
      <c r="AN996" s="11"/>
      <c r="AO996" s="11"/>
      <c r="AP996" s="11"/>
      <c r="AQ996" s="11"/>
      <c r="AR996" s="11"/>
      <c r="AS996" s="11"/>
      <c r="AT996" s="11"/>
      <c r="AU996" s="11"/>
      <c r="AV996" s="11"/>
      <c r="AW996" s="11"/>
      <c r="AX996" s="11"/>
      <c r="AY996" s="11"/>
      <c r="AZ996" s="11"/>
      <c r="BA996" s="11"/>
      <c r="BB996" s="11"/>
      <c r="BC996" s="11"/>
      <c r="BD996" s="11"/>
      <c r="BE996" s="11"/>
      <c r="BF996" s="11"/>
      <c r="BG996" s="11"/>
    </row>
    <row r="997" spans="3:59" x14ac:dyDescent="0.25">
      <c r="C997" s="11"/>
      <c r="D997" s="11"/>
      <c r="E997" s="11"/>
      <c r="F997" s="11"/>
      <c r="G997" s="11"/>
      <c r="H997" s="11"/>
      <c r="I997" s="11"/>
      <c r="J997" s="11"/>
      <c r="Q997" s="11"/>
      <c r="R997" s="11"/>
      <c r="S997" s="11"/>
      <c r="T997" s="11"/>
      <c r="U997" s="11"/>
      <c r="V997" s="11"/>
      <c r="W997" s="11"/>
      <c r="X997" s="11"/>
      <c r="Y997" s="11"/>
      <c r="Z997" s="11"/>
      <c r="AA997" s="11"/>
      <c r="AB997" s="11"/>
      <c r="AC997" s="11"/>
      <c r="AD997" s="11"/>
      <c r="AE997" s="11"/>
      <c r="AF997" s="11"/>
      <c r="AG997" s="14"/>
      <c r="AH997" s="11"/>
      <c r="AI997" s="11"/>
      <c r="AJ997" s="11"/>
      <c r="AK997" s="11"/>
      <c r="AL997" s="11"/>
      <c r="AM997" s="11"/>
      <c r="AN997" s="11"/>
      <c r="AO997" s="11"/>
      <c r="AP997" s="11"/>
      <c r="AQ997" s="11"/>
      <c r="AR997" s="11"/>
      <c r="AS997" s="11"/>
      <c r="AT997" s="11"/>
      <c r="AU997" s="11"/>
      <c r="AV997" s="11"/>
      <c r="AW997" s="11"/>
      <c r="AX997" s="11"/>
      <c r="AY997" s="11"/>
      <c r="AZ997" s="11"/>
      <c r="BA997" s="11"/>
      <c r="BB997" s="11"/>
      <c r="BC997" s="11"/>
      <c r="BD997" s="11"/>
      <c r="BE997" s="11"/>
      <c r="BF997" s="11"/>
      <c r="BG997" s="11"/>
    </row>
    <row r="998" spans="3:59" x14ac:dyDescent="0.25">
      <c r="C998" s="11"/>
      <c r="D998" s="11"/>
      <c r="E998" s="11"/>
      <c r="F998" s="11"/>
      <c r="G998" s="11"/>
      <c r="H998" s="11"/>
      <c r="I998" s="11"/>
      <c r="J998" s="11"/>
      <c r="Q998" s="11"/>
      <c r="R998" s="11"/>
      <c r="S998" s="11"/>
      <c r="T998" s="11"/>
      <c r="U998" s="11"/>
      <c r="V998" s="11"/>
      <c r="W998" s="11"/>
      <c r="X998" s="11"/>
      <c r="Y998" s="11"/>
      <c r="Z998" s="11"/>
      <c r="AA998" s="11"/>
      <c r="AB998" s="11"/>
      <c r="AC998" s="11"/>
      <c r="AD998" s="11"/>
      <c r="AE998" s="11"/>
      <c r="AF998" s="11"/>
      <c r="AG998" s="14"/>
      <c r="AH998" s="11"/>
      <c r="AI998" s="11"/>
      <c r="AJ998" s="11"/>
      <c r="AK998" s="11"/>
      <c r="AL998" s="11"/>
      <c r="AM998" s="11"/>
      <c r="AN998" s="11"/>
      <c r="AO998" s="11"/>
      <c r="AP998" s="11"/>
      <c r="AQ998" s="11"/>
      <c r="AR998" s="11"/>
      <c r="AS998" s="11"/>
      <c r="AT998" s="11"/>
      <c r="AU998" s="11"/>
      <c r="AV998" s="11"/>
      <c r="AW998" s="11"/>
      <c r="AX998" s="11"/>
      <c r="AY998" s="11"/>
      <c r="AZ998" s="11"/>
      <c r="BA998" s="11"/>
      <c r="BB998" s="11"/>
      <c r="BC998" s="11"/>
      <c r="BD998" s="11"/>
      <c r="BE998" s="11"/>
      <c r="BF998" s="11"/>
      <c r="BG998" s="11"/>
    </row>
    <row r="999" spans="3:59" x14ac:dyDescent="0.25">
      <c r="C999" s="11"/>
      <c r="D999" s="11"/>
      <c r="E999" s="11"/>
      <c r="F999" s="11"/>
      <c r="G999" s="11"/>
      <c r="H999" s="11"/>
      <c r="I999" s="11"/>
      <c r="J999" s="11"/>
      <c r="Q999" s="11"/>
      <c r="R999" s="11"/>
      <c r="S999" s="11"/>
      <c r="T999" s="11"/>
      <c r="U999" s="11"/>
      <c r="V999" s="11"/>
      <c r="W999" s="11"/>
      <c r="X999" s="11"/>
      <c r="Y999" s="11"/>
      <c r="Z999" s="11"/>
      <c r="AA999" s="11"/>
      <c r="AB999" s="11"/>
      <c r="AC999" s="11"/>
      <c r="AD999" s="11"/>
      <c r="AE999" s="11"/>
      <c r="AF999" s="11"/>
      <c r="AG999" s="14"/>
      <c r="AH999" s="11"/>
      <c r="AI999" s="11"/>
      <c r="AJ999" s="11"/>
      <c r="AK999" s="11"/>
      <c r="AL999" s="11"/>
      <c r="AM999" s="11"/>
      <c r="AN999" s="11"/>
      <c r="AO999" s="11"/>
      <c r="AP999" s="11"/>
      <c r="AQ999" s="11"/>
      <c r="AR999" s="11"/>
      <c r="AS999" s="11"/>
      <c r="AT999" s="11"/>
      <c r="AU999" s="11"/>
      <c r="AV999" s="11"/>
      <c r="AW999" s="11"/>
      <c r="AX999" s="11"/>
      <c r="AY999" s="11"/>
      <c r="AZ999" s="11"/>
      <c r="BA999" s="11"/>
      <c r="BB999" s="11"/>
      <c r="BC999" s="11"/>
      <c r="BD999" s="11"/>
      <c r="BE999" s="11"/>
      <c r="BF999" s="11"/>
      <c r="BG999" s="11"/>
    </row>
    <row r="1000" spans="3:59" x14ac:dyDescent="0.25">
      <c r="C1000" s="11"/>
      <c r="D1000" s="11"/>
      <c r="E1000" s="11"/>
      <c r="F1000" s="11"/>
      <c r="G1000" s="11"/>
      <c r="H1000" s="11"/>
      <c r="I1000" s="11"/>
      <c r="J1000" s="11"/>
      <c r="Q1000" s="11"/>
      <c r="R1000" s="11"/>
      <c r="S1000" s="11"/>
      <c r="T1000" s="11"/>
      <c r="U1000" s="11"/>
      <c r="V1000" s="11"/>
      <c r="W1000" s="11"/>
      <c r="X1000" s="11"/>
      <c r="Y1000" s="11"/>
      <c r="Z1000" s="11"/>
      <c r="AA1000" s="11"/>
      <c r="AB1000" s="11"/>
      <c r="AC1000" s="11"/>
      <c r="AD1000" s="11"/>
      <c r="AE1000" s="11"/>
      <c r="AF1000" s="11"/>
      <c r="AG1000" s="14"/>
      <c r="AH1000" s="11"/>
      <c r="AI1000" s="11"/>
      <c r="AJ1000" s="11"/>
      <c r="AK1000" s="11"/>
      <c r="AL1000" s="11"/>
      <c r="AM1000" s="11"/>
      <c r="AN1000" s="11"/>
      <c r="AO1000" s="11"/>
      <c r="AP1000" s="11"/>
      <c r="AQ1000" s="11"/>
      <c r="AR1000" s="11"/>
      <c r="AS1000" s="11"/>
      <c r="AT1000" s="11"/>
      <c r="AU1000" s="11"/>
      <c r="AV1000" s="11"/>
      <c r="AW1000" s="11"/>
      <c r="AX1000" s="11"/>
      <c r="AY1000" s="11"/>
      <c r="AZ1000" s="11"/>
      <c r="BA1000" s="11"/>
      <c r="BB1000" s="11"/>
      <c r="BC1000" s="11"/>
      <c r="BD1000" s="11"/>
      <c r="BE1000" s="11"/>
      <c r="BF1000" s="11"/>
      <c r="BG1000" s="11"/>
    </row>
    <row r="1001" spans="3:59" x14ac:dyDescent="0.25">
      <c r="C1001" s="11"/>
      <c r="D1001" s="11"/>
      <c r="E1001" s="11"/>
      <c r="F1001" s="11"/>
      <c r="G1001" s="11"/>
      <c r="H1001" s="11"/>
      <c r="I1001" s="11"/>
      <c r="J1001" s="11"/>
      <c r="Q1001" s="11"/>
      <c r="R1001" s="11"/>
      <c r="S1001" s="11"/>
      <c r="T1001" s="11"/>
      <c r="U1001" s="11"/>
      <c r="V1001" s="11"/>
      <c r="W1001" s="11"/>
      <c r="X1001" s="11"/>
      <c r="Y1001" s="11"/>
      <c r="Z1001" s="11"/>
      <c r="AA1001" s="11"/>
      <c r="AB1001" s="11"/>
      <c r="AC1001" s="11"/>
      <c r="AD1001" s="11"/>
      <c r="AE1001" s="11"/>
      <c r="AF1001" s="11"/>
      <c r="AG1001" s="14"/>
      <c r="AH1001" s="11"/>
      <c r="AI1001" s="11"/>
      <c r="AJ1001" s="11"/>
      <c r="AK1001" s="11"/>
      <c r="AL1001" s="11"/>
      <c r="AM1001" s="11"/>
      <c r="AN1001" s="11"/>
      <c r="AO1001" s="11"/>
      <c r="AP1001" s="11"/>
      <c r="AQ1001" s="11"/>
      <c r="AR1001" s="11"/>
      <c r="AS1001" s="11"/>
      <c r="AT1001" s="11"/>
      <c r="AU1001" s="11"/>
      <c r="AV1001" s="11"/>
      <c r="AW1001" s="11"/>
      <c r="AX1001" s="11"/>
      <c r="AY1001" s="11"/>
      <c r="AZ1001" s="11"/>
      <c r="BA1001" s="11"/>
      <c r="BB1001" s="11"/>
      <c r="BC1001" s="11"/>
      <c r="BD1001" s="11"/>
      <c r="BE1001" s="11"/>
      <c r="BF1001" s="11"/>
      <c r="BG1001" s="11"/>
    </row>
    <row r="1002" spans="3:59" x14ac:dyDescent="0.25">
      <c r="C1002" s="11"/>
      <c r="D1002" s="11"/>
      <c r="E1002" s="11"/>
      <c r="F1002" s="11"/>
      <c r="G1002" s="11"/>
      <c r="H1002" s="11"/>
      <c r="I1002" s="11"/>
      <c r="J1002" s="11"/>
      <c r="Q1002" s="11"/>
      <c r="R1002" s="11"/>
      <c r="S1002" s="11"/>
      <c r="T1002" s="11"/>
      <c r="U1002" s="11"/>
      <c r="V1002" s="11"/>
      <c r="W1002" s="11"/>
      <c r="X1002" s="11"/>
      <c r="Y1002" s="11"/>
      <c r="Z1002" s="11"/>
      <c r="AA1002" s="11"/>
      <c r="AB1002" s="11"/>
      <c r="AC1002" s="11"/>
      <c r="AD1002" s="11"/>
      <c r="AE1002" s="11"/>
      <c r="AF1002" s="11"/>
      <c r="AG1002" s="14"/>
      <c r="AH1002" s="11"/>
      <c r="AI1002" s="11"/>
      <c r="AJ1002" s="11"/>
      <c r="AK1002" s="11"/>
      <c r="AL1002" s="11"/>
      <c r="AM1002" s="11"/>
      <c r="AN1002" s="11"/>
      <c r="AO1002" s="11"/>
      <c r="AP1002" s="11"/>
      <c r="AQ1002" s="11"/>
      <c r="AR1002" s="11"/>
      <c r="AS1002" s="11"/>
      <c r="AT1002" s="11"/>
      <c r="AU1002" s="11"/>
      <c r="AV1002" s="11"/>
      <c r="AW1002" s="11"/>
      <c r="AX1002" s="11"/>
      <c r="AY1002" s="11"/>
      <c r="AZ1002" s="11"/>
      <c r="BA1002" s="11"/>
      <c r="BB1002" s="11"/>
      <c r="BC1002" s="11"/>
      <c r="BD1002" s="11"/>
      <c r="BE1002" s="11"/>
      <c r="BF1002" s="11"/>
      <c r="BG1002" s="11"/>
    </row>
    <row r="1003" spans="3:59" x14ac:dyDescent="0.25">
      <c r="C1003" s="11"/>
      <c r="D1003" s="11"/>
      <c r="E1003" s="11"/>
      <c r="F1003" s="11"/>
      <c r="G1003" s="11"/>
      <c r="H1003" s="11"/>
      <c r="I1003" s="11"/>
      <c r="J1003" s="11"/>
      <c r="Q1003" s="11"/>
      <c r="R1003" s="11"/>
      <c r="S1003" s="11"/>
      <c r="T1003" s="11"/>
      <c r="U1003" s="11"/>
      <c r="V1003" s="11"/>
      <c r="W1003" s="11"/>
      <c r="X1003" s="11"/>
      <c r="Y1003" s="11"/>
      <c r="Z1003" s="11"/>
      <c r="AA1003" s="11"/>
      <c r="AB1003" s="11"/>
      <c r="AC1003" s="11"/>
      <c r="AD1003" s="11"/>
      <c r="AE1003" s="11"/>
      <c r="AF1003" s="11"/>
      <c r="AG1003" s="14"/>
      <c r="AH1003" s="11"/>
      <c r="AI1003" s="11"/>
      <c r="AJ1003" s="11"/>
      <c r="AK1003" s="11"/>
      <c r="AL1003" s="11"/>
      <c r="AM1003" s="11"/>
      <c r="AN1003" s="11"/>
      <c r="AO1003" s="11"/>
      <c r="AP1003" s="11"/>
      <c r="AQ1003" s="11"/>
      <c r="AR1003" s="11"/>
      <c r="AS1003" s="11"/>
      <c r="AT1003" s="11"/>
      <c r="AU1003" s="11"/>
      <c r="AV1003" s="11"/>
      <c r="AW1003" s="11"/>
      <c r="AX1003" s="11"/>
      <c r="AY1003" s="11"/>
      <c r="AZ1003" s="11"/>
      <c r="BA1003" s="11"/>
      <c r="BB1003" s="11"/>
      <c r="BC1003" s="11"/>
      <c r="BD1003" s="11"/>
      <c r="BE1003" s="11"/>
      <c r="BF1003" s="11"/>
      <c r="BG1003" s="11"/>
    </row>
    <row r="1004" spans="3:59" x14ac:dyDescent="0.25">
      <c r="C1004" s="11"/>
      <c r="D1004" s="11"/>
      <c r="E1004" s="11"/>
      <c r="F1004" s="11"/>
      <c r="G1004" s="11"/>
      <c r="H1004" s="11"/>
      <c r="I1004" s="11"/>
      <c r="J1004" s="11"/>
      <c r="Q1004" s="11"/>
      <c r="R1004" s="11"/>
      <c r="S1004" s="11"/>
      <c r="T1004" s="11"/>
      <c r="U1004" s="11"/>
      <c r="V1004" s="11"/>
      <c r="W1004" s="11"/>
      <c r="X1004" s="11"/>
      <c r="Y1004" s="11"/>
      <c r="Z1004" s="11"/>
      <c r="AA1004" s="11"/>
      <c r="AB1004" s="11"/>
      <c r="AC1004" s="11"/>
      <c r="AD1004" s="11"/>
      <c r="AE1004" s="11"/>
      <c r="AF1004" s="11"/>
      <c r="AG1004" s="14"/>
      <c r="AH1004" s="11"/>
      <c r="AI1004" s="11"/>
      <c r="AJ1004" s="11"/>
      <c r="AK1004" s="11"/>
      <c r="AL1004" s="11"/>
      <c r="AM1004" s="11"/>
      <c r="AN1004" s="11"/>
      <c r="AO1004" s="11"/>
      <c r="AP1004" s="11"/>
      <c r="AQ1004" s="11"/>
      <c r="AR1004" s="11"/>
      <c r="AS1004" s="11"/>
      <c r="AT1004" s="11"/>
      <c r="AU1004" s="11"/>
      <c r="AV1004" s="11"/>
      <c r="AW1004" s="11"/>
      <c r="AX1004" s="11"/>
      <c r="AY1004" s="11"/>
      <c r="AZ1004" s="11"/>
      <c r="BA1004" s="11"/>
      <c r="BB1004" s="11"/>
      <c r="BC1004" s="11"/>
      <c r="BD1004" s="11"/>
      <c r="BE1004" s="11"/>
      <c r="BF1004" s="11"/>
      <c r="BG1004" s="11"/>
    </row>
    <row r="1005" spans="3:59" x14ac:dyDescent="0.25">
      <c r="C1005" s="11"/>
      <c r="D1005" s="11"/>
      <c r="E1005" s="11"/>
      <c r="F1005" s="11"/>
      <c r="G1005" s="11"/>
      <c r="H1005" s="11"/>
      <c r="I1005" s="11"/>
      <c r="J1005" s="11"/>
      <c r="Q1005" s="11"/>
      <c r="R1005" s="11"/>
      <c r="S1005" s="11"/>
      <c r="T1005" s="11"/>
      <c r="U1005" s="11"/>
      <c r="V1005" s="11"/>
      <c r="W1005" s="11"/>
      <c r="X1005" s="11"/>
      <c r="Y1005" s="11"/>
      <c r="Z1005" s="11"/>
      <c r="AA1005" s="11"/>
      <c r="AB1005" s="11"/>
      <c r="AC1005" s="11"/>
      <c r="AD1005" s="11"/>
      <c r="AE1005" s="11"/>
      <c r="AF1005" s="11"/>
      <c r="AG1005" s="14"/>
      <c r="AH1005" s="11"/>
      <c r="AI1005" s="11"/>
      <c r="AJ1005" s="11"/>
      <c r="AK1005" s="11"/>
      <c r="AL1005" s="11"/>
      <c r="AM1005" s="11"/>
      <c r="AN1005" s="11"/>
      <c r="AO1005" s="11"/>
      <c r="AP1005" s="11"/>
      <c r="AQ1005" s="11"/>
      <c r="AR1005" s="11"/>
      <c r="AS1005" s="11"/>
      <c r="AT1005" s="11"/>
      <c r="AU1005" s="11"/>
      <c r="AV1005" s="11"/>
      <c r="AW1005" s="11"/>
      <c r="AX1005" s="11"/>
      <c r="AY1005" s="11"/>
      <c r="AZ1005" s="11"/>
      <c r="BA1005" s="11"/>
      <c r="BB1005" s="11"/>
      <c r="BC1005" s="11"/>
      <c r="BD1005" s="11"/>
      <c r="BE1005" s="11"/>
      <c r="BF1005" s="11"/>
      <c r="BG1005" s="11"/>
    </row>
    <row r="1006" spans="3:59" x14ac:dyDescent="0.25">
      <c r="C1006" s="11"/>
      <c r="D1006" s="11"/>
      <c r="E1006" s="11"/>
      <c r="F1006" s="11"/>
      <c r="G1006" s="11"/>
      <c r="H1006" s="11"/>
      <c r="I1006" s="11"/>
      <c r="J1006" s="11"/>
      <c r="Q1006" s="11"/>
      <c r="R1006" s="11"/>
      <c r="S1006" s="11"/>
      <c r="T1006" s="11"/>
      <c r="U1006" s="11"/>
      <c r="V1006" s="11"/>
      <c r="W1006" s="11"/>
      <c r="X1006" s="11"/>
      <c r="Y1006" s="11"/>
      <c r="Z1006" s="11"/>
      <c r="AA1006" s="11"/>
      <c r="AB1006" s="11"/>
      <c r="AC1006" s="11"/>
      <c r="AD1006" s="11"/>
      <c r="AE1006" s="11"/>
      <c r="AF1006" s="11"/>
      <c r="AG1006" s="14"/>
      <c r="AH1006" s="11"/>
      <c r="AI1006" s="11"/>
      <c r="AJ1006" s="11"/>
      <c r="AK1006" s="11"/>
      <c r="AL1006" s="11"/>
      <c r="AM1006" s="11"/>
      <c r="AN1006" s="11"/>
      <c r="AO1006" s="11"/>
      <c r="AP1006" s="11"/>
      <c r="AQ1006" s="11"/>
      <c r="AR1006" s="11"/>
      <c r="AS1006" s="11"/>
      <c r="AT1006" s="11"/>
      <c r="AU1006" s="11"/>
      <c r="AV1006" s="11"/>
      <c r="AW1006" s="11"/>
      <c r="AX1006" s="11"/>
      <c r="AY1006" s="11"/>
      <c r="AZ1006" s="11"/>
      <c r="BA1006" s="11"/>
      <c r="BB1006" s="11"/>
      <c r="BC1006" s="11"/>
      <c r="BD1006" s="11"/>
      <c r="BE1006" s="11"/>
      <c r="BF1006" s="11"/>
      <c r="BG1006" s="11"/>
    </row>
    <row r="1007" spans="3:59" x14ac:dyDescent="0.25">
      <c r="C1007" s="11"/>
      <c r="D1007" s="11"/>
      <c r="E1007" s="11"/>
      <c r="F1007" s="11"/>
      <c r="G1007" s="11"/>
      <c r="H1007" s="11"/>
      <c r="I1007" s="11"/>
      <c r="J1007" s="11"/>
      <c r="Q1007" s="11"/>
      <c r="R1007" s="11"/>
      <c r="S1007" s="11"/>
      <c r="T1007" s="11"/>
      <c r="U1007" s="11"/>
      <c r="V1007" s="11"/>
      <c r="W1007" s="11"/>
      <c r="X1007" s="11"/>
      <c r="Y1007" s="11"/>
      <c r="Z1007" s="11"/>
      <c r="AA1007" s="11"/>
      <c r="AB1007" s="11"/>
      <c r="AC1007" s="11"/>
      <c r="AD1007" s="11"/>
      <c r="AE1007" s="11"/>
      <c r="AF1007" s="11"/>
      <c r="AG1007" s="14"/>
      <c r="AH1007" s="11"/>
      <c r="AI1007" s="11"/>
      <c r="AJ1007" s="11"/>
      <c r="AK1007" s="11"/>
      <c r="AL1007" s="11"/>
      <c r="AM1007" s="11"/>
      <c r="AN1007" s="11"/>
      <c r="AO1007" s="11"/>
      <c r="AP1007" s="11"/>
      <c r="AQ1007" s="11"/>
      <c r="AR1007" s="11"/>
      <c r="AS1007" s="11"/>
      <c r="AT1007" s="11"/>
      <c r="AU1007" s="11"/>
      <c r="AV1007" s="11"/>
      <c r="AW1007" s="11"/>
      <c r="AX1007" s="11"/>
      <c r="AY1007" s="11"/>
      <c r="AZ1007" s="11"/>
      <c r="BA1007" s="11"/>
      <c r="BB1007" s="11"/>
      <c r="BC1007" s="11"/>
      <c r="BD1007" s="11"/>
      <c r="BE1007" s="11"/>
      <c r="BF1007" s="11"/>
      <c r="BG1007" s="11"/>
    </row>
    <row r="1008" spans="3:59" x14ac:dyDescent="0.25">
      <c r="C1008" s="11"/>
      <c r="D1008" s="11"/>
      <c r="E1008" s="11"/>
      <c r="F1008" s="11"/>
      <c r="G1008" s="11"/>
      <c r="H1008" s="11"/>
      <c r="I1008" s="11"/>
      <c r="J1008" s="11"/>
      <c r="Q1008" s="11"/>
      <c r="R1008" s="11"/>
      <c r="S1008" s="11"/>
      <c r="T1008" s="11"/>
      <c r="U1008" s="11"/>
      <c r="V1008" s="11"/>
      <c r="W1008" s="11"/>
      <c r="X1008" s="11"/>
      <c r="Y1008" s="11"/>
      <c r="Z1008" s="11"/>
      <c r="AA1008" s="11"/>
      <c r="AB1008" s="11"/>
      <c r="AC1008" s="11"/>
      <c r="AD1008" s="11"/>
      <c r="AE1008" s="11"/>
      <c r="AF1008" s="11"/>
      <c r="AG1008" s="14"/>
      <c r="AH1008" s="11"/>
      <c r="AI1008" s="11"/>
      <c r="AJ1008" s="11"/>
      <c r="AK1008" s="11"/>
      <c r="AL1008" s="11"/>
      <c r="AM1008" s="11"/>
      <c r="AN1008" s="11"/>
      <c r="AO1008" s="11"/>
      <c r="AP1008" s="11"/>
      <c r="AQ1008" s="11"/>
      <c r="AR1008" s="11"/>
      <c r="AS1008" s="11"/>
      <c r="AT1008" s="11"/>
      <c r="AU1008" s="11"/>
      <c r="AV1008" s="11"/>
      <c r="AW1008" s="11"/>
      <c r="AX1008" s="11"/>
      <c r="AY1008" s="11"/>
      <c r="AZ1008" s="11"/>
      <c r="BA1008" s="11"/>
      <c r="BB1008" s="11"/>
      <c r="BC1008" s="11"/>
      <c r="BD1008" s="11"/>
      <c r="BE1008" s="11"/>
      <c r="BF1008" s="11"/>
      <c r="BG1008" s="11"/>
    </row>
    <row r="1009" spans="3:59" x14ac:dyDescent="0.25">
      <c r="C1009" s="11"/>
      <c r="D1009" s="11"/>
      <c r="E1009" s="11"/>
      <c r="F1009" s="11"/>
      <c r="G1009" s="11"/>
      <c r="H1009" s="11"/>
      <c r="I1009" s="11"/>
      <c r="J1009" s="11"/>
      <c r="Q1009" s="11"/>
      <c r="R1009" s="11"/>
      <c r="S1009" s="11"/>
      <c r="T1009" s="11"/>
      <c r="U1009" s="11"/>
      <c r="V1009" s="11"/>
      <c r="W1009" s="11"/>
      <c r="X1009" s="11"/>
      <c r="Y1009" s="11"/>
      <c r="Z1009" s="11"/>
      <c r="AA1009" s="11"/>
      <c r="AB1009" s="11"/>
      <c r="AC1009" s="11"/>
      <c r="AD1009" s="11"/>
      <c r="AE1009" s="11"/>
      <c r="AF1009" s="11"/>
      <c r="AG1009" s="14"/>
      <c r="AH1009" s="11"/>
      <c r="AI1009" s="11"/>
      <c r="AJ1009" s="11"/>
      <c r="AK1009" s="11"/>
      <c r="AL1009" s="11"/>
      <c r="AM1009" s="11"/>
      <c r="AN1009" s="11"/>
      <c r="AO1009" s="11"/>
      <c r="AP1009" s="11"/>
      <c r="AQ1009" s="11"/>
      <c r="AR1009" s="11"/>
      <c r="AS1009" s="11"/>
      <c r="AT1009" s="11"/>
      <c r="AU1009" s="11"/>
      <c r="AV1009" s="11"/>
      <c r="AW1009" s="11"/>
      <c r="AX1009" s="11"/>
      <c r="AY1009" s="11"/>
      <c r="AZ1009" s="11"/>
      <c r="BA1009" s="11"/>
      <c r="BB1009" s="11"/>
      <c r="BC1009" s="11"/>
      <c r="BD1009" s="11"/>
      <c r="BE1009" s="11"/>
      <c r="BF1009" s="11"/>
      <c r="BG1009" s="11"/>
    </row>
    <row r="1010" spans="3:59" x14ac:dyDescent="0.25">
      <c r="C1010" s="11"/>
      <c r="D1010" s="11"/>
      <c r="E1010" s="11"/>
      <c r="F1010" s="11"/>
      <c r="G1010" s="11"/>
      <c r="H1010" s="11"/>
      <c r="I1010" s="11"/>
      <c r="J1010" s="11"/>
      <c r="Q1010" s="11"/>
      <c r="R1010" s="11"/>
      <c r="S1010" s="11"/>
      <c r="T1010" s="11"/>
      <c r="U1010" s="11"/>
      <c r="V1010" s="11"/>
      <c r="W1010" s="11"/>
      <c r="X1010" s="11"/>
      <c r="Y1010" s="11"/>
      <c r="Z1010" s="11"/>
      <c r="AA1010" s="11"/>
      <c r="AB1010" s="11"/>
      <c r="AC1010" s="11"/>
      <c r="AD1010" s="11"/>
      <c r="AE1010" s="11"/>
      <c r="AF1010" s="11"/>
      <c r="AG1010" s="14"/>
      <c r="AH1010" s="11"/>
      <c r="AI1010" s="11"/>
      <c r="AJ1010" s="11"/>
      <c r="AK1010" s="11"/>
      <c r="AL1010" s="11"/>
      <c r="AM1010" s="11"/>
      <c r="AN1010" s="11"/>
      <c r="AO1010" s="11"/>
      <c r="AP1010" s="11"/>
      <c r="AQ1010" s="11"/>
      <c r="AR1010" s="11"/>
      <c r="AS1010" s="11"/>
      <c r="AT1010" s="11"/>
      <c r="AU1010" s="11"/>
      <c r="AV1010" s="11"/>
      <c r="AW1010" s="11"/>
      <c r="AX1010" s="11"/>
      <c r="AY1010" s="11"/>
      <c r="AZ1010" s="11"/>
      <c r="BA1010" s="11"/>
      <c r="BB1010" s="11"/>
      <c r="BC1010" s="11"/>
      <c r="BD1010" s="11"/>
      <c r="BE1010" s="11"/>
      <c r="BF1010" s="11"/>
      <c r="BG1010" s="11"/>
    </row>
    <row r="1011" spans="3:59" x14ac:dyDescent="0.25">
      <c r="C1011" s="11"/>
      <c r="D1011" s="11"/>
      <c r="E1011" s="11"/>
      <c r="F1011" s="11"/>
      <c r="G1011" s="11"/>
      <c r="H1011" s="11"/>
      <c r="I1011" s="11"/>
      <c r="J1011" s="11"/>
      <c r="Q1011" s="11"/>
      <c r="R1011" s="11"/>
      <c r="S1011" s="11"/>
      <c r="T1011" s="11"/>
      <c r="U1011" s="11"/>
      <c r="V1011" s="11"/>
      <c r="W1011" s="11"/>
      <c r="X1011" s="11"/>
      <c r="Y1011" s="11"/>
      <c r="Z1011" s="11"/>
      <c r="AA1011" s="11"/>
      <c r="AB1011" s="11"/>
      <c r="AC1011" s="11"/>
      <c r="AD1011" s="11"/>
      <c r="AE1011" s="11"/>
      <c r="AF1011" s="11"/>
      <c r="AG1011" s="14"/>
      <c r="AH1011" s="11"/>
      <c r="AI1011" s="11"/>
      <c r="AJ1011" s="11"/>
      <c r="AK1011" s="11"/>
      <c r="AL1011" s="11"/>
      <c r="AM1011" s="11"/>
      <c r="AN1011" s="11"/>
      <c r="AO1011" s="11"/>
      <c r="AP1011" s="11"/>
      <c r="AQ1011" s="11"/>
      <c r="AR1011" s="11"/>
      <c r="AS1011" s="11"/>
      <c r="AT1011" s="11"/>
      <c r="AU1011" s="11"/>
      <c r="AV1011" s="11"/>
      <c r="AW1011" s="11"/>
      <c r="AX1011" s="11"/>
      <c r="AY1011" s="11"/>
      <c r="AZ1011" s="11"/>
      <c r="BA1011" s="11"/>
      <c r="BB1011" s="11"/>
      <c r="BC1011" s="11"/>
      <c r="BD1011" s="11"/>
      <c r="BE1011" s="11"/>
      <c r="BF1011" s="11"/>
      <c r="BG1011" s="11"/>
    </row>
    <row r="1012" spans="3:59" x14ac:dyDescent="0.25">
      <c r="C1012" s="11"/>
      <c r="D1012" s="11"/>
      <c r="E1012" s="11"/>
      <c r="F1012" s="11"/>
      <c r="G1012" s="11"/>
      <c r="H1012" s="11"/>
      <c r="I1012" s="11"/>
      <c r="J1012" s="11"/>
      <c r="Q1012" s="11"/>
      <c r="R1012" s="11"/>
      <c r="S1012" s="11"/>
      <c r="T1012" s="11"/>
      <c r="U1012" s="11"/>
      <c r="V1012" s="11"/>
      <c r="W1012" s="11"/>
      <c r="X1012" s="11"/>
      <c r="Y1012" s="11"/>
      <c r="Z1012" s="11"/>
      <c r="AA1012" s="11"/>
      <c r="AB1012" s="11"/>
      <c r="AC1012" s="11"/>
      <c r="AD1012" s="11"/>
      <c r="AE1012" s="11"/>
      <c r="AF1012" s="11"/>
      <c r="AG1012" s="14"/>
      <c r="AH1012" s="11"/>
      <c r="AI1012" s="11"/>
      <c r="AJ1012" s="11"/>
      <c r="AK1012" s="11"/>
      <c r="AL1012" s="11"/>
      <c r="AM1012" s="11"/>
      <c r="AN1012" s="11"/>
      <c r="AO1012" s="11"/>
      <c r="AP1012" s="11"/>
      <c r="AQ1012" s="11"/>
      <c r="AR1012" s="11"/>
      <c r="AS1012" s="11"/>
      <c r="AT1012" s="11"/>
      <c r="AU1012" s="11"/>
      <c r="AV1012" s="11"/>
      <c r="AW1012" s="11"/>
      <c r="AX1012" s="11"/>
      <c r="AY1012" s="11"/>
      <c r="AZ1012" s="11"/>
      <c r="BA1012" s="11"/>
      <c r="BB1012" s="11"/>
      <c r="BC1012" s="11"/>
      <c r="BD1012" s="11"/>
      <c r="BE1012" s="11"/>
      <c r="BF1012" s="11"/>
      <c r="BG1012" s="11"/>
    </row>
    <row r="1013" spans="3:59" x14ac:dyDescent="0.25">
      <c r="C1013" s="11"/>
      <c r="D1013" s="11"/>
      <c r="E1013" s="11"/>
      <c r="F1013" s="11"/>
      <c r="G1013" s="11"/>
      <c r="H1013" s="11"/>
      <c r="I1013" s="11"/>
      <c r="J1013" s="11"/>
      <c r="Q1013" s="11"/>
      <c r="R1013" s="11"/>
      <c r="S1013" s="11"/>
      <c r="T1013" s="11"/>
      <c r="U1013" s="11"/>
      <c r="V1013" s="11"/>
      <c r="W1013" s="11"/>
      <c r="X1013" s="11"/>
      <c r="Y1013" s="11"/>
      <c r="Z1013" s="11"/>
      <c r="AA1013" s="11"/>
      <c r="AB1013" s="11"/>
      <c r="AC1013" s="11"/>
      <c r="AD1013" s="11"/>
      <c r="AE1013" s="11"/>
      <c r="AF1013" s="11"/>
      <c r="AG1013" s="14"/>
      <c r="AH1013" s="11"/>
      <c r="AI1013" s="11"/>
      <c r="AJ1013" s="11"/>
      <c r="AK1013" s="11"/>
      <c r="AL1013" s="11"/>
      <c r="AM1013" s="11"/>
      <c r="AN1013" s="11"/>
      <c r="AO1013" s="11"/>
      <c r="AP1013" s="11"/>
      <c r="AQ1013" s="11"/>
      <c r="AR1013" s="11"/>
      <c r="AS1013" s="11"/>
      <c r="AT1013" s="11"/>
      <c r="AU1013" s="11"/>
      <c r="AV1013" s="11"/>
      <c r="AW1013" s="11"/>
      <c r="AX1013" s="11"/>
      <c r="AY1013" s="11"/>
      <c r="AZ1013" s="11"/>
      <c r="BA1013" s="11"/>
      <c r="BB1013" s="11"/>
      <c r="BC1013" s="11"/>
      <c r="BD1013" s="11"/>
      <c r="BE1013" s="11"/>
      <c r="BF1013" s="11"/>
      <c r="BG1013" s="11"/>
    </row>
    <row r="1014" spans="3:59" x14ac:dyDescent="0.25">
      <c r="C1014" s="11"/>
      <c r="D1014" s="11"/>
      <c r="E1014" s="11"/>
      <c r="F1014" s="11"/>
      <c r="G1014" s="11"/>
      <c r="H1014" s="11"/>
      <c r="I1014" s="11"/>
      <c r="J1014" s="11"/>
      <c r="Q1014" s="11"/>
      <c r="R1014" s="11"/>
      <c r="S1014" s="11"/>
      <c r="T1014" s="11"/>
      <c r="U1014" s="11"/>
      <c r="V1014" s="11"/>
      <c r="W1014" s="11"/>
      <c r="X1014" s="11"/>
      <c r="Y1014" s="11"/>
      <c r="Z1014" s="11"/>
      <c r="AA1014" s="11"/>
      <c r="AB1014" s="11"/>
      <c r="AC1014" s="11"/>
      <c r="AD1014" s="11"/>
      <c r="AE1014" s="11"/>
      <c r="AF1014" s="11"/>
      <c r="AG1014" s="14"/>
      <c r="AH1014" s="11"/>
      <c r="AI1014" s="11"/>
      <c r="AJ1014" s="11"/>
      <c r="AK1014" s="11"/>
      <c r="AL1014" s="11"/>
      <c r="AM1014" s="11"/>
      <c r="AN1014" s="11"/>
      <c r="AO1014" s="11"/>
      <c r="AP1014" s="11"/>
      <c r="AQ1014" s="11"/>
      <c r="AR1014" s="11"/>
      <c r="AS1014" s="11"/>
      <c r="AT1014" s="11"/>
      <c r="AU1014" s="11"/>
      <c r="AV1014" s="11"/>
      <c r="AW1014" s="11"/>
      <c r="AX1014" s="11"/>
      <c r="AY1014" s="11"/>
      <c r="AZ1014" s="11"/>
      <c r="BA1014" s="11"/>
      <c r="BB1014" s="11"/>
      <c r="BC1014" s="11"/>
      <c r="BD1014" s="11"/>
      <c r="BE1014" s="11"/>
      <c r="BF1014" s="11"/>
      <c r="BG1014" s="11"/>
    </row>
    <row r="1015" spans="3:59" x14ac:dyDescent="0.25">
      <c r="C1015" s="11"/>
      <c r="D1015" s="11"/>
      <c r="E1015" s="11"/>
      <c r="F1015" s="11"/>
      <c r="G1015" s="11"/>
      <c r="H1015" s="11"/>
      <c r="I1015" s="11"/>
      <c r="J1015" s="11"/>
      <c r="Q1015" s="11"/>
      <c r="R1015" s="11"/>
      <c r="S1015" s="11"/>
      <c r="T1015" s="11"/>
      <c r="U1015" s="11"/>
      <c r="V1015" s="11"/>
      <c r="W1015" s="11"/>
      <c r="X1015" s="11"/>
      <c r="Y1015" s="11"/>
      <c r="Z1015" s="11"/>
      <c r="AA1015" s="11"/>
      <c r="AB1015" s="11"/>
      <c r="AC1015" s="11"/>
      <c r="AD1015" s="11"/>
      <c r="AE1015" s="11"/>
      <c r="AF1015" s="11"/>
      <c r="AG1015" s="14"/>
      <c r="AH1015" s="11"/>
      <c r="AI1015" s="11"/>
      <c r="AJ1015" s="11"/>
      <c r="AK1015" s="11"/>
      <c r="AL1015" s="11"/>
      <c r="AM1015" s="11"/>
      <c r="AN1015" s="11"/>
      <c r="AO1015" s="11"/>
      <c r="AP1015" s="11"/>
      <c r="AQ1015" s="11"/>
      <c r="AR1015" s="11"/>
      <c r="AS1015" s="11"/>
      <c r="AT1015" s="11"/>
      <c r="AU1015" s="11"/>
      <c r="AV1015" s="11"/>
      <c r="AW1015" s="11"/>
      <c r="AX1015" s="11"/>
      <c r="AY1015" s="11"/>
      <c r="AZ1015" s="11"/>
      <c r="BA1015" s="11"/>
      <c r="BB1015" s="11"/>
      <c r="BC1015" s="11"/>
      <c r="BD1015" s="11"/>
      <c r="BE1015" s="11"/>
      <c r="BF1015" s="11"/>
      <c r="BG1015" s="11"/>
    </row>
    <row r="1016" spans="3:59" x14ac:dyDescent="0.25">
      <c r="C1016" s="11"/>
      <c r="D1016" s="11"/>
      <c r="E1016" s="11"/>
      <c r="F1016" s="11"/>
      <c r="G1016" s="11"/>
      <c r="H1016" s="11"/>
      <c r="I1016" s="11"/>
      <c r="J1016" s="11"/>
      <c r="Q1016" s="11"/>
      <c r="R1016" s="11"/>
      <c r="S1016" s="11"/>
      <c r="T1016" s="11"/>
      <c r="U1016" s="11"/>
      <c r="V1016" s="11"/>
      <c r="W1016" s="11"/>
      <c r="X1016" s="11"/>
      <c r="Y1016" s="11"/>
      <c r="Z1016" s="11"/>
      <c r="AA1016" s="11"/>
      <c r="AB1016" s="11"/>
      <c r="AC1016" s="11"/>
      <c r="AD1016" s="11"/>
      <c r="AE1016" s="11"/>
      <c r="AF1016" s="11"/>
      <c r="AG1016" s="14"/>
      <c r="AH1016" s="11"/>
      <c r="AI1016" s="11"/>
      <c r="AJ1016" s="11"/>
      <c r="AK1016" s="11"/>
      <c r="AL1016" s="11"/>
      <c r="AM1016" s="11"/>
      <c r="AN1016" s="11"/>
      <c r="AO1016" s="11"/>
      <c r="AP1016" s="11"/>
      <c r="AQ1016" s="11"/>
      <c r="AR1016" s="11"/>
      <c r="AS1016" s="11"/>
      <c r="AT1016" s="11"/>
      <c r="AU1016" s="11"/>
      <c r="AV1016" s="11"/>
      <c r="AW1016" s="11"/>
      <c r="AX1016" s="11"/>
      <c r="AY1016" s="11"/>
      <c r="AZ1016" s="11"/>
      <c r="BA1016" s="11"/>
      <c r="BB1016" s="11"/>
      <c r="BC1016" s="11"/>
      <c r="BD1016" s="11"/>
      <c r="BE1016" s="11"/>
      <c r="BF1016" s="11"/>
      <c r="BG1016" s="11"/>
    </row>
    <row r="1017" spans="3:59" x14ac:dyDescent="0.25">
      <c r="C1017" s="11"/>
      <c r="D1017" s="11"/>
      <c r="E1017" s="11"/>
      <c r="F1017" s="11"/>
      <c r="G1017" s="11"/>
      <c r="H1017" s="11"/>
      <c r="I1017" s="11"/>
      <c r="J1017" s="11"/>
      <c r="Q1017" s="11"/>
      <c r="R1017" s="11"/>
      <c r="S1017" s="11"/>
      <c r="T1017" s="11"/>
      <c r="U1017" s="11"/>
      <c r="V1017" s="11"/>
      <c r="W1017" s="11"/>
      <c r="X1017" s="11"/>
      <c r="Y1017" s="11"/>
      <c r="Z1017" s="11"/>
      <c r="AA1017" s="11"/>
      <c r="AB1017" s="11"/>
      <c r="AC1017" s="11"/>
      <c r="AD1017" s="11"/>
      <c r="AE1017" s="11"/>
      <c r="AF1017" s="11"/>
      <c r="AG1017" s="14"/>
      <c r="AH1017" s="11"/>
      <c r="AI1017" s="11"/>
      <c r="AJ1017" s="11"/>
      <c r="AK1017" s="11"/>
      <c r="AL1017" s="11"/>
      <c r="AM1017" s="11"/>
      <c r="AN1017" s="11"/>
      <c r="AO1017" s="11"/>
      <c r="AP1017" s="11"/>
      <c r="AQ1017" s="11"/>
      <c r="AR1017" s="11"/>
      <c r="AS1017" s="11"/>
      <c r="AT1017" s="11"/>
      <c r="AU1017" s="11"/>
      <c r="AV1017" s="11"/>
      <c r="AW1017" s="11"/>
      <c r="AX1017" s="11"/>
      <c r="AY1017" s="11"/>
      <c r="AZ1017" s="11"/>
      <c r="BA1017" s="11"/>
      <c r="BB1017" s="11"/>
      <c r="BC1017" s="11"/>
      <c r="BD1017" s="11"/>
      <c r="BE1017" s="11"/>
      <c r="BF1017" s="11"/>
      <c r="BG1017" s="11"/>
    </row>
    <row r="1018" spans="3:59" x14ac:dyDescent="0.25">
      <c r="C1018" s="11"/>
      <c r="D1018" s="11"/>
      <c r="E1018" s="11"/>
      <c r="F1018" s="11"/>
      <c r="G1018" s="11"/>
      <c r="H1018" s="11"/>
      <c r="I1018" s="11"/>
      <c r="J1018" s="11"/>
      <c r="Q1018" s="11"/>
      <c r="R1018" s="11"/>
      <c r="S1018" s="11"/>
      <c r="T1018" s="11"/>
      <c r="U1018" s="11"/>
      <c r="V1018" s="11"/>
      <c r="W1018" s="11"/>
      <c r="X1018" s="11"/>
      <c r="Y1018" s="11"/>
      <c r="Z1018" s="11"/>
      <c r="AA1018" s="11"/>
      <c r="AB1018" s="11"/>
      <c r="AC1018" s="11"/>
      <c r="AD1018" s="11"/>
      <c r="AE1018" s="11"/>
      <c r="AF1018" s="11"/>
      <c r="AG1018" s="14"/>
      <c r="AH1018" s="11"/>
      <c r="AI1018" s="11"/>
      <c r="AJ1018" s="11"/>
      <c r="AK1018" s="11"/>
      <c r="AL1018" s="11"/>
      <c r="AM1018" s="11"/>
      <c r="AN1018" s="11"/>
      <c r="AO1018" s="11"/>
      <c r="AP1018" s="11"/>
      <c r="AQ1018" s="11"/>
      <c r="AR1018" s="11"/>
      <c r="AS1018" s="11"/>
      <c r="AT1018" s="11"/>
      <c r="AU1018" s="11"/>
      <c r="AV1018" s="11"/>
      <c r="AW1018" s="11"/>
      <c r="AX1018" s="11"/>
      <c r="AY1018" s="11"/>
      <c r="AZ1018" s="11"/>
      <c r="BA1018" s="11"/>
      <c r="BB1018" s="11"/>
      <c r="BC1018" s="11"/>
      <c r="BD1018" s="11"/>
      <c r="BE1018" s="11"/>
      <c r="BF1018" s="11"/>
      <c r="BG1018" s="11"/>
    </row>
    <row r="1019" spans="3:59" x14ac:dyDescent="0.25">
      <c r="C1019" s="11"/>
      <c r="D1019" s="11"/>
      <c r="E1019" s="11"/>
      <c r="F1019" s="11"/>
      <c r="G1019" s="11"/>
      <c r="H1019" s="11"/>
      <c r="I1019" s="11"/>
      <c r="J1019" s="11"/>
      <c r="Q1019" s="11"/>
      <c r="R1019" s="11"/>
      <c r="S1019" s="11"/>
      <c r="T1019" s="11"/>
      <c r="U1019" s="11"/>
      <c r="V1019" s="11"/>
      <c r="W1019" s="11"/>
      <c r="X1019" s="11"/>
      <c r="Y1019" s="11"/>
      <c r="Z1019" s="11"/>
      <c r="AA1019" s="11"/>
      <c r="AB1019" s="11"/>
      <c r="AC1019" s="11"/>
      <c r="AD1019" s="11"/>
      <c r="AE1019" s="11"/>
      <c r="AF1019" s="11"/>
      <c r="AG1019" s="14"/>
      <c r="AH1019" s="11"/>
      <c r="AI1019" s="11"/>
      <c r="AJ1019" s="11"/>
      <c r="AK1019" s="11"/>
      <c r="AL1019" s="11"/>
      <c r="AM1019" s="11"/>
      <c r="AN1019" s="11"/>
      <c r="AO1019" s="11"/>
      <c r="AP1019" s="11"/>
      <c r="AQ1019" s="11"/>
      <c r="AR1019" s="11"/>
      <c r="AS1019" s="11"/>
      <c r="AT1019" s="11"/>
      <c r="AU1019" s="11"/>
      <c r="AV1019" s="11"/>
      <c r="AW1019" s="11"/>
      <c r="AX1019" s="11"/>
      <c r="AY1019" s="11"/>
      <c r="AZ1019" s="11"/>
      <c r="BA1019" s="11"/>
      <c r="BB1019" s="11"/>
      <c r="BC1019" s="11"/>
      <c r="BD1019" s="11"/>
      <c r="BE1019" s="11"/>
      <c r="BF1019" s="11"/>
      <c r="BG1019" s="11"/>
    </row>
    <row r="1020" spans="3:59" x14ac:dyDescent="0.25">
      <c r="C1020" s="11"/>
      <c r="D1020" s="11"/>
      <c r="E1020" s="11"/>
      <c r="F1020" s="11"/>
      <c r="G1020" s="11"/>
      <c r="H1020" s="11"/>
      <c r="I1020" s="11"/>
      <c r="J1020" s="11"/>
      <c r="Q1020" s="11"/>
      <c r="R1020" s="11"/>
      <c r="S1020" s="11"/>
      <c r="T1020" s="11"/>
      <c r="U1020" s="11"/>
      <c r="V1020" s="11"/>
      <c r="W1020" s="11"/>
      <c r="X1020" s="11"/>
      <c r="Y1020" s="11"/>
      <c r="Z1020" s="11"/>
      <c r="AA1020" s="11"/>
      <c r="AB1020" s="11"/>
      <c r="AC1020" s="11"/>
      <c r="AD1020" s="11"/>
      <c r="AE1020" s="11"/>
      <c r="AF1020" s="11"/>
      <c r="AG1020" s="14"/>
      <c r="AH1020" s="11"/>
      <c r="AI1020" s="11"/>
      <c r="AJ1020" s="11"/>
      <c r="AK1020" s="11"/>
      <c r="AL1020" s="11"/>
      <c r="AM1020" s="11"/>
      <c r="AN1020" s="11"/>
      <c r="AO1020" s="11"/>
      <c r="AP1020" s="11"/>
      <c r="AQ1020" s="11"/>
      <c r="AR1020" s="11"/>
      <c r="AS1020" s="11"/>
      <c r="AT1020" s="11"/>
      <c r="AU1020" s="11"/>
      <c r="AV1020" s="11"/>
      <c r="AW1020" s="11"/>
      <c r="AX1020" s="11"/>
      <c r="AY1020" s="11"/>
      <c r="AZ1020" s="11"/>
      <c r="BA1020" s="11"/>
      <c r="BB1020" s="11"/>
      <c r="BC1020" s="11"/>
      <c r="BD1020" s="11"/>
      <c r="BE1020" s="11"/>
      <c r="BF1020" s="11"/>
      <c r="BG1020" s="11"/>
    </row>
    <row r="1021" spans="3:59" x14ac:dyDescent="0.25">
      <c r="C1021" s="11"/>
      <c r="D1021" s="11"/>
      <c r="E1021" s="11"/>
      <c r="F1021" s="11"/>
      <c r="G1021" s="11"/>
      <c r="H1021" s="11"/>
      <c r="I1021" s="11"/>
      <c r="J1021" s="11"/>
      <c r="Q1021" s="11"/>
      <c r="R1021" s="11"/>
      <c r="S1021" s="11"/>
      <c r="T1021" s="11"/>
      <c r="U1021" s="11"/>
      <c r="V1021" s="11"/>
      <c r="W1021" s="11"/>
      <c r="X1021" s="11"/>
      <c r="Y1021" s="11"/>
      <c r="Z1021" s="11"/>
      <c r="AA1021" s="11"/>
      <c r="AB1021" s="11"/>
      <c r="AC1021" s="11"/>
      <c r="AD1021" s="11"/>
      <c r="AE1021" s="11"/>
      <c r="AF1021" s="11"/>
      <c r="AG1021" s="14"/>
      <c r="AH1021" s="11"/>
      <c r="AI1021" s="11"/>
      <c r="AJ1021" s="11"/>
      <c r="AK1021" s="11"/>
      <c r="AL1021" s="11"/>
      <c r="AM1021" s="11"/>
      <c r="AN1021" s="11"/>
      <c r="AO1021" s="11"/>
      <c r="AP1021" s="11"/>
      <c r="AQ1021" s="11"/>
      <c r="AR1021" s="11"/>
      <c r="AS1021" s="11"/>
      <c r="AT1021" s="11"/>
      <c r="AU1021" s="11"/>
      <c r="AV1021" s="11"/>
      <c r="AW1021" s="11"/>
      <c r="AX1021" s="11"/>
      <c r="AY1021" s="11"/>
      <c r="AZ1021" s="11"/>
      <c r="BA1021" s="11"/>
      <c r="BB1021" s="11"/>
      <c r="BC1021" s="11"/>
      <c r="BD1021" s="11"/>
      <c r="BE1021" s="11"/>
      <c r="BF1021" s="11"/>
      <c r="BG1021" s="11"/>
    </row>
    <row r="1022" spans="3:59" x14ac:dyDescent="0.25">
      <c r="C1022" s="11"/>
      <c r="D1022" s="11"/>
      <c r="E1022" s="11"/>
      <c r="F1022" s="11"/>
      <c r="G1022" s="11"/>
      <c r="H1022" s="11"/>
      <c r="I1022" s="11"/>
      <c r="J1022" s="11"/>
      <c r="Q1022" s="11"/>
      <c r="R1022" s="11"/>
      <c r="S1022" s="11"/>
      <c r="T1022" s="11"/>
      <c r="U1022" s="11"/>
      <c r="V1022" s="11"/>
      <c r="W1022" s="11"/>
      <c r="X1022" s="11"/>
      <c r="Y1022" s="11"/>
      <c r="Z1022" s="11"/>
      <c r="AA1022" s="11"/>
      <c r="AB1022" s="11"/>
      <c r="AC1022" s="11"/>
      <c r="AD1022" s="11"/>
      <c r="AE1022" s="11"/>
      <c r="AF1022" s="11"/>
      <c r="AG1022" s="14"/>
      <c r="AH1022" s="11"/>
      <c r="AI1022" s="11"/>
      <c r="AJ1022" s="11"/>
      <c r="AK1022" s="11"/>
      <c r="AL1022" s="11"/>
      <c r="AM1022" s="11"/>
      <c r="AN1022" s="11"/>
      <c r="AO1022" s="11"/>
      <c r="AP1022" s="11"/>
      <c r="AQ1022" s="11"/>
      <c r="AR1022" s="11"/>
      <c r="AS1022" s="11"/>
      <c r="AT1022" s="11"/>
      <c r="AU1022" s="11"/>
      <c r="AV1022" s="11"/>
      <c r="AW1022" s="11"/>
      <c r="AX1022" s="11"/>
      <c r="AY1022" s="11"/>
      <c r="AZ1022" s="11"/>
      <c r="BA1022" s="11"/>
      <c r="BB1022" s="11"/>
      <c r="BC1022" s="11"/>
      <c r="BD1022" s="11"/>
      <c r="BE1022" s="11"/>
      <c r="BF1022" s="11"/>
      <c r="BG1022" s="11"/>
    </row>
    <row r="1023" spans="3:59" x14ac:dyDescent="0.25">
      <c r="C1023" s="11"/>
      <c r="D1023" s="11"/>
      <c r="E1023" s="11"/>
      <c r="F1023" s="11"/>
      <c r="G1023" s="11"/>
      <c r="H1023" s="11"/>
      <c r="I1023" s="11"/>
      <c r="J1023" s="11"/>
      <c r="Q1023" s="11"/>
      <c r="R1023" s="11"/>
      <c r="S1023" s="11"/>
      <c r="T1023" s="11"/>
      <c r="U1023" s="11"/>
      <c r="V1023" s="11"/>
      <c r="W1023" s="11"/>
      <c r="X1023" s="11"/>
      <c r="Y1023" s="11"/>
      <c r="Z1023" s="11"/>
      <c r="AA1023" s="11"/>
      <c r="AB1023" s="11"/>
      <c r="AC1023" s="11"/>
      <c r="AD1023" s="11"/>
      <c r="AE1023" s="11"/>
      <c r="AF1023" s="11"/>
      <c r="AG1023" s="14"/>
      <c r="AH1023" s="11"/>
      <c r="AI1023" s="11"/>
      <c r="AJ1023" s="11"/>
      <c r="AK1023" s="11"/>
      <c r="AL1023" s="11"/>
      <c r="AM1023" s="11"/>
      <c r="AN1023" s="11"/>
      <c r="AO1023" s="11"/>
      <c r="AP1023" s="11"/>
      <c r="AQ1023" s="11"/>
      <c r="AR1023" s="11"/>
      <c r="AS1023" s="11"/>
      <c r="AT1023" s="11"/>
      <c r="AU1023" s="11"/>
      <c r="AV1023" s="11"/>
      <c r="AW1023" s="11"/>
      <c r="AX1023" s="11"/>
      <c r="AY1023" s="11"/>
      <c r="AZ1023" s="11"/>
      <c r="BA1023" s="11"/>
      <c r="BB1023" s="11"/>
      <c r="BC1023" s="11"/>
      <c r="BD1023" s="11"/>
      <c r="BE1023" s="11"/>
      <c r="BF1023" s="11"/>
      <c r="BG1023" s="11"/>
    </row>
    <row r="1024" spans="3:59" x14ac:dyDescent="0.25">
      <c r="C1024" s="11"/>
      <c r="D1024" s="11"/>
      <c r="E1024" s="11"/>
      <c r="F1024" s="11"/>
      <c r="G1024" s="11"/>
      <c r="H1024" s="11"/>
      <c r="I1024" s="11"/>
      <c r="J1024" s="11"/>
      <c r="Q1024" s="11"/>
      <c r="R1024" s="11"/>
      <c r="S1024" s="11"/>
      <c r="T1024" s="11"/>
      <c r="U1024" s="11"/>
      <c r="V1024" s="11"/>
      <c r="W1024" s="11"/>
      <c r="X1024" s="11"/>
      <c r="Y1024" s="11"/>
      <c r="Z1024" s="11"/>
      <c r="AA1024" s="11"/>
      <c r="AB1024" s="11"/>
      <c r="AC1024" s="11"/>
      <c r="AD1024" s="11"/>
      <c r="AE1024" s="11"/>
      <c r="AF1024" s="11"/>
      <c r="AG1024" s="14"/>
      <c r="AH1024" s="11"/>
      <c r="AI1024" s="11"/>
      <c r="AJ1024" s="11"/>
      <c r="AK1024" s="11"/>
      <c r="AL1024" s="11"/>
      <c r="AM1024" s="11"/>
      <c r="AN1024" s="11"/>
      <c r="AO1024" s="11"/>
      <c r="AP1024" s="11"/>
      <c r="AQ1024" s="11"/>
      <c r="AR1024" s="11"/>
      <c r="AS1024" s="11"/>
      <c r="AT1024" s="11"/>
      <c r="AU1024" s="11"/>
      <c r="AV1024" s="11"/>
      <c r="AW1024" s="11"/>
      <c r="AX1024" s="11"/>
      <c r="AY1024" s="11"/>
      <c r="AZ1024" s="11"/>
      <c r="BA1024" s="11"/>
      <c r="BB1024" s="11"/>
      <c r="BC1024" s="11"/>
      <c r="BD1024" s="11"/>
      <c r="BE1024" s="11"/>
      <c r="BF1024" s="11"/>
      <c r="BG1024" s="11"/>
    </row>
    <row r="1025" spans="3:59" x14ac:dyDescent="0.25">
      <c r="C1025" s="11"/>
      <c r="D1025" s="11"/>
      <c r="E1025" s="11"/>
      <c r="F1025" s="11"/>
      <c r="G1025" s="11"/>
      <c r="H1025" s="11"/>
      <c r="I1025" s="11"/>
      <c r="J1025" s="11"/>
      <c r="Q1025" s="11"/>
      <c r="R1025" s="11"/>
      <c r="S1025" s="11"/>
      <c r="T1025" s="11"/>
      <c r="U1025" s="11"/>
      <c r="V1025" s="11"/>
      <c r="W1025" s="11"/>
      <c r="X1025" s="11"/>
      <c r="Y1025" s="11"/>
      <c r="Z1025" s="11"/>
      <c r="AA1025" s="11"/>
      <c r="AB1025" s="11"/>
      <c r="AC1025" s="11"/>
      <c r="AD1025" s="11"/>
      <c r="AE1025" s="11"/>
      <c r="AF1025" s="11"/>
      <c r="AG1025" s="14"/>
      <c r="AH1025" s="11"/>
      <c r="AI1025" s="11"/>
      <c r="AJ1025" s="11"/>
      <c r="AK1025" s="11"/>
      <c r="AL1025" s="11"/>
      <c r="AM1025" s="11"/>
      <c r="AN1025" s="11"/>
      <c r="AO1025" s="11"/>
      <c r="AP1025" s="11"/>
      <c r="AQ1025" s="11"/>
      <c r="AR1025" s="11"/>
      <c r="AS1025" s="11"/>
      <c r="AT1025" s="11"/>
      <c r="AU1025" s="11"/>
      <c r="AV1025" s="11"/>
      <c r="AW1025" s="11"/>
      <c r="AX1025" s="11"/>
      <c r="AY1025" s="11"/>
      <c r="AZ1025" s="11"/>
      <c r="BA1025" s="11"/>
      <c r="BB1025" s="11"/>
      <c r="BC1025" s="11"/>
      <c r="BD1025" s="11"/>
      <c r="BE1025" s="11"/>
      <c r="BF1025" s="11"/>
      <c r="BG1025" s="11"/>
    </row>
    <row r="1026" spans="3:59" x14ac:dyDescent="0.25">
      <c r="C1026" s="11"/>
      <c r="D1026" s="11"/>
      <c r="E1026" s="11"/>
      <c r="F1026" s="11"/>
      <c r="G1026" s="11"/>
      <c r="H1026" s="11"/>
      <c r="I1026" s="11"/>
      <c r="J1026" s="11"/>
      <c r="Q1026" s="11"/>
      <c r="R1026" s="11"/>
      <c r="S1026" s="11"/>
      <c r="T1026" s="11"/>
      <c r="U1026" s="11"/>
      <c r="V1026" s="11"/>
      <c r="W1026" s="11"/>
      <c r="X1026" s="11"/>
      <c r="Y1026" s="11"/>
      <c r="Z1026" s="11"/>
      <c r="AA1026" s="11"/>
      <c r="AB1026" s="11"/>
      <c r="AC1026" s="11"/>
      <c r="AD1026" s="11"/>
      <c r="AE1026" s="11"/>
      <c r="AF1026" s="11"/>
      <c r="AG1026" s="14"/>
      <c r="AH1026" s="11"/>
      <c r="AI1026" s="11"/>
      <c r="AJ1026" s="11"/>
      <c r="AK1026" s="11"/>
      <c r="AL1026" s="11"/>
      <c r="AM1026" s="11"/>
      <c r="AN1026" s="11"/>
      <c r="AO1026" s="11"/>
      <c r="AP1026" s="11"/>
      <c r="AQ1026" s="11"/>
      <c r="AR1026" s="11"/>
      <c r="AS1026" s="11"/>
      <c r="AT1026" s="11"/>
      <c r="AU1026" s="11"/>
      <c r="AV1026" s="11"/>
      <c r="AW1026" s="11"/>
      <c r="AX1026" s="11"/>
      <c r="AY1026" s="11"/>
      <c r="AZ1026" s="11"/>
      <c r="BA1026" s="11"/>
      <c r="BB1026" s="11"/>
      <c r="BC1026" s="11"/>
      <c r="BD1026" s="11"/>
      <c r="BE1026" s="11"/>
      <c r="BF1026" s="11"/>
      <c r="BG1026" s="11"/>
    </row>
    <row r="1027" spans="3:59" x14ac:dyDescent="0.25">
      <c r="C1027" s="11"/>
      <c r="D1027" s="11"/>
      <c r="E1027" s="11"/>
      <c r="F1027" s="11"/>
      <c r="G1027" s="11"/>
      <c r="H1027" s="11"/>
      <c r="I1027" s="11"/>
      <c r="J1027" s="11"/>
      <c r="Q1027" s="11"/>
      <c r="R1027" s="11"/>
      <c r="S1027" s="11"/>
      <c r="T1027" s="11"/>
      <c r="U1027" s="11"/>
      <c r="V1027" s="11"/>
      <c r="W1027" s="11"/>
      <c r="X1027" s="11"/>
      <c r="Y1027" s="11"/>
      <c r="Z1027" s="11"/>
      <c r="AA1027" s="11"/>
      <c r="AB1027" s="11"/>
      <c r="AC1027" s="11"/>
      <c r="AD1027" s="11"/>
      <c r="AE1027" s="11"/>
      <c r="AF1027" s="11"/>
      <c r="AG1027" s="14"/>
      <c r="AH1027" s="11"/>
      <c r="AI1027" s="11"/>
      <c r="AJ1027" s="11"/>
      <c r="AK1027" s="11"/>
      <c r="AL1027" s="11"/>
      <c r="AM1027" s="11"/>
      <c r="AN1027" s="11"/>
      <c r="AO1027" s="11"/>
      <c r="AP1027" s="11"/>
      <c r="AQ1027" s="11"/>
      <c r="AR1027" s="11"/>
      <c r="AS1027" s="11"/>
      <c r="AT1027" s="11"/>
      <c r="AU1027" s="11"/>
      <c r="AV1027" s="11"/>
      <c r="AW1027" s="11"/>
      <c r="AX1027" s="11"/>
      <c r="AY1027" s="11"/>
      <c r="AZ1027" s="11"/>
      <c r="BA1027" s="11"/>
      <c r="BB1027" s="11"/>
      <c r="BC1027" s="11"/>
      <c r="BD1027" s="11"/>
      <c r="BE1027" s="11"/>
      <c r="BF1027" s="11"/>
      <c r="BG1027" s="11"/>
    </row>
    <row r="1028" spans="3:59" x14ac:dyDescent="0.25">
      <c r="C1028" s="11"/>
      <c r="D1028" s="11"/>
      <c r="E1028" s="11"/>
      <c r="F1028" s="11"/>
      <c r="G1028" s="11"/>
      <c r="H1028" s="11"/>
      <c r="I1028" s="11"/>
      <c r="J1028" s="11"/>
      <c r="Q1028" s="11"/>
      <c r="R1028" s="11"/>
      <c r="S1028" s="11"/>
      <c r="T1028" s="11"/>
      <c r="U1028" s="11"/>
      <c r="V1028" s="11"/>
      <c r="W1028" s="11"/>
      <c r="X1028" s="11"/>
      <c r="Y1028" s="11"/>
      <c r="Z1028" s="11"/>
      <c r="AA1028" s="11"/>
      <c r="AB1028" s="11"/>
      <c r="AC1028" s="11"/>
      <c r="AD1028" s="11"/>
      <c r="AE1028" s="11"/>
      <c r="AF1028" s="11"/>
      <c r="AG1028" s="14"/>
      <c r="AH1028" s="11"/>
      <c r="AI1028" s="11"/>
      <c r="AJ1028" s="11"/>
      <c r="AK1028" s="11"/>
      <c r="AL1028" s="11"/>
      <c r="AM1028" s="11"/>
      <c r="AN1028" s="11"/>
      <c r="AO1028" s="11"/>
      <c r="AP1028" s="11"/>
      <c r="AQ1028" s="11"/>
      <c r="AR1028" s="11"/>
      <c r="AS1028" s="11"/>
      <c r="AT1028" s="11"/>
      <c r="AU1028" s="11"/>
      <c r="AV1028" s="11"/>
      <c r="AW1028" s="11"/>
      <c r="AX1028" s="11"/>
      <c r="AY1028" s="11"/>
      <c r="AZ1028" s="11"/>
      <c r="BA1028" s="11"/>
      <c r="BB1028" s="11"/>
      <c r="BC1028" s="11"/>
      <c r="BD1028" s="11"/>
      <c r="BE1028" s="11"/>
      <c r="BF1028" s="11"/>
      <c r="BG1028" s="11"/>
    </row>
    <row r="1029" spans="3:59" x14ac:dyDescent="0.25">
      <c r="C1029" s="11"/>
      <c r="D1029" s="11"/>
      <c r="E1029" s="11"/>
      <c r="F1029" s="11"/>
      <c r="G1029" s="11"/>
      <c r="H1029" s="11"/>
      <c r="I1029" s="11"/>
      <c r="J1029" s="11"/>
      <c r="Q1029" s="11"/>
      <c r="R1029" s="11"/>
      <c r="S1029" s="11"/>
      <c r="T1029" s="11"/>
      <c r="U1029" s="11"/>
      <c r="V1029" s="11"/>
      <c r="W1029" s="11"/>
      <c r="X1029" s="11"/>
      <c r="Y1029" s="11"/>
      <c r="Z1029" s="11"/>
      <c r="AA1029" s="11"/>
      <c r="AB1029" s="11"/>
      <c r="AC1029" s="11"/>
      <c r="AD1029" s="11"/>
      <c r="AE1029" s="11"/>
      <c r="AF1029" s="11"/>
      <c r="AG1029" s="14"/>
      <c r="AH1029" s="11"/>
      <c r="AI1029" s="11"/>
      <c r="AJ1029" s="11"/>
      <c r="AK1029" s="11"/>
      <c r="AL1029" s="11"/>
      <c r="AM1029" s="11"/>
      <c r="AN1029" s="11"/>
      <c r="AO1029" s="11"/>
      <c r="AP1029" s="11"/>
      <c r="AQ1029" s="11"/>
      <c r="AR1029" s="11"/>
      <c r="AS1029" s="11"/>
      <c r="AT1029" s="11"/>
      <c r="AU1029" s="11"/>
      <c r="AV1029" s="11"/>
      <c r="AW1029" s="11"/>
      <c r="AX1029" s="11"/>
      <c r="AY1029" s="11"/>
      <c r="AZ1029" s="11"/>
      <c r="BA1029" s="11"/>
      <c r="BB1029" s="11"/>
      <c r="BC1029" s="11"/>
      <c r="BD1029" s="11"/>
      <c r="BE1029" s="11"/>
      <c r="BF1029" s="11"/>
      <c r="BG1029" s="11"/>
    </row>
    <row r="1030" spans="3:59" x14ac:dyDescent="0.25">
      <c r="C1030" s="11"/>
      <c r="D1030" s="11"/>
      <c r="E1030" s="11"/>
      <c r="F1030" s="11"/>
      <c r="G1030" s="11"/>
      <c r="H1030" s="11"/>
      <c r="I1030" s="11"/>
      <c r="J1030" s="11"/>
      <c r="Q1030" s="11"/>
      <c r="R1030" s="11"/>
      <c r="S1030" s="11"/>
      <c r="T1030" s="11"/>
      <c r="U1030" s="11"/>
      <c r="V1030" s="11"/>
      <c r="W1030" s="11"/>
      <c r="X1030" s="11"/>
      <c r="Y1030" s="11"/>
      <c r="Z1030" s="11"/>
      <c r="AA1030" s="11"/>
      <c r="AB1030" s="11"/>
      <c r="AC1030" s="11"/>
      <c r="AD1030" s="11"/>
      <c r="AE1030" s="11"/>
      <c r="AF1030" s="11"/>
      <c r="AG1030" s="14"/>
      <c r="AH1030" s="11"/>
      <c r="AI1030" s="11"/>
      <c r="AJ1030" s="11"/>
      <c r="AK1030" s="11"/>
      <c r="AL1030" s="11"/>
      <c r="AM1030" s="11"/>
      <c r="AN1030" s="11"/>
      <c r="AO1030" s="11"/>
      <c r="AP1030" s="11"/>
      <c r="AQ1030" s="11"/>
      <c r="AR1030" s="11"/>
      <c r="AS1030" s="11"/>
      <c r="AT1030" s="11"/>
      <c r="AU1030" s="11"/>
      <c r="AV1030" s="11"/>
      <c r="AW1030" s="11"/>
      <c r="AX1030" s="11"/>
      <c r="AY1030" s="11"/>
      <c r="AZ1030" s="11"/>
      <c r="BA1030" s="11"/>
      <c r="BB1030" s="11"/>
      <c r="BC1030" s="11"/>
      <c r="BD1030" s="11"/>
      <c r="BE1030" s="11"/>
      <c r="BF1030" s="11"/>
      <c r="BG1030" s="11"/>
    </row>
    <row r="1031" spans="3:59" x14ac:dyDescent="0.25">
      <c r="C1031" s="11"/>
      <c r="D1031" s="11"/>
      <c r="E1031" s="11"/>
      <c r="F1031" s="11"/>
      <c r="G1031" s="11"/>
      <c r="H1031" s="11"/>
      <c r="I1031" s="11"/>
      <c r="J1031" s="11"/>
      <c r="Q1031" s="11"/>
      <c r="R1031" s="11"/>
      <c r="S1031" s="11"/>
      <c r="T1031" s="11"/>
      <c r="U1031" s="11"/>
      <c r="V1031" s="11"/>
      <c r="W1031" s="11"/>
      <c r="X1031" s="11"/>
      <c r="Y1031" s="11"/>
      <c r="Z1031" s="11"/>
      <c r="AA1031" s="11"/>
      <c r="AB1031" s="11"/>
      <c r="AC1031" s="11"/>
      <c r="AD1031" s="11"/>
      <c r="AE1031" s="11"/>
      <c r="AF1031" s="11"/>
      <c r="AG1031" s="14"/>
      <c r="AH1031" s="11"/>
      <c r="AI1031" s="11"/>
      <c r="AJ1031" s="11"/>
      <c r="AK1031" s="11"/>
      <c r="AL1031" s="11"/>
      <c r="AM1031" s="11"/>
      <c r="AN1031" s="11"/>
      <c r="AO1031" s="11"/>
      <c r="AP1031" s="11"/>
      <c r="AQ1031" s="11"/>
      <c r="AR1031" s="11"/>
      <c r="AS1031" s="11"/>
      <c r="AT1031" s="11"/>
      <c r="AU1031" s="11"/>
      <c r="AV1031" s="11"/>
      <c r="AW1031" s="11"/>
      <c r="AX1031" s="11"/>
      <c r="AY1031" s="11"/>
      <c r="AZ1031" s="11"/>
      <c r="BA1031" s="11"/>
      <c r="BB1031" s="11"/>
      <c r="BC1031" s="11"/>
      <c r="BD1031" s="11"/>
      <c r="BE1031" s="11"/>
      <c r="BF1031" s="11"/>
      <c r="BG1031" s="11"/>
    </row>
    <row r="1032" spans="3:59" x14ac:dyDescent="0.25">
      <c r="C1032" s="11"/>
      <c r="D1032" s="11"/>
      <c r="E1032" s="11"/>
      <c r="F1032" s="11"/>
      <c r="G1032" s="11"/>
      <c r="H1032" s="11"/>
      <c r="I1032" s="11"/>
      <c r="J1032" s="11"/>
      <c r="Q1032" s="11"/>
      <c r="R1032" s="11"/>
      <c r="S1032" s="11"/>
      <c r="T1032" s="11"/>
      <c r="U1032" s="11"/>
      <c r="V1032" s="11"/>
      <c r="W1032" s="11"/>
      <c r="X1032" s="11"/>
      <c r="Y1032" s="11"/>
      <c r="Z1032" s="11"/>
      <c r="AA1032" s="11"/>
      <c r="AB1032" s="11"/>
      <c r="AC1032" s="11"/>
      <c r="AD1032" s="11"/>
      <c r="AE1032" s="11"/>
      <c r="AF1032" s="11"/>
      <c r="AG1032" s="14"/>
      <c r="AH1032" s="11"/>
      <c r="AI1032" s="11"/>
      <c r="AJ1032" s="11"/>
      <c r="AK1032" s="11"/>
      <c r="AL1032" s="11"/>
      <c r="AM1032" s="11"/>
      <c r="AN1032" s="11"/>
      <c r="AO1032" s="11"/>
      <c r="AP1032" s="11"/>
      <c r="AQ1032" s="11"/>
      <c r="AR1032" s="11"/>
      <c r="AS1032" s="11"/>
      <c r="AT1032" s="11"/>
      <c r="AU1032" s="11"/>
      <c r="AV1032" s="11"/>
      <c r="AW1032" s="11"/>
      <c r="AX1032" s="11"/>
      <c r="AY1032" s="11"/>
      <c r="AZ1032" s="11"/>
      <c r="BA1032" s="11"/>
      <c r="BB1032" s="11"/>
      <c r="BC1032" s="11"/>
      <c r="BD1032" s="11"/>
      <c r="BE1032" s="11"/>
      <c r="BF1032" s="11"/>
      <c r="BG1032" s="11"/>
    </row>
    <row r="1033" spans="3:59" x14ac:dyDescent="0.25">
      <c r="C1033" s="11"/>
      <c r="D1033" s="11"/>
      <c r="E1033" s="11"/>
      <c r="F1033" s="11"/>
      <c r="G1033" s="11"/>
      <c r="H1033" s="11"/>
      <c r="I1033" s="11"/>
      <c r="J1033" s="11"/>
      <c r="Q1033" s="11"/>
      <c r="R1033" s="11"/>
      <c r="S1033" s="11"/>
      <c r="T1033" s="11"/>
      <c r="U1033" s="11"/>
      <c r="V1033" s="11"/>
      <c r="W1033" s="11"/>
      <c r="X1033" s="11"/>
      <c r="Y1033" s="11"/>
      <c r="Z1033" s="11"/>
      <c r="AA1033" s="11"/>
      <c r="AB1033" s="11"/>
      <c r="AC1033" s="11"/>
      <c r="AD1033" s="11"/>
      <c r="AE1033" s="11"/>
      <c r="AF1033" s="11"/>
      <c r="AG1033" s="14"/>
      <c r="AH1033" s="11"/>
      <c r="AI1033" s="11"/>
      <c r="AJ1033" s="11"/>
      <c r="AK1033" s="11"/>
      <c r="AL1033" s="11"/>
      <c r="AM1033" s="11"/>
      <c r="AN1033" s="11"/>
      <c r="AO1033" s="11"/>
      <c r="AP1033" s="11"/>
      <c r="AQ1033" s="11"/>
      <c r="AR1033" s="11"/>
      <c r="AS1033" s="11"/>
      <c r="AT1033" s="11"/>
      <c r="AU1033" s="11"/>
      <c r="AV1033" s="11"/>
      <c r="AW1033" s="11"/>
      <c r="AX1033" s="11"/>
      <c r="AY1033" s="11"/>
      <c r="AZ1033" s="11"/>
      <c r="BA1033" s="11"/>
      <c r="BB1033" s="11"/>
      <c r="BC1033" s="11"/>
      <c r="BD1033" s="11"/>
      <c r="BE1033" s="11"/>
      <c r="BF1033" s="11"/>
      <c r="BG1033" s="11"/>
    </row>
    <row r="1034" spans="3:59" x14ac:dyDescent="0.25">
      <c r="C1034" s="11"/>
      <c r="D1034" s="11"/>
      <c r="E1034" s="11"/>
      <c r="F1034" s="11"/>
      <c r="G1034" s="11"/>
      <c r="H1034" s="11"/>
      <c r="I1034" s="11"/>
      <c r="J1034" s="11"/>
      <c r="Q1034" s="11"/>
      <c r="R1034" s="11"/>
      <c r="S1034" s="11"/>
      <c r="T1034" s="11"/>
      <c r="U1034" s="11"/>
      <c r="V1034" s="11"/>
      <c r="W1034" s="11"/>
      <c r="X1034" s="11"/>
      <c r="Y1034" s="11"/>
      <c r="Z1034" s="11"/>
      <c r="AA1034" s="11"/>
      <c r="AB1034" s="11"/>
      <c r="AC1034" s="11"/>
      <c r="AD1034" s="11"/>
      <c r="AE1034" s="11"/>
      <c r="AF1034" s="11"/>
      <c r="AG1034" s="14"/>
      <c r="AH1034" s="11"/>
      <c r="AI1034" s="11"/>
      <c r="AJ1034" s="11"/>
      <c r="AK1034" s="11"/>
      <c r="AL1034" s="11"/>
      <c r="AM1034" s="11"/>
      <c r="AN1034" s="11"/>
      <c r="AO1034" s="11"/>
      <c r="AP1034" s="11"/>
      <c r="AQ1034" s="11"/>
      <c r="AR1034" s="11"/>
      <c r="AS1034" s="11"/>
      <c r="AT1034" s="11"/>
      <c r="AU1034" s="11"/>
      <c r="AV1034" s="11"/>
      <c r="AW1034" s="11"/>
      <c r="AX1034" s="11"/>
      <c r="AY1034" s="11"/>
      <c r="AZ1034" s="11"/>
      <c r="BA1034" s="11"/>
      <c r="BB1034" s="11"/>
      <c r="BC1034" s="11"/>
      <c r="BD1034" s="11"/>
      <c r="BE1034" s="11"/>
      <c r="BF1034" s="11"/>
      <c r="BG1034" s="11"/>
    </row>
    <row r="1035" spans="3:59" x14ac:dyDescent="0.25">
      <c r="C1035" s="11"/>
      <c r="D1035" s="11"/>
      <c r="E1035" s="11"/>
      <c r="F1035" s="11"/>
      <c r="G1035" s="11"/>
      <c r="H1035" s="11"/>
      <c r="I1035" s="11"/>
      <c r="J1035" s="11"/>
      <c r="Q1035" s="11"/>
      <c r="R1035" s="11"/>
      <c r="S1035" s="11"/>
      <c r="T1035" s="11"/>
      <c r="U1035" s="11"/>
      <c r="V1035" s="11"/>
      <c r="W1035" s="11"/>
      <c r="X1035" s="11"/>
      <c r="Y1035" s="11"/>
      <c r="Z1035" s="11"/>
      <c r="AA1035" s="11"/>
      <c r="AB1035" s="11"/>
      <c r="AC1035" s="11"/>
      <c r="AD1035" s="11"/>
      <c r="AE1035" s="11"/>
      <c r="AF1035" s="11"/>
      <c r="AG1035" s="14"/>
      <c r="AH1035" s="11"/>
      <c r="AI1035" s="11"/>
      <c r="AJ1035" s="11"/>
      <c r="AK1035" s="11"/>
      <c r="AL1035" s="11"/>
      <c r="AM1035" s="11"/>
      <c r="AN1035" s="11"/>
      <c r="AO1035" s="11"/>
      <c r="AP1035" s="11"/>
      <c r="AQ1035" s="11"/>
      <c r="AR1035" s="11"/>
      <c r="AS1035" s="11"/>
      <c r="AT1035" s="11"/>
      <c r="AU1035" s="11"/>
      <c r="AV1035" s="11"/>
      <c r="AW1035" s="11"/>
      <c r="AX1035" s="11"/>
      <c r="AY1035" s="11"/>
      <c r="AZ1035" s="11"/>
      <c r="BA1035" s="11"/>
      <c r="BB1035" s="11"/>
      <c r="BC1035" s="11"/>
      <c r="BD1035" s="11"/>
      <c r="BE1035" s="11"/>
      <c r="BF1035" s="11"/>
      <c r="BG1035" s="11"/>
    </row>
    <row r="1036" spans="3:59" x14ac:dyDescent="0.25">
      <c r="C1036" s="11"/>
      <c r="D1036" s="11"/>
      <c r="E1036" s="11"/>
      <c r="F1036" s="11"/>
      <c r="G1036" s="11"/>
      <c r="H1036" s="11"/>
      <c r="I1036" s="11"/>
      <c r="J1036" s="11"/>
      <c r="Q1036" s="11"/>
      <c r="R1036" s="11"/>
      <c r="S1036" s="11"/>
      <c r="T1036" s="11"/>
      <c r="U1036" s="11"/>
      <c r="V1036" s="11"/>
      <c r="W1036" s="11"/>
      <c r="X1036" s="11"/>
      <c r="Y1036" s="11"/>
      <c r="Z1036" s="11"/>
      <c r="AA1036" s="11"/>
      <c r="AB1036" s="11"/>
      <c r="AC1036" s="11"/>
      <c r="AD1036" s="11"/>
      <c r="AE1036" s="11"/>
      <c r="AF1036" s="11"/>
      <c r="AG1036" s="14"/>
      <c r="AH1036" s="11"/>
      <c r="AI1036" s="11"/>
      <c r="AJ1036" s="11"/>
      <c r="AK1036" s="11"/>
      <c r="AL1036" s="11"/>
      <c r="AM1036" s="11"/>
      <c r="AN1036" s="11"/>
      <c r="AO1036" s="11"/>
      <c r="AP1036" s="11"/>
      <c r="AQ1036" s="11"/>
      <c r="AR1036" s="11"/>
      <c r="AS1036" s="11"/>
      <c r="AT1036" s="11"/>
      <c r="AU1036" s="11"/>
      <c r="AV1036" s="11"/>
      <c r="AW1036" s="11"/>
      <c r="AX1036" s="11"/>
      <c r="AY1036" s="11"/>
      <c r="AZ1036" s="11"/>
      <c r="BA1036" s="11"/>
      <c r="BB1036" s="11"/>
      <c r="BC1036" s="11"/>
      <c r="BD1036" s="11"/>
      <c r="BE1036" s="11"/>
      <c r="BF1036" s="11"/>
      <c r="BG1036" s="11"/>
    </row>
    <row r="1037" spans="3:59" x14ac:dyDescent="0.25">
      <c r="C1037" s="11"/>
      <c r="D1037" s="11"/>
      <c r="E1037" s="11"/>
      <c r="F1037" s="11"/>
      <c r="G1037" s="11"/>
      <c r="H1037" s="11"/>
      <c r="I1037" s="11"/>
      <c r="J1037" s="11"/>
      <c r="Q1037" s="11"/>
      <c r="R1037" s="11"/>
      <c r="S1037" s="11"/>
      <c r="T1037" s="11"/>
      <c r="U1037" s="11"/>
      <c r="V1037" s="11"/>
      <c r="W1037" s="11"/>
      <c r="X1037" s="11"/>
      <c r="Y1037" s="11"/>
      <c r="Z1037" s="11"/>
      <c r="AA1037" s="11"/>
      <c r="AB1037" s="11"/>
      <c r="AC1037" s="11"/>
      <c r="AD1037" s="11"/>
      <c r="AE1037" s="11"/>
      <c r="AF1037" s="11"/>
      <c r="AG1037" s="14"/>
      <c r="AH1037" s="11"/>
      <c r="AI1037" s="11"/>
      <c r="AJ1037" s="11"/>
      <c r="AK1037" s="11"/>
      <c r="AL1037" s="11"/>
      <c r="AM1037" s="11"/>
      <c r="AN1037" s="11"/>
      <c r="AO1037" s="11"/>
      <c r="AP1037" s="11"/>
      <c r="AQ1037" s="11"/>
      <c r="AR1037" s="11"/>
      <c r="AS1037" s="11"/>
      <c r="AT1037" s="11"/>
      <c r="AU1037" s="11"/>
      <c r="AV1037" s="11"/>
      <c r="AW1037" s="11"/>
      <c r="AX1037" s="11"/>
      <c r="AY1037" s="11"/>
      <c r="AZ1037" s="11"/>
      <c r="BA1037" s="11"/>
      <c r="BB1037" s="11"/>
      <c r="BC1037" s="11"/>
      <c r="BD1037" s="11"/>
      <c r="BE1037" s="11"/>
      <c r="BF1037" s="11"/>
      <c r="BG1037" s="11"/>
    </row>
    <row r="1038" spans="3:59" x14ac:dyDescent="0.25">
      <c r="C1038" s="11"/>
      <c r="D1038" s="11"/>
      <c r="E1038" s="11"/>
      <c r="F1038" s="11"/>
      <c r="G1038" s="11"/>
      <c r="H1038" s="11"/>
      <c r="I1038" s="11"/>
      <c r="J1038" s="11"/>
      <c r="Q1038" s="11"/>
      <c r="R1038" s="11"/>
      <c r="S1038" s="11"/>
      <c r="T1038" s="11"/>
      <c r="U1038" s="11"/>
      <c r="V1038" s="11"/>
      <c r="W1038" s="11"/>
      <c r="X1038" s="11"/>
      <c r="Y1038" s="11"/>
      <c r="Z1038" s="11"/>
      <c r="AA1038" s="11"/>
      <c r="AB1038" s="11"/>
      <c r="AC1038" s="11"/>
      <c r="AD1038" s="11"/>
      <c r="AE1038" s="11"/>
      <c r="AF1038" s="11"/>
      <c r="AG1038" s="14"/>
      <c r="AH1038" s="11"/>
      <c r="AI1038" s="11"/>
      <c r="AJ1038" s="11"/>
      <c r="AK1038" s="11"/>
      <c r="AL1038" s="11"/>
      <c r="AM1038" s="11"/>
      <c r="AN1038" s="11"/>
      <c r="AO1038" s="11"/>
      <c r="AP1038" s="11"/>
      <c r="AQ1038" s="11"/>
      <c r="AR1038" s="11"/>
      <c r="AS1038" s="11"/>
      <c r="AT1038" s="11"/>
      <c r="AU1038" s="11"/>
      <c r="AV1038" s="11"/>
      <c r="AW1038" s="11"/>
      <c r="AX1038" s="11"/>
      <c r="AY1038" s="11"/>
      <c r="AZ1038" s="11"/>
      <c r="BA1038" s="11"/>
      <c r="BB1038" s="11"/>
      <c r="BC1038" s="11"/>
      <c r="BD1038" s="11"/>
      <c r="BE1038" s="11"/>
      <c r="BF1038" s="11"/>
      <c r="BG1038" s="11"/>
    </row>
    <row r="1039" spans="3:59" x14ac:dyDescent="0.25">
      <c r="C1039" s="11"/>
      <c r="D1039" s="11"/>
      <c r="E1039" s="11"/>
      <c r="F1039" s="11"/>
      <c r="G1039" s="11"/>
      <c r="H1039" s="11"/>
      <c r="I1039" s="11"/>
      <c r="J1039" s="11"/>
      <c r="Q1039" s="11"/>
      <c r="R1039" s="11"/>
      <c r="S1039" s="11"/>
      <c r="T1039" s="11"/>
      <c r="U1039" s="11"/>
      <c r="V1039" s="11"/>
      <c r="W1039" s="11"/>
      <c r="X1039" s="11"/>
      <c r="Y1039" s="11"/>
      <c r="Z1039" s="11"/>
      <c r="AA1039" s="11"/>
      <c r="AB1039" s="11"/>
      <c r="AC1039" s="11"/>
      <c r="AD1039" s="11"/>
      <c r="AE1039" s="11"/>
      <c r="AF1039" s="11"/>
      <c r="AG1039" s="14"/>
      <c r="AH1039" s="11"/>
      <c r="AI1039" s="11"/>
      <c r="AJ1039" s="11"/>
      <c r="AK1039" s="11"/>
      <c r="AL1039" s="11"/>
      <c r="AM1039" s="11"/>
      <c r="AN1039" s="11"/>
      <c r="AO1039" s="11"/>
      <c r="AP1039" s="11"/>
      <c r="AQ1039" s="11"/>
      <c r="AR1039" s="11"/>
      <c r="AS1039" s="11"/>
      <c r="AT1039" s="11"/>
      <c r="AU1039" s="11"/>
      <c r="AV1039" s="11"/>
      <c r="AW1039" s="11"/>
      <c r="AX1039" s="11"/>
      <c r="AY1039" s="11"/>
      <c r="AZ1039" s="11"/>
      <c r="BA1039" s="11"/>
      <c r="BB1039" s="11"/>
      <c r="BC1039" s="11"/>
      <c r="BD1039" s="11"/>
      <c r="BE1039" s="11"/>
      <c r="BF1039" s="11"/>
      <c r="BG1039" s="11"/>
    </row>
    <row r="1040" spans="3:59" x14ac:dyDescent="0.25">
      <c r="C1040" s="11"/>
      <c r="D1040" s="11"/>
      <c r="E1040" s="11"/>
      <c r="F1040" s="11"/>
      <c r="G1040" s="11"/>
      <c r="H1040" s="11"/>
      <c r="I1040" s="11"/>
      <c r="J1040" s="11"/>
      <c r="Q1040" s="11"/>
      <c r="R1040" s="11"/>
      <c r="S1040" s="11"/>
      <c r="T1040" s="11"/>
      <c r="U1040" s="11"/>
      <c r="V1040" s="11"/>
      <c r="W1040" s="11"/>
      <c r="X1040" s="11"/>
      <c r="Y1040" s="11"/>
      <c r="Z1040" s="11"/>
      <c r="AA1040" s="11"/>
      <c r="AB1040" s="11"/>
      <c r="AC1040" s="11"/>
      <c r="AD1040" s="11"/>
      <c r="AE1040" s="11"/>
      <c r="AF1040" s="11"/>
      <c r="AG1040" s="14"/>
      <c r="AH1040" s="11"/>
      <c r="AI1040" s="11"/>
      <c r="AJ1040" s="11"/>
      <c r="AK1040" s="11"/>
      <c r="AL1040" s="11"/>
      <c r="AM1040" s="11"/>
      <c r="AN1040" s="11"/>
      <c r="AO1040" s="11"/>
      <c r="AP1040" s="11"/>
      <c r="AQ1040" s="11"/>
      <c r="AR1040" s="11"/>
      <c r="AS1040" s="11"/>
      <c r="AT1040" s="11"/>
      <c r="AU1040" s="11"/>
      <c r="AV1040" s="11"/>
      <c r="AW1040" s="11"/>
      <c r="AX1040" s="11"/>
      <c r="AY1040" s="11"/>
      <c r="AZ1040" s="11"/>
      <c r="BA1040" s="11"/>
      <c r="BB1040" s="11"/>
      <c r="BC1040" s="11"/>
      <c r="BD1040" s="11"/>
      <c r="BE1040" s="11"/>
      <c r="BF1040" s="11"/>
      <c r="BG1040" s="11"/>
    </row>
    <row r="1041" spans="3:59" x14ac:dyDescent="0.25">
      <c r="C1041" s="11"/>
      <c r="D1041" s="11"/>
      <c r="E1041" s="11"/>
      <c r="F1041" s="11"/>
      <c r="G1041" s="11"/>
      <c r="H1041" s="11"/>
      <c r="I1041" s="11"/>
      <c r="J1041" s="11"/>
      <c r="Q1041" s="11"/>
      <c r="R1041" s="11"/>
      <c r="S1041" s="11"/>
      <c r="T1041" s="11"/>
      <c r="U1041" s="11"/>
      <c r="V1041" s="11"/>
      <c r="W1041" s="11"/>
      <c r="X1041" s="11"/>
      <c r="Y1041" s="11"/>
      <c r="Z1041" s="11"/>
      <c r="AA1041" s="11"/>
      <c r="AB1041" s="11"/>
      <c r="AC1041" s="11"/>
      <c r="AD1041" s="11"/>
      <c r="AE1041" s="11"/>
      <c r="AF1041" s="11"/>
      <c r="AG1041" s="14"/>
      <c r="AH1041" s="11"/>
      <c r="AI1041" s="11"/>
      <c r="AJ1041" s="11"/>
      <c r="AK1041" s="11"/>
      <c r="AL1041" s="11"/>
      <c r="AM1041" s="11"/>
      <c r="AN1041" s="11"/>
      <c r="AO1041" s="11"/>
      <c r="AP1041" s="11"/>
      <c r="AQ1041" s="11"/>
      <c r="AR1041" s="11"/>
      <c r="AS1041" s="11"/>
      <c r="AT1041" s="11"/>
      <c r="AU1041" s="11"/>
      <c r="AV1041" s="11"/>
      <c r="AW1041" s="11"/>
      <c r="AX1041" s="11"/>
      <c r="AY1041" s="11"/>
      <c r="AZ1041" s="11"/>
      <c r="BA1041" s="11"/>
      <c r="BB1041" s="11"/>
      <c r="BC1041" s="11"/>
      <c r="BD1041" s="11"/>
      <c r="BE1041" s="11"/>
      <c r="BF1041" s="11"/>
      <c r="BG1041" s="11"/>
    </row>
    <row r="1042" spans="3:59" x14ac:dyDescent="0.25">
      <c r="C1042" s="11"/>
      <c r="D1042" s="11"/>
      <c r="E1042" s="11"/>
      <c r="F1042" s="11"/>
      <c r="G1042" s="11"/>
      <c r="H1042" s="11"/>
      <c r="I1042" s="11"/>
      <c r="J1042" s="11"/>
      <c r="Q1042" s="11"/>
      <c r="R1042" s="11"/>
      <c r="S1042" s="11"/>
      <c r="T1042" s="11"/>
      <c r="U1042" s="11"/>
      <c r="V1042" s="11"/>
      <c r="W1042" s="11"/>
      <c r="X1042" s="11"/>
      <c r="Y1042" s="11"/>
      <c r="Z1042" s="11"/>
      <c r="AA1042" s="11"/>
      <c r="AB1042" s="11"/>
      <c r="AC1042" s="11"/>
      <c r="AD1042" s="11"/>
      <c r="AE1042" s="11"/>
      <c r="AF1042" s="11"/>
      <c r="AG1042" s="14"/>
      <c r="AH1042" s="11"/>
      <c r="AI1042" s="11"/>
      <c r="AJ1042" s="11"/>
      <c r="AK1042" s="11"/>
      <c r="AL1042" s="11"/>
      <c r="AM1042" s="11"/>
      <c r="AN1042" s="11"/>
      <c r="AO1042" s="11"/>
      <c r="AP1042" s="11"/>
      <c r="AQ1042" s="11"/>
      <c r="AR1042" s="11"/>
      <c r="AS1042" s="11"/>
      <c r="AT1042" s="11"/>
      <c r="AU1042" s="11"/>
      <c r="AV1042" s="11"/>
      <c r="AW1042" s="11"/>
      <c r="AX1042" s="11"/>
      <c r="AY1042" s="11"/>
      <c r="AZ1042" s="11"/>
      <c r="BA1042" s="11"/>
      <c r="BB1042" s="11"/>
      <c r="BC1042" s="11"/>
      <c r="BD1042" s="11"/>
      <c r="BE1042" s="11"/>
      <c r="BF1042" s="11"/>
      <c r="BG1042" s="11"/>
    </row>
    <row r="1043" spans="3:59" x14ac:dyDescent="0.25">
      <c r="C1043" s="11"/>
      <c r="D1043" s="11"/>
      <c r="E1043" s="11"/>
      <c r="F1043" s="11"/>
      <c r="G1043" s="11"/>
      <c r="H1043" s="11"/>
      <c r="I1043" s="11"/>
      <c r="J1043" s="11"/>
      <c r="Q1043" s="11"/>
      <c r="R1043" s="11"/>
      <c r="S1043" s="11"/>
      <c r="T1043" s="11"/>
      <c r="U1043" s="11"/>
      <c r="V1043" s="11"/>
      <c r="W1043" s="11"/>
      <c r="X1043" s="11"/>
      <c r="Y1043" s="11"/>
      <c r="Z1043" s="11"/>
      <c r="AA1043" s="11"/>
      <c r="AB1043" s="11"/>
      <c r="AC1043" s="11"/>
      <c r="AD1043" s="11"/>
      <c r="AE1043" s="11"/>
      <c r="AF1043" s="11"/>
      <c r="AG1043" s="14"/>
      <c r="AH1043" s="11"/>
      <c r="AI1043" s="11"/>
      <c r="AJ1043" s="11"/>
      <c r="AK1043" s="11"/>
      <c r="AL1043" s="11"/>
      <c r="AM1043" s="11"/>
      <c r="AN1043" s="11"/>
      <c r="AO1043" s="11"/>
      <c r="AP1043" s="11"/>
      <c r="AQ1043" s="11"/>
      <c r="AR1043" s="11"/>
      <c r="AS1043" s="11"/>
      <c r="AT1043" s="11"/>
      <c r="AU1043" s="11"/>
      <c r="AV1043" s="11"/>
      <c r="AW1043" s="11"/>
      <c r="AX1043" s="11"/>
      <c r="AY1043" s="11"/>
      <c r="AZ1043" s="11"/>
      <c r="BA1043" s="11"/>
      <c r="BB1043" s="11"/>
      <c r="BC1043" s="11"/>
      <c r="BD1043" s="11"/>
      <c r="BE1043" s="11"/>
      <c r="BF1043" s="11"/>
      <c r="BG1043" s="11"/>
    </row>
    <row r="1044" spans="3:59" x14ac:dyDescent="0.25">
      <c r="C1044" s="11"/>
      <c r="D1044" s="11"/>
      <c r="E1044" s="11"/>
      <c r="F1044" s="11"/>
      <c r="G1044" s="11"/>
      <c r="H1044" s="11"/>
      <c r="I1044" s="11"/>
      <c r="J1044" s="11"/>
      <c r="Q1044" s="11"/>
      <c r="R1044" s="11"/>
      <c r="S1044" s="11"/>
      <c r="T1044" s="11"/>
      <c r="U1044" s="11"/>
      <c r="V1044" s="11"/>
      <c r="W1044" s="11"/>
      <c r="X1044" s="11"/>
      <c r="Y1044" s="11"/>
      <c r="Z1044" s="11"/>
      <c r="AA1044" s="11"/>
      <c r="AB1044" s="11"/>
      <c r="AC1044" s="11"/>
      <c r="AD1044" s="11"/>
      <c r="AE1044" s="11"/>
      <c r="AF1044" s="11"/>
      <c r="AG1044" s="14"/>
      <c r="AH1044" s="11"/>
      <c r="AI1044" s="11"/>
      <c r="AJ1044" s="11"/>
      <c r="AK1044" s="11"/>
      <c r="AL1044" s="11"/>
      <c r="AM1044" s="11"/>
      <c r="AN1044" s="11"/>
      <c r="AO1044" s="11"/>
      <c r="AP1044" s="11"/>
      <c r="AQ1044" s="11"/>
      <c r="AR1044" s="11"/>
      <c r="AS1044" s="11"/>
      <c r="AT1044" s="11"/>
      <c r="AU1044" s="11"/>
      <c r="AV1044" s="11"/>
      <c r="AW1044" s="11"/>
      <c r="AX1044" s="11"/>
      <c r="AY1044" s="11"/>
      <c r="AZ1044" s="11"/>
      <c r="BA1044" s="11"/>
      <c r="BB1044" s="11"/>
      <c r="BC1044" s="11"/>
      <c r="BD1044" s="11"/>
      <c r="BE1044" s="11"/>
      <c r="BF1044" s="11"/>
      <c r="BG1044" s="11"/>
    </row>
    <row r="1045" spans="3:59" x14ac:dyDescent="0.25">
      <c r="C1045" s="11"/>
      <c r="D1045" s="11"/>
      <c r="E1045" s="11"/>
      <c r="F1045" s="11"/>
      <c r="G1045" s="11"/>
      <c r="H1045" s="11"/>
      <c r="I1045" s="11"/>
      <c r="J1045" s="11"/>
      <c r="Q1045" s="11"/>
      <c r="R1045" s="11"/>
      <c r="S1045" s="11"/>
      <c r="T1045" s="11"/>
      <c r="U1045" s="11"/>
      <c r="V1045" s="11"/>
      <c r="W1045" s="11"/>
      <c r="X1045" s="11"/>
      <c r="Y1045" s="11"/>
      <c r="Z1045" s="11"/>
      <c r="AA1045" s="11"/>
      <c r="AB1045" s="11"/>
      <c r="AC1045" s="11"/>
      <c r="AD1045" s="11"/>
      <c r="AE1045" s="11"/>
      <c r="AF1045" s="11"/>
      <c r="AG1045" s="14"/>
      <c r="AH1045" s="11"/>
      <c r="AI1045" s="11"/>
      <c r="AJ1045" s="11"/>
      <c r="AK1045" s="11"/>
      <c r="AL1045" s="11"/>
      <c r="AM1045" s="11"/>
      <c r="AN1045" s="11"/>
      <c r="AO1045" s="11"/>
      <c r="AP1045" s="11"/>
      <c r="AQ1045" s="11"/>
      <c r="AR1045" s="11"/>
      <c r="AS1045" s="11"/>
      <c r="AT1045" s="11"/>
      <c r="AU1045" s="11"/>
      <c r="AV1045" s="11"/>
      <c r="AW1045" s="11"/>
      <c r="AX1045" s="11"/>
      <c r="AY1045" s="11"/>
      <c r="AZ1045" s="11"/>
      <c r="BA1045" s="11"/>
      <c r="BB1045" s="11"/>
      <c r="BC1045" s="11"/>
      <c r="BD1045" s="11"/>
      <c r="BE1045" s="11"/>
      <c r="BF1045" s="11"/>
      <c r="BG1045" s="11"/>
    </row>
    <row r="1046" spans="3:59" x14ac:dyDescent="0.25">
      <c r="C1046" s="11"/>
      <c r="D1046" s="11"/>
      <c r="E1046" s="11"/>
      <c r="F1046" s="11"/>
      <c r="G1046" s="11"/>
      <c r="H1046" s="11"/>
      <c r="I1046" s="11"/>
      <c r="J1046" s="11"/>
      <c r="Q1046" s="11"/>
      <c r="R1046" s="11"/>
      <c r="S1046" s="11"/>
      <c r="T1046" s="11"/>
      <c r="U1046" s="11"/>
      <c r="V1046" s="11"/>
      <c r="W1046" s="11"/>
      <c r="X1046" s="11"/>
      <c r="Y1046" s="11"/>
      <c r="Z1046" s="11"/>
      <c r="AA1046" s="11"/>
      <c r="AB1046" s="11"/>
      <c r="AC1046" s="11"/>
      <c r="AD1046" s="11"/>
      <c r="AE1046" s="11"/>
      <c r="AF1046" s="11"/>
      <c r="AG1046" s="14"/>
      <c r="AH1046" s="11"/>
      <c r="AI1046" s="11"/>
      <c r="AJ1046" s="11"/>
      <c r="AK1046" s="11"/>
      <c r="AL1046" s="11"/>
      <c r="AM1046" s="11"/>
      <c r="AN1046" s="11"/>
      <c r="AO1046" s="11"/>
      <c r="AP1046" s="11"/>
      <c r="AQ1046" s="11"/>
      <c r="AR1046" s="11"/>
      <c r="AS1046" s="11"/>
      <c r="AT1046" s="11"/>
      <c r="AU1046" s="11"/>
      <c r="AV1046" s="11"/>
      <c r="AW1046" s="11"/>
      <c r="AX1046" s="11"/>
      <c r="AY1046" s="11"/>
      <c r="AZ1046" s="11"/>
      <c r="BA1046" s="11"/>
      <c r="BB1046" s="11"/>
      <c r="BC1046" s="11"/>
      <c r="BD1046" s="11"/>
      <c r="BE1046" s="11"/>
      <c r="BF1046" s="11"/>
      <c r="BG1046" s="11"/>
    </row>
    <row r="1047" spans="3:59" x14ac:dyDescent="0.25">
      <c r="C1047" s="11"/>
      <c r="D1047" s="11"/>
      <c r="E1047" s="11"/>
      <c r="F1047" s="11"/>
      <c r="G1047" s="11"/>
      <c r="H1047" s="11"/>
      <c r="I1047" s="11"/>
      <c r="J1047" s="11"/>
      <c r="Q1047" s="11"/>
      <c r="R1047" s="11"/>
      <c r="S1047" s="11"/>
      <c r="T1047" s="11"/>
      <c r="U1047" s="11"/>
      <c r="V1047" s="11"/>
      <c r="W1047" s="11"/>
      <c r="X1047" s="11"/>
      <c r="Y1047" s="11"/>
      <c r="Z1047" s="11"/>
      <c r="AA1047" s="11"/>
      <c r="AB1047" s="11"/>
      <c r="AC1047" s="11"/>
      <c r="AD1047" s="11"/>
      <c r="AE1047" s="11"/>
      <c r="AF1047" s="11"/>
      <c r="AG1047" s="14"/>
      <c r="AH1047" s="11"/>
      <c r="AI1047" s="11"/>
      <c r="AJ1047" s="11"/>
      <c r="AK1047" s="11"/>
      <c r="AL1047" s="11"/>
      <c r="AM1047" s="11"/>
      <c r="AN1047" s="11"/>
      <c r="AO1047" s="11"/>
      <c r="AP1047" s="11"/>
      <c r="AQ1047" s="11"/>
      <c r="AR1047" s="11"/>
      <c r="AS1047" s="11"/>
      <c r="AT1047" s="11"/>
      <c r="AU1047" s="11"/>
      <c r="AV1047" s="11"/>
      <c r="AW1047" s="11"/>
      <c r="AX1047" s="11"/>
      <c r="AY1047" s="11"/>
      <c r="AZ1047" s="11"/>
      <c r="BA1047" s="11"/>
      <c r="BB1047" s="11"/>
      <c r="BC1047" s="11"/>
      <c r="BD1047" s="11"/>
      <c r="BE1047" s="11"/>
      <c r="BF1047" s="11"/>
      <c r="BG1047" s="11"/>
    </row>
    <row r="1048" spans="3:59" x14ac:dyDescent="0.25">
      <c r="C1048" s="11"/>
      <c r="D1048" s="11"/>
      <c r="E1048" s="11"/>
      <c r="F1048" s="11"/>
      <c r="G1048" s="11"/>
      <c r="H1048" s="11"/>
      <c r="I1048" s="11"/>
      <c r="J1048" s="11"/>
      <c r="Q1048" s="11"/>
      <c r="R1048" s="11"/>
      <c r="S1048" s="11"/>
      <c r="T1048" s="11"/>
      <c r="U1048" s="11"/>
      <c r="V1048" s="11"/>
      <c r="W1048" s="11"/>
      <c r="X1048" s="11"/>
      <c r="Y1048" s="11"/>
      <c r="Z1048" s="11"/>
      <c r="AA1048" s="11"/>
      <c r="AB1048" s="11"/>
      <c r="AC1048" s="11"/>
      <c r="AD1048" s="11"/>
      <c r="AE1048" s="11"/>
      <c r="AF1048" s="11"/>
      <c r="AG1048" s="14"/>
      <c r="AH1048" s="11"/>
      <c r="AI1048" s="11"/>
      <c r="AJ1048" s="11"/>
      <c r="AK1048" s="11"/>
      <c r="AL1048" s="11"/>
      <c r="AM1048" s="11"/>
      <c r="AN1048" s="11"/>
      <c r="AO1048" s="11"/>
      <c r="AP1048" s="11"/>
      <c r="AQ1048" s="11"/>
      <c r="AR1048" s="11"/>
      <c r="AS1048" s="11"/>
      <c r="AT1048" s="11"/>
      <c r="AU1048" s="11"/>
      <c r="AV1048" s="11"/>
      <c r="AW1048" s="11"/>
      <c r="AX1048" s="11"/>
      <c r="AY1048" s="11"/>
      <c r="AZ1048" s="11"/>
      <c r="BA1048" s="11"/>
      <c r="BB1048" s="11"/>
      <c r="BC1048" s="11"/>
      <c r="BD1048" s="11"/>
      <c r="BE1048" s="11"/>
      <c r="BF1048" s="11"/>
      <c r="BG1048" s="11"/>
    </row>
    <row r="1049" spans="3:59" x14ac:dyDescent="0.25">
      <c r="C1049" s="11"/>
      <c r="D1049" s="11"/>
      <c r="E1049" s="11"/>
      <c r="F1049" s="11"/>
      <c r="G1049" s="11"/>
      <c r="H1049" s="11"/>
      <c r="I1049" s="11"/>
      <c r="J1049" s="11"/>
      <c r="Q1049" s="11"/>
      <c r="R1049" s="11"/>
      <c r="S1049" s="11"/>
      <c r="T1049" s="11"/>
      <c r="U1049" s="11"/>
      <c r="V1049" s="11"/>
      <c r="W1049" s="11"/>
      <c r="X1049" s="11"/>
      <c r="Y1049" s="11"/>
      <c r="Z1049" s="11"/>
      <c r="AA1049" s="11"/>
      <c r="AB1049" s="11"/>
      <c r="AC1049" s="11"/>
      <c r="AD1049" s="11"/>
      <c r="AE1049" s="11"/>
      <c r="AF1049" s="11"/>
      <c r="AG1049" s="14"/>
      <c r="AH1049" s="11"/>
      <c r="AI1049" s="11"/>
      <c r="AJ1049" s="11"/>
      <c r="AK1049" s="11"/>
      <c r="AL1049" s="11"/>
      <c r="AM1049" s="11"/>
      <c r="AN1049" s="11"/>
      <c r="AO1049" s="11"/>
      <c r="AP1049" s="11"/>
      <c r="AQ1049" s="11"/>
      <c r="AR1049" s="11"/>
      <c r="AS1049" s="11"/>
      <c r="AT1049" s="11"/>
      <c r="AU1049" s="11"/>
      <c r="AV1049" s="11"/>
      <c r="AW1049" s="11"/>
      <c r="AX1049" s="11"/>
      <c r="AY1049" s="11"/>
      <c r="AZ1049" s="11"/>
      <c r="BA1049" s="11"/>
      <c r="BB1049" s="11"/>
      <c r="BC1049" s="11"/>
      <c r="BD1049" s="11"/>
      <c r="BE1049" s="11"/>
      <c r="BF1049" s="11"/>
      <c r="BG1049" s="11"/>
    </row>
    <row r="1050" spans="3:59" x14ac:dyDescent="0.25">
      <c r="C1050" s="11"/>
      <c r="D1050" s="11"/>
      <c r="E1050" s="11"/>
      <c r="F1050" s="11"/>
      <c r="G1050" s="11"/>
      <c r="H1050" s="11"/>
      <c r="I1050" s="11"/>
      <c r="J1050" s="11"/>
      <c r="Q1050" s="11"/>
      <c r="R1050" s="11"/>
      <c r="S1050" s="11"/>
      <c r="T1050" s="11"/>
      <c r="U1050" s="11"/>
      <c r="V1050" s="11"/>
      <c r="W1050" s="11"/>
      <c r="X1050" s="11"/>
      <c r="Y1050" s="11"/>
      <c r="Z1050" s="11"/>
      <c r="AA1050" s="11"/>
      <c r="AB1050" s="11"/>
      <c r="AC1050" s="11"/>
      <c r="AD1050" s="11"/>
      <c r="AE1050" s="11"/>
      <c r="AF1050" s="11"/>
      <c r="AG1050" s="14"/>
      <c r="AH1050" s="11"/>
      <c r="AI1050" s="11"/>
      <c r="AJ1050" s="11"/>
      <c r="AK1050" s="11"/>
      <c r="AL1050" s="11"/>
      <c r="AM1050" s="11"/>
      <c r="AN1050" s="11"/>
      <c r="AO1050" s="11"/>
      <c r="AP1050" s="11"/>
      <c r="AQ1050" s="11"/>
      <c r="AR1050" s="11"/>
      <c r="AS1050" s="11"/>
      <c r="AT1050" s="11"/>
      <c r="AU1050" s="11"/>
      <c r="AV1050" s="11"/>
      <c r="AW1050" s="11"/>
      <c r="AX1050" s="11"/>
      <c r="AY1050" s="11"/>
      <c r="AZ1050" s="11"/>
      <c r="BA1050" s="11"/>
      <c r="BB1050" s="11"/>
      <c r="BC1050" s="11"/>
      <c r="BD1050" s="11"/>
      <c r="BE1050" s="11"/>
      <c r="BF1050" s="11"/>
      <c r="BG1050" s="11"/>
    </row>
    <row r="1051" spans="3:59" x14ac:dyDescent="0.25">
      <c r="C1051" s="11"/>
      <c r="D1051" s="11"/>
      <c r="E1051" s="11"/>
      <c r="F1051" s="11"/>
      <c r="G1051" s="11"/>
      <c r="H1051" s="11"/>
      <c r="I1051" s="11"/>
      <c r="J1051" s="11"/>
      <c r="Q1051" s="11"/>
      <c r="R1051" s="11"/>
      <c r="S1051" s="11"/>
      <c r="T1051" s="11"/>
      <c r="U1051" s="11"/>
      <c r="V1051" s="11"/>
      <c r="W1051" s="11"/>
      <c r="X1051" s="11"/>
      <c r="Y1051" s="11"/>
      <c r="Z1051" s="11"/>
      <c r="AA1051" s="11"/>
      <c r="AB1051" s="11"/>
      <c r="AC1051" s="11"/>
      <c r="AD1051" s="11"/>
      <c r="AE1051" s="11"/>
      <c r="AF1051" s="11"/>
      <c r="AG1051" s="14"/>
      <c r="AH1051" s="11"/>
      <c r="AI1051" s="11"/>
      <c r="AJ1051" s="11"/>
      <c r="AK1051" s="11"/>
      <c r="AL1051" s="11"/>
      <c r="AM1051" s="11"/>
      <c r="AN1051" s="11"/>
      <c r="AO1051" s="11"/>
      <c r="AP1051" s="11"/>
      <c r="AQ1051" s="11"/>
      <c r="AR1051" s="11"/>
      <c r="AS1051" s="11"/>
      <c r="AT1051" s="11"/>
      <c r="AU1051" s="11"/>
      <c r="AV1051" s="11"/>
      <c r="AW1051" s="11"/>
      <c r="AX1051" s="11"/>
      <c r="AY1051" s="11"/>
      <c r="AZ1051" s="11"/>
      <c r="BA1051" s="11"/>
      <c r="BB1051" s="11"/>
      <c r="BC1051" s="11"/>
      <c r="BD1051" s="11"/>
      <c r="BE1051" s="11"/>
      <c r="BF1051" s="11"/>
      <c r="BG1051" s="11"/>
    </row>
    <row r="1052" spans="3:59" x14ac:dyDescent="0.25">
      <c r="C1052" s="11"/>
      <c r="D1052" s="11"/>
      <c r="E1052" s="11"/>
      <c r="F1052" s="11"/>
      <c r="G1052" s="11"/>
      <c r="H1052" s="11"/>
      <c r="I1052" s="11"/>
      <c r="J1052" s="11"/>
      <c r="Q1052" s="11"/>
      <c r="R1052" s="11"/>
      <c r="S1052" s="11"/>
      <c r="T1052" s="11"/>
      <c r="U1052" s="11"/>
      <c r="V1052" s="11"/>
      <c r="W1052" s="11"/>
      <c r="X1052" s="11"/>
      <c r="Y1052" s="11"/>
      <c r="Z1052" s="11"/>
      <c r="AA1052" s="11"/>
      <c r="AB1052" s="11"/>
      <c r="AC1052" s="11"/>
      <c r="AD1052" s="11"/>
      <c r="AE1052" s="11"/>
      <c r="AF1052" s="11"/>
      <c r="AG1052" s="14"/>
      <c r="AH1052" s="11"/>
      <c r="AI1052" s="11"/>
      <c r="AJ1052" s="11"/>
      <c r="AK1052" s="11"/>
      <c r="AL1052" s="11"/>
      <c r="AM1052" s="11"/>
      <c r="AN1052" s="11"/>
      <c r="AO1052" s="11"/>
      <c r="AP1052" s="11"/>
      <c r="AQ1052" s="11"/>
      <c r="AR1052" s="11"/>
      <c r="AS1052" s="11"/>
      <c r="AT1052" s="11"/>
      <c r="AU1052" s="11"/>
      <c r="AV1052" s="11"/>
      <c r="AW1052" s="11"/>
      <c r="AX1052" s="11"/>
      <c r="AY1052" s="11"/>
      <c r="AZ1052" s="11"/>
      <c r="BA1052" s="11"/>
      <c r="BB1052" s="11"/>
      <c r="BC1052" s="11"/>
      <c r="BD1052" s="11"/>
      <c r="BE1052" s="11"/>
      <c r="BF1052" s="11"/>
      <c r="BG1052" s="11"/>
    </row>
    <row r="1053" spans="3:59" x14ac:dyDescent="0.25">
      <c r="C1053" s="11"/>
      <c r="D1053" s="11"/>
      <c r="E1053" s="11"/>
      <c r="F1053" s="11"/>
      <c r="G1053" s="11"/>
      <c r="H1053" s="11"/>
      <c r="I1053" s="11"/>
      <c r="J1053" s="11"/>
      <c r="Q1053" s="11"/>
      <c r="R1053" s="11"/>
      <c r="S1053" s="11"/>
      <c r="T1053" s="11"/>
      <c r="U1053" s="11"/>
      <c r="V1053" s="11"/>
      <c r="W1053" s="11"/>
      <c r="X1053" s="11"/>
      <c r="Y1053" s="11"/>
      <c r="Z1053" s="11"/>
      <c r="AA1053" s="11"/>
      <c r="AB1053" s="11"/>
      <c r="AC1053" s="11"/>
      <c r="AD1053" s="11"/>
      <c r="AE1053" s="11"/>
      <c r="AF1053" s="11"/>
      <c r="AG1053" s="14"/>
      <c r="AH1053" s="11"/>
      <c r="AI1053" s="11"/>
      <c r="AJ1053" s="11"/>
      <c r="AK1053" s="11"/>
      <c r="AL1053" s="11"/>
      <c r="AM1053" s="11"/>
      <c r="AN1053" s="11"/>
      <c r="AO1053" s="11"/>
      <c r="AP1053" s="11"/>
      <c r="AQ1053" s="11"/>
      <c r="AR1053" s="11"/>
      <c r="AS1053" s="11"/>
      <c r="AT1053" s="11"/>
      <c r="AU1053" s="11"/>
      <c r="AV1053" s="11"/>
      <c r="AW1053" s="11"/>
      <c r="AX1053" s="11"/>
      <c r="AY1053" s="11"/>
      <c r="AZ1053" s="11"/>
      <c r="BA1053" s="11"/>
      <c r="BB1053" s="11"/>
      <c r="BC1053" s="11"/>
      <c r="BD1053" s="11"/>
      <c r="BE1053" s="11"/>
      <c r="BF1053" s="11"/>
      <c r="BG1053" s="11"/>
    </row>
    <row r="1054" spans="3:59" x14ac:dyDescent="0.25">
      <c r="C1054" s="11"/>
      <c r="D1054" s="11"/>
      <c r="E1054" s="11"/>
      <c r="F1054" s="11"/>
      <c r="G1054" s="11"/>
      <c r="H1054" s="11"/>
      <c r="I1054" s="11"/>
      <c r="J1054" s="11"/>
      <c r="Q1054" s="11"/>
      <c r="R1054" s="11"/>
      <c r="S1054" s="11"/>
      <c r="T1054" s="11"/>
      <c r="U1054" s="11"/>
      <c r="V1054" s="11"/>
      <c r="W1054" s="11"/>
      <c r="X1054" s="11"/>
      <c r="Y1054" s="11"/>
      <c r="Z1054" s="11"/>
      <c r="AA1054" s="11"/>
      <c r="AB1054" s="11"/>
      <c r="AC1054" s="11"/>
      <c r="AD1054" s="11"/>
      <c r="AE1054" s="11"/>
      <c r="AF1054" s="11"/>
      <c r="AG1054" s="14"/>
      <c r="AH1054" s="11"/>
      <c r="AI1054" s="11"/>
      <c r="AJ1054" s="11"/>
      <c r="AK1054" s="11"/>
      <c r="AL1054" s="11"/>
      <c r="AM1054" s="11"/>
      <c r="AN1054" s="11"/>
      <c r="AO1054" s="11"/>
      <c r="AP1054" s="11"/>
      <c r="AQ1054" s="11"/>
      <c r="AR1054" s="11"/>
      <c r="AS1054" s="11"/>
      <c r="AT1054" s="11"/>
      <c r="AU1054" s="11"/>
      <c r="AV1054" s="11"/>
      <c r="AW1054" s="11"/>
      <c r="AX1054" s="11"/>
      <c r="AY1054" s="11"/>
      <c r="AZ1054" s="11"/>
      <c r="BA1054" s="11"/>
      <c r="BB1054" s="11"/>
      <c r="BC1054" s="11"/>
      <c r="BD1054" s="11"/>
      <c r="BE1054" s="11"/>
      <c r="BF1054" s="11"/>
      <c r="BG1054" s="11"/>
    </row>
    <row r="1055" spans="3:59" x14ac:dyDescent="0.25">
      <c r="C1055" s="11"/>
      <c r="D1055" s="11"/>
      <c r="E1055" s="11"/>
      <c r="F1055" s="11"/>
      <c r="G1055" s="11"/>
      <c r="H1055" s="11"/>
      <c r="I1055" s="11"/>
      <c r="J1055" s="11"/>
      <c r="Q1055" s="11"/>
      <c r="R1055" s="11"/>
      <c r="S1055" s="11"/>
      <c r="T1055" s="11"/>
      <c r="U1055" s="11"/>
      <c r="V1055" s="11"/>
      <c r="W1055" s="11"/>
      <c r="X1055" s="11"/>
      <c r="Y1055" s="11"/>
      <c r="Z1055" s="11"/>
      <c r="AA1055" s="11"/>
      <c r="AB1055" s="11"/>
      <c r="AC1055" s="11"/>
      <c r="AD1055" s="11"/>
      <c r="AE1055" s="11"/>
      <c r="AF1055" s="11"/>
      <c r="AG1055" s="14"/>
      <c r="AH1055" s="11"/>
      <c r="AI1055" s="11"/>
      <c r="AJ1055" s="11"/>
      <c r="AK1055" s="11"/>
      <c r="AL1055" s="11"/>
      <c r="AM1055" s="11"/>
      <c r="AN1055" s="11"/>
      <c r="AO1055" s="11"/>
      <c r="AP1055" s="11"/>
      <c r="AQ1055" s="11"/>
      <c r="AR1055" s="11"/>
      <c r="AS1055" s="11"/>
      <c r="AT1055" s="11"/>
      <c r="AU1055" s="11"/>
      <c r="AV1055" s="11"/>
      <c r="AW1055" s="11"/>
      <c r="AX1055" s="11"/>
      <c r="AY1055" s="11"/>
      <c r="AZ1055" s="11"/>
      <c r="BA1055" s="11"/>
      <c r="BB1055" s="11"/>
      <c r="BC1055" s="11"/>
      <c r="BD1055" s="11"/>
      <c r="BE1055" s="11"/>
      <c r="BF1055" s="11"/>
      <c r="BG1055" s="11"/>
    </row>
    <row r="1056" spans="3:59" x14ac:dyDescent="0.25">
      <c r="C1056" s="11"/>
      <c r="D1056" s="11"/>
      <c r="E1056" s="11"/>
      <c r="F1056" s="11"/>
      <c r="G1056" s="11"/>
      <c r="H1056" s="11"/>
      <c r="I1056" s="11"/>
      <c r="J1056" s="11"/>
      <c r="Q1056" s="11"/>
      <c r="R1056" s="11"/>
      <c r="S1056" s="11"/>
      <c r="T1056" s="11"/>
      <c r="U1056" s="11"/>
      <c r="V1056" s="11"/>
      <c r="W1056" s="11"/>
      <c r="X1056" s="11"/>
      <c r="Y1056" s="11"/>
      <c r="Z1056" s="11"/>
      <c r="AA1056" s="11"/>
      <c r="AB1056" s="11"/>
      <c r="AC1056" s="11"/>
      <c r="AD1056" s="11"/>
      <c r="AE1056" s="11"/>
      <c r="AF1056" s="11"/>
      <c r="AG1056" s="14"/>
      <c r="AH1056" s="11"/>
      <c r="AI1056" s="11"/>
      <c r="AJ1056" s="11"/>
      <c r="AK1056" s="11"/>
      <c r="AL1056" s="11"/>
      <c r="AM1056" s="11"/>
      <c r="AN1056" s="11"/>
      <c r="AO1056" s="11"/>
      <c r="AP1056" s="11"/>
      <c r="AQ1056" s="11"/>
      <c r="AR1056" s="11"/>
      <c r="AS1056" s="11"/>
      <c r="AT1056" s="11"/>
      <c r="AU1056" s="11"/>
      <c r="AV1056" s="11"/>
      <c r="AW1056" s="11"/>
      <c r="AX1056" s="11"/>
      <c r="AY1056" s="11"/>
      <c r="AZ1056" s="11"/>
      <c r="BA1056" s="11"/>
      <c r="BB1056" s="11"/>
      <c r="BC1056" s="11"/>
      <c r="BD1056" s="11"/>
      <c r="BE1056" s="11"/>
      <c r="BF1056" s="11"/>
      <c r="BG1056" s="11"/>
    </row>
    <row r="1057" spans="3:59" x14ac:dyDescent="0.25">
      <c r="C1057" s="11"/>
      <c r="D1057" s="11"/>
      <c r="E1057" s="11"/>
      <c r="F1057" s="11"/>
      <c r="G1057" s="11"/>
      <c r="H1057" s="11"/>
      <c r="I1057" s="11"/>
      <c r="J1057" s="11"/>
      <c r="Q1057" s="11"/>
      <c r="R1057" s="11"/>
      <c r="S1057" s="11"/>
      <c r="T1057" s="11"/>
      <c r="U1057" s="11"/>
      <c r="V1057" s="11"/>
      <c r="W1057" s="11"/>
      <c r="X1057" s="11"/>
      <c r="Y1057" s="11"/>
      <c r="Z1057" s="11"/>
      <c r="AA1057" s="11"/>
      <c r="AB1057" s="11"/>
      <c r="AC1057" s="11"/>
      <c r="AD1057" s="11"/>
      <c r="AE1057" s="11"/>
      <c r="AF1057" s="11"/>
      <c r="AG1057" s="14"/>
      <c r="AH1057" s="11"/>
      <c r="AI1057" s="11"/>
      <c r="AJ1057" s="11"/>
      <c r="AK1057" s="11"/>
      <c r="AL1057" s="11"/>
      <c r="AM1057" s="11"/>
      <c r="AN1057" s="11"/>
      <c r="AO1057" s="11"/>
      <c r="AP1057" s="11"/>
      <c r="AQ1057" s="11"/>
      <c r="AR1057" s="11"/>
      <c r="AS1057" s="11"/>
      <c r="AT1057" s="11"/>
      <c r="AU1057" s="11"/>
      <c r="AV1057" s="11"/>
      <c r="AW1057" s="11"/>
      <c r="AX1057" s="11"/>
      <c r="AY1057" s="11"/>
      <c r="AZ1057" s="11"/>
      <c r="BA1057" s="11"/>
      <c r="BB1057" s="11"/>
      <c r="BC1057" s="11"/>
      <c r="BD1057" s="11"/>
      <c r="BE1057" s="11"/>
      <c r="BF1057" s="11"/>
      <c r="BG1057" s="11"/>
    </row>
    <row r="1058" spans="3:59" x14ac:dyDescent="0.25">
      <c r="C1058" s="11"/>
      <c r="D1058" s="11"/>
      <c r="E1058" s="11"/>
      <c r="F1058" s="11"/>
      <c r="G1058" s="11"/>
      <c r="H1058" s="11"/>
      <c r="I1058" s="11"/>
      <c r="J1058" s="11"/>
      <c r="Q1058" s="11"/>
      <c r="R1058" s="11"/>
      <c r="S1058" s="11"/>
      <c r="T1058" s="11"/>
      <c r="U1058" s="11"/>
      <c r="V1058" s="11"/>
      <c r="W1058" s="11"/>
      <c r="X1058" s="11"/>
      <c r="Y1058" s="11"/>
      <c r="Z1058" s="11"/>
      <c r="AA1058" s="11"/>
      <c r="AB1058" s="11"/>
      <c r="AC1058" s="11"/>
      <c r="AD1058" s="11"/>
      <c r="AE1058" s="11"/>
      <c r="AF1058" s="11"/>
      <c r="AG1058" s="14"/>
      <c r="AH1058" s="11"/>
      <c r="AI1058" s="11"/>
      <c r="AJ1058" s="11"/>
      <c r="AK1058" s="11"/>
      <c r="AL1058" s="11"/>
      <c r="AM1058" s="11"/>
      <c r="AN1058" s="11"/>
      <c r="AO1058" s="11"/>
      <c r="AP1058" s="11"/>
      <c r="AQ1058" s="11"/>
      <c r="AR1058" s="11"/>
      <c r="AS1058" s="11"/>
      <c r="AT1058" s="11"/>
      <c r="AU1058" s="11"/>
      <c r="AV1058" s="11"/>
      <c r="AW1058" s="11"/>
      <c r="AX1058" s="11"/>
      <c r="AY1058" s="11"/>
      <c r="AZ1058" s="11"/>
      <c r="BA1058" s="11"/>
      <c r="BB1058" s="11"/>
      <c r="BC1058" s="11"/>
      <c r="BD1058" s="11"/>
      <c r="BE1058" s="11"/>
      <c r="BF1058" s="11"/>
      <c r="BG1058" s="11"/>
    </row>
    <row r="1059" spans="3:59" x14ac:dyDescent="0.25">
      <c r="C1059" s="11"/>
      <c r="D1059" s="11"/>
      <c r="E1059" s="11"/>
      <c r="F1059" s="11"/>
      <c r="G1059" s="11"/>
      <c r="H1059" s="11"/>
      <c r="I1059" s="11"/>
      <c r="J1059" s="11"/>
      <c r="Q1059" s="11"/>
      <c r="R1059" s="11"/>
      <c r="S1059" s="11"/>
      <c r="T1059" s="11"/>
      <c r="U1059" s="11"/>
      <c r="V1059" s="11"/>
      <c r="W1059" s="11"/>
      <c r="X1059" s="11"/>
      <c r="Y1059" s="11"/>
      <c r="Z1059" s="11"/>
      <c r="AA1059" s="11"/>
      <c r="AB1059" s="11"/>
      <c r="AC1059" s="11"/>
      <c r="AD1059" s="11"/>
      <c r="AE1059" s="11"/>
      <c r="AF1059" s="11"/>
      <c r="AG1059" s="14"/>
      <c r="AH1059" s="11"/>
      <c r="AI1059" s="11"/>
      <c r="AJ1059" s="11"/>
      <c r="AK1059" s="11"/>
      <c r="AL1059" s="11"/>
      <c r="AM1059" s="11"/>
      <c r="AN1059" s="11"/>
      <c r="AO1059" s="11"/>
      <c r="AP1059" s="11"/>
      <c r="AQ1059" s="11"/>
      <c r="AR1059" s="11"/>
      <c r="AS1059" s="11"/>
      <c r="AT1059" s="11"/>
      <c r="AU1059" s="11"/>
      <c r="AV1059" s="11"/>
      <c r="AW1059" s="11"/>
      <c r="AX1059" s="11"/>
      <c r="AY1059" s="11"/>
      <c r="AZ1059" s="11"/>
      <c r="BA1059" s="11"/>
      <c r="BB1059" s="11"/>
      <c r="BC1059" s="11"/>
      <c r="BD1059" s="11"/>
      <c r="BE1059" s="11"/>
      <c r="BF1059" s="11"/>
      <c r="BG1059" s="11"/>
    </row>
    <row r="1060" spans="3:59" x14ac:dyDescent="0.25">
      <c r="C1060" s="11"/>
      <c r="D1060" s="11"/>
      <c r="E1060" s="11"/>
      <c r="F1060" s="11"/>
      <c r="G1060" s="11"/>
      <c r="H1060" s="11"/>
      <c r="I1060" s="11"/>
      <c r="J1060" s="11"/>
      <c r="Q1060" s="11"/>
      <c r="R1060" s="11"/>
      <c r="S1060" s="11"/>
      <c r="T1060" s="11"/>
      <c r="U1060" s="11"/>
      <c r="V1060" s="11"/>
      <c r="W1060" s="11"/>
      <c r="X1060" s="11"/>
      <c r="Y1060" s="11"/>
      <c r="Z1060" s="11"/>
      <c r="AA1060" s="11"/>
      <c r="AB1060" s="11"/>
      <c r="AC1060" s="11"/>
      <c r="AD1060" s="11"/>
      <c r="AE1060" s="11"/>
      <c r="AF1060" s="11"/>
      <c r="AG1060" s="14"/>
      <c r="AH1060" s="11"/>
      <c r="AI1060" s="11"/>
      <c r="AJ1060" s="11"/>
      <c r="AK1060" s="11"/>
      <c r="AL1060" s="11"/>
      <c r="AM1060" s="11"/>
      <c r="AN1060" s="11"/>
      <c r="AO1060" s="11"/>
      <c r="AP1060" s="11"/>
      <c r="AQ1060" s="11"/>
      <c r="AR1060" s="11"/>
      <c r="AS1060" s="11"/>
      <c r="AT1060" s="11"/>
      <c r="AU1060" s="11"/>
      <c r="AV1060" s="11"/>
      <c r="AW1060" s="11"/>
      <c r="AX1060" s="11"/>
      <c r="AY1060" s="11"/>
      <c r="AZ1060" s="11"/>
      <c r="BA1060" s="11"/>
      <c r="BB1060" s="11"/>
      <c r="BC1060" s="11"/>
      <c r="BD1060" s="11"/>
      <c r="BE1060" s="11"/>
      <c r="BF1060" s="11"/>
      <c r="BG1060" s="11"/>
    </row>
    <row r="1061" spans="3:59" x14ac:dyDescent="0.25">
      <c r="C1061" s="11"/>
      <c r="D1061" s="11"/>
      <c r="E1061" s="11"/>
      <c r="F1061" s="11"/>
      <c r="G1061" s="11"/>
      <c r="H1061" s="11"/>
      <c r="I1061" s="11"/>
      <c r="J1061" s="11"/>
      <c r="Q1061" s="11"/>
      <c r="R1061" s="11"/>
      <c r="S1061" s="11"/>
      <c r="T1061" s="11"/>
      <c r="U1061" s="11"/>
      <c r="V1061" s="11"/>
      <c r="W1061" s="11"/>
      <c r="X1061" s="11"/>
      <c r="Y1061" s="11"/>
      <c r="Z1061" s="11"/>
      <c r="AA1061" s="11"/>
      <c r="AB1061" s="11"/>
      <c r="AC1061" s="11"/>
      <c r="AD1061" s="11"/>
      <c r="AE1061" s="11"/>
      <c r="AF1061" s="11"/>
      <c r="AG1061" s="14"/>
      <c r="AH1061" s="11"/>
      <c r="AI1061" s="11"/>
      <c r="AJ1061" s="11"/>
      <c r="AK1061" s="11"/>
      <c r="AL1061" s="11"/>
      <c r="AM1061" s="11"/>
      <c r="AN1061" s="11"/>
      <c r="AO1061" s="11"/>
      <c r="AP1061" s="11"/>
      <c r="AQ1061" s="11"/>
      <c r="AR1061" s="11"/>
      <c r="AS1061" s="11"/>
      <c r="AT1061" s="11"/>
      <c r="AU1061" s="11"/>
      <c r="AV1061" s="11"/>
      <c r="AW1061" s="11"/>
      <c r="AX1061" s="11"/>
      <c r="AY1061" s="11"/>
      <c r="AZ1061" s="11"/>
      <c r="BA1061" s="11"/>
      <c r="BB1061" s="11"/>
      <c r="BC1061" s="11"/>
      <c r="BD1061" s="11"/>
      <c r="BE1061" s="11"/>
      <c r="BF1061" s="11"/>
      <c r="BG1061" s="11"/>
    </row>
    <row r="1062" spans="3:59" x14ac:dyDescent="0.25">
      <c r="C1062" s="11"/>
      <c r="D1062" s="11"/>
      <c r="E1062" s="11"/>
      <c r="F1062" s="11"/>
      <c r="G1062" s="11"/>
      <c r="H1062" s="11"/>
      <c r="I1062" s="11"/>
      <c r="J1062" s="11"/>
      <c r="Q1062" s="11"/>
      <c r="R1062" s="11"/>
      <c r="S1062" s="11"/>
      <c r="T1062" s="11"/>
      <c r="U1062" s="11"/>
      <c r="V1062" s="11"/>
      <c r="W1062" s="11"/>
      <c r="X1062" s="11"/>
      <c r="Y1062" s="11"/>
      <c r="Z1062" s="11"/>
      <c r="AA1062" s="11"/>
      <c r="AB1062" s="11"/>
      <c r="AC1062" s="11"/>
      <c r="AD1062" s="11"/>
      <c r="AE1062" s="11"/>
      <c r="AF1062" s="11"/>
      <c r="AG1062" s="14"/>
      <c r="AH1062" s="11"/>
      <c r="AI1062" s="11"/>
      <c r="AJ1062" s="11"/>
      <c r="AK1062" s="11"/>
      <c r="AL1062" s="11"/>
      <c r="AM1062" s="11"/>
      <c r="AN1062" s="11"/>
      <c r="AO1062" s="11"/>
      <c r="AP1062" s="11"/>
      <c r="AQ1062" s="11"/>
      <c r="AR1062" s="11"/>
      <c r="AS1062" s="11"/>
      <c r="AT1062" s="11"/>
      <c r="AU1062" s="11"/>
      <c r="AV1062" s="11"/>
      <c r="AW1062" s="11"/>
      <c r="AX1062" s="11"/>
      <c r="AY1062" s="11"/>
      <c r="AZ1062" s="11"/>
      <c r="BA1062" s="11"/>
      <c r="BB1062" s="11"/>
      <c r="BC1062" s="11"/>
      <c r="BD1062" s="11"/>
      <c r="BE1062" s="11"/>
      <c r="BF1062" s="11"/>
      <c r="BG1062" s="11"/>
    </row>
    <row r="1063" spans="3:59" x14ac:dyDescent="0.25">
      <c r="C1063" s="11"/>
      <c r="D1063" s="11"/>
      <c r="E1063" s="11"/>
      <c r="F1063" s="11"/>
      <c r="G1063" s="11"/>
      <c r="H1063" s="11"/>
      <c r="I1063" s="11"/>
      <c r="J1063" s="11"/>
      <c r="Q1063" s="11"/>
      <c r="R1063" s="11"/>
      <c r="S1063" s="11"/>
      <c r="T1063" s="11"/>
      <c r="U1063" s="11"/>
      <c r="V1063" s="11"/>
      <c r="W1063" s="11"/>
      <c r="X1063" s="11"/>
      <c r="Y1063" s="11"/>
      <c r="Z1063" s="11"/>
      <c r="AA1063" s="11"/>
      <c r="AB1063" s="11"/>
      <c r="AC1063" s="11"/>
      <c r="AD1063" s="11"/>
      <c r="AE1063" s="11"/>
      <c r="AF1063" s="11"/>
      <c r="AG1063" s="14"/>
      <c r="AH1063" s="11"/>
      <c r="AI1063" s="11"/>
      <c r="AJ1063" s="11"/>
      <c r="AK1063" s="11"/>
      <c r="AL1063" s="11"/>
      <c r="AM1063" s="11"/>
      <c r="AN1063" s="11"/>
      <c r="AO1063" s="11"/>
      <c r="AP1063" s="11"/>
      <c r="AQ1063" s="11"/>
      <c r="AR1063" s="11"/>
      <c r="AS1063" s="11"/>
      <c r="AT1063" s="11"/>
      <c r="AU1063" s="11"/>
      <c r="AV1063" s="11"/>
      <c r="AW1063" s="11"/>
      <c r="AX1063" s="11"/>
      <c r="AY1063" s="11"/>
      <c r="AZ1063" s="11"/>
      <c r="BA1063" s="11"/>
      <c r="BB1063" s="11"/>
      <c r="BC1063" s="11"/>
      <c r="BD1063" s="11"/>
      <c r="BE1063" s="11"/>
      <c r="BF1063" s="11"/>
      <c r="BG1063" s="11"/>
    </row>
    <row r="1064" spans="3:59" x14ac:dyDescent="0.25">
      <c r="C1064" s="11"/>
      <c r="D1064" s="11"/>
      <c r="E1064" s="11"/>
      <c r="F1064" s="11"/>
      <c r="G1064" s="11"/>
      <c r="H1064" s="11"/>
      <c r="I1064" s="11"/>
      <c r="J1064" s="11"/>
      <c r="Q1064" s="11"/>
      <c r="R1064" s="11"/>
      <c r="S1064" s="11"/>
      <c r="T1064" s="11"/>
      <c r="U1064" s="11"/>
      <c r="V1064" s="11"/>
      <c r="W1064" s="11"/>
      <c r="X1064" s="11"/>
      <c r="Y1064" s="11"/>
      <c r="Z1064" s="11"/>
      <c r="AA1064" s="11"/>
      <c r="AB1064" s="11"/>
      <c r="AC1064" s="11"/>
      <c r="AD1064" s="11"/>
      <c r="AE1064" s="11"/>
      <c r="AF1064" s="11"/>
      <c r="AG1064" s="14"/>
      <c r="AH1064" s="11"/>
      <c r="AI1064" s="11"/>
      <c r="AJ1064" s="11"/>
      <c r="AK1064" s="11"/>
      <c r="AL1064" s="11"/>
      <c r="AM1064" s="11"/>
      <c r="AN1064" s="11"/>
      <c r="AO1064" s="11"/>
      <c r="AP1064" s="11"/>
      <c r="AQ1064" s="11"/>
      <c r="AR1064" s="11"/>
      <c r="AS1064" s="11"/>
      <c r="AT1064" s="11"/>
      <c r="AU1064" s="11"/>
      <c r="AV1064" s="11"/>
      <c r="AW1064" s="11"/>
      <c r="AX1064" s="11"/>
      <c r="AY1064" s="11"/>
      <c r="AZ1064" s="11"/>
      <c r="BA1064" s="11"/>
      <c r="BB1064" s="11"/>
      <c r="BC1064" s="11"/>
      <c r="BD1064" s="11"/>
      <c r="BE1064" s="11"/>
      <c r="BF1064" s="11"/>
      <c r="BG1064" s="11"/>
    </row>
    <row r="1065" spans="3:59" x14ac:dyDescent="0.25">
      <c r="C1065" s="11"/>
      <c r="D1065" s="11"/>
      <c r="E1065" s="11"/>
      <c r="F1065" s="11"/>
      <c r="G1065" s="11"/>
      <c r="H1065" s="11"/>
      <c r="I1065" s="11"/>
      <c r="J1065" s="11"/>
      <c r="Q1065" s="11"/>
      <c r="R1065" s="11"/>
      <c r="S1065" s="11"/>
      <c r="T1065" s="11"/>
      <c r="U1065" s="11"/>
      <c r="V1065" s="11"/>
      <c r="W1065" s="11"/>
      <c r="X1065" s="11"/>
      <c r="Y1065" s="11"/>
      <c r="Z1065" s="11"/>
      <c r="AA1065" s="11"/>
      <c r="AB1065" s="11"/>
      <c r="AC1065" s="11"/>
      <c r="AD1065" s="11"/>
      <c r="AE1065" s="11"/>
      <c r="AF1065" s="11"/>
      <c r="AG1065" s="14"/>
      <c r="AH1065" s="11"/>
      <c r="AI1065" s="11"/>
      <c r="AJ1065" s="11"/>
      <c r="AK1065" s="11"/>
      <c r="AL1065" s="11"/>
      <c r="AM1065" s="11"/>
      <c r="AN1065" s="11"/>
      <c r="AO1065" s="11"/>
      <c r="AP1065" s="11"/>
      <c r="AQ1065" s="11"/>
      <c r="AR1065" s="11"/>
      <c r="AS1065" s="11"/>
      <c r="AT1065" s="11"/>
      <c r="AU1065" s="11"/>
      <c r="AV1065" s="11"/>
      <c r="AW1065" s="11"/>
      <c r="AX1065" s="11"/>
      <c r="AY1065" s="11"/>
      <c r="AZ1065" s="11"/>
      <c r="BA1065" s="11"/>
      <c r="BB1065" s="11"/>
      <c r="BC1065" s="11"/>
      <c r="BD1065" s="11"/>
      <c r="BE1065" s="11"/>
      <c r="BF1065" s="11"/>
      <c r="BG1065" s="11"/>
    </row>
    <row r="1066" spans="3:59" x14ac:dyDescent="0.25">
      <c r="C1066" s="11"/>
      <c r="D1066" s="11"/>
      <c r="E1066" s="11"/>
      <c r="F1066" s="11"/>
      <c r="G1066" s="11"/>
      <c r="H1066" s="11"/>
      <c r="I1066" s="11"/>
      <c r="J1066" s="11"/>
      <c r="Q1066" s="11"/>
      <c r="R1066" s="11"/>
      <c r="S1066" s="11"/>
      <c r="T1066" s="11"/>
      <c r="U1066" s="11"/>
      <c r="V1066" s="11"/>
      <c r="W1066" s="11"/>
      <c r="X1066" s="11"/>
      <c r="Y1066" s="11"/>
      <c r="Z1066" s="11"/>
      <c r="AA1066" s="11"/>
      <c r="AB1066" s="11"/>
      <c r="AC1066" s="11"/>
      <c r="AD1066" s="11"/>
      <c r="AE1066" s="11"/>
      <c r="AF1066" s="11"/>
      <c r="AG1066" s="14"/>
      <c r="AH1066" s="11"/>
      <c r="AI1066" s="11"/>
      <c r="AJ1066" s="11"/>
      <c r="AK1066" s="11"/>
      <c r="AL1066" s="11"/>
      <c r="AM1066" s="11"/>
      <c r="AN1066" s="11"/>
      <c r="AO1066" s="11"/>
      <c r="AP1066" s="11"/>
      <c r="AQ1066" s="11"/>
      <c r="AR1066" s="11"/>
      <c r="AS1066" s="11"/>
      <c r="AT1066" s="11"/>
      <c r="AU1066" s="11"/>
      <c r="AV1066" s="11"/>
      <c r="AW1066" s="11"/>
      <c r="AX1066" s="11"/>
      <c r="AY1066" s="11"/>
      <c r="AZ1066" s="11"/>
      <c r="BA1066" s="11"/>
      <c r="BB1066" s="11"/>
      <c r="BC1066" s="11"/>
      <c r="BD1066" s="11"/>
      <c r="BE1066" s="11"/>
      <c r="BF1066" s="11"/>
      <c r="BG1066" s="11"/>
    </row>
    <row r="1067" spans="3:59" x14ac:dyDescent="0.25">
      <c r="C1067" s="11"/>
      <c r="D1067" s="11"/>
      <c r="E1067" s="11"/>
      <c r="F1067" s="11"/>
      <c r="G1067" s="11"/>
      <c r="H1067" s="11"/>
      <c r="I1067" s="11"/>
      <c r="J1067" s="11"/>
      <c r="Q1067" s="11"/>
      <c r="R1067" s="11"/>
      <c r="S1067" s="11"/>
      <c r="T1067" s="11"/>
      <c r="U1067" s="11"/>
      <c r="V1067" s="11"/>
      <c r="W1067" s="11"/>
      <c r="X1067" s="11"/>
      <c r="Y1067" s="11"/>
      <c r="Z1067" s="11"/>
      <c r="AA1067" s="11"/>
      <c r="AB1067" s="11"/>
      <c r="AC1067" s="11"/>
      <c r="AD1067" s="11"/>
      <c r="AE1067" s="11"/>
      <c r="AF1067" s="11"/>
      <c r="AG1067" s="14"/>
      <c r="AH1067" s="11"/>
      <c r="AI1067" s="11"/>
      <c r="AJ1067" s="11"/>
      <c r="AK1067" s="11"/>
      <c r="AL1067" s="11"/>
      <c r="AM1067" s="11"/>
      <c r="AN1067" s="11"/>
      <c r="AO1067" s="11"/>
      <c r="AP1067" s="11"/>
      <c r="AQ1067" s="11"/>
      <c r="AR1067" s="11"/>
      <c r="AS1067" s="11"/>
      <c r="AT1067" s="11"/>
      <c r="AU1067" s="11"/>
      <c r="AV1067" s="11"/>
      <c r="AW1067" s="11"/>
      <c r="AX1067" s="11"/>
      <c r="AY1067" s="11"/>
      <c r="AZ1067" s="11"/>
      <c r="BA1067" s="11"/>
      <c r="BB1067" s="11"/>
      <c r="BC1067" s="11"/>
      <c r="BD1067" s="11"/>
      <c r="BE1067" s="11"/>
      <c r="BF1067" s="11"/>
      <c r="BG1067" s="11"/>
    </row>
    <row r="1068" spans="3:59" x14ac:dyDescent="0.25">
      <c r="C1068" s="11"/>
      <c r="D1068" s="11"/>
      <c r="E1068" s="11"/>
      <c r="F1068" s="11"/>
      <c r="G1068" s="11"/>
      <c r="H1068" s="11"/>
      <c r="I1068" s="11"/>
      <c r="J1068" s="11"/>
      <c r="Q1068" s="11"/>
      <c r="R1068" s="11"/>
      <c r="S1068" s="11"/>
      <c r="T1068" s="11"/>
      <c r="U1068" s="11"/>
      <c r="V1068" s="11"/>
      <c r="W1068" s="11"/>
      <c r="X1068" s="11"/>
      <c r="Y1068" s="11"/>
      <c r="Z1068" s="11"/>
      <c r="AA1068" s="11"/>
      <c r="AB1068" s="11"/>
      <c r="AC1068" s="11"/>
      <c r="AD1068" s="11"/>
      <c r="AE1068" s="11"/>
      <c r="AF1068" s="11"/>
      <c r="AG1068" s="14"/>
      <c r="AH1068" s="11"/>
      <c r="AI1068" s="11"/>
      <c r="AJ1068" s="11"/>
      <c r="AK1068" s="11"/>
      <c r="AL1068" s="11"/>
      <c r="AM1068" s="11"/>
      <c r="AN1068" s="11"/>
      <c r="AO1068" s="11"/>
      <c r="AP1068" s="11"/>
      <c r="AQ1068" s="11"/>
      <c r="AR1068" s="11"/>
      <c r="AS1068" s="11"/>
      <c r="AT1068" s="11"/>
      <c r="AU1068" s="11"/>
      <c r="AV1068" s="11"/>
      <c r="AW1068" s="11"/>
      <c r="AX1068" s="11"/>
      <c r="AY1068" s="11"/>
      <c r="AZ1068" s="11"/>
      <c r="BA1068" s="11"/>
      <c r="BB1068" s="11"/>
      <c r="BC1068" s="11"/>
      <c r="BD1068" s="11"/>
      <c r="BE1068" s="11"/>
      <c r="BF1068" s="11"/>
      <c r="BG1068" s="11"/>
    </row>
    <row r="1069" spans="3:59" x14ac:dyDescent="0.25">
      <c r="C1069" s="11"/>
      <c r="D1069" s="11"/>
      <c r="E1069" s="11"/>
      <c r="F1069" s="11"/>
      <c r="G1069" s="11"/>
      <c r="H1069" s="11"/>
      <c r="I1069" s="11"/>
      <c r="J1069" s="11"/>
      <c r="Q1069" s="11"/>
      <c r="R1069" s="11"/>
      <c r="S1069" s="11"/>
      <c r="T1069" s="11"/>
      <c r="U1069" s="11"/>
      <c r="V1069" s="11"/>
      <c r="W1069" s="11"/>
      <c r="X1069" s="11"/>
      <c r="Y1069" s="11"/>
      <c r="Z1069" s="11"/>
      <c r="AA1069" s="11"/>
      <c r="AB1069" s="11"/>
      <c r="AC1069" s="11"/>
      <c r="AD1069" s="11"/>
      <c r="AE1069" s="11"/>
      <c r="AF1069" s="11"/>
      <c r="AG1069" s="14"/>
      <c r="AH1069" s="11"/>
      <c r="AI1069" s="11"/>
      <c r="AJ1069" s="11"/>
      <c r="AK1069" s="11"/>
      <c r="AL1069" s="11"/>
      <c r="AM1069" s="11"/>
      <c r="AN1069" s="11"/>
      <c r="AO1069" s="11"/>
      <c r="AP1069" s="11"/>
      <c r="AQ1069" s="11"/>
      <c r="AR1069" s="11"/>
      <c r="AS1069" s="11"/>
      <c r="AT1069" s="11"/>
      <c r="AU1069" s="11"/>
      <c r="AV1069" s="11"/>
      <c r="AW1069" s="11"/>
      <c r="AX1069" s="11"/>
      <c r="AY1069" s="11"/>
      <c r="AZ1069" s="11"/>
      <c r="BA1069" s="11"/>
      <c r="BB1069" s="11"/>
      <c r="BC1069" s="11"/>
      <c r="BD1069" s="11"/>
      <c r="BE1069" s="11"/>
      <c r="BF1069" s="11"/>
      <c r="BG1069" s="11"/>
    </row>
    <row r="1070" spans="3:59" x14ac:dyDescent="0.25">
      <c r="C1070" s="11"/>
      <c r="D1070" s="11"/>
      <c r="E1070" s="11"/>
      <c r="F1070" s="11"/>
      <c r="G1070" s="11"/>
      <c r="H1070" s="11"/>
      <c r="I1070" s="11"/>
      <c r="J1070" s="11"/>
      <c r="Q1070" s="11"/>
      <c r="R1070" s="11"/>
      <c r="S1070" s="11"/>
      <c r="T1070" s="11"/>
      <c r="U1070" s="11"/>
      <c r="V1070" s="11"/>
      <c r="W1070" s="11"/>
      <c r="X1070" s="11"/>
      <c r="Y1070" s="11"/>
      <c r="Z1070" s="11"/>
      <c r="AA1070" s="11"/>
      <c r="AB1070" s="11"/>
      <c r="AC1070" s="11"/>
      <c r="AD1070" s="11"/>
      <c r="AE1070" s="11"/>
      <c r="AF1070" s="11"/>
      <c r="AG1070" s="14"/>
      <c r="AH1070" s="11"/>
      <c r="AI1070" s="11"/>
      <c r="AJ1070" s="11"/>
      <c r="AK1070" s="11"/>
      <c r="AL1070" s="11"/>
      <c r="AM1070" s="11"/>
      <c r="AN1070" s="11"/>
      <c r="AO1070" s="11"/>
      <c r="AP1070" s="11"/>
      <c r="AQ1070" s="11"/>
      <c r="AR1070" s="11"/>
      <c r="AS1070" s="11"/>
      <c r="AT1070" s="11"/>
      <c r="AU1070" s="11"/>
      <c r="AV1070" s="11"/>
      <c r="AW1070" s="11"/>
      <c r="AX1070" s="11"/>
      <c r="AY1070" s="11"/>
      <c r="AZ1070" s="11"/>
      <c r="BA1070" s="11"/>
      <c r="BB1070" s="11"/>
      <c r="BC1070" s="11"/>
      <c r="BD1070" s="11"/>
      <c r="BE1070" s="11"/>
      <c r="BF1070" s="11"/>
      <c r="BG1070" s="11"/>
    </row>
    <row r="1071" spans="3:59" x14ac:dyDescent="0.25">
      <c r="C1071" s="11"/>
      <c r="D1071" s="11"/>
      <c r="E1071" s="11"/>
      <c r="F1071" s="11"/>
      <c r="G1071" s="11"/>
      <c r="H1071" s="11"/>
      <c r="I1071" s="11"/>
      <c r="J1071" s="11"/>
      <c r="Q1071" s="11"/>
      <c r="R1071" s="11"/>
      <c r="S1071" s="11"/>
      <c r="T1071" s="11"/>
      <c r="U1071" s="11"/>
      <c r="V1071" s="11"/>
      <c r="W1071" s="11"/>
      <c r="X1071" s="11"/>
      <c r="Y1071" s="11"/>
      <c r="Z1071" s="11"/>
      <c r="AA1071" s="11"/>
      <c r="AB1071" s="11"/>
      <c r="AC1071" s="11"/>
      <c r="AD1071" s="11"/>
      <c r="AE1071" s="11"/>
      <c r="AF1071" s="11"/>
      <c r="AG1071" s="14"/>
      <c r="AH1071" s="11"/>
      <c r="AI1071" s="11"/>
      <c r="AJ1071" s="11"/>
      <c r="AK1071" s="11"/>
      <c r="AL1071" s="11"/>
      <c r="AM1071" s="11"/>
      <c r="AN1071" s="11"/>
      <c r="AO1071" s="11"/>
      <c r="AP1071" s="11"/>
      <c r="AQ1071" s="11"/>
      <c r="AR1071" s="11"/>
      <c r="AS1071" s="11"/>
      <c r="AT1071" s="11"/>
      <c r="AU1071" s="11"/>
      <c r="AV1071" s="11"/>
      <c r="AW1071" s="11"/>
      <c r="AX1071" s="11"/>
      <c r="AY1071" s="11"/>
      <c r="AZ1071" s="11"/>
      <c r="BA1071" s="11"/>
      <c r="BB1071" s="11"/>
      <c r="BC1071" s="11"/>
      <c r="BD1071" s="11"/>
      <c r="BE1071" s="11"/>
      <c r="BF1071" s="11"/>
      <c r="BG1071" s="11"/>
    </row>
  </sheetData>
  <mergeCells count="7">
    <mergeCell ref="K1:M1"/>
    <mergeCell ref="N1:P1"/>
    <mergeCell ref="A875:B875"/>
    <mergeCell ref="A892:B892"/>
    <mergeCell ref="A2:B2"/>
    <mergeCell ref="F1:G1"/>
    <mergeCell ref="H1:I1"/>
  </mergeCells>
  <pageMargins left="0.32" right="0.21" top="0.36" bottom="0.33" header="0.3" footer="0.3"/>
  <pageSetup paperSize="9" orientation="landscape" horizontalDpi="200" verticalDpi="20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M366"/>
  <sheetViews>
    <sheetView zoomScale="95" zoomScaleNormal="95" workbookViewId="0">
      <pane xSplit="2" ySplit="3" topLeftCell="C332" activePane="bottomRight" state="frozen"/>
      <selection pane="topRight" activeCell="E1" sqref="E1"/>
      <selection pane="bottomLeft" activeCell="A4" sqref="A4"/>
      <selection pane="bottomRight" activeCell="B351" sqref="B351"/>
    </sheetView>
  </sheetViews>
  <sheetFormatPr baseColWidth="10" defaultRowHeight="15" x14ac:dyDescent="0.25"/>
  <cols>
    <col min="1" max="1" width="9.28515625" style="2" customWidth="1"/>
    <col min="2" max="2" width="101.28515625" customWidth="1"/>
    <col min="3" max="3" width="14.140625" style="6" customWidth="1"/>
    <col min="4" max="15" width="13.28515625" style="15" customWidth="1"/>
    <col min="16" max="16" width="12.140625" bestFit="1" customWidth="1"/>
    <col min="17" max="18" width="12.140625" customWidth="1"/>
    <col min="19" max="19" width="12.7109375" customWidth="1"/>
    <col min="20" max="20" width="11.5703125" customWidth="1"/>
    <col min="21" max="21" width="12.140625" bestFit="1" customWidth="1"/>
    <col min="22" max="22" width="12.140625" customWidth="1"/>
    <col min="23" max="24" width="11.5703125" bestFit="1" customWidth="1"/>
    <col min="25" max="25" width="12.85546875" customWidth="1"/>
    <col min="26" max="28" width="11.5703125" bestFit="1" customWidth="1"/>
    <col min="29" max="29" width="12.140625" bestFit="1" customWidth="1"/>
    <col min="30" max="31" width="12.140625" customWidth="1"/>
    <col min="32" max="32" width="11.5703125" bestFit="1" customWidth="1"/>
    <col min="33" max="33" width="11.5703125" customWidth="1"/>
    <col min="34" max="34" width="11.5703125" bestFit="1" customWidth="1"/>
    <col min="35" max="37" width="11.5703125" customWidth="1"/>
    <col min="38" max="38" width="11.5703125" bestFit="1" customWidth="1"/>
    <col min="39" max="39" width="13.5703125" customWidth="1"/>
    <col min="40" max="41" width="13.140625" customWidth="1"/>
    <col min="42" max="42" width="13.28515625" customWidth="1"/>
    <col min="43" max="43" width="11.5703125" customWidth="1"/>
    <col min="44" max="44" width="11.5703125" bestFit="1" customWidth="1"/>
    <col min="45" max="48" width="11.5703125" customWidth="1"/>
    <col min="49" max="49" width="17.140625" customWidth="1"/>
  </cols>
  <sheetData>
    <row r="1" spans="1:49" ht="21" x14ac:dyDescent="0.35">
      <c r="B1" s="221" t="s">
        <v>160</v>
      </c>
      <c r="G1" s="263" t="s">
        <v>105</v>
      </c>
      <c r="H1" s="263"/>
      <c r="I1" s="264" t="s">
        <v>106</v>
      </c>
      <c r="J1" s="264"/>
      <c r="K1" s="174" t="s">
        <v>129</v>
      </c>
      <c r="L1" s="267" t="s">
        <v>164</v>
      </c>
      <c r="M1" s="174"/>
      <c r="N1" s="264"/>
      <c r="O1" s="264"/>
    </row>
    <row r="2" spans="1:49" ht="21" x14ac:dyDescent="0.35">
      <c r="A2" s="266" t="s">
        <v>1</v>
      </c>
      <c r="B2" s="266"/>
      <c r="C2" s="97" t="s">
        <v>96</v>
      </c>
      <c r="D2" s="15" t="s">
        <v>78</v>
      </c>
      <c r="E2" s="15" t="s">
        <v>123</v>
      </c>
      <c r="F2" s="15" t="s">
        <v>72</v>
      </c>
      <c r="G2" s="142" t="s">
        <v>108</v>
      </c>
      <c r="H2" s="142" t="s">
        <v>109</v>
      </c>
      <c r="I2" s="149" t="s">
        <v>111</v>
      </c>
      <c r="J2" s="149" t="s">
        <v>109</v>
      </c>
      <c r="K2" s="142"/>
      <c r="L2" s="267"/>
      <c r="M2" s="142"/>
      <c r="N2" s="149"/>
      <c r="O2" s="149"/>
    </row>
    <row r="3" spans="1:49" ht="21" x14ac:dyDescent="0.35">
      <c r="A3" s="19"/>
      <c r="B3" s="225" t="s">
        <v>158</v>
      </c>
      <c r="C3" s="20">
        <v>51101</v>
      </c>
      <c r="D3" s="20">
        <v>51201</v>
      </c>
      <c r="E3" s="172">
        <v>51203</v>
      </c>
      <c r="F3" s="21">
        <v>51301</v>
      </c>
      <c r="G3" s="100">
        <v>51401</v>
      </c>
      <c r="H3" s="20">
        <v>51402</v>
      </c>
      <c r="I3" s="124">
        <v>51501</v>
      </c>
      <c r="J3" s="74">
        <v>51502</v>
      </c>
      <c r="K3" s="143">
        <v>51701</v>
      </c>
      <c r="L3" s="234">
        <v>51702</v>
      </c>
      <c r="M3" s="143">
        <v>51903</v>
      </c>
      <c r="N3" s="143">
        <v>54101</v>
      </c>
      <c r="O3" s="143">
        <v>54103</v>
      </c>
      <c r="P3" s="20">
        <v>54104</v>
      </c>
      <c r="Q3" s="91">
        <v>54105</v>
      </c>
      <c r="R3" s="91">
        <v>54106</v>
      </c>
      <c r="S3" s="20">
        <v>54107</v>
      </c>
      <c r="T3" s="91">
        <v>54108</v>
      </c>
      <c r="U3" s="20">
        <v>54109</v>
      </c>
      <c r="V3" s="136">
        <v>54110</v>
      </c>
      <c r="W3" s="20">
        <v>54111</v>
      </c>
      <c r="X3" s="20">
        <v>54112</v>
      </c>
      <c r="Y3" s="20">
        <v>54114</v>
      </c>
      <c r="Z3" s="20">
        <v>54115</v>
      </c>
      <c r="AA3" s="20">
        <v>54118</v>
      </c>
      <c r="AB3" s="20">
        <v>54119</v>
      </c>
      <c r="AC3" s="20">
        <v>54199</v>
      </c>
      <c r="AD3" s="148">
        <v>54202</v>
      </c>
      <c r="AE3" s="200">
        <v>54203</v>
      </c>
      <c r="AF3" s="20">
        <v>54301</v>
      </c>
      <c r="AG3" s="164">
        <v>54302</v>
      </c>
      <c r="AH3" s="20">
        <v>54303</v>
      </c>
      <c r="AI3" s="91">
        <v>54304</v>
      </c>
      <c r="AJ3" s="159">
        <v>54305</v>
      </c>
      <c r="AK3" s="170">
        <v>54313</v>
      </c>
      <c r="AL3" s="20">
        <v>54401</v>
      </c>
      <c r="AM3" s="20">
        <v>54403</v>
      </c>
      <c r="AN3" s="20">
        <v>54505</v>
      </c>
      <c r="AO3" s="186">
        <v>55509</v>
      </c>
      <c r="AP3" s="54">
        <v>55603</v>
      </c>
      <c r="AQ3" s="78">
        <v>55703</v>
      </c>
      <c r="AR3" s="20">
        <v>61101</v>
      </c>
      <c r="AS3" s="172">
        <v>61104</v>
      </c>
      <c r="AT3" s="172">
        <v>61110</v>
      </c>
      <c r="AU3" s="172">
        <v>61199</v>
      </c>
      <c r="AV3" s="172">
        <v>61403</v>
      </c>
      <c r="AW3" s="87" t="s">
        <v>60</v>
      </c>
    </row>
    <row r="4" spans="1:49" ht="21" x14ac:dyDescent="0.35">
      <c r="B4" s="74"/>
      <c r="C4" s="11"/>
      <c r="D4" s="14"/>
      <c r="E4" s="14"/>
      <c r="F4" s="14"/>
      <c r="G4" s="14"/>
      <c r="H4" s="14"/>
      <c r="I4" s="14"/>
      <c r="J4" s="14"/>
      <c r="K4" s="18"/>
      <c r="L4" s="18"/>
      <c r="M4" s="18"/>
      <c r="N4" s="18"/>
      <c r="O4" s="18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</row>
    <row r="5" spans="1:49" ht="19.5" customHeight="1" x14ac:dyDescent="0.25">
      <c r="C5" s="11"/>
      <c r="D5" s="14"/>
      <c r="E5" s="14"/>
      <c r="F5" s="14"/>
      <c r="G5" s="14"/>
      <c r="H5" s="18"/>
      <c r="I5" s="14"/>
      <c r="J5" s="11"/>
      <c r="K5" s="18"/>
      <c r="L5" s="18"/>
      <c r="M5" s="18">
        <v>3871.85</v>
      </c>
      <c r="N5" s="18"/>
      <c r="O5" s="18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88">
        <f t="shared" ref="AW5:AW69" si="0">SUM(C5:AV5)</f>
        <v>3871.85</v>
      </c>
    </row>
    <row r="6" spans="1:49" ht="15.75" x14ac:dyDescent="0.25">
      <c r="B6" s="53"/>
      <c r="C6" s="11"/>
      <c r="D6" s="18"/>
      <c r="E6" s="18"/>
      <c r="F6" s="14"/>
      <c r="G6" s="14"/>
      <c r="H6" s="14"/>
      <c r="I6" s="14"/>
      <c r="J6" s="18"/>
      <c r="K6" s="18"/>
      <c r="L6" s="18"/>
      <c r="M6" s="18"/>
      <c r="N6" s="18">
        <v>33</v>
      </c>
      <c r="O6" s="18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88">
        <f t="shared" si="0"/>
        <v>33</v>
      </c>
    </row>
    <row r="7" spans="1:49" ht="15.75" x14ac:dyDescent="0.25">
      <c r="B7" s="53"/>
      <c r="C7" s="11"/>
      <c r="D7" s="18"/>
      <c r="E7" s="18"/>
      <c r="F7" s="18"/>
      <c r="G7" s="14"/>
      <c r="H7" s="14"/>
      <c r="I7" s="14"/>
      <c r="J7" s="14"/>
      <c r="K7" s="18"/>
      <c r="L7" s="18"/>
      <c r="M7" s="18"/>
      <c r="N7" s="18">
        <v>90.3</v>
      </c>
      <c r="O7" s="18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88">
        <f t="shared" si="0"/>
        <v>90.3</v>
      </c>
    </row>
    <row r="8" spans="1:49" ht="15.75" x14ac:dyDescent="0.25">
      <c r="B8" s="53"/>
      <c r="C8" s="11"/>
      <c r="D8" s="18"/>
      <c r="E8" s="18"/>
      <c r="F8" s="14"/>
      <c r="G8" s="14"/>
      <c r="H8" s="14"/>
      <c r="I8" s="14"/>
      <c r="J8" s="14"/>
      <c r="K8" s="18"/>
      <c r="L8" s="18"/>
      <c r="M8" s="18"/>
      <c r="N8" s="18">
        <v>13.75</v>
      </c>
      <c r="O8" s="18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88">
        <f t="shared" si="0"/>
        <v>13.75</v>
      </c>
    </row>
    <row r="9" spans="1:49" ht="15.75" x14ac:dyDescent="0.25">
      <c r="B9" s="53"/>
      <c r="C9" s="11"/>
      <c r="D9" s="14"/>
      <c r="E9" s="14"/>
      <c r="F9" s="18"/>
      <c r="G9" s="18"/>
      <c r="H9" s="14"/>
      <c r="I9" s="14"/>
      <c r="J9" s="14"/>
      <c r="K9" s="18"/>
      <c r="L9" s="18"/>
      <c r="M9" s="18"/>
      <c r="N9" s="18">
        <v>22</v>
      </c>
      <c r="O9" s="18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88">
        <f t="shared" si="0"/>
        <v>22</v>
      </c>
    </row>
    <row r="10" spans="1:49" ht="15.75" x14ac:dyDescent="0.25">
      <c r="B10" s="53"/>
      <c r="C10" s="11"/>
      <c r="D10" s="14"/>
      <c r="E10" s="14"/>
      <c r="F10" s="14"/>
      <c r="G10" s="14"/>
      <c r="H10" s="14"/>
      <c r="I10" s="14"/>
      <c r="J10" s="14"/>
      <c r="K10" s="18"/>
      <c r="L10" s="18"/>
      <c r="M10" s="18"/>
      <c r="N10" s="18">
        <v>38.5</v>
      </c>
      <c r="O10" s="18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88">
        <f t="shared" si="0"/>
        <v>38.5</v>
      </c>
    </row>
    <row r="11" spans="1:49" ht="15.75" x14ac:dyDescent="0.25">
      <c r="B11" s="53"/>
      <c r="C11" s="11"/>
      <c r="D11" s="14"/>
      <c r="E11" s="14"/>
      <c r="F11" s="14"/>
      <c r="G11" s="14"/>
      <c r="H11" s="14"/>
      <c r="I11" s="14"/>
      <c r="J11" s="14"/>
      <c r="K11" s="18"/>
      <c r="L11" s="18"/>
      <c r="M11" s="18"/>
      <c r="N11" s="18">
        <v>46.75</v>
      </c>
      <c r="O11" s="18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88">
        <f t="shared" si="0"/>
        <v>46.75</v>
      </c>
    </row>
    <row r="12" spans="1:49" ht="15.75" x14ac:dyDescent="0.25">
      <c r="B12" s="53"/>
      <c r="C12" s="11"/>
      <c r="D12" s="14"/>
      <c r="E12" s="14"/>
      <c r="F12" s="14"/>
      <c r="G12" s="14"/>
      <c r="H12" s="14"/>
      <c r="I12" s="14"/>
      <c r="J12" s="14"/>
      <c r="K12" s="18"/>
      <c r="L12" s="18"/>
      <c r="M12" s="18"/>
      <c r="N12" s="18">
        <v>35.75</v>
      </c>
      <c r="O12" s="18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88">
        <f t="shared" si="0"/>
        <v>35.75</v>
      </c>
    </row>
    <row r="13" spans="1:49" ht="15.75" x14ac:dyDescent="0.25">
      <c r="B13" s="53"/>
      <c r="C13" s="11"/>
      <c r="D13" s="14"/>
      <c r="E13" s="14"/>
      <c r="F13" s="14"/>
      <c r="G13" s="14"/>
      <c r="H13" s="14"/>
      <c r="I13" s="14"/>
      <c r="J13" s="14"/>
      <c r="K13" s="18"/>
      <c r="L13" s="18"/>
      <c r="M13" s="18"/>
      <c r="N13" s="18">
        <v>24.75</v>
      </c>
      <c r="O13" s="18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88">
        <f t="shared" si="0"/>
        <v>24.75</v>
      </c>
    </row>
    <row r="14" spans="1:49" ht="15.75" x14ac:dyDescent="0.25">
      <c r="B14" s="53"/>
      <c r="C14" s="11">
        <v>15873.31</v>
      </c>
      <c r="D14" s="14"/>
      <c r="E14" s="14"/>
      <c r="F14" s="14"/>
      <c r="G14" s="14"/>
      <c r="H14" s="14"/>
      <c r="I14" s="14"/>
      <c r="J14" s="14"/>
      <c r="K14" s="18"/>
      <c r="L14" s="18"/>
      <c r="M14" s="18"/>
      <c r="N14" s="18"/>
      <c r="O14" s="18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88">
        <f t="shared" si="0"/>
        <v>15873.31</v>
      </c>
    </row>
    <row r="15" spans="1:49" ht="15.75" x14ac:dyDescent="0.25">
      <c r="B15" s="53"/>
      <c r="C15" s="11"/>
      <c r="D15" s="18">
        <v>4520</v>
      </c>
      <c r="E15" s="18"/>
      <c r="F15" s="11"/>
      <c r="G15" s="11"/>
      <c r="H15" s="14"/>
      <c r="I15" s="14"/>
      <c r="J15" s="14"/>
      <c r="K15" s="18"/>
      <c r="L15" s="18"/>
      <c r="M15" s="18"/>
      <c r="N15" s="18"/>
      <c r="O15" s="18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88">
        <f t="shared" si="0"/>
        <v>4520</v>
      </c>
    </row>
    <row r="16" spans="1:49" ht="15.75" x14ac:dyDescent="0.25">
      <c r="B16" s="53"/>
      <c r="C16" s="11"/>
      <c r="D16" s="14"/>
      <c r="E16" s="14"/>
      <c r="F16" s="11"/>
      <c r="G16" s="11"/>
      <c r="H16" s="14"/>
      <c r="I16" s="14"/>
      <c r="J16" s="14"/>
      <c r="K16" s="18"/>
      <c r="L16" s="18"/>
      <c r="M16" s="18"/>
      <c r="N16" s="18">
        <v>70.5</v>
      </c>
      <c r="O16" s="18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88">
        <f t="shared" si="0"/>
        <v>70.5</v>
      </c>
    </row>
    <row r="17" spans="2:57" ht="15.75" x14ac:dyDescent="0.25">
      <c r="B17" s="53"/>
      <c r="C17" s="11"/>
      <c r="D17" s="18"/>
      <c r="E17" s="18"/>
      <c r="F17" s="11"/>
      <c r="G17" s="11"/>
      <c r="H17" s="14"/>
      <c r="I17" s="14"/>
      <c r="J17" s="14"/>
      <c r="K17" s="18">
        <v>634.69000000000005</v>
      </c>
      <c r="L17" s="18"/>
      <c r="M17" s="18"/>
      <c r="N17" s="18"/>
      <c r="O17" s="18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88">
        <f t="shared" si="0"/>
        <v>634.69000000000005</v>
      </c>
    </row>
    <row r="18" spans="2:57" ht="15.75" x14ac:dyDescent="0.25">
      <c r="B18" s="53"/>
      <c r="C18" s="11"/>
      <c r="D18" s="14"/>
      <c r="E18" s="14"/>
      <c r="F18" s="14"/>
      <c r="G18" s="14"/>
      <c r="H18" s="14"/>
      <c r="I18" s="14"/>
      <c r="J18" s="14"/>
      <c r="K18" s="18"/>
      <c r="L18" s="18"/>
      <c r="M18" s="18"/>
      <c r="N18" s="18">
        <v>41.25</v>
      </c>
      <c r="O18" s="18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88">
        <f t="shared" si="0"/>
        <v>41.25</v>
      </c>
    </row>
    <row r="19" spans="2:57" ht="15.75" x14ac:dyDescent="0.25">
      <c r="B19" s="117"/>
      <c r="C19" s="11"/>
      <c r="D19" s="11"/>
      <c r="E19" s="11"/>
      <c r="F19" s="11"/>
      <c r="G19" s="11"/>
      <c r="H19" s="14"/>
      <c r="I19" s="14"/>
      <c r="J19" s="14"/>
      <c r="K19" s="18"/>
      <c r="L19" s="18"/>
      <c r="M19" s="18"/>
      <c r="N19" s="11">
        <v>59.5</v>
      </c>
      <c r="O19" s="18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88">
        <f t="shared" si="0"/>
        <v>59.5</v>
      </c>
    </row>
    <row r="20" spans="2:57" ht="17.25" customHeight="1" x14ac:dyDescent="0.25">
      <c r="B20" s="117"/>
      <c r="C20" s="11"/>
      <c r="D20" s="11"/>
      <c r="E20" s="11"/>
      <c r="F20" s="11"/>
      <c r="G20" s="11"/>
      <c r="H20" s="18"/>
      <c r="I20" s="14"/>
      <c r="J20" s="14"/>
      <c r="K20" s="18"/>
      <c r="L20" s="18"/>
      <c r="M20" s="18"/>
      <c r="N20" s="11">
        <v>27.5</v>
      </c>
      <c r="O20" s="18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88">
        <f t="shared" si="0"/>
        <v>27.5</v>
      </c>
    </row>
    <row r="21" spans="2:57" ht="15.75" x14ac:dyDescent="0.25">
      <c r="B21" s="2"/>
      <c r="C21" s="11"/>
      <c r="D21" s="11"/>
      <c r="E21" s="11"/>
      <c r="F21" s="11"/>
      <c r="G21" s="11"/>
      <c r="H21" s="11"/>
      <c r="I21" s="11"/>
      <c r="J21" s="11"/>
      <c r="K21" s="18"/>
      <c r="L21" s="18"/>
      <c r="M21" s="18"/>
      <c r="N21" s="18">
        <v>52.5</v>
      </c>
      <c r="O21" s="18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4"/>
      <c r="AC21" s="14"/>
      <c r="AD21" s="14"/>
      <c r="AE21" s="14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88">
        <f t="shared" si="0"/>
        <v>52.5</v>
      </c>
      <c r="AX21" s="11"/>
      <c r="AY21" s="11"/>
      <c r="AZ21" s="11"/>
      <c r="BA21" s="11"/>
      <c r="BB21" s="11"/>
      <c r="BC21" s="11"/>
      <c r="BD21" s="11"/>
      <c r="BE21" s="11"/>
    </row>
    <row r="22" spans="2:57" ht="15.75" x14ac:dyDescent="0.25">
      <c r="B22" s="2"/>
      <c r="C22" s="11"/>
      <c r="D22" s="18"/>
      <c r="E22" s="18"/>
      <c r="F22" s="11"/>
      <c r="G22" s="11"/>
      <c r="H22" s="14"/>
      <c r="I22" s="14"/>
      <c r="J22" s="14"/>
      <c r="K22" s="18"/>
      <c r="L22" s="18"/>
      <c r="M22" s="18"/>
      <c r="N22" s="18">
        <v>33</v>
      </c>
      <c r="O22" s="18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88">
        <f t="shared" si="0"/>
        <v>33</v>
      </c>
    </row>
    <row r="23" spans="2:57" ht="15.75" x14ac:dyDescent="0.25">
      <c r="B23" s="2"/>
      <c r="C23" s="11"/>
      <c r="D23" s="14"/>
      <c r="E23" s="14"/>
      <c r="F23" s="14"/>
      <c r="G23" s="14"/>
      <c r="H23" s="14"/>
      <c r="I23" s="14"/>
      <c r="J23" s="14"/>
      <c r="K23" s="18"/>
      <c r="L23" s="18"/>
      <c r="M23" s="18"/>
      <c r="N23" s="18">
        <v>41.25</v>
      </c>
      <c r="O23" s="18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88">
        <f t="shared" si="0"/>
        <v>41.25</v>
      </c>
    </row>
    <row r="24" spans="2:57" ht="15.75" x14ac:dyDescent="0.25">
      <c r="B24" s="2"/>
      <c r="C24" s="11"/>
      <c r="D24" s="14"/>
      <c r="E24" s="14"/>
      <c r="F24" s="14"/>
      <c r="G24" s="14"/>
      <c r="H24" s="14"/>
      <c r="I24" s="14"/>
      <c r="J24" s="14"/>
      <c r="K24" s="18"/>
      <c r="L24" s="18"/>
      <c r="M24" s="18"/>
      <c r="N24" s="18">
        <v>130</v>
      </c>
      <c r="O24" s="18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88">
        <f t="shared" si="0"/>
        <v>130</v>
      </c>
    </row>
    <row r="25" spans="2:57" ht="16.5" customHeight="1" x14ac:dyDescent="0.25">
      <c r="B25" s="2"/>
      <c r="C25" s="11"/>
      <c r="D25" s="11"/>
      <c r="E25" s="11"/>
      <c r="F25" s="14"/>
      <c r="G25" s="14"/>
      <c r="H25" s="14"/>
      <c r="I25" s="14"/>
      <c r="J25" s="14"/>
      <c r="K25" s="18"/>
      <c r="L25" s="18"/>
      <c r="M25" s="18"/>
      <c r="N25" s="18">
        <v>41.25</v>
      </c>
      <c r="O25" s="18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88">
        <f t="shared" si="0"/>
        <v>41.25</v>
      </c>
    </row>
    <row r="26" spans="2:57" ht="15.75" customHeight="1" x14ac:dyDescent="0.25">
      <c r="B26" s="2"/>
      <c r="C26" s="11"/>
      <c r="D26" s="14"/>
      <c r="E26" s="14"/>
      <c r="F26" s="14"/>
      <c r="G26" s="14"/>
      <c r="H26" s="14"/>
      <c r="I26" s="14"/>
      <c r="J26" s="14"/>
      <c r="K26" s="18"/>
      <c r="L26" s="18"/>
      <c r="M26" s="18"/>
      <c r="N26" s="18"/>
      <c r="O26" s="18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>
        <v>25</v>
      </c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88">
        <f t="shared" si="0"/>
        <v>25</v>
      </c>
    </row>
    <row r="27" spans="2:57" ht="15.75" x14ac:dyDescent="0.25">
      <c r="B27" s="2"/>
      <c r="C27" s="11"/>
      <c r="D27" s="11"/>
      <c r="E27" s="11"/>
      <c r="F27" s="14"/>
      <c r="G27" s="14"/>
      <c r="H27" s="14"/>
      <c r="I27" s="14"/>
      <c r="J27" s="14"/>
      <c r="K27" s="18"/>
      <c r="L27" s="18"/>
      <c r="M27" s="18"/>
      <c r="N27" s="18"/>
      <c r="O27" s="18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>
        <v>25</v>
      </c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88">
        <f t="shared" si="0"/>
        <v>25</v>
      </c>
    </row>
    <row r="28" spans="2:57" ht="15.75" x14ac:dyDescent="0.25">
      <c r="B28" s="2"/>
      <c r="C28" s="11"/>
      <c r="D28" s="14"/>
      <c r="E28" s="14"/>
      <c r="F28" s="14"/>
      <c r="G28" s="14"/>
      <c r="H28" s="14"/>
      <c r="I28" s="14"/>
      <c r="J28" s="14"/>
      <c r="K28" s="18"/>
      <c r="L28" s="18"/>
      <c r="M28" s="18"/>
      <c r="N28" s="18"/>
      <c r="O28" s="18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>
        <v>25</v>
      </c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88">
        <f t="shared" si="0"/>
        <v>25</v>
      </c>
    </row>
    <row r="29" spans="2:57" ht="15.75" x14ac:dyDescent="0.25">
      <c r="B29" s="2"/>
      <c r="C29" s="11"/>
      <c r="D29" s="11"/>
      <c r="E29" s="11"/>
      <c r="F29" s="14"/>
      <c r="G29" s="14"/>
      <c r="H29" s="14"/>
      <c r="I29" s="14"/>
      <c r="J29" s="14"/>
      <c r="K29" s="18"/>
      <c r="L29" s="18"/>
      <c r="M29" s="18"/>
      <c r="N29" s="18"/>
      <c r="O29" s="18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>
        <v>25</v>
      </c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88">
        <f t="shared" si="0"/>
        <v>25</v>
      </c>
    </row>
    <row r="30" spans="2:57" ht="15.75" x14ac:dyDescent="0.25">
      <c r="B30" s="2"/>
      <c r="C30" s="11"/>
      <c r="D30" s="14"/>
      <c r="E30" s="14"/>
      <c r="F30" s="14"/>
      <c r="G30" s="14"/>
      <c r="H30" s="14"/>
      <c r="I30" s="14"/>
      <c r="J30" s="14"/>
      <c r="K30" s="18"/>
      <c r="L30" s="18"/>
      <c r="M30" s="18"/>
      <c r="N30" s="18"/>
      <c r="O30" s="18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>
        <v>25</v>
      </c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88">
        <f t="shared" si="0"/>
        <v>25</v>
      </c>
    </row>
    <row r="31" spans="2:57" ht="15.75" x14ac:dyDescent="0.25">
      <c r="B31" s="2"/>
      <c r="C31" s="11"/>
      <c r="D31" s="14"/>
      <c r="E31" s="14"/>
      <c r="F31" s="14"/>
      <c r="G31" s="14"/>
      <c r="H31" s="14"/>
      <c r="I31" s="14"/>
      <c r="J31" s="14"/>
      <c r="K31" s="18"/>
      <c r="L31" s="18"/>
      <c r="M31" s="18"/>
      <c r="N31" s="18"/>
      <c r="O31" s="18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>
        <v>25</v>
      </c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88">
        <f t="shared" si="0"/>
        <v>25</v>
      </c>
    </row>
    <row r="32" spans="2:57" ht="15.75" x14ac:dyDescent="0.25">
      <c r="B32" s="2"/>
      <c r="C32" s="11"/>
      <c r="D32" s="18"/>
      <c r="E32" s="18"/>
      <c r="F32" s="14"/>
      <c r="G32" s="14"/>
      <c r="H32" s="14"/>
      <c r="I32" s="14"/>
      <c r="J32" s="14"/>
      <c r="K32" s="18"/>
      <c r="L32" s="18"/>
      <c r="M32" s="18"/>
      <c r="N32" s="18"/>
      <c r="O32" s="18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>
        <v>25</v>
      </c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88">
        <f t="shared" si="0"/>
        <v>25</v>
      </c>
    </row>
    <row r="33" spans="2:49" ht="15.75" x14ac:dyDescent="0.25">
      <c r="B33" s="2"/>
      <c r="C33" s="11"/>
      <c r="D33" s="14"/>
      <c r="E33" s="14"/>
      <c r="F33" s="18"/>
      <c r="G33" s="14"/>
      <c r="H33" s="14"/>
      <c r="I33" s="14"/>
      <c r="J33" s="14"/>
      <c r="K33" s="18"/>
      <c r="L33" s="18"/>
      <c r="M33" s="18"/>
      <c r="N33" s="18"/>
      <c r="O33" s="18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>
        <v>25</v>
      </c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88">
        <f t="shared" si="0"/>
        <v>25</v>
      </c>
    </row>
    <row r="34" spans="2:49" ht="15.75" x14ac:dyDescent="0.25">
      <c r="B34" s="2"/>
      <c r="C34" s="11"/>
      <c r="D34" s="18"/>
      <c r="E34" s="14"/>
      <c r="F34" s="14"/>
      <c r="G34" s="14"/>
      <c r="H34" s="14"/>
      <c r="I34" s="14"/>
      <c r="J34" s="14"/>
      <c r="K34" s="18"/>
      <c r="L34" s="18"/>
      <c r="M34" s="18"/>
      <c r="N34" s="18">
        <v>38.5</v>
      </c>
      <c r="O34" s="18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88">
        <f t="shared" si="0"/>
        <v>38.5</v>
      </c>
    </row>
    <row r="35" spans="2:49" ht="15.75" x14ac:dyDescent="0.25">
      <c r="B35" s="2"/>
      <c r="C35" s="11"/>
      <c r="D35" s="14"/>
      <c r="E35" s="14"/>
      <c r="F35" s="18"/>
      <c r="G35" s="18"/>
      <c r="H35" s="14"/>
      <c r="I35" s="14"/>
      <c r="J35" s="14"/>
      <c r="K35" s="18"/>
      <c r="L35" s="18"/>
      <c r="M35" s="18"/>
      <c r="N35" s="18"/>
      <c r="O35" s="18"/>
      <c r="P35" s="125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>
        <v>25</v>
      </c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88">
        <f t="shared" si="0"/>
        <v>25</v>
      </c>
    </row>
    <row r="36" spans="2:49" ht="15.75" x14ac:dyDescent="0.25">
      <c r="B36" s="2"/>
      <c r="C36" s="11"/>
      <c r="D36" s="18"/>
      <c r="E36" s="18"/>
      <c r="F36" s="14"/>
      <c r="G36" s="14"/>
      <c r="H36" s="18"/>
      <c r="I36" s="14"/>
      <c r="J36" s="14"/>
      <c r="K36" s="18"/>
      <c r="L36" s="18"/>
      <c r="M36" s="18"/>
      <c r="N36" s="18"/>
      <c r="O36" s="18"/>
      <c r="P36" s="125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>
        <v>25</v>
      </c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88">
        <f t="shared" si="0"/>
        <v>25</v>
      </c>
    </row>
    <row r="37" spans="2:49" ht="15.75" x14ac:dyDescent="0.25">
      <c r="B37" s="117"/>
      <c r="C37" s="125"/>
      <c r="D37" s="152"/>
      <c r="E37" s="152"/>
      <c r="F37" s="152"/>
      <c r="G37" s="152"/>
      <c r="H37" s="125"/>
      <c r="I37" s="125"/>
      <c r="J37" s="152"/>
      <c r="K37" s="125"/>
      <c r="L37" s="125"/>
      <c r="M37" s="125"/>
      <c r="N37" s="125">
        <v>15.02</v>
      </c>
      <c r="O37" s="125"/>
      <c r="P37" s="125"/>
      <c r="Q37" s="125"/>
      <c r="R37" s="125"/>
      <c r="S37" s="125">
        <v>50</v>
      </c>
      <c r="T37" s="125"/>
      <c r="U37" s="125"/>
      <c r="V37" s="125"/>
      <c r="W37" s="125"/>
      <c r="X37" s="125"/>
      <c r="Y37" s="125">
        <v>28.75</v>
      </c>
      <c r="Z37" s="125"/>
      <c r="AA37" s="125"/>
      <c r="AB37" s="125"/>
      <c r="AC37" s="125">
        <f>13.5+12.92+11.19+53.6+35.13</f>
        <v>126.34</v>
      </c>
      <c r="AD37" s="125"/>
      <c r="AE37" s="125"/>
      <c r="AF37" s="125"/>
      <c r="AG37" s="125"/>
      <c r="AH37" s="125"/>
      <c r="AI37" s="125"/>
      <c r="AJ37" s="125"/>
      <c r="AK37" s="125"/>
      <c r="AL37" s="125"/>
      <c r="AM37" s="125"/>
      <c r="AN37" s="125"/>
      <c r="AO37" s="125"/>
      <c r="AP37" s="125"/>
      <c r="AQ37" s="125"/>
      <c r="AR37" s="125"/>
      <c r="AS37" s="125"/>
      <c r="AT37" s="125"/>
      <c r="AU37" s="125"/>
      <c r="AV37" s="125"/>
      <c r="AW37" s="88">
        <f t="shared" si="0"/>
        <v>220.11</v>
      </c>
    </row>
    <row r="38" spans="2:49" ht="15.75" x14ac:dyDescent="0.25">
      <c r="B38" s="53"/>
      <c r="C38" s="125"/>
      <c r="D38" s="152"/>
      <c r="E38" s="152"/>
      <c r="F38" s="152"/>
      <c r="G38" s="125"/>
      <c r="H38" s="152"/>
      <c r="I38" s="152"/>
      <c r="J38" s="152"/>
      <c r="K38" s="125"/>
      <c r="L38" s="125"/>
      <c r="M38" s="125"/>
      <c r="N38" s="125">
        <v>55</v>
      </c>
      <c r="O38" s="125"/>
      <c r="P38" s="125"/>
      <c r="Q38" s="125"/>
      <c r="R38" s="125"/>
      <c r="S38" s="125"/>
      <c r="T38" s="125"/>
      <c r="U38" s="125"/>
      <c r="V38" s="125"/>
      <c r="W38" s="125"/>
      <c r="X38" s="125"/>
      <c r="Y38" s="125"/>
      <c r="Z38" s="125"/>
      <c r="AA38" s="125"/>
      <c r="AB38" s="125"/>
      <c r="AC38" s="125"/>
      <c r="AD38" s="125"/>
      <c r="AE38" s="125"/>
      <c r="AF38" s="125"/>
      <c r="AG38" s="125"/>
      <c r="AH38" s="125"/>
      <c r="AI38" s="125"/>
      <c r="AJ38" s="125"/>
      <c r="AK38" s="125"/>
      <c r="AL38" s="125"/>
      <c r="AM38" s="125"/>
      <c r="AN38" s="125"/>
      <c r="AO38" s="125"/>
      <c r="AP38" s="125"/>
      <c r="AQ38" s="125"/>
      <c r="AR38" s="125"/>
      <c r="AS38" s="125"/>
      <c r="AT38" s="125"/>
      <c r="AU38" s="125"/>
      <c r="AV38" s="125"/>
      <c r="AW38" s="88">
        <f t="shared" si="0"/>
        <v>55</v>
      </c>
    </row>
    <row r="39" spans="2:49" ht="15.75" x14ac:dyDescent="0.25">
      <c r="B39" s="2"/>
      <c r="C39" s="125"/>
      <c r="D39" s="152"/>
      <c r="E39" s="152"/>
      <c r="F39" s="125">
        <v>390.1</v>
      </c>
      <c r="G39" s="152"/>
      <c r="H39" s="152"/>
      <c r="I39" s="152"/>
      <c r="J39" s="152"/>
      <c r="K39" s="125"/>
      <c r="L39" s="125"/>
      <c r="M39" s="125"/>
      <c r="N39" s="125"/>
      <c r="O39" s="125"/>
      <c r="P39" s="155"/>
      <c r="Q39" s="155"/>
      <c r="R39" s="155"/>
      <c r="S39" s="125"/>
      <c r="T39" s="125"/>
      <c r="U39" s="125"/>
      <c r="V39" s="125"/>
      <c r="W39" s="125"/>
      <c r="X39" s="125"/>
      <c r="Y39" s="125"/>
      <c r="Z39" s="125"/>
      <c r="AA39" s="125"/>
      <c r="AB39" s="125"/>
      <c r="AC39" s="125"/>
      <c r="AD39" s="125"/>
      <c r="AE39" s="125"/>
      <c r="AF39" s="125"/>
      <c r="AG39" s="125"/>
      <c r="AH39" s="125"/>
      <c r="AI39" s="125"/>
      <c r="AJ39" s="125"/>
      <c r="AK39" s="125"/>
      <c r="AL39" s="125"/>
      <c r="AM39" s="125"/>
      <c r="AN39" s="125"/>
      <c r="AO39" s="125"/>
      <c r="AP39" s="125"/>
      <c r="AQ39" s="125"/>
      <c r="AR39" s="125"/>
      <c r="AS39" s="125"/>
      <c r="AT39" s="125"/>
      <c r="AU39" s="125"/>
      <c r="AV39" s="125"/>
      <c r="AW39" s="88">
        <f t="shared" si="0"/>
        <v>390.1</v>
      </c>
    </row>
    <row r="40" spans="2:49" ht="15.75" x14ac:dyDescent="0.25">
      <c r="B40" s="53"/>
      <c r="C40" s="125"/>
      <c r="D40" s="125"/>
      <c r="E40" s="125"/>
      <c r="F40" s="125"/>
      <c r="G40" s="152"/>
      <c r="H40" s="152"/>
      <c r="I40" s="125"/>
      <c r="J40" s="125"/>
      <c r="K40" s="125"/>
      <c r="L40" s="125"/>
      <c r="M40" s="125"/>
      <c r="N40" s="125"/>
      <c r="O40" s="125"/>
      <c r="P40" s="125"/>
      <c r="Q40" s="125"/>
      <c r="R40" s="125"/>
      <c r="S40" s="125"/>
      <c r="T40" s="125"/>
      <c r="U40" s="125"/>
      <c r="V40" s="125"/>
      <c r="W40" s="125"/>
      <c r="X40" s="125"/>
      <c r="Y40" s="125"/>
      <c r="Z40" s="125"/>
      <c r="AA40" s="125"/>
      <c r="AB40" s="125"/>
      <c r="AC40" s="125">
        <v>426.55</v>
      </c>
      <c r="AD40" s="125"/>
      <c r="AE40" s="125"/>
      <c r="AF40" s="125"/>
      <c r="AG40" s="125"/>
      <c r="AH40" s="125"/>
      <c r="AI40" s="125"/>
      <c r="AJ40" s="125"/>
      <c r="AK40" s="125"/>
      <c r="AL40" s="125"/>
      <c r="AM40" s="125"/>
      <c r="AN40" s="125"/>
      <c r="AO40" s="125"/>
      <c r="AP40" s="125"/>
      <c r="AQ40" s="125"/>
      <c r="AR40" s="125"/>
      <c r="AS40" s="125"/>
      <c r="AT40" s="125"/>
      <c r="AU40" s="125"/>
      <c r="AV40" s="125"/>
      <c r="AW40" s="88">
        <f t="shared" si="0"/>
        <v>426.55</v>
      </c>
    </row>
    <row r="41" spans="2:49" ht="15.75" x14ac:dyDescent="0.25">
      <c r="B41" s="53"/>
      <c r="C41" s="125"/>
      <c r="D41" s="152"/>
      <c r="E41" s="152"/>
      <c r="F41" s="125"/>
      <c r="G41" s="152"/>
      <c r="H41" s="152"/>
      <c r="I41" s="125"/>
      <c r="J41" s="125"/>
      <c r="K41" s="125"/>
      <c r="L41" s="125"/>
      <c r="M41" s="125"/>
      <c r="N41" s="125">
        <v>46.75</v>
      </c>
      <c r="O41" s="125"/>
      <c r="P41" s="125"/>
      <c r="Q41" s="125"/>
      <c r="R41" s="125"/>
      <c r="S41" s="125"/>
      <c r="T41" s="125"/>
      <c r="U41" s="125"/>
      <c r="V41" s="125"/>
      <c r="W41" s="125"/>
      <c r="X41" s="125"/>
      <c r="Y41" s="125"/>
      <c r="Z41" s="125"/>
      <c r="AA41" s="125"/>
      <c r="AB41" s="125"/>
      <c r="AC41" s="125"/>
      <c r="AD41" s="125"/>
      <c r="AE41" s="125"/>
      <c r="AF41" s="125"/>
      <c r="AG41" s="125"/>
      <c r="AH41" s="125"/>
      <c r="AI41" s="125"/>
      <c r="AJ41" s="125"/>
      <c r="AK41" s="125"/>
      <c r="AL41" s="125"/>
      <c r="AM41" s="125"/>
      <c r="AN41" s="125"/>
      <c r="AO41" s="125"/>
      <c r="AP41" s="125"/>
      <c r="AQ41" s="125"/>
      <c r="AR41" s="125"/>
      <c r="AS41" s="125"/>
      <c r="AT41" s="125"/>
      <c r="AU41" s="125"/>
      <c r="AV41" s="125"/>
      <c r="AW41" s="88">
        <f t="shared" si="0"/>
        <v>46.75</v>
      </c>
    </row>
    <row r="42" spans="2:49" ht="15.75" x14ac:dyDescent="0.25">
      <c r="B42" s="53"/>
      <c r="C42" s="125"/>
      <c r="D42" s="152"/>
      <c r="E42" s="152"/>
      <c r="F42" s="125"/>
      <c r="G42" s="125"/>
      <c r="H42" s="125"/>
      <c r="I42" s="125"/>
      <c r="J42" s="125"/>
      <c r="K42" s="125"/>
      <c r="L42" s="125"/>
      <c r="M42" s="125"/>
      <c r="N42" s="125">
        <v>44.25</v>
      </c>
      <c r="O42" s="125"/>
      <c r="P42" s="125"/>
      <c r="Q42" s="125"/>
      <c r="R42" s="125"/>
      <c r="S42" s="125"/>
      <c r="T42" s="125"/>
      <c r="U42" s="125"/>
      <c r="V42" s="125"/>
      <c r="W42" s="125"/>
      <c r="X42" s="125"/>
      <c r="Y42" s="125"/>
      <c r="Z42" s="125"/>
      <c r="AA42" s="125"/>
      <c r="AB42" s="125"/>
      <c r="AC42" s="125"/>
      <c r="AD42" s="125"/>
      <c r="AE42" s="125"/>
      <c r="AF42" s="125"/>
      <c r="AG42" s="125"/>
      <c r="AH42" s="125"/>
      <c r="AI42" s="125"/>
      <c r="AJ42" s="125"/>
      <c r="AK42" s="125"/>
      <c r="AL42" s="125"/>
      <c r="AM42" s="125"/>
      <c r="AN42" s="125"/>
      <c r="AO42" s="125"/>
      <c r="AP42" s="125"/>
      <c r="AQ42" s="125"/>
      <c r="AR42" s="125"/>
      <c r="AS42" s="125"/>
      <c r="AT42" s="125"/>
      <c r="AU42" s="125"/>
      <c r="AV42" s="125"/>
      <c r="AW42" s="88">
        <f t="shared" si="0"/>
        <v>44.25</v>
      </c>
    </row>
    <row r="43" spans="2:49" ht="15.75" x14ac:dyDescent="0.25">
      <c r="B43" s="53"/>
      <c r="C43" s="125"/>
      <c r="D43" s="152"/>
      <c r="E43" s="152"/>
      <c r="F43" s="152"/>
      <c r="G43" s="152"/>
      <c r="H43" s="125"/>
      <c r="I43" s="152"/>
      <c r="J43" s="152"/>
      <c r="K43" s="125"/>
      <c r="L43" s="125"/>
      <c r="M43" s="125"/>
      <c r="N43" s="125">
        <v>33</v>
      </c>
      <c r="O43" s="125"/>
      <c r="P43" s="125"/>
      <c r="Q43" s="125"/>
      <c r="R43" s="125"/>
      <c r="S43" s="125"/>
      <c r="T43" s="125"/>
      <c r="U43" s="125"/>
      <c r="V43" s="125"/>
      <c r="W43" s="125"/>
      <c r="X43" s="125"/>
      <c r="Y43" s="125"/>
      <c r="Z43" s="125"/>
      <c r="AA43" s="125"/>
      <c r="AB43" s="125"/>
      <c r="AC43" s="125"/>
      <c r="AD43" s="125"/>
      <c r="AE43" s="125"/>
      <c r="AF43" s="125"/>
      <c r="AG43" s="125"/>
      <c r="AH43" s="125"/>
      <c r="AI43" s="125"/>
      <c r="AJ43" s="125"/>
      <c r="AK43" s="125"/>
      <c r="AL43" s="125"/>
      <c r="AM43" s="125"/>
      <c r="AN43" s="125"/>
      <c r="AO43" s="125"/>
      <c r="AP43" s="125"/>
      <c r="AQ43" s="125"/>
      <c r="AR43" s="125"/>
      <c r="AS43" s="125"/>
      <c r="AT43" s="125"/>
      <c r="AU43" s="125"/>
      <c r="AV43" s="125"/>
      <c r="AW43" s="88">
        <f t="shared" si="0"/>
        <v>33</v>
      </c>
    </row>
    <row r="44" spans="2:49" ht="17.25" customHeight="1" x14ac:dyDescent="0.25">
      <c r="B44" s="117"/>
      <c r="C44" s="125"/>
      <c r="D44" s="125">
        <v>3715.38</v>
      </c>
      <c r="E44" s="152"/>
      <c r="F44" s="152"/>
      <c r="G44" s="152"/>
      <c r="H44" s="125"/>
      <c r="I44" s="152"/>
      <c r="J44" s="152"/>
      <c r="K44" s="125"/>
      <c r="L44" s="125"/>
      <c r="M44" s="125"/>
      <c r="N44" s="125"/>
      <c r="O44" s="125"/>
      <c r="P44" s="125"/>
      <c r="Q44" s="125"/>
      <c r="R44" s="125"/>
      <c r="S44" s="125"/>
      <c r="T44" s="125"/>
      <c r="U44" s="125"/>
      <c r="V44" s="125"/>
      <c r="W44" s="125"/>
      <c r="X44" s="125"/>
      <c r="Y44" s="125"/>
      <c r="Z44" s="125"/>
      <c r="AA44" s="125"/>
      <c r="AB44" s="125"/>
      <c r="AC44" s="125"/>
      <c r="AD44" s="125"/>
      <c r="AE44" s="125"/>
      <c r="AF44" s="125"/>
      <c r="AG44" s="125"/>
      <c r="AH44" s="125"/>
      <c r="AI44" s="125"/>
      <c r="AJ44" s="125"/>
      <c r="AK44" s="125"/>
      <c r="AL44" s="125"/>
      <c r="AM44" s="125"/>
      <c r="AN44" s="125"/>
      <c r="AO44" s="125"/>
      <c r="AP44" s="125"/>
      <c r="AQ44" s="125"/>
      <c r="AR44" s="125"/>
      <c r="AS44" s="125"/>
      <c r="AT44" s="125"/>
      <c r="AU44" s="125"/>
      <c r="AV44" s="125"/>
      <c r="AW44" s="88">
        <f t="shared" si="0"/>
        <v>3715.38</v>
      </c>
    </row>
    <row r="45" spans="2:49" ht="15.75" x14ac:dyDescent="0.25">
      <c r="B45" s="117"/>
      <c r="C45" s="125">
        <v>15590</v>
      </c>
      <c r="D45" s="125"/>
      <c r="E45" s="125"/>
      <c r="F45" s="125"/>
      <c r="G45" s="152"/>
      <c r="H45" s="125"/>
      <c r="I45" s="125"/>
      <c r="J45" s="125"/>
      <c r="K45" s="125"/>
      <c r="L45" s="125"/>
      <c r="M45" s="125"/>
      <c r="N45" s="125"/>
      <c r="O45" s="125"/>
      <c r="P45" s="125"/>
      <c r="Q45" s="125"/>
      <c r="R45" s="125"/>
      <c r="S45" s="125"/>
      <c r="T45" s="125"/>
      <c r="U45" s="125"/>
      <c r="V45" s="125"/>
      <c r="W45" s="125"/>
      <c r="X45" s="125"/>
      <c r="Y45" s="125"/>
      <c r="Z45" s="125"/>
      <c r="AA45" s="125"/>
      <c r="AB45" s="125"/>
      <c r="AC45" s="125"/>
      <c r="AD45" s="125"/>
      <c r="AE45" s="125"/>
      <c r="AF45" s="125"/>
      <c r="AG45" s="125"/>
      <c r="AH45" s="125"/>
      <c r="AI45" s="125"/>
      <c r="AJ45" s="125"/>
      <c r="AK45" s="125"/>
      <c r="AL45" s="125"/>
      <c r="AM45" s="125"/>
      <c r="AN45" s="125"/>
      <c r="AO45" s="125"/>
      <c r="AP45" s="125"/>
      <c r="AQ45" s="125"/>
      <c r="AR45" s="125"/>
      <c r="AS45" s="125"/>
      <c r="AT45" s="125"/>
      <c r="AU45" s="125"/>
      <c r="AV45" s="125"/>
      <c r="AW45" s="88">
        <f t="shared" si="0"/>
        <v>15590</v>
      </c>
    </row>
    <row r="46" spans="2:49" ht="15.75" x14ac:dyDescent="0.25">
      <c r="B46" s="2"/>
      <c r="C46" s="125"/>
      <c r="D46" s="152"/>
      <c r="E46" s="152"/>
      <c r="F46" s="125"/>
      <c r="G46" s="152"/>
      <c r="H46" s="125"/>
      <c r="I46" s="125"/>
      <c r="J46" s="125"/>
      <c r="K46" s="125"/>
      <c r="L46" s="125"/>
      <c r="M46" s="125"/>
      <c r="N46" s="125">
        <v>77.7</v>
      </c>
      <c r="O46" s="125"/>
      <c r="P46" s="125"/>
      <c r="Q46" s="125"/>
      <c r="R46" s="125"/>
      <c r="S46" s="125"/>
      <c r="T46" s="125"/>
      <c r="U46" s="125"/>
      <c r="V46" s="125"/>
      <c r="W46" s="125"/>
      <c r="X46" s="125"/>
      <c r="Y46" s="125"/>
      <c r="Z46" s="125"/>
      <c r="AA46" s="125"/>
      <c r="AB46" s="125"/>
      <c r="AC46" s="125"/>
      <c r="AD46" s="125"/>
      <c r="AE46" s="125"/>
      <c r="AF46" s="125"/>
      <c r="AG46" s="125"/>
      <c r="AH46" s="125"/>
      <c r="AI46" s="125"/>
      <c r="AJ46" s="125"/>
      <c r="AK46" s="125"/>
      <c r="AL46" s="125"/>
      <c r="AM46" s="125"/>
      <c r="AN46" s="125"/>
      <c r="AO46" s="125"/>
      <c r="AP46" s="125"/>
      <c r="AQ46" s="125"/>
      <c r="AR46" s="125"/>
      <c r="AS46" s="125"/>
      <c r="AT46" s="125"/>
      <c r="AU46" s="125"/>
      <c r="AV46" s="125"/>
      <c r="AW46" s="88">
        <f t="shared" si="0"/>
        <v>77.7</v>
      </c>
    </row>
    <row r="47" spans="2:49" ht="15.75" x14ac:dyDescent="0.25">
      <c r="B47" s="117"/>
      <c r="C47" s="125"/>
      <c r="D47" s="125"/>
      <c r="E47" s="125"/>
      <c r="F47" s="152"/>
      <c r="G47" s="152"/>
      <c r="H47" s="125"/>
      <c r="I47" s="152"/>
      <c r="J47" s="125"/>
      <c r="K47" s="125"/>
      <c r="L47" s="125"/>
      <c r="M47" s="125"/>
      <c r="N47" s="125">
        <v>74.75</v>
      </c>
      <c r="O47" s="125"/>
      <c r="P47" s="125"/>
      <c r="Q47" s="125"/>
      <c r="R47" s="125"/>
      <c r="S47" s="125"/>
      <c r="T47" s="125"/>
      <c r="U47" s="125"/>
      <c r="V47" s="125"/>
      <c r="W47" s="125"/>
      <c r="X47" s="125"/>
      <c r="Y47" s="125"/>
      <c r="Z47" s="125"/>
      <c r="AA47" s="125"/>
      <c r="AB47" s="125"/>
      <c r="AC47" s="125"/>
      <c r="AD47" s="125"/>
      <c r="AE47" s="125"/>
      <c r="AF47" s="125"/>
      <c r="AG47" s="125"/>
      <c r="AH47" s="125"/>
      <c r="AI47" s="125"/>
      <c r="AJ47" s="125"/>
      <c r="AK47" s="125"/>
      <c r="AL47" s="125"/>
      <c r="AM47" s="125"/>
      <c r="AN47" s="125"/>
      <c r="AO47" s="125"/>
      <c r="AP47" s="125"/>
      <c r="AQ47" s="125"/>
      <c r="AR47" s="125"/>
      <c r="AS47" s="125"/>
      <c r="AT47" s="125"/>
      <c r="AU47" s="125"/>
      <c r="AV47" s="125"/>
      <c r="AW47" s="88">
        <f t="shared" si="0"/>
        <v>74.75</v>
      </c>
    </row>
    <row r="48" spans="2:49" ht="15.75" x14ac:dyDescent="0.25">
      <c r="B48" s="53"/>
      <c r="C48" s="125"/>
      <c r="D48" s="152"/>
      <c r="E48" s="152"/>
      <c r="F48" s="125"/>
      <c r="G48" s="152"/>
      <c r="H48" s="152"/>
      <c r="I48" s="152"/>
      <c r="J48" s="152"/>
      <c r="K48" s="125"/>
      <c r="L48" s="125"/>
      <c r="M48" s="125"/>
      <c r="N48" s="125">
        <v>27.5</v>
      </c>
      <c r="O48" s="125"/>
      <c r="P48" s="125"/>
      <c r="Q48" s="125"/>
      <c r="R48" s="125"/>
      <c r="S48" s="125"/>
      <c r="T48" s="125"/>
      <c r="U48" s="125"/>
      <c r="V48" s="125"/>
      <c r="W48" s="125"/>
      <c r="X48" s="125"/>
      <c r="Y48" s="125"/>
      <c r="Z48" s="125"/>
      <c r="AA48" s="125"/>
      <c r="AB48" s="125"/>
      <c r="AC48" s="125"/>
      <c r="AD48" s="125"/>
      <c r="AE48" s="125"/>
      <c r="AF48" s="125"/>
      <c r="AG48" s="125"/>
      <c r="AH48" s="125"/>
      <c r="AI48" s="125"/>
      <c r="AJ48" s="125"/>
      <c r="AK48" s="125"/>
      <c r="AL48" s="125"/>
      <c r="AM48" s="125"/>
      <c r="AN48" s="125"/>
      <c r="AO48" s="125"/>
      <c r="AP48" s="125"/>
      <c r="AQ48" s="125"/>
      <c r="AR48" s="125"/>
      <c r="AS48" s="125"/>
      <c r="AT48" s="125"/>
      <c r="AU48" s="125"/>
      <c r="AV48" s="125"/>
      <c r="AW48" s="88">
        <f t="shared" si="0"/>
        <v>27.5</v>
      </c>
    </row>
    <row r="49" spans="2:49" ht="15.75" x14ac:dyDescent="0.25">
      <c r="B49" s="117"/>
      <c r="C49" s="125"/>
      <c r="D49" s="152"/>
      <c r="E49" s="152"/>
      <c r="F49" s="152"/>
      <c r="G49" s="152"/>
      <c r="H49" s="152"/>
      <c r="I49" s="152"/>
      <c r="J49" s="152"/>
      <c r="K49" s="125"/>
      <c r="L49" s="125"/>
      <c r="M49" s="125"/>
      <c r="N49" s="125">
        <v>52.25</v>
      </c>
      <c r="O49" s="125"/>
      <c r="P49" s="125"/>
      <c r="Q49" s="125"/>
      <c r="R49" s="125"/>
      <c r="S49" s="125"/>
      <c r="T49" s="125"/>
      <c r="U49" s="125"/>
      <c r="V49" s="125"/>
      <c r="W49" s="125"/>
      <c r="X49" s="125"/>
      <c r="Y49" s="125"/>
      <c r="Z49" s="125"/>
      <c r="AA49" s="125"/>
      <c r="AB49" s="125"/>
      <c r="AC49" s="125"/>
      <c r="AD49" s="125"/>
      <c r="AE49" s="125"/>
      <c r="AF49" s="125"/>
      <c r="AG49" s="125"/>
      <c r="AH49" s="125"/>
      <c r="AI49" s="125"/>
      <c r="AJ49" s="125"/>
      <c r="AK49" s="125"/>
      <c r="AL49" s="125"/>
      <c r="AM49" s="125"/>
      <c r="AN49" s="125"/>
      <c r="AO49" s="125"/>
      <c r="AP49" s="125"/>
      <c r="AQ49" s="125"/>
      <c r="AR49" s="125"/>
      <c r="AS49" s="125"/>
      <c r="AT49" s="125"/>
      <c r="AU49" s="125"/>
      <c r="AV49" s="125"/>
      <c r="AW49" s="88">
        <f t="shared" si="0"/>
        <v>52.25</v>
      </c>
    </row>
    <row r="50" spans="2:49" ht="15.75" x14ac:dyDescent="0.25">
      <c r="B50" s="117"/>
      <c r="C50" s="125"/>
      <c r="D50" s="152"/>
      <c r="E50" s="152"/>
      <c r="F50" s="125"/>
      <c r="G50" s="125"/>
      <c r="H50" s="152"/>
      <c r="I50" s="152"/>
      <c r="J50" s="152"/>
      <c r="K50" s="125"/>
      <c r="L50" s="125"/>
      <c r="M50" s="125"/>
      <c r="N50" s="125">
        <v>33</v>
      </c>
      <c r="O50" s="125"/>
      <c r="P50" s="125"/>
      <c r="Q50" s="125"/>
      <c r="R50" s="125"/>
      <c r="S50" s="125"/>
      <c r="T50" s="125"/>
      <c r="U50" s="125"/>
      <c r="V50" s="125"/>
      <c r="W50" s="125"/>
      <c r="X50" s="125"/>
      <c r="Y50" s="125"/>
      <c r="Z50" s="125"/>
      <c r="AA50" s="125"/>
      <c r="AB50" s="125"/>
      <c r="AC50" s="125"/>
      <c r="AD50" s="125"/>
      <c r="AE50" s="125"/>
      <c r="AF50" s="125"/>
      <c r="AG50" s="125"/>
      <c r="AH50" s="125"/>
      <c r="AI50" s="125"/>
      <c r="AJ50" s="125"/>
      <c r="AK50" s="125"/>
      <c r="AL50" s="125"/>
      <c r="AM50" s="125"/>
      <c r="AN50" s="125"/>
      <c r="AO50" s="125"/>
      <c r="AP50" s="125"/>
      <c r="AQ50" s="125"/>
      <c r="AR50" s="125"/>
      <c r="AS50" s="125"/>
      <c r="AT50" s="125"/>
      <c r="AU50" s="125"/>
      <c r="AV50" s="125"/>
      <c r="AW50" s="88">
        <f t="shared" si="0"/>
        <v>33</v>
      </c>
    </row>
    <row r="51" spans="2:49" ht="15.75" x14ac:dyDescent="0.25">
      <c r="B51" s="117"/>
      <c r="C51" s="125"/>
      <c r="D51" s="125"/>
      <c r="E51" s="125"/>
      <c r="F51" s="152"/>
      <c r="G51" s="152"/>
      <c r="H51" s="152"/>
      <c r="I51" s="152"/>
      <c r="J51" s="125"/>
      <c r="K51" s="125"/>
      <c r="L51" s="125"/>
      <c r="M51" s="125"/>
      <c r="N51" s="125">
        <v>54</v>
      </c>
      <c r="O51" s="125"/>
      <c r="P51" s="125"/>
      <c r="Q51" s="125"/>
      <c r="R51" s="125"/>
      <c r="S51" s="125"/>
      <c r="T51" s="125"/>
      <c r="U51" s="125"/>
      <c r="V51" s="125"/>
      <c r="W51" s="125"/>
      <c r="X51" s="125"/>
      <c r="Y51" s="125"/>
      <c r="Z51" s="125"/>
      <c r="AA51" s="125"/>
      <c r="AB51" s="125"/>
      <c r="AC51" s="125"/>
      <c r="AD51" s="125"/>
      <c r="AE51" s="125"/>
      <c r="AF51" s="125"/>
      <c r="AG51" s="125"/>
      <c r="AH51" s="125"/>
      <c r="AI51" s="125"/>
      <c r="AJ51" s="125"/>
      <c r="AK51" s="125"/>
      <c r="AL51" s="125"/>
      <c r="AM51" s="125"/>
      <c r="AN51" s="125"/>
      <c r="AO51" s="125"/>
      <c r="AP51" s="125"/>
      <c r="AQ51" s="125"/>
      <c r="AR51" s="125"/>
      <c r="AS51" s="125"/>
      <c r="AT51" s="125"/>
      <c r="AU51" s="125"/>
      <c r="AV51" s="125"/>
      <c r="AW51" s="88">
        <f t="shared" si="0"/>
        <v>54</v>
      </c>
    </row>
    <row r="52" spans="2:49" ht="15.75" x14ac:dyDescent="0.25">
      <c r="B52" s="117"/>
      <c r="C52" s="125"/>
      <c r="D52" s="152"/>
      <c r="E52" s="152"/>
      <c r="F52" s="152"/>
      <c r="G52" s="125"/>
      <c r="H52" s="152"/>
      <c r="I52" s="152"/>
      <c r="J52" s="125"/>
      <c r="K52" s="125"/>
      <c r="L52" s="125"/>
      <c r="M52" s="125"/>
      <c r="N52" s="125">
        <f>11+80+72.81</f>
        <v>163.81</v>
      </c>
      <c r="O52" s="125"/>
      <c r="P52" s="125"/>
      <c r="Q52" s="125"/>
      <c r="R52" s="125"/>
      <c r="S52" s="125">
        <f>30+5.5</f>
        <v>35.5</v>
      </c>
      <c r="T52" s="125"/>
      <c r="U52" s="125"/>
      <c r="V52" s="125"/>
      <c r="W52" s="125"/>
      <c r="X52" s="125"/>
      <c r="Y52" s="125">
        <v>11</v>
      </c>
      <c r="Z52" s="125"/>
      <c r="AA52" s="125">
        <f>3.37+12+21.7+2.5</f>
        <v>39.57</v>
      </c>
      <c r="AB52" s="125"/>
      <c r="AC52" s="125">
        <v>11</v>
      </c>
      <c r="AD52" s="125"/>
      <c r="AE52" s="125"/>
      <c r="AF52" s="125"/>
      <c r="AG52" s="125"/>
      <c r="AH52" s="125"/>
      <c r="AI52" s="125"/>
      <c r="AJ52" s="125"/>
      <c r="AK52" s="125"/>
      <c r="AL52" s="125"/>
      <c r="AM52" s="125"/>
      <c r="AN52" s="125"/>
      <c r="AO52" s="125"/>
      <c r="AP52" s="125"/>
      <c r="AQ52" s="125"/>
      <c r="AR52" s="125"/>
      <c r="AS52" s="125"/>
      <c r="AT52" s="125"/>
      <c r="AU52" s="125"/>
      <c r="AV52" s="125"/>
      <c r="AW52" s="88">
        <f t="shared" si="0"/>
        <v>260.88</v>
      </c>
    </row>
    <row r="53" spans="2:49" ht="15.75" x14ac:dyDescent="0.25">
      <c r="B53" s="117"/>
      <c r="C53" s="125"/>
      <c r="D53" s="125"/>
      <c r="E53" s="152"/>
      <c r="F53" s="152"/>
      <c r="G53" s="152"/>
      <c r="H53" s="152"/>
      <c r="I53" s="152"/>
      <c r="J53" s="152"/>
      <c r="K53" s="125"/>
      <c r="L53" s="125"/>
      <c r="M53" s="125"/>
      <c r="N53" s="125"/>
      <c r="O53" s="125"/>
      <c r="P53" s="125"/>
      <c r="Q53" s="125"/>
      <c r="R53" s="125"/>
      <c r="S53" s="125"/>
      <c r="T53" s="125"/>
      <c r="U53" s="125"/>
      <c r="V53" s="125"/>
      <c r="W53" s="125"/>
      <c r="X53" s="125"/>
      <c r="Y53" s="125"/>
      <c r="Z53" s="125"/>
      <c r="AA53" s="125"/>
      <c r="AB53" s="125"/>
      <c r="AC53" s="125"/>
      <c r="AD53" s="125"/>
      <c r="AE53" s="125"/>
      <c r="AF53" s="125"/>
      <c r="AG53" s="125"/>
      <c r="AH53" s="125"/>
      <c r="AI53" s="125"/>
      <c r="AJ53" s="125"/>
      <c r="AK53" s="125"/>
      <c r="AL53" s="125">
        <v>25</v>
      </c>
      <c r="AM53" s="125"/>
      <c r="AN53" s="125"/>
      <c r="AO53" s="125"/>
      <c r="AP53" s="125"/>
      <c r="AQ53" s="125"/>
      <c r="AR53" s="125"/>
      <c r="AS53" s="125"/>
      <c r="AT53" s="125"/>
      <c r="AU53" s="125"/>
      <c r="AV53" s="125"/>
      <c r="AW53" s="88">
        <f t="shared" si="0"/>
        <v>25</v>
      </c>
    </row>
    <row r="54" spans="2:49" ht="15.75" x14ac:dyDescent="0.25">
      <c r="B54" s="117"/>
      <c r="C54" s="125"/>
      <c r="D54" s="125"/>
      <c r="E54" s="125"/>
      <c r="F54" s="152"/>
      <c r="G54" s="152"/>
      <c r="H54" s="125"/>
      <c r="I54" s="152"/>
      <c r="J54" s="152"/>
      <c r="K54" s="125"/>
      <c r="L54" s="125"/>
      <c r="M54" s="125"/>
      <c r="N54" s="125"/>
      <c r="O54" s="125"/>
      <c r="P54" s="125"/>
      <c r="Q54" s="125"/>
      <c r="R54" s="125"/>
      <c r="S54" s="125"/>
      <c r="T54" s="125"/>
      <c r="U54" s="125"/>
      <c r="V54" s="125"/>
      <c r="W54" s="125"/>
      <c r="X54" s="125"/>
      <c r="Y54" s="125"/>
      <c r="Z54" s="125"/>
      <c r="AA54" s="125"/>
      <c r="AB54" s="125"/>
      <c r="AC54" s="125"/>
      <c r="AD54" s="125"/>
      <c r="AE54" s="125"/>
      <c r="AF54" s="125"/>
      <c r="AG54" s="125"/>
      <c r="AH54" s="125"/>
      <c r="AI54" s="125"/>
      <c r="AJ54" s="125"/>
      <c r="AK54" s="125"/>
      <c r="AL54" s="125">
        <v>25</v>
      </c>
      <c r="AM54" s="125"/>
      <c r="AN54" s="125"/>
      <c r="AO54" s="125"/>
      <c r="AP54" s="125"/>
      <c r="AQ54" s="125"/>
      <c r="AR54" s="125"/>
      <c r="AS54" s="125"/>
      <c r="AT54" s="125"/>
      <c r="AU54" s="125"/>
      <c r="AV54" s="125"/>
      <c r="AW54" s="88">
        <f t="shared" si="0"/>
        <v>25</v>
      </c>
    </row>
    <row r="55" spans="2:49" ht="15.75" x14ac:dyDescent="0.25">
      <c r="B55" s="117"/>
      <c r="C55" s="125"/>
      <c r="D55" s="152"/>
      <c r="E55" s="152"/>
      <c r="F55" s="125"/>
      <c r="G55" s="152"/>
      <c r="H55" s="152"/>
      <c r="I55" s="152"/>
      <c r="J55" s="152"/>
      <c r="K55" s="125"/>
      <c r="L55" s="125"/>
      <c r="M55" s="125"/>
      <c r="N55" s="125"/>
      <c r="O55" s="125"/>
      <c r="P55" s="125"/>
      <c r="Q55" s="125"/>
      <c r="R55" s="125"/>
      <c r="S55" s="125"/>
      <c r="T55" s="125"/>
      <c r="U55" s="125"/>
      <c r="V55" s="125"/>
      <c r="W55" s="125"/>
      <c r="X55" s="125"/>
      <c r="Y55" s="125"/>
      <c r="Z55" s="125"/>
      <c r="AA55" s="125"/>
      <c r="AB55" s="125"/>
      <c r="AC55" s="125"/>
      <c r="AD55" s="125"/>
      <c r="AE55" s="125"/>
      <c r="AF55" s="125"/>
      <c r="AG55" s="125"/>
      <c r="AH55" s="125"/>
      <c r="AI55" s="125"/>
      <c r="AJ55" s="125"/>
      <c r="AK55" s="125"/>
      <c r="AL55" s="125">
        <v>25</v>
      </c>
      <c r="AM55" s="125"/>
      <c r="AN55" s="125"/>
      <c r="AO55" s="125"/>
      <c r="AP55" s="125"/>
      <c r="AQ55" s="125"/>
      <c r="AR55" s="125"/>
      <c r="AS55" s="125"/>
      <c r="AT55" s="125"/>
      <c r="AU55" s="125"/>
      <c r="AV55" s="125"/>
      <c r="AW55" s="88">
        <f t="shared" si="0"/>
        <v>25</v>
      </c>
    </row>
    <row r="56" spans="2:49" ht="15.75" x14ac:dyDescent="0.25">
      <c r="B56" s="117"/>
      <c r="C56" s="11"/>
      <c r="D56" s="14"/>
      <c r="E56" s="14"/>
      <c r="F56" s="18"/>
      <c r="G56" s="14"/>
      <c r="H56" s="14"/>
      <c r="I56" s="14"/>
      <c r="J56" s="14"/>
      <c r="K56" s="18"/>
      <c r="L56" s="18"/>
      <c r="M56" s="18"/>
      <c r="N56" s="18">
        <v>63.5</v>
      </c>
      <c r="O56" s="18"/>
      <c r="P56" s="12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88">
        <f t="shared" si="0"/>
        <v>63.5</v>
      </c>
    </row>
    <row r="57" spans="2:49" ht="15.75" x14ac:dyDescent="0.25">
      <c r="B57" s="117"/>
      <c r="C57" s="11"/>
      <c r="D57" s="18"/>
      <c r="E57" s="18"/>
      <c r="F57" s="14"/>
      <c r="G57" s="14"/>
      <c r="H57" s="14"/>
      <c r="I57" s="14"/>
      <c r="J57" s="14"/>
      <c r="K57" s="18"/>
      <c r="L57" s="18"/>
      <c r="M57" s="18"/>
      <c r="N57" s="18">
        <v>38.5</v>
      </c>
      <c r="O57" s="18"/>
      <c r="P57" s="125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88">
        <f t="shared" si="0"/>
        <v>38.5</v>
      </c>
    </row>
    <row r="58" spans="2:49" ht="15.75" x14ac:dyDescent="0.25">
      <c r="B58" s="2"/>
      <c r="C58" s="11"/>
      <c r="D58" s="14"/>
      <c r="E58" s="14"/>
      <c r="F58" s="14"/>
      <c r="G58" s="14"/>
      <c r="H58" s="14"/>
      <c r="I58" s="14"/>
      <c r="J58" s="14"/>
      <c r="K58" s="18"/>
      <c r="L58" s="18"/>
      <c r="M58" s="18"/>
      <c r="N58" s="18"/>
      <c r="O58" s="18"/>
      <c r="P58" s="125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>
        <v>25</v>
      </c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88">
        <f t="shared" si="0"/>
        <v>25</v>
      </c>
    </row>
    <row r="59" spans="2:49" ht="15.75" x14ac:dyDescent="0.25">
      <c r="B59" s="117"/>
      <c r="C59" s="11"/>
      <c r="D59" s="14"/>
      <c r="E59" s="14"/>
      <c r="F59" s="18">
        <v>341.79</v>
      </c>
      <c r="G59" s="18"/>
      <c r="H59" s="14"/>
      <c r="I59" s="14"/>
      <c r="J59" s="14"/>
      <c r="K59" s="18"/>
      <c r="L59" s="18"/>
      <c r="M59" s="18"/>
      <c r="N59" s="18"/>
      <c r="O59" s="18"/>
      <c r="P59" s="125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  <c r="AV59" s="11"/>
      <c r="AW59" s="88">
        <f t="shared" si="0"/>
        <v>341.79</v>
      </c>
    </row>
    <row r="60" spans="2:49" ht="15.75" x14ac:dyDescent="0.25">
      <c r="B60" s="2"/>
      <c r="C60" s="11"/>
      <c r="D60" s="18"/>
      <c r="E60" s="18"/>
      <c r="F60" s="14"/>
      <c r="G60" s="14"/>
      <c r="H60" s="14"/>
      <c r="I60" s="18">
        <v>702.65</v>
      </c>
      <c r="J60" s="18">
        <v>274.68</v>
      </c>
      <c r="K60" s="121"/>
      <c r="L60" s="121"/>
      <c r="M60" s="18"/>
      <c r="N60" s="18"/>
      <c r="O60" s="18"/>
      <c r="P60" s="125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88">
        <f t="shared" si="0"/>
        <v>977.32999999999993</v>
      </c>
    </row>
    <row r="61" spans="2:49" ht="15.75" x14ac:dyDescent="0.25">
      <c r="B61" s="117"/>
      <c r="C61" s="11"/>
      <c r="D61" s="18"/>
      <c r="E61" s="18"/>
      <c r="F61" s="14"/>
      <c r="G61" s="14"/>
      <c r="H61" s="14"/>
      <c r="I61" s="18">
        <v>6.56</v>
      </c>
      <c r="J61" s="14"/>
      <c r="K61" s="18"/>
      <c r="L61" s="18"/>
      <c r="M61" s="18"/>
      <c r="N61" s="18"/>
      <c r="O61" s="18"/>
      <c r="P61" s="125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  <c r="AV61" s="11"/>
      <c r="AW61" s="88">
        <f t="shared" si="0"/>
        <v>6.56</v>
      </c>
    </row>
    <row r="62" spans="2:49" ht="15.75" x14ac:dyDescent="0.25">
      <c r="B62" s="117"/>
      <c r="C62" s="11"/>
      <c r="D62" s="11"/>
      <c r="E62" s="11"/>
      <c r="F62" s="11"/>
      <c r="G62" s="11">
        <v>1410.93</v>
      </c>
      <c r="H62" s="18">
        <v>427.77</v>
      </c>
      <c r="I62" s="14"/>
      <c r="J62" s="14"/>
      <c r="K62" s="18"/>
      <c r="L62" s="18"/>
      <c r="M62" s="18"/>
      <c r="N62" s="18"/>
      <c r="O62" s="18"/>
      <c r="P62" s="12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88">
        <f t="shared" si="0"/>
        <v>1838.7</v>
      </c>
    </row>
    <row r="63" spans="2:49" ht="15.75" x14ac:dyDescent="0.25">
      <c r="B63" s="2"/>
      <c r="C63" s="11"/>
      <c r="D63" s="11"/>
      <c r="E63" s="11"/>
      <c r="F63" s="11"/>
      <c r="G63" s="11"/>
      <c r="H63" s="14"/>
      <c r="I63" s="14"/>
      <c r="J63" s="14"/>
      <c r="K63" s="18"/>
      <c r="L63" s="18"/>
      <c r="M63" s="18"/>
      <c r="N63" s="18">
        <v>35.75</v>
      </c>
      <c r="O63" s="18"/>
      <c r="P63" s="12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  <c r="AV63" s="11"/>
      <c r="AW63" s="88">
        <f t="shared" si="0"/>
        <v>35.75</v>
      </c>
    </row>
    <row r="64" spans="2:49" ht="15.75" x14ac:dyDescent="0.25">
      <c r="B64" s="2"/>
      <c r="C64" s="11"/>
      <c r="D64" s="11"/>
      <c r="E64" s="11"/>
      <c r="F64" s="11"/>
      <c r="G64" s="11"/>
      <c r="H64" s="14"/>
      <c r="I64" s="14"/>
      <c r="J64" s="14"/>
      <c r="K64" s="18"/>
      <c r="L64" s="18"/>
      <c r="M64" s="18"/>
      <c r="N64" s="18">
        <v>30.25</v>
      </c>
      <c r="O64" s="18"/>
      <c r="P64" s="12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88">
        <f t="shared" si="0"/>
        <v>30.25</v>
      </c>
    </row>
    <row r="65" spans="2:49" ht="15.75" x14ac:dyDescent="0.25">
      <c r="B65" s="2"/>
      <c r="C65" s="11"/>
      <c r="D65" s="11"/>
      <c r="E65" s="11"/>
      <c r="F65" s="11"/>
      <c r="G65" s="11"/>
      <c r="H65" s="14"/>
      <c r="I65" s="14"/>
      <c r="J65" s="14"/>
      <c r="K65" s="18"/>
      <c r="L65" s="18"/>
      <c r="M65" s="18"/>
      <c r="N65" s="18">
        <v>38.5</v>
      </c>
      <c r="O65" s="18"/>
      <c r="P65" s="12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  <c r="AV65" s="11"/>
      <c r="AW65" s="88">
        <f t="shared" si="0"/>
        <v>38.5</v>
      </c>
    </row>
    <row r="66" spans="2:49" ht="15.75" x14ac:dyDescent="0.25">
      <c r="B66" s="2"/>
      <c r="C66" s="11"/>
      <c r="D66" s="11"/>
      <c r="E66" s="11"/>
      <c r="F66" s="11"/>
      <c r="G66" s="11"/>
      <c r="H66" s="18"/>
      <c r="I66" s="18">
        <v>745.41</v>
      </c>
      <c r="J66" s="18">
        <v>165.67</v>
      </c>
      <c r="K66" s="18"/>
      <c r="L66" s="18"/>
      <c r="M66" s="18"/>
      <c r="N66" s="18"/>
      <c r="O66" s="18"/>
      <c r="P66" s="12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  <c r="AV66" s="11"/>
      <c r="AW66" s="88">
        <f t="shared" si="0"/>
        <v>911.07999999999993</v>
      </c>
    </row>
    <row r="67" spans="2:49" ht="15.75" x14ac:dyDescent="0.25">
      <c r="B67" s="53"/>
      <c r="C67" s="11"/>
      <c r="D67" s="11"/>
      <c r="E67" s="11"/>
      <c r="F67" s="11"/>
      <c r="G67" s="11"/>
      <c r="H67" s="14"/>
      <c r="I67" s="14"/>
      <c r="J67" s="14"/>
      <c r="K67" s="18"/>
      <c r="L67" s="18"/>
      <c r="M67" s="18"/>
      <c r="N67" s="18"/>
      <c r="O67" s="18"/>
      <c r="P67" s="12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>
        <v>25</v>
      </c>
      <c r="AM67" s="11"/>
      <c r="AN67" s="11"/>
      <c r="AO67" s="11"/>
      <c r="AP67" s="11"/>
      <c r="AQ67" s="11"/>
      <c r="AR67" s="11"/>
      <c r="AS67" s="11"/>
      <c r="AT67" s="11"/>
      <c r="AU67" s="11"/>
      <c r="AV67" s="11"/>
      <c r="AW67" s="88">
        <f t="shared" si="0"/>
        <v>25</v>
      </c>
    </row>
    <row r="68" spans="2:49" ht="15.75" x14ac:dyDescent="0.25">
      <c r="B68" s="53"/>
      <c r="C68" s="11"/>
      <c r="D68" s="11"/>
      <c r="E68" s="11"/>
      <c r="F68" s="11"/>
      <c r="G68" s="11"/>
      <c r="H68" s="18"/>
      <c r="I68" s="18"/>
      <c r="J68" s="14"/>
      <c r="K68" s="18"/>
      <c r="L68" s="18"/>
      <c r="M68" s="18"/>
      <c r="N68" s="18"/>
      <c r="O68" s="18"/>
      <c r="P68" s="12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>
        <v>25</v>
      </c>
      <c r="AM68" s="11"/>
      <c r="AN68" s="11"/>
      <c r="AO68" s="11"/>
      <c r="AP68" s="11"/>
      <c r="AQ68" s="11"/>
      <c r="AR68" s="11"/>
      <c r="AS68" s="11"/>
      <c r="AT68" s="11"/>
      <c r="AU68" s="11"/>
      <c r="AV68" s="11"/>
      <c r="AW68" s="88">
        <f t="shared" si="0"/>
        <v>25</v>
      </c>
    </row>
    <row r="69" spans="2:49" ht="15.75" x14ac:dyDescent="0.25">
      <c r="B69" s="53"/>
      <c r="C69" s="11"/>
      <c r="D69" s="11"/>
      <c r="E69" s="11"/>
      <c r="F69" s="11"/>
      <c r="G69" s="11"/>
      <c r="H69" s="14"/>
      <c r="I69" s="18"/>
      <c r="J69" s="18"/>
      <c r="K69" s="18"/>
      <c r="L69" s="18"/>
      <c r="M69" s="18"/>
      <c r="N69" s="18"/>
      <c r="O69" s="18"/>
      <c r="P69" s="12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>
        <v>25</v>
      </c>
      <c r="AM69" s="11"/>
      <c r="AN69" s="11"/>
      <c r="AO69" s="11"/>
      <c r="AP69" s="11"/>
      <c r="AQ69" s="11"/>
      <c r="AR69" s="11"/>
      <c r="AS69" s="11"/>
      <c r="AT69" s="11"/>
      <c r="AU69" s="11"/>
      <c r="AV69" s="11"/>
      <c r="AW69" s="88">
        <f t="shared" si="0"/>
        <v>25</v>
      </c>
    </row>
    <row r="70" spans="2:49" ht="15.75" x14ac:dyDescent="0.25">
      <c r="B70" s="117"/>
      <c r="C70" s="121"/>
      <c r="D70" s="11"/>
      <c r="E70" s="11"/>
      <c r="F70" s="121"/>
      <c r="G70" s="11"/>
      <c r="H70" s="14"/>
      <c r="I70" s="18"/>
      <c r="J70" s="18"/>
      <c r="K70" s="18"/>
      <c r="L70" s="18"/>
      <c r="M70" s="18"/>
      <c r="N70" s="18"/>
      <c r="O70" s="18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>
        <v>25</v>
      </c>
      <c r="AM70" s="11"/>
      <c r="AN70" s="11"/>
      <c r="AO70" s="11"/>
      <c r="AP70" s="11"/>
      <c r="AQ70" s="11"/>
      <c r="AR70" s="11"/>
      <c r="AS70" s="11"/>
      <c r="AT70" s="11"/>
      <c r="AU70" s="11"/>
      <c r="AV70" s="11"/>
      <c r="AW70" s="88">
        <f t="shared" ref="AW70:AW132" si="1">SUM(C70:AV70)</f>
        <v>25</v>
      </c>
    </row>
    <row r="71" spans="2:49" ht="15.75" x14ac:dyDescent="0.25">
      <c r="B71" s="117"/>
      <c r="C71" s="11"/>
      <c r="D71" s="11"/>
      <c r="E71" s="11"/>
      <c r="F71" s="11"/>
      <c r="G71" s="11"/>
      <c r="H71" s="14"/>
      <c r="I71" s="18"/>
      <c r="J71" s="18"/>
      <c r="K71" s="18"/>
      <c r="L71" s="18"/>
      <c r="M71" s="18"/>
      <c r="N71" s="18"/>
      <c r="O71" s="18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>
        <v>25</v>
      </c>
      <c r="AM71" s="11"/>
      <c r="AN71" s="11"/>
      <c r="AO71" s="11"/>
      <c r="AP71" s="11"/>
      <c r="AQ71" s="11"/>
      <c r="AR71" s="11"/>
      <c r="AS71" s="11"/>
      <c r="AT71" s="11"/>
      <c r="AU71" s="11"/>
      <c r="AV71" s="11"/>
      <c r="AW71" s="88">
        <f t="shared" si="1"/>
        <v>25</v>
      </c>
    </row>
    <row r="72" spans="2:49" ht="15.75" x14ac:dyDescent="0.25">
      <c r="B72" s="117"/>
      <c r="C72" s="11"/>
      <c r="D72" s="11"/>
      <c r="E72" s="11"/>
      <c r="F72" s="11"/>
      <c r="G72" s="11"/>
      <c r="H72" s="14"/>
      <c r="I72" s="18"/>
      <c r="J72" s="18"/>
      <c r="K72" s="121"/>
      <c r="L72" s="121"/>
      <c r="M72" s="18"/>
      <c r="N72" s="18"/>
      <c r="O72" s="18"/>
      <c r="P72" s="12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>
        <v>25</v>
      </c>
      <c r="AM72" s="11"/>
      <c r="AN72" s="11"/>
      <c r="AO72" s="11"/>
      <c r="AP72" s="11"/>
      <c r="AQ72" s="11"/>
      <c r="AR72" s="11"/>
      <c r="AS72" s="11"/>
      <c r="AT72" s="11"/>
      <c r="AU72" s="11"/>
      <c r="AV72" s="11"/>
      <c r="AW72" s="88">
        <f t="shared" si="1"/>
        <v>25</v>
      </c>
    </row>
    <row r="73" spans="2:49" ht="15.75" x14ac:dyDescent="0.25">
      <c r="B73" s="117"/>
      <c r="C73" s="11"/>
      <c r="D73" s="11"/>
      <c r="E73" s="11"/>
      <c r="F73" s="11"/>
      <c r="G73" s="11"/>
      <c r="H73" s="18"/>
      <c r="I73" s="14"/>
      <c r="J73" s="14"/>
      <c r="K73" s="18"/>
      <c r="L73" s="18"/>
      <c r="M73" s="18"/>
      <c r="N73" s="18">
        <v>106</v>
      </c>
      <c r="O73" s="18"/>
      <c r="P73" s="12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  <c r="AV73" s="11"/>
      <c r="AW73" s="88">
        <f t="shared" si="1"/>
        <v>106</v>
      </c>
    </row>
    <row r="74" spans="2:49" ht="15.75" x14ac:dyDescent="0.25">
      <c r="B74" s="117"/>
      <c r="C74" s="11"/>
      <c r="D74" s="11"/>
      <c r="E74" s="11"/>
      <c r="F74" s="11"/>
      <c r="G74" s="11"/>
      <c r="H74" s="18"/>
      <c r="I74" s="18">
        <v>722.42</v>
      </c>
      <c r="J74" s="18">
        <v>139.47</v>
      </c>
      <c r="K74" s="18"/>
      <c r="L74" s="18"/>
      <c r="M74" s="18"/>
      <c r="N74" s="18"/>
      <c r="O74" s="18"/>
      <c r="P74" s="12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88">
        <f t="shared" si="1"/>
        <v>861.89</v>
      </c>
    </row>
    <row r="75" spans="2:49" ht="15.75" x14ac:dyDescent="0.25">
      <c r="B75" s="53"/>
      <c r="C75" s="11"/>
      <c r="D75" s="11"/>
      <c r="E75" s="11"/>
      <c r="F75" s="11"/>
      <c r="G75" s="11"/>
      <c r="H75" s="14"/>
      <c r="I75" s="18">
        <v>696.05</v>
      </c>
      <c r="J75" s="18">
        <v>197.35</v>
      </c>
      <c r="K75" s="18"/>
      <c r="L75" s="18"/>
      <c r="M75" s="18"/>
      <c r="N75" s="18"/>
      <c r="O75" s="18"/>
      <c r="P75" s="12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  <c r="AV75" s="11"/>
      <c r="AW75" s="88">
        <f t="shared" si="1"/>
        <v>893.4</v>
      </c>
    </row>
    <row r="76" spans="2:49" ht="15.75" x14ac:dyDescent="0.25">
      <c r="B76" s="117"/>
      <c r="C76" s="11"/>
      <c r="D76" s="11"/>
      <c r="E76" s="11"/>
      <c r="F76" s="11"/>
      <c r="G76" s="11">
        <v>1377.95</v>
      </c>
      <c r="H76" s="18">
        <v>327.2</v>
      </c>
      <c r="I76" s="14"/>
      <c r="J76" s="14"/>
      <c r="K76" s="18"/>
      <c r="L76" s="18"/>
      <c r="M76" s="18"/>
      <c r="N76" s="18"/>
      <c r="O76" s="18"/>
      <c r="P76" s="12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  <c r="AV76" s="11"/>
      <c r="AW76" s="88">
        <f t="shared" si="1"/>
        <v>1705.15</v>
      </c>
    </row>
    <row r="77" spans="2:49" ht="15.75" x14ac:dyDescent="0.25">
      <c r="B77" s="117"/>
      <c r="C77" s="11">
        <v>15722.88</v>
      </c>
      <c r="D77" s="11"/>
      <c r="E77" s="11"/>
      <c r="F77" s="11"/>
      <c r="G77" s="11"/>
      <c r="H77" s="14"/>
      <c r="I77" s="14"/>
      <c r="J77" s="14"/>
      <c r="K77" s="18"/>
      <c r="L77" s="18"/>
      <c r="M77" s="18"/>
      <c r="N77" s="18"/>
      <c r="O77" s="18"/>
      <c r="P77" s="12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  <c r="AV77" s="11"/>
      <c r="AW77" s="88">
        <f t="shared" si="1"/>
        <v>15722.88</v>
      </c>
    </row>
    <row r="78" spans="2:49" ht="18" customHeight="1" x14ac:dyDescent="0.25">
      <c r="B78" s="117"/>
      <c r="C78" s="11"/>
      <c r="D78" s="11">
        <v>3595.78</v>
      </c>
      <c r="E78" s="11"/>
      <c r="F78" s="11"/>
      <c r="G78" s="11"/>
      <c r="H78" s="14"/>
      <c r="I78" s="14"/>
      <c r="J78" s="14"/>
      <c r="K78" s="18"/>
      <c r="L78" s="18"/>
      <c r="M78" s="18"/>
      <c r="N78" s="18"/>
      <c r="O78" s="18"/>
      <c r="P78" s="12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  <c r="AV78" s="11"/>
      <c r="AW78" s="88">
        <f t="shared" si="1"/>
        <v>3595.78</v>
      </c>
    </row>
    <row r="79" spans="2:49" ht="15.75" x14ac:dyDescent="0.25">
      <c r="B79" s="2"/>
      <c r="C79" s="11"/>
      <c r="D79" s="11"/>
      <c r="E79" s="11"/>
      <c r="F79" s="121"/>
      <c r="G79" s="121"/>
      <c r="H79" s="157"/>
      <c r="I79" s="14"/>
      <c r="J79" s="14"/>
      <c r="K79" s="18"/>
      <c r="L79" s="18"/>
      <c r="M79" s="18"/>
      <c r="N79" s="18"/>
      <c r="O79" s="18"/>
      <c r="P79" s="121"/>
      <c r="Q79" s="11"/>
      <c r="R79" s="11"/>
      <c r="S79" s="11"/>
      <c r="T79" s="11"/>
      <c r="U79" s="11"/>
      <c r="V79" s="11"/>
      <c r="W79" s="11"/>
      <c r="X79" s="11"/>
      <c r="Y79" s="11">
        <v>1665.27</v>
      </c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  <c r="AV79" s="11"/>
      <c r="AW79" s="88">
        <f t="shared" si="1"/>
        <v>1665.27</v>
      </c>
    </row>
    <row r="80" spans="2:49" ht="15.75" x14ac:dyDescent="0.25">
      <c r="B80" s="2"/>
      <c r="C80" s="11"/>
      <c r="D80" s="11"/>
      <c r="E80" s="11"/>
      <c r="F80" s="121"/>
      <c r="G80" s="121"/>
      <c r="H80" s="157"/>
      <c r="I80" s="14"/>
      <c r="J80" s="14"/>
      <c r="K80" s="18"/>
      <c r="L80" s="18"/>
      <c r="M80" s="18"/>
      <c r="N80" s="125">
        <v>33</v>
      </c>
      <c r="O80" s="18"/>
      <c r="P80" s="12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  <c r="AV80" s="11"/>
      <c r="AW80" s="88">
        <f t="shared" si="1"/>
        <v>33</v>
      </c>
    </row>
    <row r="81" spans="2:65" ht="15.75" x14ac:dyDescent="0.25">
      <c r="B81" s="2"/>
      <c r="C81" s="11"/>
      <c r="D81" s="121"/>
      <c r="E81" s="11"/>
      <c r="F81" s="11"/>
      <c r="G81" s="121"/>
      <c r="H81" s="157"/>
      <c r="I81" s="14"/>
      <c r="J81" s="14"/>
      <c r="K81" s="18"/>
      <c r="L81" s="18"/>
      <c r="M81" s="18"/>
      <c r="N81" s="125">
        <v>38.5</v>
      </c>
      <c r="O81" s="18"/>
      <c r="P81" s="12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AM81" s="11"/>
      <c r="AN81" s="11"/>
      <c r="AO81" s="11"/>
      <c r="AP81" s="11"/>
      <c r="AQ81" s="11"/>
      <c r="AR81" s="11"/>
      <c r="AS81" s="11"/>
      <c r="AT81" s="11"/>
      <c r="AU81" s="11"/>
      <c r="AV81" s="11"/>
      <c r="AW81" s="88">
        <f t="shared" si="1"/>
        <v>38.5</v>
      </c>
    </row>
    <row r="82" spans="2:65" ht="15.75" x14ac:dyDescent="0.25">
      <c r="B82" s="2"/>
      <c r="C82" s="121"/>
      <c r="D82" s="11"/>
      <c r="E82" s="11"/>
      <c r="F82" s="121"/>
      <c r="G82" s="121"/>
      <c r="H82" s="157"/>
      <c r="I82" s="14"/>
      <c r="J82" s="14"/>
      <c r="K82" s="18"/>
      <c r="L82" s="18"/>
      <c r="M82" s="18"/>
      <c r="N82" s="125">
        <v>38.5</v>
      </c>
      <c r="O82" s="18"/>
      <c r="P82" s="12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11"/>
      <c r="AP82" s="11"/>
      <c r="AQ82" s="11"/>
      <c r="AR82" s="11"/>
      <c r="AS82" s="11"/>
      <c r="AT82" s="11"/>
      <c r="AU82" s="11"/>
      <c r="AV82" s="11"/>
      <c r="AW82" s="88">
        <f t="shared" si="1"/>
        <v>38.5</v>
      </c>
    </row>
    <row r="83" spans="2:65" ht="15.75" x14ac:dyDescent="0.25">
      <c r="B83" s="2"/>
      <c r="C83" s="121"/>
      <c r="D83" s="11"/>
      <c r="E83" s="11"/>
      <c r="F83" s="121"/>
      <c r="G83" s="121"/>
      <c r="H83" s="121"/>
      <c r="I83" s="11"/>
      <c r="J83" s="11"/>
      <c r="K83" s="18"/>
      <c r="L83" s="18"/>
      <c r="M83" s="18"/>
      <c r="N83" s="125">
        <v>200.1</v>
      </c>
      <c r="O83" s="18"/>
      <c r="P83" s="12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4"/>
      <c r="AI83" s="11"/>
      <c r="AJ83" s="11"/>
      <c r="AK83" s="11"/>
      <c r="AL83" s="11"/>
      <c r="AM83" s="11"/>
      <c r="AN83" s="11"/>
      <c r="AO83" s="11"/>
      <c r="AP83" s="11"/>
      <c r="AQ83" s="11"/>
      <c r="AR83" s="11"/>
      <c r="AS83" s="11"/>
      <c r="AT83" s="11"/>
      <c r="AU83" s="11"/>
      <c r="AV83" s="11"/>
      <c r="AW83" s="88">
        <f t="shared" si="1"/>
        <v>200.1</v>
      </c>
      <c r="AX83" s="11"/>
      <c r="AY83" s="11"/>
      <c r="AZ83" s="11"/>
      <c r="BA83" s="11"/>
      <c r="BB83" s="11"/>
      <c r="BC83" s="11"/>
      <c r="BD83" s="11"/>
      <c r="BE83" s="11"/>
      <c r="BF83" s="11"/>
      <c r="BG83" s="11"/>
      <c r="BH83" s="11"/>
      <c r="BI83" s="11"/>
      <c r="BJ83" s="11"/>
      <c r="BK83" s="11"/>
      <c r="BL83" s="11"/>
      <c r="BM83" s="1">
        <f>SUM(C83:BL83)</f>
        <v>400.2</v>
      </c>
    </row>
    <row r="84" spans="2:65" ht="15.75" x14ac:dyDescent="0.25">
      <c r="B84" s="2"/>
      <c r="C84" s="11"/>
      <c r="D84" s="11"/>
      <c r="E84" s="11"/>
      <c r="F84" s="121"/>
      <c r="G84" s="121"/>
      <c r="H84" s="121"/>
      <c r="I84" s="11"/>
      <c r="J84" s="11"/>
      <c r="K84" s="18"/>
      <c r="L84" s="18"/>
      <c r="M84" s="18"/>
      <c r="N84" s="125">
        <v>24.75</v>
      </c>
      <c r="O84" s="18"/>
      <c r="P84" s="12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4"/>
      <c r="AI84" s="11"/>
      <c r="AJ84" s="11"/>
      <c r="AK84" s="11"/>
      <c r="AL84" s="11"/>
      <c r="AM84" s="11"/>
      <c r="AN84" s="11"/>
      <c r="AO84" s="11"/>
      <c r="AP84" s="11"/>
      <c r="AQ84" s="11"/>
      <c r="AR84" s="11"/>
      <c r="AS84" s="11"/>
      <c r="AT84" s="11"/>
      <c r="AU84" s="11"/>
      <c r="AV84" s="11"/>
      <c r="AW84" s="88">
        <f t="shared" si="1"/>
        <v>24.75</v>
      </c>
      <c r="AX84" s="11"/>
      <c r="AY84" s="11"/>
      <c r="AZ84" s="11"/>
      <c r="BA84" s="11"/>
      <c r="BB84" s="11"/>
      <c r="BC84" s="11"/>
      <c r="BD84" s="11"/>
      <c r="BE84" s="11"/>
      <c r="BF84" s="11"/>
      <c r="BG84" s="11"/>
      <c r="BH84" s="11"/>
      <c r="BI84" s="11"/>
      <c r="BJ84" s="11"/>
      <c r="BK84" s="11"/>
      <c r="BL84" s="11"/>
      <c r="BM84" s="1">
        <f>SUM(C84:BL84)</f>
        <v>49.5</v>
      </c>
    </row>
    <row r="85" spans="2:65" ht="15.75" x14ac:dyDescent="0.25">
      <c r="B85" s="2"/>
      <c r="C85" s="11"/>
      <c r="D85" s="11"/>
      <c r="E85" s="11"/>
      <c r="F85" s="11"/>
      <c r="G85" s="121"/>
      <c r="H85" s="121"/>
      <c r="I85" s="11"/>
      <c r="J85" s="11"/>
      <c r="K85" s="18"/>
      <c r="L85" s="18"/>
      <c r="M85" s="18"/>
      <c r="N85" s="125">
        <v>51</v>
      </c>
      <c r="O85" s="18"/>
      <c r="P85" s="12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4"/>
      <c r="AI85" s="11"/>
      <c r="AJ85" s="11"/>
      <c r="AK85" s="11"/>
      <c r="AL85" s="11"/>
      <c r="AM85" s="11"/>
      <c r="AN85" s="11"/>
      <c r="AO85" s="11"/>
      <c r="AP85" s="11"/>
      <c r="AQ85" s="11"/>
      <c r="AR85" s="11"/>
      <c r="AS85" s="11"/>
      <c r="AT85" s="11"/>
      <c r="AU85" s="11"/>
      <c r="AV85" s="11"/>
      <c r="AW85" s="88">
        <f t="shared" si="1"/>
        <v>51</v>
      </c>
      <c r="AX85" s="11"/>
      <c r="AY85" s="11"/>
      <c r="AZ85" s="11"/>
      <c r="BA85" s="11"/>
      <c r="BB85" s="11"/>
      <c r="BC85" s="11"/>
      <c r="BD85" s="11"/>
      <c r="BE85" s="11"/>
      <c r="BF85" s="11"/>
      <c r="BG85" s="11"/>
      <c r="BH85" s="11"/>
      <c r="BI85" s="11"/>
      <c r="BJ85" s="11"/>
      <c r="BK85" s="11"/>
      <c r="BL85" s="11"/>
      <c r="BM85" s="1">
        <f>SUM(C85:BL85)</f>
        <v>102</v>
      </c>
    </row>
    <row r="86" spans="2:65" ht="15.75" x14ac:dyDescent="0.25">
      <c r="B86" s="2"/>
      <c r="C86" s="11"/>
      <c r="D86" s="11"/>
      <c r="E86" s="11"/>
      <c r="F86" s="11"/>
      <c r="G86" s="121"/>
      <c r="H86" s="121"/>
      <c r="I86" s="11"/>
      <c r="J86" s="11"/>
      <c r="K86" s="18"/>
      <c r="L86" s="18"/>
      <c r="M86" s="18"/>
      <c r="N86" s="18">
        <v>41.25</v>
      </c>
      <c r="O86" s="18"/>
      <c r="P86" s="12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4"/>
      <c r="AI86" s="11"/>
      <c r="AJ86" s="11"/>
      <c r="AK86" s="11"/>
      <c r="AL86" s="11"/>
      <c r="AM86" s="11"/>
      <c r="AN86" s="11"/>
      <c r="AO86" s="11"/>
      <c r="AP86" s="11"/>
      <c r="AQ86" s="11"/>
      <c r="AR86" s="11"/>
      <c r="AS86" s="11"/>
      <c r="AT86" s="11"/>
      <c r="AU86" s="11"/>
      <c r="AV86" s="11"/>
      <c r="AW86" s="88">
        <f t="shared" si="1"/>
        <v>41.25</v>
      </c>
      <c r="AX86" s="11"/>
      <c r="AY86" s="11"/>
      <c r="AZ86" s="11"/>
      <c r="BA86" s="11"/>
      <c r="BB86" s="11"/>
      <c r="BC86" s="11"/>
      <c r="BD86" s="11"/>
      <c r="BE86" s="11"/>
      <c r="BF86" s="11"/>
      <c r="BG86" s="11"/>
      <c r="BH86" s="11"/>
      <c r="BI86" s="11"/>
      <c r="BJ86" s="11"/>
      <c r="BK86" s="11"/>
      <c r="BL86" s="11"/>
      <c r="BM86" s="1"/>
    </row>
    <row r="87" spans="2:65" ht="15.75" x14ac:dyDescent="0.25">
      <c r="B87" s="150"/>
      <c r="C87" s="11"/>
      <c r="D87" s="11"/>
      <c r="E87" s="11"/>
      <c r="F87" s="11"/>
      <c r="G87" s="121"/>
      <c r="H87" s="121"/>
      <c r="I87" s="11"/>
      <c r="J87" s="11"/>
      <c r="K87" s="18"/>
      <c r="L87" s="18"/>
      <c r="M87" s="18"/>
      <c r="N87" s="18">
        <v>113.4</v>
      </c>
      <c r="O87" s="18"/>
      <c r="P87" s="12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4"/>
      <c r="AI87" s="11"/>
      <c r="AJ87" s="11"/>
      <c r="AK87" s="11"/>
      <c r="AL87" s="11"/>
      <c r="AM87" s="11"/>
      <c r="AN87" s="11"/>
      <c r="AO87" s="11"/>
      <c r="AP87" s="11"/>
      <c r="AQ87" s="11"/>
      <c r="AR87" s="11"/>
      <c r="AS87" s="11"/>
      <c r="AT87" s="11"/>
      <c r="AU87" s="11"/>
      <c r="AV87" s="11"/>
      <c r="AW87" s="88">
        <f t="shared" si="1"/>
        <v>113.4</v>
      </c>
      <c r="AX87" s="11"/>
      <c r="AY87" s="11"/>
      <c r="AZ87" s="11"/>
      <c r="BA87" s="11"/>
      <c r="BB87" s="11"/>
      <c r="BC87" s="11"/>
      <c r="BD87" s="11"/>
      <c r="BE87" s="11"/>
      <c r="BF87" s="11"/>
      <c r="BG87" s="11"/>
      <c r="BH87" s="11"/>
      <c r="BI87" s="11"/>
      <c r="BJ87" s="11"/>
      <c r="BK87" s="11"/>
      <c r="BL87" s="11"/>
      <c r="BM87" s="1"/>
    </row>
    <row r="88" spans="2:65" ht="15.75" x14ac:dyDescent="0.25">
      <c r="B88" s="2"/>
      <c r="C88" s="11"/>
      <c r="D88" s="11"/>
      <c r="E88" s="11"/>
      <c r="F88" s="11"/>
      <c r="G88" s="121"/>
      <c r="H88" s="121"/>
      <c r="I88" s="11"/>
      <c r="J88" s="11"/>
      <c r="K88" s="18"/>
      <c r="L88" s="18"/>
      <c r="M88" s="18"/>
      <c r="N88" s="18"/>
      <c r="O88" s="18"/>
      <c r="P88" s="12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>
        <v>510.16</v>
      </c>
      <c r="AD88" s="11"/>
      <c r="AE88" s="11"/>
      <c r="AF88" s="11"/>
      <c r="AG88" s="11"/>
      <c r="AH88" s="14"/>
      <c r="AI88" s="11"/>
      <c r="AJ88" s="11"/>
      <c r="AK88" s="11"/>
      <c r="AL88" s="11"/>
      <c r="AM88" s="11"/>
      <c r="AN88" s="11"/>
      <c r="AO88" s="11"/>
      <c r="AP88" s="11"/>
      <c r="AQ88" s="11"/>
      <c r="AR88" s="11"/>
      <c r="AS88" s="11"/>
      <c r="AT88" s="11"/>
      <c r="AU88" s="11"/>
      <c r="AV88" s="11"/>
      <c r="AW88" s="88">
        <f t="shared" si="1"/>
        <v>510.16</v>
      </c>
      <c r="AX88" s="11"/>
      <c r="AY88" s="11"/>
      <c r="AZ88" s="11"/>
      <c r="BA88" s="11"/>
      <c r="BB88" s="11"/>
      <c r="BC88" s="11"/>
      <c r="BD88" s="11"/>
      <c r="BE88" s="11"/>
      <c r="BF88" s="11"/>
      <c r="BG88" s="11"/>
      <c r="BH88" s="11"/>
      <c r="BI88" s="11"/>
      <c r="BJ88" s="11"/>
      <c r="BK88" s="11"/>
      <c r="BL88" s="11"/>
      <c r="BM88" s="1"/>
    </row>
    <row r="89" spans="2:65" ht="15.75" x14ac:dyDescent="0.25">
      <c r="B89" s="2"/>
      <c r="C89" s="11"/>
      <c r="D89" s="11"/>
      <c r="E89" s="11"/>
      <c r="F89" s="11"/>
      <c r="G89" s="121"/>
      <c r="H89" s="121"/>
      <c r="I89" s="11"/>
      <c r="J89" s="11"/>
      <c r="K89" s="18"/>
      <c r="L89" s="18"/>
      <c r="M89" s="18"/>
      <c r="N89" s="18">
        <v>14</v>
      </c>
      <c r="O89" s="18"/>
      <c r="P89" s="121"/>
      <c r="Q89" s="11"/>
      <c r="R89" s="11"/>
      <c r="S89" s="11">
        <v>20</v>
      </c>
      <c r="T89" s="11"/>
      <c r="U89" s="11"/>
      <c r="V89" s="11"/>
      <c r="W89" s="11"/>
      <c r="X89" s="11"/>
      <c r="Y89" s="11">
        <f>27+45</f>
        <v>72</v>
      </c>
      <c r="Z89" s="11"/>
      <c r="AA89" s="11">
        <f>4.75+50</f>
        <v>54.75</v>
      </c>
      <c r="AB89" s="11">
        <v>6.65</v>
      </c>
      <c r="AC89" s="11">
        <v>10.87</v>
      </c>
      <c r="AD89" s="11"/>
      <c r="AE89" s="11"/>
      <c r="AF89" s="11"/>
      <c r="AG89" s="11"/>
      <c r="AH89" s="14"/>
      <c r="AI89" s="11"/>
      <c r="AJ89" s="11"/>
      <c r="AK89" s="11"/>
      <c r="AL89" s="11"/>
      <c r="AM89" s="11"/>
      <c r="AN89" s="11"/>
      <c r="AO89" s="11"/>
      <c r="AP89" s="11"/>
      <c r="AQ89" s="11"/>
      <c r="AR89" s="11"/>
      <c r="AS89" s="11"/>
      <c r="AT89" s="11"/>
      <c r="AU89" s="11"/>
      <c r="AV89" s="11"/>
      <c r="AW89" s="88">
        <f t="shared" si="1"/>
        <v>178.27</v>
      </c>
      <c r="AX89" s="11"/>
      <c r="AY89" s="11"/>
      <c r="AZ89" s="11"/>
      <c r="BA89" s="11"/>
      <c r="BB89" s="11"/>
      <c r="BC89" s="11"/>
      <c r="BD89" s="11"/>
      <c r="BE89" s="11"/>
      <c r="BF89" s="11"/>
      <c r="BG89" s="11"/>
      <c r="BH89" s="11"/>
      <c r="BI89" s="11"/>
      <c r="BJ89" s="11"/>
      <c r="BK89" s="11"/>
      <c r="BL89" s="11"/>
      <c r="BM89" s="1"/>
    </row>
    <row r="90" spans="2:65" ht="15.75" x14ac:dyDescent="0.25">
      <c r="B90" s="150"/>
      <c r="C90" s="11"/>
      <c r="D90" s="11"/>
      <c r="E90" s="11"/>
      <c r="F90" s="11"/>
      <c r="G90" s="121"/>
      <c r="H90" s="121"/>
      <c r="I90" s="11"/>
      <c r="J90" s="11"/>
      <c r="K90" s="18"/>
      <c r="L90" s="18"/>
      <c r="M90" s="18"/>
      <c r="N90" s="121"/>
      <c r="O90" s="18"/>
      <c r="P90" s="12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4"/>
      <c r="AI90" s="11"/>
      <c r="AJ90" s="11"/>
      <c r="AK90" s="11"/>
      <c r="AL90" s="11">
        <v>25</v>
      </c>
      <c r="AM90" s="11"/>
      <c r="AN90" s="11"/>
      <c r="AO90" s="11"/>
      <c r="AP90" s="11"/>
      <c r="AQ90" s="11"/>
      <c r="AR90" s="11"/>
      <c r="AS90" s="11"/>
      <c r="AT90" s="11"/>
      <c r="AU90" s="11"/>
      <c r="AV90" s="11"/>
      <c r="AW90" s="88">
        <f t="shared" si="1"/>
        <v>25</v>
      </c>
      <c r="AX90" s="11"/>
      <c r="AY90" s="11"/>
      <c r="AZ90" s="11"/>
      <c r="BA90" s="11"/>
      <c r="BB90" s="11"/>
      <c r="BC90" s="11"/>
      <c r="BD90" s="11"/>
      <c r="BE90" s="11"/>
      <c r="BF90" s="11"/>
      <c r="BG90" s="11"/>
      <c r="BH90" s="11"/>
      <c r="BI90" s="11"/>
      <c r="BJ90" s="11"/>
      <c r="BK90" s="11"/>
      <c r="BL90" s="11"/>
      <c r="BM90" s="1"/>
    </row>
    <row r="91" spans="2:65" ht="15.75" x14ac:dyDescent="0.25">
      <c r="B91" s="150"/>
      <c r="C91" s="11"/>
      <c r="D91" s="11"/>
      <c r="E91" s="11"/>
      <c r="F91" s="11"/>
      <c r="G91" s="121"/>
      <c r="H91" s="121"/>
      <c r="I91" s="11"/>
      <c r="J91" s="11"/>
      <c r="K91" s="18"/>
      <c r="L91" s="18"/>
      <c r="M91" s="18"/>
      <c r="N91" s="121"/>
      <c r="O91" s="18"/>
      <c r="P91" s="12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4"/>
      <c r="AI91" s="11"/>
      <c r="AJ91" s="11"/>
      <c r="AK91" s="11"/>
      <c r="AL91" s="11">
        <v>25</v>
      </c>
      <c r="AM91" s="11"/>
      <c r="AN91" s="11"/>
      <c r="AO91" s="11"/>
      <c r="AP91" s="11"/>
      <c r="AQ91" s="11"/>
      <c r="AR91" s="11"/>
      <c r="AS91" s="11"/>
      <c r="AT91" s="11"/>
      <c r="AU91" s="11"/>
      <c r="AV91" s="11"/>
      <c r="AW91" s="88">
        <f t="shared" si="1"/>
        <v>25</v>
      </c>
      <c r="AX91" s="11"/>
      <c r="AY91" s="11"/>
      <c r="AZ91" s="11"/>
      <c r="BA91" s="11"/>
      <c r="BB91" s="11"/>
      <c r="BC91" s="11"/>
      <c r="BD91" s="11"/>
      <c r="BE91" s="11"/>
      <c r="BF91" s="11"/>
      <c r="BG91" s="11"/>
      <c r="BH91" s="11"/>
      <c r="BI91" s="11"/>
      <c r="BJ91" s="11"/>
      <c r="BK91" s="11"/>
      <c r="BL91" s="11"/>
      <c r="BM91" s="1"/>
    </row>
    <row r="92" spans="2:65" ht="15.75" x14ac:dyDescent="0.25">
      <c r="B92" s="150"/>
      <c r="C92" s="11"/>
      <c r="D92" s="11"/>
      <c r="E92" s="11"/>
      <c r="F92" s="11"/>
      <c r="G92" s="121"/>
      <c r="H92" s="121"/>
      <c r="I92" s="11"/>
      <c r="J92" s="11"/>
      <c r="K92" s="18"/>
      <c r="L92" s="18"/>
      <c r="M92" s="18"/>
      <c r="N92" s="125">
        <v>27.5</v>
      </c>
      <c r="O92" s="18"/>
      <c r="P92" s="12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4"/>
      <c r="AI92" s="11"/>
      <c r="AJ92" s="11"/>
      <c r="AK92" s="11"/>
      <c r="AL92" s="11"/>
      <c r="AM92" s="11"/>
      <c r="AN92" s="11"/>
      <c r="AO92" s="11"/>
      <c r="AP92" s="11"/>
      <c r="AQ92" s="11"/>
      <c r="AR92" s="11"/>
      <c r="AS92" s="11"/>
      <c r="AT92" s="11"/>
      <c r="AU92" s="11"/>
      <c r="AV92" s="11"/>
      <c r="AW92" s="88">
        <f t="shared" si="1"/>
        <v>27.5</v>
      </c>
      <c r="AX92" s="11"/>
      <c r="AY92" s="11"/>
      <c r="AZ92" s="11"/>
      <c r="BA92" s="11"/>
      <c r="BB92" s="11"/>
      <c r="BC92" s="11"/>
      <c r="BD92" s="11"/>
      <c r="BE92" s="11"/>
      <c r="BF92" s="11"/>
      <c r="BG92" s="11"/>
      <c r="BH92" s="11"/>
      <c r="BI92" s="11"/>
      <c r="BJ92" s="11"/>
      <c r="BK92" s="11"/>
      <c r="BL92" s="11"/>
      <c r="BM92" s="1"/>
    </row>
    <row r="93" spans="2:65" ht="15.75" x14ac:dyDescent="0.25">
      <c r="B93" s="150"/>
      <c r="C93" s="11"/>
      <c r="D93" s="11"/>
      <c r="E93" s="11"/>
      <c r="F93" s="11"/>
      <c r="G93" s="121"/>
      <c r="H93" s="121"/>
      <c r="I93" s="11"/>
      <c r="J93" s="11"/>
      <c r="K93" s="18"/>
      <c r="L93" s="18"/>
      <c r="M93" s="18"/>
      <c r="N93" s="125">
        <v>49.5</v>
      </c>
      <c r="O93" s="18"/>
      <c r="P93" s="12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4"/>
      <c r="AI93" s="11"/>
      <c r="AJ93" s="11"/>
      <c r="AK93" s="11"/>
      <c r="AL93" s="11"/>
      <c r="AM93" s="11"/>
      <c r="AN93" s="11"/>
      <c r="AO93" s="11"/>
      <c r="AP93" s="11"/>
      <c r="AQ93" s="11"/>
      <c r="AR93" s="11"/>
      <c r="AS93" s="11"/>
      <c r="AT93" s="11"/>
      <c r="AU93" s="11"/>
      <c r="AV93" s="11"/>
      <c r="AW93" s="88">
        <f t="shared" si="1"/>
        <v>49.5</v>
      </c>
      <c r="AX93" s="11"/>
      <c r="AY93" s="11"/>
      <c r="AZ93" s="11"/>
      <c r="BA93" s="11"/>
      <c r="BB93" s="11"/>
      <c r="BC93" s="11"/>
      <c r="BD93" s="11"/>
      <c r="BE93" s="11"/>
      <c r="BF93" s="11"/>
      <c r="BG93" s="11"/>
      <c r="BH93" s="11"/>
      <c r="BI93" s="11"/>
      <c r="BJ93" s="11"/>
      <c r="BK93" s="11"/>
      <c r="BL93" s="11"/>
      <c r="BM93" s="1"/>
    </row>
    <row r="94" spans="2:65" ht="15.75" x14ac:dyDescent="0.25">
      <c r="B94" s="150"/>
      <c r="C94" s="11"/>
      <c r="D94" s="11"/>
      <c r="E94" s="11"/>
      <c r="F94" s="11"/>
      <c r="G94" s="121"/>
      <c r="H94" s="121"/>
      <c r="I94" s="11"/>
      <c r="J94" s="11"/>
      <c r="K94" s="18"/>
      <c r="L94" s="18"/>
      <c r="M94" s="18"/>
      <c r="N94" s="125">
        <v>44</v>
      </c>
      <c r="O94" s="18"/>
      <c r="P94" s="12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4"/>
      <c r="AI94" s="11"/>
      <c r="AJ94" s="11"/>
      <c r="AK94" s="11"/>
      <c r="AL94" s="11"/>
      <c r="AM94" s="11"/>
      <c r="AN94" s="11"/>
      <c r="AO94" s="11"/>
      <c r="AP94" s="11"/>
      <c r="AQ94" s="11"/>
      <c r="AR94" s="11"/>
      <c r="AS94" s="11"/>
      <c r="AT94" s="11"/>
      <c r="AU94" s="11"/>
      <c r="AV94" s="11"/>
      <c r="AW94" s="88">
        <f t="shared" si="1"/>
        <v>44</v>
      </c>
      <c r="AX94" s="11"/>
      <c r="AY94" s="11"/>
      <c r="AZ94" s="11"/>
      <c r="BA94" s="11"/>
      <c r="BB94" s="11"/>
      <c r="BC94" s="11"/>
      <c r="BD94" s="11"/>
      <c r="BE94" s="11"/>
      <c r="BF94" s="11"/>
      <c r="BG94" s="11"/>
      <c r="BH94" s="11"/>
      <c r="BI94" s="11"/>
      <c r="BJ94" s="11"/>
      <c r="BK94" s="11"/>
      <c r="BL94" s="11"/>
      <c r="BM94" s="1"/>
    </row>
    <row r="95" spans="2:65" ht="15.75" x14ac:dyDescent="0.25">
      <c r="B95" s="53"/>
      <c r="C95" s="11"/>
      <c r="D95" s="11"/>
      <c r="E95" s="11"/>
      <c r="F95" s="11"/>
      <c r="G95" s="121"/>
      <c r="H95" s="121"/>
      <c r="I95" s="11"/>
      <c r="J95" s="11"/>
      <c r="K95" s="11"/>
      <c r="L95" s="11"/>
      <c r="M95" s="11"/>
      <c r="N95" s="125"/>
      <c r="O95" s="11"/>
      <c r="P95" s="12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4"/>
      <c r="AI95" s="11"/>
      <c r="AJ95" s="11"/>
      <c r="AK95" s="11"/>
      <c r="AL95" s="11">
        <v>25</v>
      </c>
      <c r="AM95" s="11"/>
      <c r="AN95" s="11"/>
      <c r="AO95" s="11"/>
      <c r="AP95" s="11"/>
      <c r="AQ95" s="11"/>
      <c r="AR95" s="11"/>
      <c r="AS95" s="11"/>
      <c r="AT95" s="11"/>
      <c r="AU95" s="11"/>
      <c r="AV95" s="11"/>
      <c r="AW95" s="88">
        <f t="shared" si="1"/>
        <v>25</v>
      </c>
      <c r="AX95" s="11"/>
      <c r="AY95" s="11"/>
      <c r="AZ95" s="11"/>
      <c r="BA95" s="11"/>
      <c r="BB95" s="11"/>
      <c r="BC95" s="11"/>
      <c r="BD95" s="11"/>
      <c r="BE95" s="11"/>
      <c r="BF95" s="11"/>
      <c r="BG95" s="11"/>
      <c r="BH95" s="11"/>
      <c r="BI95" s="11"/>
      <c r="BJ95" s="11"/>
      <c r="BK95" s="11"/>
      <c r="BL95" s="11"/>
      <c r="BM95" s="1"/>
    </row>
    <row r="96" spans="2:65" ht="15.75" x14ac:dyDescent="0.25">
      <c r="B96" s="2"/>
      <c r="C96" s="11"/>
      <c r="D96" s="11"/>
      <c r="E96" s="11"/>
      <c r="F96" s="11"/>
      <c r="G96" s="121"/>
      <c r="H96" s="121"/>
      <c r="I96" s="11"/>
      <c r="J96" s="121"/>
      <c r="K96" s="18"/>
      <c r="L96" s="18"/>
      <c r="M96" s="18"/>
      <c r="N96" s="125"/>
      <c r="O96" s="18"/>
      <c r="P96" s="12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4"/>
      <c r="AI96" s="11"/>
      <c r="AJ96" s="11"/>
      <c r="AK96" s="11"/>
      <c r="AL96" s="11">
        <v>25</v>
      </c>
      <c r="AM96" s="11"/>
      <c r="AN96" s="11"/>
      <c r="AO96" s="11"/>
      <c r="AP96" s="11"/>
      <c r="AQ96" s="11"/>
      <c r="AR96" s="11"/>
      <c r="AS96" s="11"/>
      <c r="AT96" s="11"/>
      <c r="AU96" s="11"/>
      <c r="AV96" s="11"/>
      <c r="AW96" s="88">
        <f t="shared" si="1"/>
        <v>25</v>
      </c>
      <c r="AX96" s="11"/>
      <c r="AY96" s="11"/>
      <c r="AZ96" s="11"/>
      <c r="BA96" s="11"/>
      <c r="BB96" s="11"/>
      <c r="BC96" s="11"/>
      <c r="BD96" s="11"/>
      <c r="BE96" s="11"/>
      <c r="BF96" s="11"/>
      <c r="BG96" s="11"/>
      <c r="BH96" s="11"/>
      <c r="BI96" s="11"/>
      <c r="BJ96" s="11"/>
      <c r="BK96" s="11"/>
      <c r="BL96" s="11"/>
      <c r="BM96" s="1"/>
    </row>
    <row r="97" spans="2:65" ht="15.75" x14ac:dyDescent="0.25">
      <c r="B97" s="2"/>
      <c r="C97" s="11"/>
      <c r="D97" s="11"/>
      <c r="E97" s="11"/>
      <c r="F97" s="11"/>
      <c r="G97" s="121"/>
      <c r="H97" s="121"/>
      <c r="I97" s="11"/>
      <c r="J97" s="11"/>
      <c r="K97" s="121"/>
      <c r="L97" s="121"/>
      <c r="M97" s="18"/>
      <c r="N97" s="125">
        <v>33</v>
      </c>
      <c r="O97" s="18"/>
      <c r="P97" s="121"/>
      <c r="Q97" s="125"/>
      <c r="R97" s="125"/>
      <c r="S97" s="125"/>
      <c r="T97" s="125"/>
      <c r="U97" s="125"/>
      <c r="V97" s="125"/>
      <c r="W97" s="125"/>
      <c r="X97" s="125"/>
      <c r="Y97" s="125"/>
      <c r="Z97" s="125"/>
      <c r="AA97" s="125"/>
      <c r="AB97" s="125"/>
      <c r="AC97" s="125"/>
      <c r="AD97" s="125"/>
      <c r="AE97" s="125"/>
      <c r="AF97" s="125"/>
      <c r="AG97" s="125"/>
      <c r="AH97" s="125"/>
      <c r="AI97" s="125"/>
      <c r="AJ97" s="125"/>
      <c r="AK97" s="125"/>
      <c r="AL97" s="11"/>
      <c r="AM97" s="11"/>
      <c r="AN97" s="11"/>
      <c r="AO97" s="11"/>
      <c r="AP97" s="11"/>
      <c r="AQ97" s="11"/>
      <c r="AR97" s="11"/>
      <c r="AS97" s="11"/>
      <c r="AT97" s="11"/>
      <c r="AU97" s="11"/>
      <c r="AV97" s="11"/>
      <c r="AW97" s="88">
        <f t="shared" si="1"/>
        <v>33</v>
      </c>
      <c r="AX97" s="11"/>
      <c r="AY97" s="11"/>
      <c r="AZ97" s="11"/>
      <c r="BA97" s="11"/>
      <c r="BB97" s="11"/>
      <c r="BC97" s="11"/>
      <c r="BD97" s="11"/>
      <c r="BE97" s="11"/>
      <c r="BF97" s="11"/>
      <c r="BG97" s="11"/>
      <c r="BH97" s="11"/>
      <c r="BI97" s="11"/>
      <c r="BJ97" s="11"/>
      <c r="BK97" s="11"/>
      <c r="BL97" s="11"/>
      <c r="BM97" s="1"/>
    </row>
    <row r="98" spans="2:65" ht="15.75" x14ac:dyDescent="0.25">
      <c r="B98" s="2"/>
      <c r="C98" s="11"/>
      <c r="D98" s="11"/>
      <c r="E98" s="11"/>
      <c r="F98" s="11"/>
      <c r="G98" s="121"/>
      <c r="H98" s="121"/>
      <c r="I98" s="11"/>
      <c r="J98" s="11"/>
      <c r="K98" s="18"/>
      <c r="L98" s="18"/>
      <c r="M98" s="18"/>
      <c r="N98" s="125">
        <v>24.75</v>
      </c>
      <c r="O98" s="18"/>
      <c r="P98" s="12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4"/>
      <c r="AI98" s="11"/>
      <c r="AJ98" s="11"/>
      <c r="AK98" s="11"/>
      <c r="AL98" s="11"/>
      <c r="AM98" s="11"/>
      <c r="AN98" s="11"/>
      <c r="AO98" s="11"/>
      <c r="AP98" s="11"/>
      <c r="AQ98" s="11"/>
      <c r="AR98" s="11"/>
      <c r="AS98" s="11"/>
      <c r="AT98" s="11"/>
      <c r="AU98" s="11"/>
      <c r="AV98" s="11"/>
      <c r="AW98" s="88">
        <f t="shared" si="1"/>
        <v>24.75</v>
      </c>
      <c r="AX98" s="11"/>
      <c r="AY98" s="11"/>
      <c r="AZ98" s="11"/>
      <c r="BA98" s="11"/>
      <c r="BB98" s="11"/>
      <c r="BC98" s="11"/>
      <c r="BD98" s="11"/>
      <c r="BE98" s="11"/>
      <c r="BF98" s="11"/>
      <c r="BG98" s="11"/>
      <c r="BH98" s="11"/>
      <c r="BI98" s="11"/>
      <c r="BJ98" s="11"/>
      <c r="BK98" s="11"/>
      <c r="BL98" s="11"/>
      <c r="BM98" s="1"/>
    </row>
    <row r="99" spans="2:65" ht="15.75" x14ac:dyDescent="0.25">
      <c r="B99" s="2"/>
      <c r="C99" s="11"/>
      <c r="D99" s="11"/>
      <c r="E99" s="11"/>
      <c r="F99" s="11"/>
      <c r="G99" s="121"/>
      <c r="H99" s="121"/>
      <c r="I99" s="11"/>
      <c r="J99" s="11"/>
      <c r="K99" s="18"/>
      <c r="L99" s="18"/>
      <c r="M99" s="18"/>
      <c r="N99" s="125">
        <v>52.25</v>
      </c>
      <c r="O99" s="18"/>
      <c r="P99" s="12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4"/>
      <c r="AI99" s="11"/>
      <c r="AJ99" s="11"/>
      <c r="AK99" s="11"/>
      <c r="AL99" s="11"/>
      <c r="AM99" s="11"/>
      <c r="AN99" s="11"/>
      <c r="AO99" s="11"/>
      <c r="AP99" s="11"/>
      <c r="AQ99" s="11"/>
      <c r="AR99" s="11"/>
      <c r="AS99" s="11"/>
      <c r="AT99" s="11"/>
      <c r="AU99" s="11"/>
      <c r="AV99" s="11"/>
      <c r="AW99" s="88">
        <f t="shared" si="1"/>
        <v>52.25</v>
      </c>
      <c r="AX99" s="11"/>
      <c r="AY99" s="11"/>
      <c r="AZ99" s="11"/>
      <c r="BA99" s="11"/>
      <c r="BB99" s="11"/>
      <c r="BC99" s="11"/>
      <c r="BD99" s="11"/>
      <c r="BE99" s="11"/>
      <c r="BF99" s="11"/>
      <c r="BG99" s="11"/>
      <c r="BH99" s="11"/>
      <c r="BI99" s="11"/>
      <c r="BJ99" s="11"/>
      <c r="BK99" s="11"/>
      <c r="BL99" s="11"/>
      <c r="BM99" s="1"/>
    </row>
    <row r="100" spans="2:65" ht="15.75" x14ac:dyDescent="0.25">
      <c r="B100" s="2"/>
      <c r="C100" s="11"/>
      <c r="D100" s="11"/>
      <c r="E100" s="11"/>
      <c r="F100" s="11"/>
      <c r="G100" s="121"/>
      <c r="H100" s="121"/>
      <c r="I100" s="11"/>
      <c r="J100" s="11"/>
      <c r="K100" s="18"/>
      <c r="L100" s="18"/>
      <c r="M100" s="18"/>
      <c r="N100" s="125">
        <v>41.25</v>
      </c>
      <c r="O100" s="18"/>
      <c r="P100" s="12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4"/>
      <c r="AI100" s="11"/>
      <c r="AJ100" s="11"/>
      <c r="AK100" s="11"/>
      <c r="AL100" s="11"/>
      <c r="AM100" s="11"/>
      <c r="AN100" s="11"/>
      <c r="AO100" s="11"/>
      <c r="AP100" s="11"/>
      <c r="AQ100" s="11"/>
      <c r="AR100" s="11"/>
      <c r="AS100" s="11"/>
      <c r="AT100" s="11"/>
      <c r="AU100" s="11"/>
      <c r="AV100" s="11"/>
      <c r="AW100" s="88">
        <f t="shared" si="1"/>
        <v>41.25</v>
      </c>
      <c r="AX100" s="11"/>
      <c r="AY100" s="11"/>
      <c r="AZ100" s="11"/>
      <c r="BA100" s="11"/>
      <c r="BB100" s="11"/>
      <c r="BC100" s="11"/>
      <c r="BD100" s="11"/>
      <c r="BE100" s="11"/>
      <c r="BF100" s="11"/>
      <c r="BG100" s="11"/>
      <c r="BH100" s="11"/>
      <c r="BI100" s="11"/>
      <c r="BJ100" s="11"/>
      <c r="BK100" s="11"/>
      <c r="BL100" s="11"/>
      <c r="BM100" s="1"/>
    </row>
    <row r="101" spans="2:65" ht="15.75" x14ac:dyDescent="0.25">
      <c r="B101" s="53"/>
      <c r="C101" s="11"/>
      <c r="D101" s="11"/>
      <c r="E101" s="11"/>
      <c r="F101" s="11"/>
      <c r="G101" s="121"/>
      <c r="H101" s="121"/>
      <c r="I101" s="11"/>
      <c r="J101" s="11"/>
      <c r="K101" s="121"/>
      <c r="L101" s="121"/>
      <c r="M101" s="18"/>
      <c r="N101" s="121"/>
      <c r="O101" s="18"/>
      <c r="P101" s="12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4"/>
      <c r="AI101" s="11"/>
      <c r="AJ101" s="11"/>
      <c r="AK101" s="11"/>
      <c r="AL101" s="11">
        <v>25</v>
      </c>
      <c r="AM101" s="11"/>
      <c r="AN101" s="11"/>
      <c r="AO101" s="11"/>
      <c r="AP101" s="11"/>
      <c r="AQ101" s="11"/>
      <c r="AR101" s="11"/>
      <c r="AS101" s="11"/>
      <c r="AT101" s="11"/>
      <c r="AU101" s="11"/>
      <c r="AV101" s="11"/>
      <c r="AW101" s="88">
        <f t="shared" si="1"/>
        <v>25</v>
      </c>
      <c r="AX101" s="11"/>
      <c r="AY101" s="11"/>
      <c r="AZ101" s="11"/>
      <c r="BA101" s="11"/>
      <c r="BB101" s="11"/>
      <c r="BC101" s="11"/>
      <c r="BD101" s="11"/>
      <c r="BE101" s="11"/>
      <c r="BF101" s="11"/>
      <c r="BG101" s="11"/>
      <c r="BH101" s="11"/>
      <c r="BI101" s="11"/>
      <c r="BJ101" s="11"/>
      <c r="BK101" s="11"/>
      <c r="BL101" s="11"/>
      <c r="BM101" s="1"/>
    </row>
    <row r="102" spans="2:65" ht="15.75" x14ac:dyDescent="0.25">
      <c r="B102" s="2"/>
      <c r="C102" s="11"/>
      <c r="D102" s="11"/>
      <c r="E102" s="11"/>
      <c r="F102" s="11"/>
      <c r="G102" s="121"/>
      <c r="H102" s="121"/>
      <c r="I102" s="11"/>
      <c r="J102" s="11"/>
      <c r="K102" s="18"/>
      <c r="L102" s="18"/>
      <c r="M102" s="18"/>
      <c r="N102" s="121"/>
      <c r="O102" s="18"/>
      <c r="P102" s="12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4"/>
      <c r="AI102" s="11"/>
      <c r="AJ102" s="11"/>
      <c r="AK102" s="11"/>
      <c r="AL102" s="11">
        <v>25</v>
      </c>
      <c r="AM102" s="11"/>
      <c r="AN102" s="11"/>
      <c r="AO102" s="11"/>
      <c r="AP102" s="11"/>
      <c r="AQ102" s="11"/>
      <c r="AR102" s="11"/>
      <c r="AS102" s="11"/>
      <c r="AT102" s="11"/>
      <c r="AU102" s="11"/>
      <c r="AV102" s="11"/>
      <c r="AW102" s="88">
        <f t="shared" si="1"/>
        <v>25</v>
      </c>
      <c r="AX102" s="11"/>
      <c r="AY102" s="11"/>
      <c r="AZ102" s="11"/>
      <c r="BA102" s="11"/>
      <c r="BB102" s="11"/>
      <c r="BC102" s="11"/>
      <c r="BD102" s="11"/>
      <c r="BE102" s="11"/>
      <c r="BF102" s="11"/>
      <c r="BG102" s="11"/>
      <c r="BH102" s="11"/>
      <c r="BI102" s="11"/>
      <c r="BJ102" s="11"/>
      <c r="BK102" s="11"/>
      <c r="BL102" s="11"/>
      <c r="BM102" s="1"/>
    </row>
    <row r="103" spans="2:65" ht="15.75" x14ac:dyDescent="0.25">
      <c r="B103" s="2"/>
      <c r="C103" s="121"/>
      <c r="D103" s="121"/>
      <c r="E103" s="121"/>
      <c r="F103" s="121"/>
      <c r="G103" s="121"/>
      <c r="H103" s="121"/>
      <c r="I103" s="11"/>
      <c r="J103" s="11"/>
      <c r="K103" s="18"/>
      <c r="L103" s="18"/>
      <c r="M103" s="18"/>
      <c r="N103" s="121"/>
      <c r="O103" s="18"/>
      <c r="P103" s="12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4"/>
      <c r="AI103" s="11"/>
      <c r="AJ103" s="11"/>
      <c r="AK103" s="11"/>
      <c r="AL103" s="11">
        <v>25</v>
      </c>
      <c r="AM103" s="11"/>
      <c r="AN103" s="11"/>
      <c r="AO103" s="11"/>
      <c r="AP103" s="11"/>
      <c r="AQ103" s="11"/>
      <c r="AR103" s="11"/>
      <c r="AS103" s="11"/>
      <c r="AT103" s="11"/>
      <c r="AU103" s="11"/>
      <c r="AV103" s="11"/>
      <c r="AW103" s="88">
        <f t="shared" si="1"/>
        <v>25</v>
      </c>
      <c r="AX103" s="11"/>
      <c r="AY103" s="11"/>
      <c r="AZ103" s="11"/>
      <c r="BA103" s="11"/>
      <c r="BB103" s="11"/>
      <c r="BC103" s="11"/>
      <c r="BD103" s="11"/>
      <c r="BE103" s="11"/>
      <c r="BF103" s="11"/>
      <c r="BG103" s="11"/>
      <c r="BH103" s="11"/>
      <c r="BI103" s="11"/>
      <c r="BJ103" s="11"/>
      <c r="BK103" s="11"/>
      <c r="BL103" s="11"/>
      <c r="BM103" s="1"/>
    </row>
    <row r="104" spans="2:65" ht="15.75" x14ac:dyDescent="0.25">
      <c r="B104" s="2"/>
      <c r="C104" s="121"/>
      <c r="D104" s="121"/>
      <c r="E104" s="121"/>
      <c r="F104" s="121"/>
      <c r="G104" s="121"/>
      <c r="H104" s="121"/>
      <c r="I104" s="11"/>
      <c r="J104" s="11"/>
      <c r="K104" s="18"/>
      <c r="L104" s="18"/>
      <c r="M104" s="18"/>
      <c r="N104" s="121"/>
      <c r="O104" s="18"/>
      <c r="P104" s="12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4"/>
      <c r="AI104" s="11"/>
      <c r="AJ104" s="11"/>
      <c r="AK104" s="11"/>
      <c r="AL104" s="11">
        <v>25</v>
      </c>
      <c r="AM104" s="11"/>
      <c r="AN104" s="11"/>
      <c r="AO104" s="11"/>
      <c r="AP104" s="11"/>
      <c r="AQ104" s="11"/>
      <c r="AR104" s="11"/>
      <c r="AS104" s="11"/>
      <c r="AT104" s="11"/>
      <c r="AU104" s="11"/>
      <c r="AV104" s="11"/>
      <c r="AW104" s="88">
        <f t="shared" si="1"/>
        <v>25</v>
      </c>
      <c r="AX104" s="11"/>
      <c r="AY104" s="11"/>
      <c r="AZ104" s="11"/>
      <c r="BA104" s="11"/>
      <c r="BB104" s="11"/>
      <c r="BC104" s="11"/>
      <c r="BD104" s="11"/>
      <c r="BE104" s="11"/>
      <c r="BF104" s="11"/>
      <c r="BG104" s="11"/>
      <c r="BH104" s="11"/>
      <c r="BI104" s="11"/>
      <c r="BJ104" s="11"/>
      <c r="BK104" s="11"/>
      <c r="BL104" s="11"/>
      <c r="BM104" s="1"/>
    </row>
    <row r="105" spans="2:65" ht="15.75" x14ac:dyDescent="0.25">
      <c r="B105" s="2"/>
      <c r="C105" s="121"/>
      <c r="D105" s="121"/>
      <c r="E105" s="121"/>
      <c r="F105" s="121"/>
      <c r="G105" s="121"/>
      <c r="H105" s="121"/>
      <c r="I105" s="11"/>
      <c r="J105" s="11"/>
      <c r="K105" s="18"/>
      <c r="L105" s="18"/>
      <c r="M105" s="18"/>
      <c r="N105" s="121"/>
      <c r="O105" s="18"/>
      <c r="P105" s="12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4"/>
      <c r="AI105" s="11"/>
      <c r="AJ105" s="11"/>
      <c r="AK105" s="11"/>
      <c r="AL105" s="11">
        <v>25</v>
      </c>
      <c r="AM105" s="11"/>
      <c r="AN105" s="11"/>
      <c r="AO105" s="11"/>
      <c r="AP105" s="11"/>
      <c r="AQ105" s="11"/>
      <c r="AR105" s="11"/>
      <c r="AS105" s="11"/>
      <c r="AT105" s="11"/>
      <c r="AU105" s="11"/>
      <c r="AV105" s="11"/>
      <c r="AW105" s="88">
        <f t="shared" si="1"/>
        <v>25</v>
      </c>
      <c r="AX105" s="11"/>
      <c r="AY105" s="11"/>
      <c r="AZ105" s="11"/>
      <c r="BA105" s="11"/>
      <c r="BB105" s="11"/>
      <c r="BC105" s="11"/>
      <c r="BD105" s="11"/>
      <c r="BE105" s="11"/>
      <c r="BF105" s="11"/>
      <c r="BG105" s="11"/>
      <c r="BH105" s="11"/>
      <c r="BI105" s="11"/>
      <c r="BJ105" s="11"/>
      <c r="BK105" s="11"/>
      <c r="BL105" s="11"/>
      <c r="BM105" s="1"/>
    </row>
    <row r="106" spans="2:65" ht="15.75" x14ac:dyDescent="0.25">
      <c r="B106" s="2"/>
      <c r="C106" s="121"/>
      <c r="D106" s="121"/>
      <c r="E106" s="121"/>
      <c r="F106" s="121"/>
      <c r="G106" s="121"/>
      <c r="H106" s="121"/>
      <c r="I106" s="11"/>
      <c r="J106" s="11"/>
      <c r="K106" s="18"/>
      <c r="L106" s="18"/>
      <c r="M106" s="18"/>
      <c r="N106" s="121"/>
      <c r="O106" s="18"/>
      <c r="P106" s="12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4"/>
      <c r="AI106" s="11"/>
      <c r="AJ106" s="11"/>
      <c r="AK106" s="11"/>
      <c r="AL106" s="11">
        <v>25</v>
      </c>
      <c r="AM106" s="11"/>
      <c r="AN106" s="11"/>
      <c r="AO106" s="11"/>
      <c r="AP106" s="11"/>
      <c r="AQ106" s="11"/>
      <c r="AR106" s="11"/>
      <c r="AS106" s="11"/>
      <c r="AT106" s="11"/>
      <c r="AU106" s="11"/>
      <c r="AV106" s="11"/>
      <c r="AW106" s="88">
        <f t="shared" si="1"/>
        <v>25</v>
      </c>
      <c r="AX106" s="11"/>
      <c r="AY106" s="11"/>
      <c r="AZ106" s="11"/>
      <c r="BA106" s="11"/>
      <c r="BB106" s="11"/>
      <c r="BC106" s="11"/>
      <c r="BD106" s="11"/>
      <c r="BE106" s="11"/>
      <c r="BF106" s="11"/>
      <c r="BG106" s="11"/>
      <c r="BH106" s="11"/>
      <c r="BI106" s="11"/>
      <c r="BJ106" s="11"/>
      <c r="BK106" s="11"/>
      <c r="BL106" s="11"/>
      <c r="BM106" s="1"/>
    </row>
    <row r="107" spans="2:65" ht="15.75" x14ac:dyDescent="0.25">
      <c r="B107" s="212"/>
      <c r="C107" s="121"/>
      <c r="D107" s="121"/>
      <c r="E107" s="121"/>
      <c r="F107" s="121"/>
      <c r="G107" s="121"/>
      <c r="H107" s="121"/>
      <c r="I107" s="11">
        <v>695.14</v>
      </c>
      <c r="J107" s="11">
        <v>197.75</v>
      </c>
      <c r="K107" s="18"/>
      <c r="L107" s="18"/>
      <c r="M107" s="18"/>
      <c r="N107" s="121"/>
      <c r="O107" s="18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8"/>
      <c r="AI107" s="11"/>
      <c r="AJ107" s="11"/>
      <c r="AK107" s="11"/>
      <c r="AL107" s="11"/>
      <c r="AM107" s="11"/>
      <c r="AN107" s="11"/>
      <c r="AO107" s="11"/>
      <c r="AP107" s="11"/>
      <c r="AQ107" s="11"/>
      <c r="AR107" s="11"/>
      <c r="AS107" s="11"/>
      <c r="AT107" s="11"/>
      <c r="AU107" s="11"/>
      <c r="AV107" s="11"/>
      <c r="AW107" s="88">
        <f t="shared" si="1"/>
        <v>892.89</v>
      </c>
      <c r="AX107" s="11"/>
      <c r="AY107" s="11"/>
      <c r="AZ107" s="11"/>
      <c r="BA107" s="11"/>
      <c r="BB107" s="11"/>
      <c r="BC107" s="11"/>
      <c r="BD107" s="11"/>
      <c r="BE107" s="11"/>
      <c r="BF107" s="11"/>
      <c r="BG107" s="11"/>
      <c r="BH107" s="11"/>
      <c r="BI107" s="11"/>
      <c r="BJ107" s="11"/>
      <c r="BK107" s="11"/>
      <c r="BL107" s="11"/>
      <c r="BM107" s="1"/>
    </row>
    <row r="108" spans="2:65" ht="15.75" x14ac:dyDescent="0.25">
      <c r="B108" s="211"/>
      <c r="C108" s="121"/>
      <c r="D108" s="121"/>
      <c r="E108" s="121"/>
      <c r="F108" s="121"/>
      <c r="G108" s="121"/>
      <c r="H108" s="121"/>
      <c r="I108" s="11">
        <v>687.3</v>
      </c>
      <c r="J108" s="11">
        <v>128.29</v>
      </c>
      <c r="K108" s="18"/>
      <c r="L108" s="18"/>
      <c r="M108" s="18"/>
      <c r="N108" s="121"/>
      <c r="O108" s="18"/>
      <c r="P108" s="12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4"/>
      <c r="AI108" s="11"/>
      <c r="AJ108" s="11"/>
      <c r="AK108" s="11"/>
      <c r="AL108" s="11"/>
      <c r="AM108" s="11"/>
      <c r="AN108" s="11"/>
      <c r="AO108" s="11"/>
      <c r="AP108" s="11"/>
      <c r="AQ108" s="11"/>
      <c r="AR108" s="11"/>
      <c r="AS108" s="11"/>
      <c r="AT108" s="11"/>
      <c r="AU108" s="11"/>
      <c r="AV108" s="11"/>
      <c r="AW108" s="88">
        <f t="shared" si="1"/>
        <v>815.58999999999992</v>
      </c>
      <c r="AX108" s="11"/>
      <c r="AY108" s="11"/>
      <c r="AZ108" s="11"/>
      <c r="BA108" s="11"/>
      <c r="BB108" s="11"/>
      <c r="BC108" s="11"/>
      <c r="BD108" s="11"/>
      <c r="BE108" s="11"/>
      <c r="BF108" s="11"/>
      <c r="BG108" s="11"/>
      <c r="BH108" s="11"/>
      <c r="BI108" s="11"/>
      <c r="BJ108" s="11"/>
      <c r="BK108" s="11"/>
      <c r="BL108" s="11"/>
      <c r="BM108" s="1"/>
    </row>
    <row r="109" spans="2:65" ht="15.75" x14ac:dyDescent="0.25">
      <c r="B109" s="53"/>
      <c r="C109" s="11"/>
      <c r="D109" s="14"/>
      <c r="E109" s="14"/>
      <c r="F109" s="18"/>
      <c r="G109" s="157"/>
      <c r="H109" s="157"/>
      <c r="I109" s="18">
        <v>29.55</v>
      </c>
      <c r="J109" s="14"/>
      <c r="K109" s="18"/>
      <c r="L109" s="18"/>
      <c r="M109" s="18"/>
      <c r="N109" s="121"/>
      <c r="O109" s="18"/>
      <c r="P109" s="12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1"/>
      <c r="AI109" s="11"/>
      <c r="AJ109" s="11"/>
      <c r="AK109" s="11"/>
      <c r="AL109" s="11"/>
      <c r="AM109" s="11"/>
      <c r="AN109" s="11"/>
      <c r="AO109" s="11"/>
      <c r="AP109" s="11"/>
      <c r="AQ109" s="11"/>
      <c r="AR109" s="11"/>
      <c r="AS109" s="11"/>
      <c r="AT109" s="11"/>
      <c r="AU109" s="11"/>
      <c r="AV109" s="11"/>
      <c r="AW109" s="88">
        <f t="shared" si="1"/>
        <v>29.55</v>
      </c>
    </row>
    <row r="110" spans="2:65" ht="15.75" x14ac:dyDescent="0.25">
      <c r="B110" s="212"/>
      <c r="C110" s="11"/>
      <c r="D110" s="14"/>
      <c r="E110" s="14"/>
      <c r="F110" s="14"/>
      <c r="G110" s="125">
        <v>1342.94</v>
      </c>
      <c r="H110" s="125">
        <v>316.72000000000003</v>
      </c>
      <c r="I110" s="14"/>
      <c r="J110" s="14"/>
      <c r="K110" s="18"/>
      <c r="L110" s="18"/>
      <c r="M110" s="18"/>
      <c r="N110" s="121"/>
      <c r="O110" s="18"/>
      <c r="P110" s="12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  <c r="AJ110" s="11"/>
      <c r="AK110" s="11"/>
      <c r="AL110" s="11"/>
      <c r="AM110" s="11"/>
      <c r="AN110" s="11"/>
      <c r="AO110" s="11"/>
      <c r="AP110" s="11"/>
      <c r="AQ110" s="11"/>
      <c r="AR110" s="11"/>
      <c r="AS110" s="11"/>
      <c r="AT110" s="11"/>
      <c r="AU110" s="11"/>
      <c r="AV110" s="11"/>
      <c r="AW110" s="88">
        <f t="shared" si="1"/>
        <v>1659.66</v>
      </c>
    </row>
    <row r="111" spans="2:65" ht="15.75" x14ac:dyDescent="0.25">
      <c r="B111" s="2"/>
      <c r="C111" s="11"/>
      <c r="D111" s="18"/>
      <c r="E111" s="14"/>
      <c r="F111" s="18">
        <v>638.74</v>
      </c>
      <c r="G111" s="125"/>
      <c r="H111" s="125"/>
      <c r="I111" s="14"/>
      <c r="J111" s="14"/>
      <c r="K111" s="18"/>
      <c r="L111" s="18"/>
      <c r="M111" s="18"/>
      <c r="N111" s="121"/>
      <c r="O111" s="18"/>
      <c r="P111" s="12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  <c r="AN111" s="11"/>
      <c r="AO111" s="11"/>
      <c r="AP111" s="11"/>
      <c r="AQ111" s="11"/>
      <c r="AR111" s="11"/>
      <c r="AS111" s="11"/>
      <c r="AT111" s="11"/>
      <c r="AU111" s="11"/>
      <c r="AV111" s="11"/>
      <c r="AW111" s="88">
        <f t="shared" si="1"/>
        <v>638.74</v>
      </c>
    </row>
    <row r="112" spans="2:65" ht="15.75" x14ac:dyDescent="0.25">
      <c r="B112" s="2"/>
      <c r="C112" s="11">
        <v>16014.42</v>
      </c>
      <c r="D112" s="14"/>
      <c r="E112" s="14"/>
      <c r="F112" s="14"/>
      <c r="G112" s="157"/>
      <c r="H112" s="157"/>
      <c r="I112" s="14"/>
      <c r="J112" s="14"/>
      <c r="K112" s="18"/>
      <c r="L112" s="18"/>
      <c r="M112" s="18"/>
      <c r="N112" s="121"/>
      <c r="O112" s="18"/>
      <c r="P112" s="12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88">
        <f t="shared" si="1"/>
        <v>16014.42</v>
      </c>
    </row>
    <row r="113" spans="1:49" ht="15.75" x14ac:dyDescent="0.25">
      <c r="B113" s="2"/>
      <c r="C113" s="11"/>
      <c r="D113" s="18">
        <v>3198.13</v>
      </c>
      <c r="E113" s="14"/>
      <c r="F113" s="18"/>
      <c r="G113" s="121"/>
      <c r="H113" s="121"/>
      <c r="I113" s="14"/>
      <c r="J113" s="14"/>
      <c r="K113" s="18"/>
      <c r="L113" s="18"/>
      <c r="M113" s="18"/>
      <c r="N113" s="18"/>
      <c r="O113" s="18"/>
      <c r="P113" s="12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88">
        <f t="shared" si="1"/>
        <v>3198.13</v>
      </c>
    </row>
    <row r="114" spans="1:49" ht="15.75" x14ac:dyDescent="0.25">
      <c r="B114" s="2"/>
      <c r="C114" s="11"/>
      <c r="D114" s="18"/>
      <c r="E114" s="14"/>
      <c r="F114" s="14"/>
      <c r="G114" s="157"/>
      <c r="H114" s="157"/>
      <c r="I114" s="121"/>
      <c r="J114" s="121"/>
      <c r="K114" s="18"/>
      <c r="L114" s="18"/>
      <c r="M114" s="18"/>
      <c r="N114" s="18">
        <v>106</v>
      </c>
      <c r="O114" s="18"/>
      <c r="P114" s="12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88">
        <f t="shared" si="1"/>
        <v>106</v>
      </c>
    </row>
    <row r="115" spans="1:49" ht="15.75" x14ac:dyDescent="0.25">
      <c r="B115" s="2"/>
      <c r="C115" s="11"/>
      <c r="D115" s="14"/>
      <c r="E115" s="14"/>
      <c r="F115" s="18"/>
      <c r="G115" s="157"/>
      <c r="H115" s="157"/>
      <c r="I115" s="121"/>
      <c r="J115" s="121"/>
      <c r="K115" s="18"/>
      <c r="L115" s="18"/>
      <c r="M115" s="18"/>
      <c r="N115" s="18">
        <v>77.7</v>
      </c>
      <c r="O115" s="18"/>
      <c r="P115" s="12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88">
        <f t="shared" si="1"/>
        <v>77.7</v>
      </c>
    </row>
    <row r="116" spans="1:49" ht="15.75" x14ac:dyDescent="0.25">
      <c r="B116" s="117"/>
      <c r="C116" s="11"/>
      <c r="D116" s="14"/>
      <c r="E116" s="14"/>
      <c r="F116" s="14"/>
      <c r="G116" s="157"/>
      <c r="H116" s="157"/>
      <c r="I116" s="121"/>
      <c r="J116" s="121"/>
      <c r="K116" s="18"/>
      <c r="L116" s="18"/>
      <c r="M116" s="18"/>
      <c r="N116" s="18">
        <v>22</v>
      </c>
      <c r="O116" s="18"/>
      <c r="P116" s="12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88">
        <f t="shared" si="1"/>
        <v>22</v>
      </c>
    </row>
    <row r="117" spans="1:49" ht="15.75" x14ac:dyDescent="0.25">
      <c r="B117" s="117"/>
      <c r="C117" s="11"/>
      <c r="D117" s="14"/>
      <c r="E117" s="14"/>
      <c r="F117" s="14"/>
      <c r="G117" s="121"/>
      <c r="H117" s="157"/>
      <c r="I117" s="121"/>
      <c r="J117" s="121"/>
      <c r="K117" s="18"/>
      <c r="L117" s="18"/>
      <c r="M117" s="18"/>
      <c r="N117" s="18">
        <v>48.25</v>
      </c>
      <c r="O117" s="18"/>
      <c r="P117" s="12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88">
        <f t="shared" si="1"/>
        <v>48.25</v>
      </c>
    </row>
    <row r="118" spans="1:49" ht="15.75" x14ac:dyDescent="0.25">
      <c r="B118" s="117"/>
      <c r="C118" s="11"/>
      <c r="D118" s="14"/>
      <c r="E118" s="14"/>
      <c r="F118" s="18"/>
      <c r="G118" s="121"/>
      <c r="H118" s="121"/>
      <c r="I118" s="121"/>
      <c r="J118" s="121"/>
      <c r="K118" s="18"/>
      <c r="L118" s="18"/>
      <c r="M118" s="18"/>
      <c r="N118" s="18">
        <v>30.25</v>
      </c>
      <c r="O118" s="18"/>
      <c r="P118" s="12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1"/>
      <c r="AI118" s="11"/>
      <c r="AJ118" s="11"/>
      <c r="AK118" s="11"/>
      <c r="AL118" s="11"/>
      <c r="AM118" s="11"/>
      <c r="AN118" s="11"/>
      <c r="AO118" s="11"/>
      <c r="AP118" s="11"/>
      <c r="AQ118" s="11"/>
      <c r="AR118" s="11"/>
      <c r="AS118" s="11"/>
      <c r="AT118" s="11"/>
      <c r="AU118" s="11"/>
      <c r="AV118" s="11"/>
      <c r="AW118" s="88">
        <f t="shared" si="1"/>
        <v>30.25</v>
      </c>
    </row>
    <row r="119" spans="1:49" ht="15.75" x14ac:dyDescent="0.25">
      <c r="B119" s="117"/>
      <c r="C119" s="11"/>
      <c r="D119" s="18"/>
      <c r="E119" s="18"/>
      <c r="F119" s="18"/>
      <c r="G119" s="121"/>
      <c r="H119" s="121"/>
      <c r="I119" s="121"/>
      <c r="J119" s="121"/>
      <c r="K119" s="18"/>
      <c r="L119" s="18"/>
      <c r="M119" s="18"/>
      <c r="N119" s="18">
        <v>33</v>
      </c>
      <c r="O119" s="18"/>
      <c r="P119" s="121"/>
      <c r="Q119" s="11"/>
      <c r="R119" s="11"/>
      <c r="S119" s="11"/>
      <c r="T119" s="11"/>
      <c r="U119" s="11"/>
      <c r="V119" s="11"/>
      <c r="W119" s="11"/>
      <c r="X119" s="11"/>
      <c r="Y119" s="11"/>
      <c r="Z119" s="11"/>
      <c r="AA119" s="11"/>
      <c r="AB119" s="11"/>
      <c r="AC119" s="11"/>
      <c r="AD119" s="11"/>
      <c r="AE119" s="11"/>
      <c r="AF119" s="11"/>
      <c r="AG119" s="11"/>
      <c r="AH119" s="11"/>
      <c r="AI119" s="11"/>
      <c r="AJ119" s="11"/>
      <c r="AK119" s="11"/>
      <c r="AL119" s="11"/>
      <c r="AM119" s="11"/>
      <c r="AN119" s="11"/>
      <c r="AO119" s="11"/>
      <c r="AP119" s="11"/>
      <c r="AQ119" s="11"/>
      <c r="AR119" s="11"/>
      <c r="AS119" s="11"/>
      <c r="AT119" s="11"/>
      <c r="AU119" s="11"/>
      <c r="AV119" s="11"/>
      <c r="AW119" s="88">
        <f t="shared" si="1"/>
        <v>33</v>
      </c>
    </row>
    <row r="120" spans="1:49" ht="15.75" x14ac:dyDescent="0.25">
      <c r="B120" s="117"/>
      <c r="C120" s="11"/>
      <c r="D120" s="14"/>
      <c r="E120" s="14"/>
      <c r="F120" s="14"/>
      <c r="G120" s="121"/>
      <c r="H120" s="121"/>
      <c r="I120" s="121"/>
      <c r="J120" s="121"/>
      <c r="K120" s="18"/>
      <c r="L120" s="18"/>
      <c r="M120" s="18"/>
      <c r="N120" s="18">
        <v>35.75</v>
      </c>
      <c r="O120" s="18"/>
      <c r="P120" s="121"/>
      <c r="Q120" s="11"/>
      <c r="R120" s="11"/>
      <c r="S120" s="11"/>
      <c r="T120" s="11"/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  <c r="AF120" s="11"/>
      <c r="AG120" s="11"/>
      <c r="AH120" s="11"/>
      <c r="AI120" s="11"/>
      <c r="AJ120" s="11"/>
      <c r="AK120" s="11"/>
      <c r="AL120" s="11"/>
      <c r="AM120" s="11"/>
      <c r="AN120" s="11"/>
      <c r="AO120" s="11"/>
      <c r="AP120" s="11"/>
      <c r="AQ120" s="11"/>
      <c r="AR120" s="11"/>
      <c r="AS120" s="11"/>
      <c r="AT120" s="11"/>
      <c r="AU120" s="11"/>
      <c r="AV120" s="11"/>
      <c r="AW120" s="88">
        <f t="shared" si="1"/>
        <v>35.75</v>
      </c>
    </row>
    <row r="121" spans="1:49" ht="15.75" x14ac:dyDescent="0.25">
      <c r="B121" s="117"/>
      <c r="C121" s="11"/>
      <c r="D121" s="14"/>
      <c r="E121" s="14"/>
      <c r="F121" s="14"/>
      <c r="G121" s="121"/>
      <c r="H121" s="121"/>
      <c r="I121" s="121"/>
      <c r="J121" s="121"/>
      <c r="K121" s="18"/>
      <c r="L121" s="18"/>
      <c r="M121" s="18"/>
      <c r="N121" s="18">
        <v>49.5</v>
      </c>
      <c r="O121" s="18"/>
      <c r="P121" s="121"/>
      <c r="Q121" s="11"/>
      <c r="R121" s="11"/>
      <c r="S121" s="11"/>
      <c r="T121" s="11"/>
      <c r="U121" s="11"/>
      <c r="V121" s="11"/>
      <c r="W121" s="11"/>
      <c r="X121" s="11"/>
      <c r="Y121" s="11"/>
      <c r="Z121" s="11"/>
      <c r="AA121" s="11"/>
      <c r="AB121" s="11"/>
      <c r="AC121" s="11"/>
      <c r="AD121" s="11"/>
      <c r="AE121" s="11"/>
      <c r="AF121" s="11"/>
      <c r="AG121" s="11"/>
      <c r="AH121" s="11"/>
      <c r="AI121" s="11"/>
      <c r="AJ121" s="11"/>
      <c r="AK121" s="11"/>
      <c r="AL121" s="11"/>
      <c r="AM121" s="11"/>
      <c r="AN121" s="11"/>
      <c r="AO121" s="11"/>
      <c r="AP121" s="11"/>
      <c r="AQ121" s="11"/>
      <c r="AR121" s="11"/>
      <c r="AS121" s="11"/>
      <c r="AT121" s="11"/>
      <c r="AU121" s="11"/>
      <c r="AV121" s="11"/>
      <c r="AW121" s="88">
        <f t="shared" si="1"/>
        <v>49.5</v>
      </c>
    </row>
    <row r="122" spans="1:49" ht="15.75" x14ac:dyDescent="0.25">
      <c r="B122" s="2"/>
      <c r="C122" s="121"/>
      <c r="D122" s="18"/>
      <c r="E122" s="18"/>
      <c r="F122" s="121"/>
      <c r="G122" s="121"/>
      <c r="H122" s="121"/>
      <c r="I122" s="121"/>
      <c r="J122" s="121"/>
      <c r="K122" s="18"/>
      <c r="L122" s="18"/>
      <c r="M122" s="18"/>
      <c r="N122" s="18"/>
      <c r="O122" s="18"/>
      <c r="P122" s="121"/>
      <c r="Q122" s="11"/>
      <c r="R122" s="11"/>
      <c r="S122" s="11"/>
      <c r="T122" s="11"/>
      <c r="U122" s="11"/>
      <c r="V122" s="11"/>
      <c r="W122" s="11"/>
      <c r="X122" s="11"/>
      <c r="Y122" s="11"/>
      <c r="Z122" s="11"/>
      <c r="AA122" s="11"/>
      <c r="AB122" s="11"/>
      <c r="AC122" s="11"/>
      <c r="AD122" s="11"/>
      <c r="AE122" s="11"/>
      <c r="AF122" s="11"/>
      <c r="AG122" s="11"/>
      <c r="AH122" s="11"/>
      <c r="AI122" s="11"/>
      <c r="AJ122" s="11"/>
      <c r="AK122" s="11"/>
      <c r="AL122" s="11">
        <v>25</v>
      </c>
      <c r="AM122" s="11"/>
      <c r="AN122" s="11"/>
      <c r="AO122" s="11"/>
      <c r="AP122" s="11"/>
      <c r="AQ122" s="11"/>
      <c r="AR122" s="11"/>
      <c r="AS122" s="11"/>
      <c r="AT122" s="11"/>
      <c r="AU122" s="11"/>
      <c r="AV122" s="11"/>
      <c r="AW122" s="88">
        <f t="shared" si="1"/>
        <v>25</v>
      </c>
    </row>
    <row r="123" spans="1:49" ht="15.75" x14ac:dyDescent="0.25">
      <c r="B123" s="2"/>
      <c r="C123" s="11"/>
      <c r="D123" s="14"/>
      <c r="E123" s="14"/>
      <c r="F123" s="18"/>
      <c r="G123" s="18"/>
      <c r="H123" s="18"/>
      <c r="I123" s="121"/>
      <c r="J123" s="121"/>
      <c r="K123" s="18"/>
      <c r="L123" s="18"/>
      <c r="M123" s="18"/>
      <c r="N123" s="18">
        <v>90</v>
      </c>
      <c r="O123" s="18"/>
      <c r="P123" s="121"/>
      <c r="Q123" s="11"/>
      <c r="R123" s="11"/>
      <c r="S123" s="11"/>
      <c r="T123" s="11"/>
      <c r="U123" s="11"/>
      <c r="V123" s="11"/>
      <c r="W123" s="11"/>
      <c r="X123" s="11"/>
      <c r="Y123" s="11"/>
      <c r="Z123" s="11"/>
      <c r="AA123" s="11"/>
      <c r="AB123" s="11"/>
      <c r="AC123" s="11"/>
      <c r="AD123" s="11"/>
      <c r="AE123" s="11"/>
      <c r="AF123" s="11"/>
      <c r="AG123" s="11"/>
      <c r="AH123" s="11"/>
      <c r="AI123" s="11"/>
      <c r="AJ123" s="11"/>
      <c r="AK123" s="11"/>
      <c r="AL123" s="11"/>
      <c r="AM123" s="11"/>
      <c r="AN123" s="11"/>
      <c r="AO123" s="11"/>
      <c r="AP123" s="11"/>
      <c r="AQ123" s="11"/>
      <c r="AR123" s="11"/>
      <c r="AS123" s="11"/>
      <c r="AT123" s="11"/>
      <c r="AU123" s="11"/>
      <c r="AV123" s="11"/>
      <c r="AW123" s="88">
        <f t="shared" si="1"/>
        <v>90</v>
      </c>
    </row>
    <row r="124" spans="1:49" ht="15.75" x14ac:dyDescent="0.25">
      <c r="B124" s="117"/>
      <c r="C124" s="11"/>
      <c r="D124" s="14"/>
      <c r="E124" s="14"/>
      <c r="F124" s="14"/>
      <c r="G124" s="14"/>
      <c r="H124" s="18"/>
      <c r="I124" s="121"/>
      <c r="J124" s="121"/>
      <c r="K124" s="18"/>
      <c r="L124" s="18"/>
      <c r="M124" s="18"/>
      <c r="N124" s="18"/>
      <c r="O124" s="18"/>
      <c r="P124" s="12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  <c r="AG124" s="11"/>
      <c r="AH124" s="11"/>
      <c r="AI124" s="11"/>
      <c r="AJ124" s="11"/>
      <c r="AK124" s="11"/>
      <c r="AL124" s="11">
        <v>25</v>
      </c>
      <c r="AM124" s="11"/>
      <c r="AN124" s="11"/>
      <c r="AO124" s="11"/>
      <c r="AP124" s="11"/>
      <c r="AQ124" s="11"/>
      <c r="AR124" s="11"/>
      <c r="AS124" s="11"/>
      <c r="AT124" s="11"/>
      <c r="AU124" s="11"/>
      <c r="AV124" s="11"/>
      <c r="AW124" s="88">
        <f t="shared" si="1"/>
        <v>25</v>
      </c>
    </row>
    <row r="125" spans="1:49" ht="15.75" x14ac:dyDescent="0.25">
      <c r="B125" s="117"/>
      <c r="C125" s="11"/>
      <c r="D125" s="14"/>
      <c r="E125" s="14"/>
      <c r="F125" s="14"/>
      <c r="G125" s="14"/>
      <c r="H125" s="14"/>
      <c r="I125" s="14"/>
      <c r="J125" s="14"/>
      <c r="K125" s="18"/>
      <c r="L125" s="18"/>
      <c r="M125" s="18"/>
      <c r="N125" s="18"/>
      <c r="O125" s="18"/>
      <c r="P125" s="121"/>
      <c r="Q125" s="11"/>
      <c r="R125" s="11"/>
      <c r="S125" s="11"/>
      <c r="T125" s="11"/>
      <c r="U125" s="11"/>
      <c r="V125" s="11"/>
      <c r="W125" s="11"/>
      <c r="X125" s="11"/>
      <c r="Y125" s="11"/>
      <c r="Z125" s="11"/>
      <c r="AA125" s="11"/>
      <c r="AB125" s="11"/>
      <c r="AC125" s="11"/>
      <c r="AD125" s="11"/>
      <c r="AE125" s="11"/>
      <c r="AF125" s="11"/>
      <c r="AG125" s="11"/>
      <c r="AH125" s="11"/>
      <c r="AI125" s="11"/>
      <c r="AJ125" s="11"/>
      <c r="AK125" s="11"/>
      <c r="AL125" s="11">
        <v>25</v>
      </c>
      <c r="AM125" s="11"/>
      <c r="AN125" s="11"/>
      <c r="AO125" s="11"/>
      <c r="AP125" s="11"/>
      <c r="AQ125" s="11"/>
      <c r="AR125" s="11"/>
      <c r="AS125" s="11"/>
      <c r="AT125" s="11"/>
      <c r="AU125" s="11"/>
      <c r="AV125" s="11"/>
      <c r="AW125" s="88">
        <f t="shared" si="1"/>
        <v>25</v>
      </c>
    </row>
    <row r="126" spans="1:49" ht="15.75" x14ac:dyDescent="0.25">
      <c r="A126" s="16"/>
      <c r="B126" s="2"/>
      <c r="C126" s="11"/>
      <c r="D126" s="14"/>
      <c r="E126" s="14"/>
      <c r="F126" s="14"/>
      <c r="G126" s="125"/>
      <c r="H126" s="125"/>
      <c r="I126" s="14"/>
      <c r="J126" s="14"/>
      <c r="K126" s="18"/>
      <c r="L126" s="18"/>
      <c r="M126" s="18"/>
      <c r="N126" s="18"/>
      <c r="O126" s="18"/>
      <c r="P126" s="121"/>
      <c r="Q126" s="11"/>
      <c r="R126" s="11"/>
      <c r="S126" s="11"/>
      <c r="T126" s="11"/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  <c r="AG126" s="11"/>
      <c r="AH126" s="11"/>
      <c r="AI126" s="11"/>
      <c r="AJ126" s="11"/>
      <c r="AK126" s="11"/>
      <c r="AL126" s="11">
        <v>25</v>
      </c>
      <c r="AM126" s="11"/>
      <c r="AN126" s="11"/>
      <c r="AO126" s="11"/>
      <c r="AP126" s="11"/>
      <c r="AQ126" s="11"/>
      <c r="AR126" s="11"/>
      <c r="AS126" s="11"/>
      <c r="AT126" s="11"/>
      <c r="AU126" s="11"/>
      <c r="AV126" s="11"/>
      <c r="AW126" s="88">
        <f t="shared" si="1"/>
        <v>25</v>
      </c>
    </row>
    <row r="127" spans="1:49" ht="15.75" x14ac:dyDescent="0.25">
      <c r="B127" s="53"/>
      <c r="C127" s="11"/>
      <c r="D127" s="14"/>
      <c r="E127" s="14"/>
      <c r="F127" s="14"/>
      <c r="G127" s="14"/>
      <c r="H127" s="14"/>
      <c r="I127" s="18"/>
      <c r="J127" s="18"/>
      <c r="K127" s="18"/>
      <c r="L127" s="18"/>
      <c r="M127" s="18"/>
      <c r="N127" s="18"/>
      <c r="O127" s="18"/>
      <c r="P127" s="121"/>
      <c r="Q127" s="11"/>
      <c r="R127" s="11"/>
      <c r="S127" s="11"/>
      <c r="T127" s="11"/>
      <c r="U127" s="11"/>
      <c r="V127" s="11"/>
      <c r="W127" s="11"/>
      <c r="X127" s="11"/>
      <c r="Y127" s="11"/>
      <c r="Z127" s="11"/>
      <c r="AA127" s="11"/>
      <c r="AB127" s="11"/>
      <c r="AC127" s="11"/>
      <c r="AD127" s="11"/>
      <c r="AE127" s="11"/>
      <c r="AF127" s="11"/>
      <c r="AG127" s="11"/>
      <c r="AH127" s="11"/>
      <c r="AI127" s="11"/>
      <c r="AJ127" s="11"/>
      <c r="AK127" s="11"/>
      <c r="AL127" s="11">
        <v>25</v>
      </c>
      <c r="AM127" s="11"/>
      <c r="AN127" s="11"/>
      <c r="AO127" s="11"/>
      <c r="AP127" s="11"/>
      <c r="AQ127" s="11"/>
      <c r="AR127" s="11"/>
      <c r="AS127" s="11"/>
      <c r="AT127" s="11"/>
      <c r="AU127" s="11"/>
      <c r="AV127" s="11"/>
      <c r="AW127" s="88">
        <f t="shared" si="1"/>
        <v>25</v>
      </c>
    </row>
    <row r="128" spans="1:49" ht="15.75" x14ac:dyDescent="0.25">
      <c r="B128" s="53"/>
      <c r="C128" s="11"/>
      <c r="D128" s="14"/>
      <c r="E128" s="14"/>
      <c r="F128" s="14"/>
      <c r="G128" s="14"/>
      <c r="H128" s="14"/>
      <c r="I128" s="18"/>
      <c r="J128" s="18"/>
      <c r="K128" s="18"/>
      <c r="L128" s="18"/>
      <c r="M128" s="18"/>
      <c r="N128" s="18"/>
      <c r="O128" s="18"/>
      <c r="P128" s="121"/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  <c r="AB128" s="11"/>
      <c r="AC128" s="11"/>
      <c r="AD128" s="11"/>
      <c r="AE128" s="11"/>
      <c r="AF128" s="11"/>
      <c r="AG128" s="11"/>
      <c r="AH128" s="11"/>
      <c r="AI128" s="11"/>
      <c r="AJ128" s="11"/>
      <c r="AK128" s="11"/>
      <c r="AL128" s="11">
        <v>25</v>
      </c>
      <c r="AM128" s="11"/>
      <c r="AN128" s="11"/>
      <c r="AO128" s="11"/>
      <c r="AP128" s="11"/>
      <c r="AQ128" s="11"/>
      <c r="AR128" s="11"/>
      <c r="AS128" s="11"/>
      <c r="AT128" s="11"/>
      <c r="AU128" s="11"/>
      <c r="AV128" s="11"/>
      <c r="AW128" s="88">
        <f t="shared" si="1"/>
        <v>25</v>
      </c>
    </row>
    <row r="129" spans="1:49" ht="15.75" x14ac:dyDescent="0.25">
      <c r="B129" s="53"/>
      <c r="C129" s="11"/>
      <c r="D129" s="18"/>
      <c r="E129" s="14"/>
      <c r="F129" s="14"/>
      <c r="G129" s="14"/>
      <c r="H129" s="14"/>
      <c r="I129" s="14"/>
      <c r="J129" s="14"/>
      <c r="K129" s="18"/>
      <c r="L129" s="18"/>
      <c r="M129" s="18"/>
      <c r="N129" s="18"/>
      <c r="O129" s="18"/>
      <c r="P129" s="121"/>
      <c r="Q129" s="11"/>
      <c r="R129" s="11"/>
      <c r="S129" s="11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  <c r="AG129" s="11"/>
      <c r="AH129" s="11"/>
      <c r="AI129" s="11"/>
      <c r="AJ129" s="11"/>
      <c r="AK129" s="11"/>
      <c r="AL129" s="11">
        <v>25</v>
      </c>
      <c r="AM129" s="11"/>
      <c r="AN129" s="11"/>
      <c r="AO129" s="11"/>
      <c r="AP129" s="11"/>
      <c r="AQ129" s="11"/>
      <c r="AR129" s="11"/>
      <c r="AS129" s="11"/>
      <c r="AT129" s="11"/>
      <c r="AU129" s="11"/>
      <c r="AV129" s="11"/>
      <c r="AW129" s="88">
        <f t="shared" si="1"/>
        <v>25</v>
      </c>
    </row>
    <row r="130" spans="1:49" ht="15.75" x14ac:dyDescent="0.25">
      <c r="B130" s="2"/>
      <c r="C130" s="11"/>
      <c r="D130" s="18"/>
      <c r="E130" s="14"/>
      <c r="F130" s="14"/>
      <c r="G130" s="14"/>
      <c r="H130" s="14"/>
      <c r="I130" s="14"/>
      <c r="J130" s="14"/>
      <c r="K130" s="18"/>
      <c r="L130" s="18"/>
      <c r="M130" s="18"/>
      <c r="N130" s="18"/>
      <c r="O130" s="18"/>
      <c r="P130" s="12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G130" s="11"/>
      <c r="AH130" s="11"/>
      <c r="AI130" s="11"/>
      <c r="AJ130" s="11"/>
      <c r="AK130" s="11"/>
      <c r="AL130" s="11">
        <v>25</v>
      </c>
      <c r="AM130" s="11"/>
      <c r="AN130" s="11"/>
      <c r="AO130" s="11"/>
      <c r="AP130" s="11"/>
      <c r="AQ130" s="11"/>
      <c r="AR130" s="11"/>
      <c r="AS130" s="11"/>
      <c r="AT130" s="11"/>
      <c r="AU130" s="11"/>
      <c r="AV130" s="11"/>
      <c r="AW130" s="88">
        <f t="shared" si="1"/>
        <v>25</v>
      </c>
    </row>
    <row r="131" spans="1:49" ht="15.75" x14ac:dyDescent="0.25">
      <c r="B131" s="2"/>
      <c r="C131" s="11"/>
      <c r="D131" s="18"/>
      <c r="E131" s="14"/>
      <c r="F131" s="14"/>
      <c r="G131" s="14"/>
      <c r="H131" s="14"/>
      <c r="I131" s="14"/>
      <c r="J131" s="14"/>
      <c r="K131" s="18"/>
      <c r="L131" s="18"/>
      <c r="M131" s="18"/>
      <c r="N131" s="18"/>
      <c r="O131" s="18"/>
      <c r="P131" s="12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>
        <v>25</v>
      </c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88">
        <f t="shared" si="1"/>
        <v>25</v>
      </c>
    </row>
    <row r="132" spans="1:49" ht="15.75" x14ac:dyDescent="0.25">
      <c r="B132" s="150"/>
      <c r="C132" s="11"/>
      <c r="D132" s="18"/>
      <c r="E132" s="18"/>
      <c r="F132" s="18">
        <v>1095.8599999999999</v>
      </c>
      <c r="G132" s="14"/>
      <c r="H132" s="14"/>
      <c r="I132" s="14"/>
      <c r="J132" s="14"/>
      <c r="K132" s="18"/>
      <c r="L132" s="18"/>
      <c r="M132" s="18"/>
      <c r="N132" s="18"/>
      <c r="O132" s="18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88">
        <f t="shared" si="1"/>
        <v>1095.8599999999999</v>
      </c>
    </row>
    <row r="133" spans="1:49" ht="15.75" x14ac:dyDescent="0.25">
      <c r="A133" s="150"/>
      <c r="B133" s="150"/>
      <c r="C133" s="11"/>
      <c r="D133" s="18"/>
      <c r="E133" s="18"/>
      <c r="F133" s="18"/>
      <c r="G133" s="14"/>
      <c r="H133" s="14"/>
      <c r="I133" s="18">
        <v>695.91</v>
      </c>
      <c r="J133" s="18">
        <v>184.02</v>
      </c>
      <c r="K133" s="18"/>
      <c r="L133" s="18"/>
      <c r="M133" s="18"/>
      <c r="N133" s="18"/>
      <c r="O133" s="18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88">
        <f t="shared" ref="AW133:AW195" si="2">SUM(C133:AV133)</f>
        <v>879.93</v>
      </c>
    </row>
    <row r="134" spans="1:49" ht="15.75" x14ac:dyDescent="0.25">
      <c r="A134" s="150"/>
      <c r="B134" s="150"/>
      <c r="C134" s="11"/>
      <c r="D134" s="18"/>
      <c r="E134" s="18"/>
      <c r="F134" s="18"/>
      <c r="G134" s="14"/>
      <c r="H134" s="14"/>
      <c r="I134" s="18">
        <v>12.06</v>
      </c>
      <c r="J134" s="18"/>
      <c r="K134" s="18"/>
      <c r="L134" s="18"/>
      <c r="M134" s="18"/>
      <c r="N134" s="18"/>
      <c r="O134" s="18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88">
        <f t="shared" si="2"/>
        <v>12.06</v>
      </c>
    </row>
    <row r="135" spans="1:49" ht="15.75" x14ac:dyDescent="0.25">
      <c r="B135" s="2"/>
      <c r="C135" s="11"/>
      <c r="D135" s="18"/>
      <c r="E135" s="18"/>
      <c r="F135" s="18"/>
      <c r="G135" s="14"/>
      <c r="H135" s="14"/>
      <c r="I135" s="18"/>
      <c r="J135" s="18"/>
      <c r="K135" s="18"/>
      <c r="L135" s="18"/>
      <c r="M135" s="18"/>
      <c r="N135" s="18">
        <v>41.16</v>
      </c>
      <c r="O135" s="18"/>
      <c r="P135" s="121"/>
      <c r="Q135" s="11"/>
      <c r="R135" s="11"/>
      <c r="S135" s="11"/>
      <c r="T135" s="11"/>
      <c r="U135" s="11"/>
      <c r="V135" s="11"/>
      <c r="W135" s="11"/>
      <c r="X135" s="11"/>
      <c r="Y135" s="11">
        <v>20</v>
      </c>
      <c r="Z135" s="11"/>
      <c r="AA135" s="11">
        <v>34.51</v>
      </c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88">
        <f t="shared" si="2"/>
        <v>95.669999999999987</v>
      </c>
    </row>
    <row r="136" spans="1:49" ht="15.75" x14ac:dyDescent="0.25">
      <c r="B136" s="53"/>
      <c r="C136" s="11"/>
      <c r="D136" s="14"/>
      <c r="E136" s="14"/>
      <c r="F136" s="18"/>
      <c r="G136" s="14"/>
      <c r="H136" s="18"/>
      <c r="I136" s="18"/>
      <c r="J136" s="18"/>
      <c r="K136" s="11"/>
      <c r="L136" s="11"/>
      <c r="M136" s="11"/>
      <c r="N136" s="11">
        <v>52.25</v>
      </c>
      <c r="O136" s="11"/>
      <c r="P136" s="12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88">
        <f t="shared" si="2"/>
        <v>52.25</v>
      </c>
    </row>
    <row r="137" spans="1:49" ht="15.75" x14ac:dyDescent="0.25">
      <c r="B137" s="53"/>
      <c r="C137" s="11"/>
      <c r="D137" s="14"/>
      <c r="E137" s="14"/>
      <c r="F137" s="14"/>
      <c r="G137" s="14"/>
      <c r="H137" s="14"/>
      <c r="I137" s="18"/>
      <c r="J137" s="18"/>
      <c r="K137" s="121"/>
      <c r="L137" s="121"/>
      <c r="M137" s="18"/>
      <c r="N137" s="18">
        <v>35.75</v>
      </c>
      <c r="O137" s="18"/>
      <c r="P137" s="12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88">
        <f t="shared" si="2"/>
        <v>35.75</v>
      </c>
    </row>
    <row r="138" spans="1:49" ht="15.75" x14ac:dyDescent="0.25">
      <c r="B138" s="53"/>
      <c r="C138" s="11"/>
      <c r="D138" s="18"/>
      <c r="E138" s="18"/>
      <c r="F138" s="14"/>
      <c r="G138" s="14"/>
      <c r="H138" s="14"/>
      <c r="I138" s="18"/>
      <c r="J138" s="18"/>
      <c r="K138" s="18"/>
      <c r="L138" s="18"/>
      <c r="M138" s="18"/>
      <c r="N138" s="18">
        <v>30.25</v>
      </c>
      <c r="O138" s="18"/>
      <c r="P138" s="12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88">
        <f t="shared" si="2"/>
        <v>30.25</v>
      </c>
    </row>
    <row r="139" spans="1:49" ht="15.75" x14ac:dyDescent="0.25">
      <c r="B139" s="53"/>
      <c r="C139" s="11"/>
      <c r="D139" s="14"/>
      <c r="E139" s="14"/>
      <c r="F139" s="14"/>
      <c r="G139" s="18"/>
      <c r="H139" s="14"/>
      <c r="I139" s="18"/>
      <c r="J139" s="18"/>
      <c r="K139" s="18"/>
      <c r="L139" s="18"/>
      <c r="M139" s="18"/>
      <c r="N139" s="18">
        <v>30.25</v>
      </c>
      <c r="O139" s="18"/>
      <c r="P139" s="121"/>
      <c r="Q139" s="11"/>
      <c r="R139" s="121"/>
      <c r="S139" s="121"/>
      <c r="T139" s="121"/>
      <c r="U139" s="121"/>
      <c r="V139" s="121"/>
      <c r="W139" s="121"/>
      <c r="X139" s="121"/>
      <c r="Y139" s="121"/>
      <c r="Z139" s="121"/>
      <c r="AA139" s="121"/>
      <c r="AB139" s="121"/>
      <c r="AC139" s="121"/>
      <c r="AD139" s="121"/>
      <c r="AE139" s="121"/>
      <c r="AF139" s="121"/>
      <c r="AG139" s="121"/>
      <c r="AH139" s="121"/>
      <c r="AI139" s="121"/>
      <c r="AJ139" s="121"/>
      <c r="AK139" s="121"/>
      <c r="AL139" s="121"/>
      <c r="AM139" s="121"/>
      <c r="AN139" s="121"/>
      <c r="AO139" s="121"/>
      <c r="AP139" s="121"/>
      <c r="AQ139" s="121"/>
      <c r="AR139" s="121"/>
      <c r="AS139" s="121"/>
      <c r="AT139" s="121"/>
      <c r="AU139" s="121"/>
      <c r="AV139" s="121"/>
      <c r="AW139" s="88">
        <f t="shared" si="2"/>
        <v>30.25</v>
      </c>
    </row>
    <row r="140" spans="1:49" ht="15.75" x14ac:dyDescent="0.25">
      <c r="B140" s="150"/>
      <c r="C140" s="11"/>
      <c r="D140" s="18"/>
      <c r="E140" s="14"/>
      <c r="F140" s="14"/>
      <c r="G140" s="14"/>
      <c r="H140" s="18"/>
      <c r="I140" s="18">
        <v>695.91</v>
      </c>
      <c r="J140" s="18">
        <v>184.02</v>
      </c>
      <c r="K140" s="18"/>
      <c r="L140" s="18"/>
      <c r="M140" s="18"/>
      <c r="N140" s="18"/>
      <c r="O140" s="18"/>
      <c r="P140" s="121"/>
      <c r="Q140" s="11"/>
      <c r="R140" s="121"/>
      <c r="S140" s="121"/>
      <c r="T140" s="121"/>
      <c r="U140" s="121"/>
      <c r="V140" s="121"/>
      <c r="W140" s="121"/>
      <c r="X140" s="121"/>
      <c r="Y140" s="121"/>
      <c r="Z140" s="121"/>
      <c r="AA140" s="121"/>
      <c r="AB140" s="121"/>
      <c r="AC140" s="121"/>
      <c r="AD140" s="121"/>
      <c r="AE140" s="121"/>
      <c r="AF140" s="121"/>
      <c r="AG140" s="121"/>
      <c r="AH140" s="121"/>
      <c r="AI140" s="121"/>
      <c r="AJ140" s="121"/>
      <c r="AK140" s="121"/>
      <c r="AL140" s="121"/>
      <c r="AM140" s="121"/>
      <c r="AN140" s="121"/>
      <c r="AO140" s="121"/>
      <c r="AP140" s="121"/>
      <c r="AQ140" s="121"/>
      <c r="AR140" s="121"/>
      <c r="AS140" s="121"/>
      <c r="AT140" s="121"/>
      <c r="AU140" s="121"/>
      <c r="AV140" s="121"/>
      <c r="AW140" s="88">
        <f t="shared" si="2"/>
        <v>879.93</v>
      </c>
    </row>
    <row r="141" spans="1:49" ht="15.75" x14ac:dyDescent="0.25">
      <c r="A141" s="150"/>
      <c r="B141" s="150"/>
      <c r="C141" s="11"/>
      <c r="D141" s="14"/>
      <c r="E141" s="14"/>
      <c r="F141" s="18"/>
      <c r="G141" s="18">
        <v>1382.9</v>
      </c>
      <c r="H141" s="18">
        <v>280.36</v>
      </c>
      <c r="I141" s="18"/>
      <c r="J141" s="18"/>
      <c r="K141" s="18"/>
      <c r="L141" s="18"/>
      <c r="M141" s="18"/>
      <c r="N141" s="18"/>
      <c r="O141" s="18"/>
      <c r="P141" s="121"/>
      <c r="Q141" s="11"/>
      <c r="R141" s="121"/>
      <c r="S141" s="121"/>
      <c r="T141" s="121"/>
      <c r="U141" s="121"/>
      <c r="V141" s="121"/>
      <c r="W141" s="121"/>
      <c r="X141" s="121"/>
      <c r="Y141" s="121"/>
      <c r="Z141" s="121"/>
      <c r="AA141" s="121"/>
      <c r="AB141" s="121"/>
      <c r="AC141" s="121"/>
      <c r="AD141" s="121"/>
      <c r="AE141" s="121"/>
      <c r="AF141" s="121"/>
      <c r="AG141" s="121"/>
      <c r="AH141" s="121"/>
      <c r="AI141" s="121"/>
      <c r="AJ141" s="121"/>
      <c r="AK141" s="121"/>
      <c r="AL141" s="121"/>
      <c r="AM141" s="121"/>
      <c r="AN141" s="121"/>
      <c r="AO141" s="121"/>
      <c r="AP141" s="121"/>
      <c r="AQ141" s="121"/>
      <c r="AR141" s="121"/>
      <c r="AS141" s="121"/>
      <c r="AT141" s="121"/>
      <c r="AU141" s="121"/>
      <c r="AV141" s="121"/>
      <c r="AW141" s="88">
        <f t="shared" si="2"/>
        <v>1663.2600000000002</v>
      </c>
    </row>
    <row r="142" spans="1:49" ht="15.75" x14ac:dyDescent="0.25">
      <c r="B142" s="2"/>
      <c r="C142" s="11"/>
      <c r="D142" s="14"/>
      <c r="E142" s="14"/>
      <c r="F142" s="14"/>
      <c r="G142" s="14"/>
      <c r="H142" s="14"/>
      <c r="I142" s="14"/>
      <c r="J142" s="14"/>
      <c r="K142" s="18"/>
      <c r="L142" s="18"/>
      <c r="M142" s="18"/>
      <c r="N142" s="18">
        <v>19.25</v>
      </c>
      <c r="O142" s="18"/>
      <c r="P142" s="121"/>
      <c r="Q142" s="11"/>
      <c r="R142" s="121"/>
      <c r="S142" s="121"/>
      <c r="T142" s="121"/>
      <c r="U142" s="121"/>
      <c r="V142" s="121"/>
      <c r="W142" s="121"/>
      <c r="X142" s="121"/>
      <c r="Y142" s="121"/>
      <c r="Z142" s="121"/>
      <c r="AA142" s="121"/>
      <c r="AB142" s="121"/>
      <c r="AC142" s="121"/>
      <c r="AD142" s="121"/>
      <c r="AE142" s="121"/>
      <c r="AF142" s="121"/>
      <c r="AG142" s="121"/>
      <c r="AH142" s="121"/>
      <c r="AI142" s="121"/>
      <c r="AJ142" s="121"/>
      <c r="AK142" s="121"/>
      <c r="AL142" s="121"/>
      <c r="AM142" s="121"/>
      <c r="AN142" s="121"/>
      <c r="AO142" s="121"/>
      <c r="AP142" s="121"/>
      <c r="AQ142" s="121"/>
      <c r="AR142" s="121"/>
      <c r="AS142" s="121"/>
      <c r="AT142" s="121"/>
      <c r="AU142" s="121"/>
      <c r="AV142" s="121"/>
      <c r="AW142" s="88">
        <f t="shared" si="2"/>
        <v>19.25</v>
      </c>
    </row>
    <row r="143" spans="1:49" ht="15.75" x14ac:dyDescent="0.25">
      <c r="B143" s="2"/>
      <c r="C143" s="11"/>
      <c r="D143" s="18"/>
      <c r="E143" s="14"/>
      <c r="F143" s="18"/>
      <c r="G143" s="14"/>
      <c r="H143" s="14"/>
      <c r="I143" s="14"/>
      <c r="J143" s="14"/>
      <c r="K143" s="18"/>
      <c r="L143" s="18"/>
      <c r="M143" s="18"/>
      <c r="N143" s="18">
        <v>32.25</v>
      </c>
      <c r="O143" s="18"/>
      <c r="P143" s="121"/>
      <c r="Q143" s="11"/>
      <c r="R143" s="121"/>
      <c r="S143" s="121"/>
      <c r="T143" s="121"/>
      <c r="U143" s="121"/>
      <c r="V143" s="121"/>
      <c r="W143" s="121"/>
      <c r="X143" s="121"/>
      <c r="Y143" s="121"/>
      <c r="Z143" s="121"/>
      <c r="AA143" s="121"/>
      <c r="AB143" s="121"/>
      <c r="AC143" s="121"/>
      <c r="AD143" s="121"/>
      <c r="AE143" s="121"/>
      <c r="AF143" s="121"/>
      <c r="AG143" s="121"/>
      <c r="AH143" s="121"/>
      <c r="AI143" s="121"/>
      <c r="AJ143" s="121"/>
      <c r="AK143" s="121"/>
      <c r="AL143" s="121"/>
      <c r="AM143" s="121"/>
      <c r="AN143" s="121"/>
      <c r="AO143" s="121"/>
      <c r="AP143" s="121"/>
      <c r="AQ143" s="121"/>
      <c r="AR143" s="121"/>
      <c r="AS143" s="121"/>
      <c r="AT143" s="121"/>
      <c r="AU143" s="121"/>
      <c r="AV143" s="121"/>
      <c r="AW143" s="88">
        <f t="shared" si="2"/>
        <v>32.25</v>
      </c>
    </row>
    <row r="144" spans="1:49" ht="15.75" x14ac:dyDescent="0.25">
      <c r="B144" s="2"/>
      <c r="C144" s="121"/>
      <c r="D144" s="14"/>
      <c r="E144" s="14"/>
      <c r="F144" s="121"/>
      <c r="G144" s="14"/>
      <c r="H144" s="14"/>
      <c r="I144" s="14"/>
      <c r="J144" s="14"/>
      <c r="K144" s="18"/>
      <c r="L144" s="18"/>
      <c r="M144" s="18"/>
      <c r="N144" s="18">
        <v>31.75</v>
      </c>
      <c r="O144" s="18"/>
      <c r="P144" s="121"/>
      <c r="Q144" s="11"/>
      <c r="R144" s="121"/>
      <c r="S144" s="121"/>
      <c r="T144" s="121"/>
      <c r="U144" s="121"/>
      <c r="V144" s="121"/>
      <c r="W144" s="121"/>
      <c r="X144" s="121"/>
      <c r="Y144" s="121"/>
      <c r="Z144" s="121"/>
      <c r="AA144" s="121"/>
      <c r="AB144" s="121"/>
      <c r="AC144" s="121"/>
      <c r="AD144" s="121"/>
      <c r="AE144" s="121"/>
      <c r="AF144" s="121"/>
      <c r="AG144" s="121"/>
      <c r="AH144" s="121"/>
      <c r="AI144" s="121"/>
      <c r="AJ144" s="121"/>
      <c r="AK144" s="121"/>
      <c r="AL144" s="121"/>
      <c r="AM144" s="121"/>
      <c r="AN144" s="121"/>
      <c r="AO144" s="121"/>
      <c r="AP144" s="121"/>
      <c r="AQ144" s="121"/>
      <c r="AR144" s="121"/>
      <c r="AS144" s="121"/>
      <c r="AT144" s="121"/>
      <c r="AU144" s="121"/>
      <c r="AV144" s="121"/>
      <c r="AW144" s="88">
        <f t="shared" si="2"/>
        <v>31.75</v>
      </c>
    </row>
    <row r="145" spans="2:49" ht="15.75" x14ac:dyDescent="0.25">
      <c r="B145" s="53"/>
      <c r="C145" s="11"/>
      <c r="D145" s="14"/>
      <c r="E145" s="14"/>
      <c r="F145" s="14"/>
      <c r="G145" s="14"/>
      <c r="H145" s="14"/>
      <c r="I145" s="14"/>
      <c r="J145" s="14"/>
      <c r="K145" s="18"/>
      <c r="L145" s="18"/>
      <c r="M145" s="18"/>
      <c r="N145" s="18"/>
      <c r="O145" s="18"/>
      <c r="P145" s="121"/>
      <c r="Q145" s="11"/>
      <c r="R145" s="121"/>
      <c r="S145" s="121"/>
      <c r="T145" s="121"/>
      <c r="U145" s="121"/>
      <c r="V145" s="121"/>
      <c r="W145" s="121"/>
      <c r="X145" s="121"/>
      <c r="Y145" s="121"/>
      <c r="Z145" s="121"/>
      <c r="AA145" s="121"/>
      <c r="AB145" s="121"/>
      <c r="AC145" s="121"/>
      <c r="AD145" s="121"/>
      <c r="AE145" s="121"/>
      <c r="AF145" s="121"/>
      <c r="AG145" s="121"/>
      <c r="AH145" s="121"/>
      <c r="AI145" s="121"/>
      <c r="AJ145" s="121"/>
      <c r="AK145" s="121"/>
      <c r="AL145" s="121"/>
      <c r="AM145" s="121"/>
      <c r="AN145" s="121"/>
      <c r="AO145" s="121"/>
      <c r="AP145" s="121">
        <v>1.7</v>
      </c>
      <c r="AQ145" s="121"/>
      <c r="AR145" s="121"/>
      <c r="AS145" s="121"/>
      <c r="AT145" s="121"/>
      <c r="AU145" s="121"/>
      <c r="AV145" s="121"/>
      <c r="AW145" s="88">
        <f t="shared" si="2"/>
        <v>1.7</v>
      </c>
    </row>
    <row r="146" spans="2:49" ht="15.75" x14ac:dyDescent="0.25">
      <c r="B146" s="53"/>
      <c r="C146" s="11"/>
      <c r="D146" s="14"/>
      <c r="E146" s="14"/>
      <c r="F146" s="14"/>
      <c r="G146" s="14"/>
      <c r="H146" s="14"/>
      <c r="I146" s="14"/>
      <c r="J146" s="14"/>
      <c r="K146" s="18"/>
      <c r="L146" s="18"/>
      <c r="M146" s="18"/>
      <c r="N146" s="18"/>
      <c r="O146" s="18"/>
      <c r="P146" s="121"/>
      <c r="Q146" s="11"/>
      <c r="R146" s="121"/>
      <c r="S146" s="121"/>
      <c r="T146" s="121"/>
      <c r="U146" s="121"/>
      <c r="V146" s="121"/>
      <c r="W146" s="121"/>
      <c r="X146" s="121"/>
      <c r="Y146" s="121"/>
      <c r="Z146" s="121"/>
      <c r="AA146" s="121"/>
      <c r="AB146" s="121"/>
      <c r="AC146" s="121"/>
      <c r="AD146" s="121"/>
      <c r="AE146" s="121"/>
      <c r="AF146" s="121"/>
      <c r="AG146" s="121"/>
      <c r="AH146" s="121"/>
      <c r="AI146" s="121"/>
      <c r="AJ146" s="121"/>
      <c r="AK146" s="121"/>
      <c r="AL146" s="121"/>
      <c r="AM146" s="121"/>
      <c r="AN146" s="121"/>
      <c r="AO146" s="121"/>
      <c r="AP146" s="121">
        <v>1.7</v>
      </c>
      <c r="AQ146" s="121"/>
      <c r="AR146" s="121"/>
      <c r="AS146" s="121"/>
      <c r="AT146" s="121"/>
      <c r="AU146" s="121"/>
      <c r="AV146" s="121"/>
      <c r="AW146" s="88">
        <f t="shared" si="2"/>
        <v>1.7</v>
      </c>
    </row>
    <row r="147" spans="2:49" ht="15.75" x14ac:dyDescent="0.25">
      <c r="B147" s="53"/>
      <c r="C147" s="11"/>
      <c r="D147" s="14"/>
      <c r="E147" s="14"/>
      <c r="F147" s="14"/>
      <c r="G147" s="14"/>
      <c r="H147" s="14"/>
      <c r="I147" s="14"/>
      <c r="J147" s="14"/>
      <c r="K147" s="18"/>
      <c r="L147" s="18"/>
      <c r="M147" s="18"/>
      <c r="N147" s="18"/>
      <c r="O147" s="18"/>
      <c r="P147" s="121"/>
      <c r="Q147" s="11"/>
      <c r="R147" s="121"/>
      <c r="S147" s="121"/>
      <c r="T147" s="121"/>
      <c r="U147" s="121"/>
      <c r="V147" s="121"/>
      <c r="W147" s="121"/>
      <c r="X147" s="121"/>
      <c r="Y147" s="121"/>
      <c r="Z147" s="121"/>
      <c r="AA147" s="121"/>
      <c r="AB147" s="121"/>
      <c r="AC147" s="121"/>
      <c r="AD147" s="121"/>
      <c r="AE147" s="121"/>
      <c r="AF147" s="121"/>
      <c r="AG147" s="121"/>
      <c r="AH147" s="121"/>
      <c r="AI147" s="121"/>
      <c r="AJ147" s="121"/>
      <c r="AK147" s="121"/>
      <c r="AL147" s="121"/>
      <c r="AM147" s="121"/>
      <c r="AN147" s="121"/>
      <c r="AO147" s="121"/>
      <c r="AP147" s="121">
        <v>1.7</v>
      </c>
      <c r="AQ147" s="121"/>
      <c r="AR147" s="121"/>
      <c r="AS147" s="121"/>
      <c r="AT147" s="121"/>
      <c r="AU147" s="121"/>
      <c r="AV147" s="121"/>
      <c r="AW147" s="88">
        <f t="shared" si="2"/>
        <v>1.7</v>
      </c>
    </row>
    <row r="148" spans="2:49" ht="15.75" x14ac:dyDescent="0.25">
      <c r="B148" s="53"/>
      <c r="C148" s="11"/>
      <c r="D148" s="18"/>
      <c r="E148" s="18"/>
      <c r="F148" s="14"/>
      <c r="G148" s="14"/>
      <c r="H148" s="14"/>
      <c r="I148" s="14"/>
      <c r="J148" s="14"/>
      <c r="K148" s="18"/>
      <c r="L148" s="18"/>
      <c r="M148" s="18"/>
      <c r="N148" s="18"/>
      <c r="O148" s="18"/>
      <c r="P148" s="121"/>
      <c r="Q148" s="11"/>
      <c r="R148" s="121"/>
      <c r="S148" s="121"/>
      <c r="T148" s="121"/>
      <c r="U148" s="121"/>
      <c r="V148" s="121"/>
      <c r="W148" s="121"/>
      <c r="X148" s="121"/>
      <c r="Y148" s="121"/>
      <c r="Z148" s="121"/>
      <c r="AA148" s="121"/>
      <c r="AB148" s="121"/>
      <c r="AC148" s="121"/>
      <c r="AD148" s="121"/>
      <c r="AE148" s="121"/>
      <c r="AF148" s="121"/>
      <c r="AG148" s="121"/>
      <c r="AH148" s="121"/>
      <c r="AI148" s="121"/>
      <c r="AJ148" s="121"/>
      <c r="AK148" s="121"/>
      <c r="AL148" s="121"/>
      <c r="AM148" s="121"/>
      <c r="AN148" s="121"/>
      <c r="AO148" s="121"/>
      <c r="AP148" s="121">
        <v>1.7</v>
      </c>
      <c r="AQ148" s="121"/>
      <c r="AR148" s="121"/>
      <c r="AS148" s="121"/>
      <c r="AT148" s="121"/>
      <c r="AU148" s="121"/>
      <c r="AV148" s="121"/>
      <c r="AW148" s="88">
        <f t="shared" si="2"/>
        <v>1.7</v>
      </c>
    </row>
    <row r="149" spans="2:49" ht="15.75" x14ac:dyDescent="0.25">
      <c r="B149" s="53"/>
      <c r="C149" s="11"/>
      <c r="D149" s="14"/>
      <c r="E149" s="14"/>
      <c r="F149" s="14"/>
      <c r="G149" s="14"/>
      <c r="H149" s="14"/>
      <c r="I149" s="14"/>
      <c r="J149" s="14"/>
      <c r="K149" s="18"/>
      <c r="L149" s="18"/>
      <c r="M149" s="18"/>
      <c r="N149" s="18"/>
      <c r="O149" s="18"/>
      <c r="P149" s="121"/>
      <c r="Q149" s="11"/>
      <c r="R149" s="121"/>
      <c r="S149" s="121"/>
      <c r="T149" s="121"/>
      <c r="U149" s="121"/>
      <c r="V149" s="121"/>
      <c r="W149" s="121"/>
      <c r="X149" s="121"/>
      <c r="Y149" s="121"/>
      <c r="Z149" s="121"/>
      <c r="AA149" s="121"/>
      <c r="AB149" s="121"/>
      <c r="AC149" s="121"/>
      <c r="AD149" s="121"/>
      <c r="AE149" s="121"/>
      <c r="AF149" s="121"/>
      <c r="AG149" s="121"/>
      <c r="AH149" s="121"/>
      <c r="AI149" s="121"/>
      <c r="AJ149" s="121"/>
      <c r="AK149" s="121"/>
      <c r="AL149" s="121"/>
      <c r="AM149" s="121"/>
      <c r="AN149" s="121"/>
      <c r="AO149" s="121"/>
      <c r="AP149" s="121">
        <v>1.7</v>
      </c>
      <c r="AQ149" s="121"/>
      <c r="AR149" s="121"/>
      <c r="AS149" s="121"/>
      <c r="AT149" s="121"/>
      <c r="AU149" s="121"/>
      <c r="AV149" s="121"/>
      <c r="AW149" s="88">
        <f t="shared" si="2"/>
        <v>1.7</v>
      </c>
    </row>
    <row r="150" spans="2:49" ht="15.75" x14ac:dyDescent="0.25">
      <c r="B150" s="53"/>
      <c r="C150" s="11"/>
      <c r="D150" s="18"/>
      <c r="E150" s="18"/>
      <c r="F150" s="14"/>
      <c r="G150" s="14"/>
      <c r="H150" s="14"/>
      <c r="I150" s="14"/>
      <c r="J150" s="14"/>
      <c r="K150" s="18"/>
      <c r="L150" s="18"/>
      <c r="M150" s="18"/>
      <c r="N150" s="18"/>
      <c r="O150" s="18"/>
      <c r="P150" s="121"/>
      <c r="Q150" s="11"/>
      <c r="R150" s="121"/>
      <c r="S150" s="121"/>
      <c r="T150" s="121"/>
      <c r="U150" s="121"/>
      <c r="V150" s="121"/>
      <c r="W150" s="121"/>
      <c r="X150" s="121"/>
      <c r="Y150" s="121"/>
      <c r="Z150" s="121"/>
      <c r="AA150" s="121"/>
      <c r="AB150" s="121"/>
      <c r="AC150" s="121"/>
      <c r="AD150" s="121"/>
      <c r="AE150" s="121"/>
      <c r="AF150" s="121"/>
      <c r="AG150" s="121"/>
      <c r="AH150" s="121"/>
      <c r="AI150" s="121"/>
      <c r="AJ150" s="121"/>
      <c r="AK150" s="121"/>
      <c r="AL150" s="121"/>
      <c r="AM150" s="121"/>
      <c r="AN150" s="121"/>
      <c r="AO150" s="121"/>
      <c r="AP150" s="121">
        <v>1.7</v>
      </c>
      <c r="AQ150" s="121"/>
      <c r="AR150" s="121"/>
      <c r="AS150" s="121"/>
      <c r="AT150" s="121"/>
      <c r="AU150" s="121"/>
      <c r="AV150" s="121"/>
      <c r="AW150" s="88">
        <f t="shared" si="2"/>
        <v>1.7</v>
      </c>
    </row>
    <row r="151" spans="2:49" ht="15.75" x14ac:dyDescent="0.25">
      <c r="B151" s="2"/>
      <c r="C151" s="11">
        <v>15632.26</v>
      </c>
      <c r="D151" s="14"/>
      <c r="E151" s="14"/>
      <c r="F151" s="14"/>
      <c r="G151" s="14"/>
      <c r="H151" s="14"/>
      <c r="I151" s="14"/>
      <c r="J151" s="14"/>
      <c r="K151" s="18"/>
      <c r="L151" s="18"/>
      <c r="M151" s="18"/>
      <c r="N151" s="18"/>
      <c r="O151" s="18"/>
      <c r="P151" s="121"/>
      <c r="Q151" s="11"/>
      <c r="R151" s="11"/>
      <c r="S151" s="11"/>
      <c r="T151" s="11"/>
      <c r="U151" s="11"/>
      <c r="V151" s="11"/>
      <c r="W151" s="11"/>
      <c r="X151" s="11"/>
      <c r="Y151" s="11"/>
      <c r="Z151" s="11"/>
      <c r="AA151" s="11"/>
      <c r="AB151" s="11"/>
      <c r="AC151" s="11"/>
      <c r="AD151" s="11"/>
      <c r="AE151" s="11"/>
      <c r="AF151" s="11"/>
      <c r="AG151" s="11"/>
      <c r="AH151" s="11"/>
      <c r="AI151" s="11"/>
      <c r="AJ151" s="11"/>
      <c r="AK151" s="11"/>
      <c r="AL151" s="11"/>
      <c r="AM151" s="11"/>
      <c r="AN151" s="11"/>
      <c r="AO151" s="11"/>
      <c r="AP151" s="11"/>
      <c r="AQ151" s="11"/>
      <c r="AR151" s="11"/>
      <c r="AS151" s="11"/>
      <c r="AT151" s="11"/>
      <c r="AU151" s="11"/>
      <c r="AV151" s="11"/>
      <c r="AW151" s="88">
        <f t="shared" si="2"/>
        <v>15632.26</v>
      </c>
    </row>
    <row r="152" spans="2:49" ht="15.75" x14ac:dyDescent="0.25">
      <c r="B152" s="2"/>
      <c r="C152" s="11"/>
      <c r="D152" s="18">
        <v>3355</v>
      </c>
      <c r="E152" s="14"/>
      <c r="F152" s="14"/>
      <c r="G152" s="14"/>
      <c r="H152" s="14"/>
      <c r="I152" s="14"/>
      <c r="J152" s="14"/>
      <c r="K152" s="18"/>
      <c r="L152" s="18"/>
      <c r="M152" s="18"/>
      <c r="N152" s="18"/>
      <c r="O152" s="18"/>
      <c r="P152" s="121"/>
      <c r="Q152" s="11"/>
      <c r="R152" s="11"/>
      <c r="S152" s="11"/>
      <c r="T152" s="11"/>
      <c r="U152" s="11"/>
      <c r="V152" s="11"/>
      <c r="W152" s="11"/>
      <c r="X152" s="11"/>
      <c r="Y152" s="11"/>
      <c r="Z152" s="11"/>
      <c r="AA152" s="11"/>
      <c r="AB152" s="11"/>
      <c r="AC152" s="11"/>
      <c r="AD152" s="11"/>
      <c r="AE152" s="11"/>
      <c r="AF152" s="11"/>
      <c r="AG152" s="11"/>
      <c r="AH152" s="11"/>
      <c r="AI152" s="11"/>
      <c r="AJ152" s="11"/>
      <c r="AK152" s="11"/>
      <c r="AL152" s="11"/>
      <c r="AM152" s="11"/>
      <c r="AN152" s="11"/>
      <c r="AO152" s="11"/>
      <c r="AP152" s="11"/>
      <c r="AQ152" s="11"/>
      <c r="AR152" s="11"/>
      <c r="AS152" s="11"/>
      <c r="AT152" s="11"/>
      <c r="AU152" s="11"/>
      <c r="AV152" s="11"/>
      <c r="AW152" s="88">
        <f t="shared" si="2"/>
        <v>3355</v>
      </c>
    </row>
    <row r="153" spans="2:49" ht="15.75" x14ac:dyDescent="0.25">
      <c r="B153" s="150"/>
      <c r="C153" s="11"/>
      <c r="D153" s="18"/>
      <c r="E153" s="18"/>
      <c r="F153" s="18"/>
      <c r="G153" s="14"/>
      <c r="H153" s="14"/>
      <c r="I153" s="14"/>
      <c r="J153" s="14"/>
      <c r="K153" s="18"/>
      <c r="L153" s="18"/>
      <c r="M153" s="18"/>
      <c r="N153" s="125">
        <v>44</v>
      </c>
      <c r="O153" s="12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  <c r="AA153" s="11"/>
      <c r="AB153" s="11"/>
      <c r="AC153" s="11"/>
      <c r="AD153" s="11"/>
      <c r="AE153" s="11"/>
      <c r="AF153" s="11"/>
      <c r="AG153" s="11"/>
      <c r="AH153" s="11"/>
      <c r="AI153" s="11"/>
      <c r="AJ153" s="11"/>
      <c r="AK153" s="11"/>
      <c r="AL153" s="11"/>
      <c r="AM153" s="11"/>
      <c r="AN153" s="11"/>
      <c r="AO153" s="11"/>
      <c r="AP153" s="11"/>
      <c r="AQ153" s="11"/>
      <c r="AR153" s="11"/>
      <c r="AS153" s="11"/>
      <c r="AT153" s="11"/>
      <c r="AU153" s="11"/>
      <c r="AV153" s="11"/>
      <c r="AW153" s="88">
        <f t="shared" si="2"/>
        <v>44</v>
      </c>
    </row>
    <row r="154" spans="2:49" ht="15.75" x14ac:dyDescent="0.25">
      <c r="B154" s="150"/>
      <c r="C154" s="11"/>
      <c r="D154" s="14"/>
      <c r="E154" s="14"/>
      <c r="F154" s="18"/>
      <c r="G154" s="14"/>
      <c r="H154" s="14"/>
      <c r="I154" s="14"/>
      <c r="J154" s="14"/>
      <c r="K154" s="18"/>
      <c r="L154" s="18"/>
      <c r="M154" s="18"/>
      <c r="N154" s="125">
        <v>35.75</v>
      </c>
      <c r="O154" s="12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  <c r="AA154" s="11"/>
      <c r="AB154" s="11"/>
      <c r="AC154" s="11"/>
      <c r="AD154" s="11"/>
      <c r="AE154" s="11"/>
      <c r="AF154" s="11"/>
      <c r="AG154" s="11"/>
      <c r="AH154" s="11"/>
      <c r="AI154" s="11"/>
      <c r="AJ154" s="11"/>
      <c r="AK154" s="11"/>
      <c r="AL154" s="11"/>
      <c r="AM154" s="11"/>
      <c r="AN154" s="11"/>
      <c r="AO154" s="11"/>
      <c r="AP154" s="11"/>
      <c r="AQ154" s="11"/>
      <c r="AR154" s="11"/>
      <c r="AS154" s="11"/>
      <c r="AT154" s="11"/>
      <c r="AU154" s="11"/>
      <c r="AV154" s="11"/>
      <c r="AW154" s="88">
        <f t="shared" si="2"/>
        <v>35.75</v>
      </c>
    </row>
    <row r="155" spans="2:49" ht="15.75" x14ac:dyDescent="0.25">
      <c r="B155" s="150"/>
      <c r="C155" s="11"/>
      <c r="D155" s="14"/>
      <c r="E155" s="14"/>
      <c r="F155" s="14"/>
      <c r="G155" s="14"/>
      <c r="H155" s="14"/>
      <c r="I155" s="14"/>
      <c r="J155" s="14"/>
      <c r="K155" s="18"/>
      <c r="L155" s="18"/>
      <c r="M155" s="18"/>
      <c r="N155" s="125">
        <v>24.75</v>
      </c>
      <c r="O155" s="18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  <c r="AA155" s="11"/>
      <c r="AB155" s="11"/>
      <c r="AC155" s="11"/>
      <c r="AD155" s="11"/>
      <c r="AE155" s="11"/>
      <c r="AF155" s="11"/>
      <c r="AG155" s="11"/>
      <c r="AH155" s="11"/>
      <c r="AI155" s="11"/>
      <c r="AJ155" s="11"/>
      <c r="AK155" s="11"/>
      <c r="AL155" s="11"/>
      <c r="AM155" s="11"/>
      <c r="AN155" s="11"/>
      <c r="AO155" s="11"/>
      <c r="AP155" s="11"/>
      <c r="AQ155" s="11"/>
      <c r="AR155" s="11"/>
      <c r="AS155" s="11"/>
      <c r="AT155" s="11"/>
      <c r="AU155" s="11"/>
      <c r="AV155" s="11"/>
      <c r="AW155" s="88">
        <f t="shared" si="2"/>
        <v>24.75</v>
      </c>
    </row>
    <row r="156" spans="2:49" ht="15.75" x14ac:dyDescent="0.25">
      <c r="B156" s="150"/>
      <c r="C156" s="11"/>
      <c r="D156" s="14"/>
      <c r="E156" s="14"/>
      <c r="F156" s="14"/>
      <c r="G156" s="14"/>
      <c r="H156" s="14"/>
      <c r="I156" s="14"/>
      <c r="J156" s="14"/>
      <c r="K156" s="18"/>
      <c r="L156" s="18"/>
      <c r="M156" s="18"/>
      <c r="N156" s="18">
        <v>35.75</v>
      </c>
      <c r="O156" s="18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  <c r="AA156" s="11"/>
      <c r="AB156" s="11"/>
      <c r="AC156" s="11"/>
      <c r="AD156" s="11"/>
      <c r="AE156" s="11"/>
      <c r="AF156" s="11"/>
      <c r="AG156" s="11"/>
      <c r="AH156" s="11"/>
      <c r="AI156" s="11"/>
      <c r="AJ156" s="11"/>
      <c r="AK156" s="11"/>
      <c r="AL156" s="11"/>
      <c r="AM156" s="11"/>
      <c r="AN156" s="11"/>
      <c r="AO156" s="11"/>
      <c r="AP156" s="11"/>
      <c r="AQ156" s="11"/>
      <c r="AR156" s="11"/>
      <c r="AS156" s="11"/>
      <c r="AT156" s="11"/>
      <c r="AU156" s="11"/>
      <c r="AV156" s="11"/>
      <c r="AW156" s="88">
        <f t="shared" si="2"/>
        <v>35.75</v>
      </c>
    </row>
    <row r="157" spans="2:49" ht="15.75" x14ac:dyDescent="0.25">
      <c r="B157" s="53"/>
      <c r="C157" s="11"/>
      <c r="D157" s="14"/>
      <c r="E157" s="14"/>
      <c r="F157" s="14"/>
      <c r="G157" s="14"/>
      <c r="H157" s="14"/>
      <c r="I157" s="14"/>
      <c r="J157" s="14"/>
      <c r="K157" s="18"/>
      <c r="L157" s="18"/>
      <c r="M157" s="18"/>
      <c r="N157" s="18"/>
      <c r="O157" s="18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  <c r="AA157" s="11"/>
      <c r="AB157" s="11"/>
      <c r="AC157" s="11"/>
      <c r="AD157" s="11"/>
      <c r="AE157" s="11"/>
      <c r="AF157" s="11"/>
      <c r="AG157" s="11"/>
      <c r="AH157" s="11"/>
      <c r="AI157" s="11"/>
      <c r="AJ157" s="11"/>
      <c r="AK157" s="11"/>
      <c r="AL157" s="11"/>
      <c r="AM157" s="11"/>
      <c r="AN157" s="11"/>
      <c r="AO157" s="11"/>
      <c r="AP157" s="11">
        <v>1.7</v>
      </c>
      <c r="AQ157" s="11"/>
      <c r="AR157" s="11"/>
      <c r="AS157" s="11"/>
      <c r="AT157" s="11"/>
      <c r="AU157" s="11"/>
      <c r="AV157" s="11"/>
      <c r="AW157" s="88">
        <f t="shared" si="2"/>
        <v>1.7</v>
      </c>
    </row>
    <row r="158" spans="2:49" ht="15.75" x14ac:dyDescent="0.25">
      <c r="B158" s="53"/>
      <c r="C158" s="11"/>
      <c r="D158" s="14"/>
      <c r="E158" s="14"/>
      <c r="F158" s="14"/>
      <c r="G158" s="14"/>
      <c r="H158" s="14"/>
      <c r="I158" s="14"/>
      <c r="J158" s="14"/>
      <c r="N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  <c r="AA158" s="11"/>
      <c r="AB158" s="11"/>
      <c r="AC158" s="11"/>
      <c r="AD158" s="11"/>
      <c r="AE158" s="11"/>
      <c r="AF158" s="11"/>
      <c r="AG158" s="11"/>
      <c r="AH158" s="11"/>
      <c r="AI158" s="11"/>
      <c r="AJ158" s="11"/>
      <c r="AK158" s="11"/>
      <c r="AL158" s="11"/>
      <c r="AM158" s="11"/>
      <c r="AN158" s="11"/>
      <c r="AO158" s="11"/>
      <c r="AP158" s="11">
        <v>1.7</v>
      </c>
      <c r="AQ158" s="11"/>
      <c r="AR158" s="11"/>
      <c r="AS158" s="11"/>
      <c r="AT158" s="11"/>
      <c r="AU158" s="11"/>
      <c r="AV158" s="11"/>
      <c r="AW158" s="88">
        <f t="shared" si="2"/>
        <v>1.7</v>
      </c>
    </row>
    <row r="159" spans="2:49" ht="15.75" x14ac:dyDescent="0.25">
      <c r="B159" s="53"/>
      <c r="C159" s="11"/>
      <c r="D159" s="14"/>
      <c r="E159" s="14"/>
      <c r="F159" s="14"/>
      <c r="G159" s="14"/>
      <c r="H159" s="14"/>
      <c r="I159" s="14"/>
      <c r="J159" s="14"/>
      <c r="N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  <c r="AA159" s="11"/>
      <c r="AB159" s="11"/>
      <c r="AC159" s="11"/>
      <c r="AD159" s="11"/>
      <c r="AE159" s="11"/>
      <c r="AF159" s="11"/>
      <c r="AG159" s="11"/>
      <c r="AH159" s="11"/>
      <c r="AI159" s="11"/>
      <c r="AJ159" s="11"/>
      <c r="AK159" s="11"/>
      <c r="AL159" s="11"/>
      <c r="AM159" s="11"/>
      <c r="AN159" s="11"/>
      <c r="AO159" s="11"/>
      <c r="AP159" s="11">
        <v>1.7</v>
      </c>
      <c r="AQ159" s="11"/>
      <c r="AR159" s="11"/>
      <c r="AS159" s="11"/>
      <c r="AT159" s="11"/>
      <c r="AU159" s="11"/>
      <c r="AV159" s="11"/>
      <c r="AW159" s="88">
        <f t="shared" si="2"/>
        <v>1.7</v>
      </c>
    </row>
    <row r="160" spans="2:49" ht="15.75" x14ac:dyDescent="0.25">
      <c r="B160" s="53"/>
      <c r="C160" s="11"/>
      <c r="D160" s="14"/>
      <c r="E160" s="14"/>
      <c r="F160" s="14"/>
      <c r="G160" s="14"/>
      <c r="H160" s="14"/>
      <c r="I160" s="14"/>
      <c r="J160" s="14"/>
      <c r="K160" s="18"/>
      <c r="L160" s="18"/>
      <c r="M160" s="6"/>
      <c r="N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  <c r="AA160" s="11"/>
      <c r="AB160" s="11"/>
      <c r="AC160" s="11"/>
      <c r="AD160" s="11"/>
      <c r="AE160" s="11"/>
      <c r="AF160" s="11"/>
      <c r="AG160" s="11"/>
      <c r="AH160" s="11"/>
      <c r="AI160" s="11"/>
      <c r="AJ160" s="11"/>
      <c r="AK160" s="11"/>
      <c r="AL160" s="11"/>
      <c r="AM160" s="11"/>
      <c r="AN160" s="11"/>
      <c r="AO160" s="11"/>
      <c r="AP160" s="11">
        <v>1.7</v>
      </c>
      <c r="AQ160" s="11"/>
      <c r="AR160" s="11"/>
      <c r="AS160" s="11"/>
      <c r="AT160" s="11"/>
      <c r="AU160" s="11"/>
      <c r="AV160" s="11"/>
      <c r="AW160" s="88">
        <f t="shared" si="2"/>
        <v>1.7</v>
      </c>
    </row>
    <row r="161" spans="2:49" ht="15.75" x14ac:dyDescent="0.25">
      <c r="B161" s="53"/>
      <c r="C161" s="11"/>
      <c r="D161" s="14"/>
      <c r="E161" s="14"/>
      <c r="F161" s="18"/>
      <c r="G161" s="14"/>
      <c r="H161" s="14"/>
      <c r="I161" s="18"/>
      <c r="J161" s="18"/>
      <c r="N161" s="18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  <c r="AA161" s="11"/>
      <c r="AB161" s="11"/>
      <c r="AC161" s="11"/>
      <c r="AD161" s="11"/>
      <c r="AE161" s="11"/>
      <c r="AF161" s="11"/>
      <c r="AG161" s="11"/>
      <c r="AH161" s="11"/>
      <c r="AI161" s="11"/>
      <c r="AJ161" s="11"/>
      <c r="AK161" s="11"/>
      <c r="AL161" s="11"/>
      <c r="AM161" s="11"/>
      <c r="AN161" s="11"/>
      <c r="AO161" s="11"/>
      <c r="AP161" s="11">
        <v>1.7</v>
      </c>
      <c r="AQ161" s="11"/>
      <c r="AR161" s="11"/>
      <c r="AS161" s="11"/>
      <c r="AT161" s="11"/>
      <c r="AU161" s="11"/>
      <c r="AV161" s="11"/>
      <c r="AW161" s="88">
        <f t="shared" si="2"/>
        <v>1.7</v>
      </c>
    </row>
    <row r="162" spans="2:49" ht="15.75" x14ac:dyDescent="0.25">
      <c r="B162" s="53"/>
      <c r="C162" s="11"/>
      <c r="D162" s="14"/>
      <c r="E162" s="14"/>
      <c r="F162" s="14"/>
      <c r="G162" s="14"/>
      <c r="H162" s="14"/>
      <c r="I162" s="18"/>
      <c r="J162" s="18"/>
      <c r="N162" s="18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  <c r="AA162" s="11"/>
      <c r="AB162" s="11"/>
      <c r="AC162" s="11"/>
      <c r="AD162" s="11"/>
      <c r="AE162" s="11"/>
      <c r="AF162" s="11"/>
      <c r="AG162" s="11"/>
      <c r="AH162" s="11"/>
      <c r="AI162" s="11"/>
      <c r="AJ162" s="11"/>
      <c r="AK162" s="11"/>
      <c r="AL162" s="11"/>
      <c r="AM162" s="11"/>
      <c r="AN162" s="11"/>
      <c r="AO162" s="11"/>
      <c r="AP162" s="11">
        <v>1.7</v>
      </c>
      <c r="AQ162" s="11"/>
      <c r="AR162" s="11"/>
      <c r="AS162" s="11"/>
      <c r="AT162" s="11"/>
      <c r="AU162" s="11"/>
      <c r="AV162" s="11"/>
      <c r="AW162" s="88">
        <f t="shared" si="2"/>
        <v>1.7</v>
      </c>
    </row>
    <row r="163" spans="2:49" ht="15.75" x14ac:dyDescent="0.25">
      <c r="B163" s="53"/>
      <c r="C163" s="11"/>
      <c r="D163" s="14"/>
      <c r="E163" s="14"/>
      <c r="F163" s="14"/>
      <c r="G163" s="14"/>
      <c r="H163" s="14"/>
      <c r="I163" s="18"/>
      <c r="J163" s="18"/>
      <c r="N163" s="18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  <c r="AA163" s="11"/>
      <c r="AB163" s="11"/>
      <c r="AC163" s="11"/>
      <c r="AD163" s="11"/>
      <c r="AE163" s="11"/>
      <c r="AF163" s="11"/>
      <c r="AG163" s="11"/>
      <c r="AH163" s="11"/>
      <c r="AI163" s="11"/>
      <c r="AJ163" s="11"/>
      <c r="AK163" s="11"/>
      <c r="AL163" s="11"/>
      <c r="AM163" s="11"/>
      <c r="AN163" s="11"/>
      <c r="AO163" s="11"/>
      <c r="AP163" s="11">
        <v>1.7</v>
      </c>
      <c r="AQ163" s="11"/>
      <c r="AR163" s="11"/>
      <c r="AS163" s="11"/>
      <c r="AT163" s="11"/>
      <c r="AU163" s="11"/>
      <c r="AV163" s="11"/>
      <c r="AW163" s="88">
        <f t="shared" si="2"/>
        <v>1.7</v>
      </c>
    </row>
    <row r="164" spans="2:49" ht="15.75" x14ac:dyDescent="0.25">
      <c r="B164" s="53"/>
      <c r="C164" s="11"/>
      <c r="D164" s="14"/>
      <c r="E164" s="14"/>
      <c r="F164" s="14"/>
      <c r="G164" s="14"/>
      <c r="H164" s="14"/>
      <c r="I164" s="18"/>
      <c r="J164" s="18"/>
      <c r="K164" s="11"/>
      <c r="L164" s="11"/>
      <c r="M164" s="11"/>
      <c r="N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  <c r="AA164" s="11"/>
      <c r="AB164" s="11"/>
      <c r="AC164" s="11"/>
      <c r="AD164" s="11"/>
      <c r="AE164" s="11"/>
      <c r="AF164" s="11"/>
      <c r="AG164" s="11"/>
      <c r="AH164" s="11"/>
      <c r="AI164" s="11"/>
      <c r="AJ164" s="11"/>
      <c r="AK164" s="11"/>
      <c r="AL164" s="11"/>
      <c r="AM164" s="11"/>
      <c r="AN164" s="11"/>
      <c r="AO164" s="11"/>
      <c r="AP164" s="11">
        <v>1.7</v>
      </c>
      <c r="AQ164" s="11"/>
      <c r="AR164" s="11"/>
      <c r="AS164" s="11"/>
      <c r="AT164" s="11"/>
      <c r="AU164" s="11"/>
      <c r="AV164" s="11"/>
      <c r="AW164" s="88">
        <f t="shared" si="2"/>
        <v>1.7</v>
      </c>
    </row>
    <row r="165" spans="2:49" ht="15.75" x14ac:dyDescent="0.25">
      <c r="B165" s="53"/>
      <c r="C165" s="11"/>
      <c r="D165" s="14"/>
      <c r="E165" s="14"/>
      <c r="F165" s="14"/>
      <c r="G165" s="18"/>
      <c r="H165" s="18"/>
      <c r="I165" s="14"/>
      <c r="J165" s="14"/>
      <c r="N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  <c r="AA165" s="11"/>
      <c r="AB165" s="11"/>
      <c r="AC165" s="11"/>
      <c r="AD165" s="11"/>
      <c r="AE165" s="11"/>
      <c r="AF165" s="11"/>
      <c r="AG165" s="11"/>
      <c r="AH165" s="11"/>
      <c r="AI165" s="11"/>
      <c r="AJ165" s="11"/>
      <c r="AK165" s="11"/>
      <c r="AL165" s="11"/>
      <c r="AM165" s="11"/>
      <c r="AN165" s="11"/>
      <c r="AO165" s="11"/>
      <c r="AP165" s="11">
        <v>1.7</v>
      </c>
      <c r="AQ165" s="11"/>
      <c r="AR165" s="11"/>
      <c r="AS165" s="11"/>
      <c r="AT165" s="11"/>
      <c r="AU165" s="11"/>
      <c r="AV165" s="11"/>
      <c r="AW165" s="88">
        <f t="shared" si="2"/>
        <v>1.7</v>
      </c>
    </row>
    <row r="166" spans="2:49" ht="15.75" x14ac:dyDescent="0.25">
      <c r="B166" s="53"/>
      <c r="C166" s="11"/>
      <c r="D166" s="14"/>
      <c r="E166" s="14"/>
      <c r="F166" s="14"/>
      <c r="G166" s="14"/>
      <c r="H166" s="14"/>
      <c r="I166" s="14"/>
      <c r="J166" s="14"/>
      <c r="N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  <c r="AA166" s="11"/>
      <c r="AB166" s="11"/>
      <c r="AC166" s="11"/>
      <c r="AD166" s="11"/>
      <c r="AE166" s="11"/>
      <c r="AF166" s="11"/>
      <c r="AG166" s="11"/>
      <c r="AH166" s="11"/>
      <c r="AI166" s="11"/>
      <c r="AJ166" s="11"/>
      <c r="AK166" s="11"/>
      <c r="AL166" s="11"/>
      <c r="AM166" s="11"/>
      <c r="AN166" s="11"/>
      <c r="AO166" s="11"/>
      <c r="AP166" s="11">
        <v>1.7</v>
      </c>
      <c r="AQ166" s="11"/>
      <c r="AR166" s="11"/>
      <c r="AS166" s="11"/>
      <c r="AT166" s="11"/>
      <c r="AU166" s="11"/>
      <c r="AV166" s="11"/>
      <c r="AW166" s="88">
        <f t="shared" si="2"/>
        <v>1.7</v>
      </c>
    </row>
    <row r="167" spans="2:49" ht="15.75" x14ac:dyDescent="0.25">
      <c r="B167" s="53"/>
      <c r="C167" s="11"/>
      <c r="D167" s="18"/>
      <c r="E167" s="18"/>
      <c r="F167" s="14"/>
      <c r="G167" s="14"/>
      <c r="H167" s="14"/>
      <c r="I167" s="14"/>
      <c r="J167" s="14"/>
      <c r="K167" s="11"/>
      <c r="L167" s="11"/>
      <c r="N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  <c r="AA167" s="11"/>
      <c r="AB167" s="11"/>
      <c r="AC167" s="11"/>
      <c r="AD167" s="11"/>
      <c r="AE167" s="11"/>
      <c r="AF167" s="11"/>
      <c r="AG167" s="11"/>
      <c r="AH167" s="11"/>
      <c r="AI167" s="11"/>
      <c r="AJ167" s="11"/>
      <c r="AK167" s="11"/>
      <c r="AL167" s="11"/>
      <c r="AM167" s="11"/>
      <c r="AN167" s="11"/>
      <c r="AO167" s="11"/>
      <c r="AP167" s="11">
        <v>1.7</v>
      </c>
      <c r="AQ167" s="11"/>
      <c r="AR167" s="11"/>
      <c r="AS167" s="11"/>
      <c r="AT167" s="11"/>
      <c r="AU167" s="11"/>
      <c r="AV167" s="11"/>
      <c r="AW167" s="88">
        <f t="shared" si="2"/>
        <v>1.7</v>
      </c>
    </row>
    <row r="168" spans="2:49" ht="15.75" x14ac:dyDescent="0.25">
      <c r="B168" s="53"/>
      <c r="C168" s="11"/>
      <c r="D168" s="14"/>
      <c r="E168" s="14"/>
      <c r="F168" s="14"/>
      <c r="G168" s="18"/>
      <c r="H168" s="18"/>
      <c r="I168" s="14"/>
      <c r="J168" s="14"/>
      <c r="N168" s="18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  <c r="AA168" s="11"/>
      <c r="AB168" s="11"/>
      <c r="AC168" s="11"/>
      <c r="AD168" s="11"/>
      <c r="AE168" s="11"/>
      <c r="AF168" s="11"/>
      <c r="AG168" s="11"/>
      <c r="AH168" s="11"/>
      <c r="AI168" s="11"/>
      <c r="AJ168" s="11"/>
      <c r="AK168" s="11"/>
      <c r="AL168" s="11"/>
      <c r="AM168" s="11"/>
      <c r="AN168" s="11"/>
      <c r="AO168" s="11"/>
      <c r="AP168" s="11">
        <v>1.7</v>
      </c>
      <c r="AQ168" s="11"/>
      <c r="AR168" s="11"/>
      <c r="AS168" s="11"/>
      <c r="AT168" s="11"/>
      <c r="AU168" s="11"/>
      <c r="AV168" s="11"/>
      <c r="AW168" s="88">
        <f t="shared" si="2"/>
        <v>1.7</v>
      </c>
    </row>
    <row r="169" spans="2:49" ht="15.75" x14ac:dyDescent="0.25">
      <c r="B169" s="53"/>
      <c r="C169" s="11"/>
      <c r="D169" s="14"/>
      <c r="E169" s="14"/>
      <c r="F169" s="14"/>
      <c r="G169" s="14"/>
      <c r="H169" s="14"/>
      <c r="I169" s="14"/>
      <c r="J169" s="14"/>
      <c r="N169" s="18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1"/>
      <c r="AB169" s="11"/>
      <c r="AC169" s="11"/>
      <c r="AD169" s="11"/>
      <c r="AE169" s="11"/>
      <c r="AF169" s="11"/>
      <c r="AG169" s="11"/>
      <c r="AH169" s="11"/>
      <c r="AI169" s="11"/>
      <c r="AJ169" s="11"/>
      <c r="AK169" s="11"/>
      <c r="AL169" s="11"/>
      <c r="AM169" s="11"/>
      <c r="AN169" s="11"/>
      <c r="AO169" s="11"/>
      <c r="AP169" s="11">
        <v>1.7</v>
      </c>
      <c r="AQ169" s="11"/>
      <c r="AR169" s="11"/>
      <c r="AS169" s="11"/>
      <c r="AT169" s="11"/>
      <c r="AU169" s="11"/>
      <c r="AV169" s="11"/>
      <c r="AW169" s="88">
        <f t="shared" si="2"/>
        <v>1.7</v>
      </c>
    </row>
    <row r="170" spans="2:49" ht="15.75" x14ac:dyDescent="0.25">
      <c r="B170" s="53"/>
      <c r="C170" s="11"/>
      <c r="D170" s="14"/>
      <c r="E170" s="14"/>
      <c r="F170" s="18"/>
      <c r="G170" s="14"/>
      <c r="H170" s="14"/>
      <c r="I170" s="14"/>
      <c r="J170" s="14"/>
      <c r="K170" s="11"/>
      <c r="L170" s="11"/>
      <c r="M170" s="11"/>
      <c r="N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1"/>
      <c r="AB170" s="11"/>
      <c r="AC170" s="11"/>
      <c r="AD170" s="11"/>
      <c r="AE170" s="11"/>
      <c r="AF170" s="11"/>
      <c r="AG170" s="11"/>
      <c r="AH170" s="11"/>
      <c r="AI170" s="11"/>
      <c r="AJ170" s="11"/>
      <c r="AK170" s="11"/>
      <c r="AL170" s="11"/>
      <c r="AM170" s="11"/>
      <c r="AN170" s="11"/>
      <c r="AO170" s="11"/>
      <c r="AP170" s="11">
        <v>1.7</v>
      </c>
      <c r="AQ170" s="11"/>
      <c r="AR170" s="11"/>
      <c r="AS170" s="11"/>
      <c r="AT170" s="11"/>
      <c r="AU170" s="11"/>
      <c r="AV170" s="11"/>
      <c r="AW170" s="88">
        <f t="shared" si="2"/>
        <v>1.7</v>
      </c>
    </row>
    <row r="171" spans="2:49" ht="15.75" x14ac:dyDescent="0.25">
      <c r="B171" s="53"/>
      <c r="C171" s="11"/>
      <c r="D171" s="14"/>
      <c r="E171" s="14"/>
      <c r="F171" s="18"/>
      <c r="G171" s="14"/>
      <c r="H171" s="14"/>
      <c r="I171" s="14"/>
      <c r="J171" s="14"/>
      <c r="N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  <c r="AA171" s="11"/>
      <c r="AB171" s="11"/>
      <c r="AC171" s="11"/>
      <c r="AD171" s="11"/>
      <c r="AE171" s="11"/>
      <c r="AF171" s="11"/>
      <c r="AG171" s="11"/>
      <c r="AH171" s="11"/>
      <c r="AI171" s="11"/>
      <c r="AJ171" s="11"/>
      <c r="AK171" s="11"/>
      <c r="AL171" s="11"/>
      <c r="AM171" s="11"/>
      <c r="AN171" s="11"/>
      <c r="AO171" s="11"/>
      <c r="AP171" s="11">
        <v>1.7</v>
      </c>
      <c r="AQ171" s="11"/>
      <c r="AR171" s="11"/>
      <c r="AS171" s="11"/>
      <c r="AT171" s="11"/>
      <c r="AU171" s="11"/>
      <c r="AV171" s="11"/>
      <c r="AW171" s="88">
        <f t="shared" si="2"/>
        <v>1.7</v>
      </c>
    </row>
    <row r="172" spans="2:49" ht="15.75" x14ac:dyDescent="0.25">
      <c r="B172" s="53"/>
      <c r="C172" s="11"/>
      <c r="D172" s="18"/>
      <c r="E172" s="18"/>
      <c r="F172" s="18"/>
      <c r="G172" s="14"/>
      <c r="H172" s="14"/>
      <c r="I172" s="14"/>
      <c r="J172" s="14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/>
      <c r="AE172" s="11"/>
      <c r="AF172" s="11"/>
      <c r="AG172" s="11"/>
      <c r="AH172" s="11"/>
      <c r="AI172" s="11"/>
      <c r="AJ172" s="11"/>
      <c r="AK172" s="11"/>
      <c r="AL172" s="11"/>
      <c r="AM172" s="11"/>
      <c r="AN172" s="11"/>
      <c r="AO172" s="11"/>
      <c r="AP172" s="11">
        <v>1.7</v>
      </c>
      <c r="AQ172" s="11"/>
      <c r="AR172" s="11"/>
      <c r="AS172" s="11"/>
      <c r="AT172" s="11"/>
      <c r="AU172" s="11"/>
      <c r="AV172" s="11"/>
      <c r="AW172" s="88">
        <f t="shared" si="2"/>
        <v>1.7</v>
      </c>
    </row>
    <row r="173" spans="2:49" ht="15.75" x14ac:dyDescent="0.25">
      <c r="B173" s="53"/>
      <c r="C173" s="11"/>
      <c r="D173" s="18"/>
      <c r="E173" s="14"/>
      <c r="F173" s="14"/>
      <c r="G173" s="18"/>
      <c r="H173" s="18"/>
      <c r="I173" s="14"/>
      <c r="J173" s="14"/>
      <c r="N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  <c r="AA173" s="11"/>
      <c r="AB173" s="11"/>
      <c r="AC173" s="11"/>
      <c r="AD173" s="11"/>
      <c r="AE173" s="11"/>
      <c r="AF173" s="11"/>
      <c r="AG173" s="11"/>
      <c r="AH173" s="11"/>
      <c r="AI173" s="11"/>
      <c r="AJ173" s="11"/>
      <c r="AK173" s="11"/>
      <c r="AL173" s="11"/>
      <c r="AM173" s="11"/>
      <c r="AN173" s="11"/>
      <c r="AO173" s="11"/>
      <c r="AP173" s="11">
        <v>1.7</v>
      </c>
      <c r="AQ173" s="11"/>
      <c r="AR173" s="11"/>
      <c r="AS173" s="11"/>
      <c r="AT173" s="11"/>
      <c r="AU173" s="11"/>
      <c r="AV173" s="11"/>
      <c r="AW173" s="88">
        <f t="shared" si="2"/>
        <v>1.7</v>
      </c>
    </row>
    <row r="174" spans="2:49" ht="15.75" x14ac:dyDescent="0.25">
      <c r="B174" s="53"/>
      <c r="C174" s="11"/>
      <c r="D174" s="14"/>
      <c r="E174" s="14"/>
      <c r="F174" s="14"/>
      <c r="G174" s="14"/>
      <c r="H174" s="14"/>
      <c r="I174" s="18"/>
      <c r="J174" s="18"/>
      <c r="N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  <c r="AA174" s="11"/>
      <c r="AB174" s="11"/>
      <c r="AC174" s="11"/>
      <c r="AD174" s="11"/>
      <c r="AE174" s="11"/>
      <c r="AF174" s="11"/>
      <c r="AG174" s="11"/>
      <c r="AH174" s="11"/>
      <c r="AI174" s="11"/>
      <c r="AJ174" s="11"/>
      <c r="AK174" s="11"/>
      <c r="AL174" s="11"/>
      <c r="AM174" s="11"/>
      <c r="AN174" s="11"/>
      <c r="AO174" s="11"/>
      <c r="AP174" s="11">
        <v>1.7</v>
      </c>
      <c r="AQ174" s="11"/>
      <c r="AR174" s="11"/>
      <c r="AS174" s="11"/>
      <c r="AT174" s="11"/>
      <c r="AU174" s="11"/>
      <c r="AV174" s="11"/>
      <c r="AW174" s="88">
        <f t="shared" si="2"/>
        <v>1.7</v>
      </c>
    </row>
    <row r="175" spans="2:49" ht="15.75" x14ac:dyDescent="0.25">
      <c r="B175" s="2"/>
      <c r="C175" s="11"/>
      <c r="D175" s="18">
        <v>585.20000000000005</v>
      </c>
      <c r="E175" s="14"/>
      <c r="F175" s="14"/>
      <c r="G175" s="14"/>
      <c r="H175" s="14"/>
      <c r="I175" s="18"/>
      <c r="J175" s="18"/>
      <c r="M175" s="11"/>
      <c r="N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  <c r="AA175" s="11"/>
      <c r="AB175" s="11"/>
      <c r="AC175" s="11"/>
      <c r="AD175" s="11"/>
      <c r="AE175" s="11"/>
      <c r="AF175" s="11"/>
      <c r="AG175" s="11"/>
      <c r="AH175" s="11"/>
      <c r="AI175" s="11"/>
      <c r="AJ175" s="11"/>
      <c r="AK175" s="11"/>
      <c r="AL175" s="11"/>
      <c r="AM175" s="11"/>
      <c r="AN175" s="11"/>
      <c r="AO175" s="11"/>
      <c r="AP175" s="11"/>
      <c r="AQ175" s="11"/>
      <c r="AR175" s="11"/>
      <c r="AS175" s="11"/>
      <c r="AT175" s="11"/>
      <c r="AU175" s="11"/>
      <c r="AV175" s="11"/>
      <c r="AW175" s="88">
        <f t="shared" si="2"/>
        <v>585.20000000000005</v>
      </c>
    </row>
    <row r="176" spans="2:49" ht="15.75" x14ac:dyDescent="0.25">
      <c r="B176" s="2"/>
      <c r="C176" s="11"/>
      <c r="D176" s="14"/>
      <c r="E176" s="14"/>
      <c r="F176" s="14"/>
      <c r="G176" s="14"/>
      <c r="H176" s="14"/>
      <c r="I176" s="18"/>
      <c r="J176" s="18"/>
      <c r="K176" s="11"/>
      <c r="L176" s="11"/>
      <c r="M176" s="11"/>
      <c r="N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  <c r="AA176" s="11"/>
      <c r="AB176" s="11"/>
      <c r="AC176" s="11"/>
      <c r="AD176" s="11"/>
      <c r="AE176" s="11"/>
      <c r="AF176" s="11"/>
      <c r="AG176" s="11"/>
      <c r="AH176" s="11"/>
      <c r="AI176" s="11"/>
      <c r="AJ176" s="11"/>
      <c r="AK176" s="11"/>
      <c r="AL176" s="11"/>
      <c r="AM176" s="11"/>
      <c r="AN176" s="11"/>
      <c r="AO176" s="11"/>
      <c r="AP176" s="11">
        <v>460.76</v>
      </c>
      <c r="AQ176" s="11"/>
      <c r="AR176" s="11"/>
      <c r="AS176" s="11"/>
      <c r="AT176" s="11"/>
      <c r="AU176" s="11"/>
      <c r="AV176" s="11"/>
      <c r="AW176" s="88">
        <f t="shared" si="2"/>
        <v>460.76</v>
      </c>
    </row>
    <row r="177" spans="2:49" ht="15.75" x14ac:dyDescent="0.25">
      <c r="B177" s="2"/>
      <c r="C177" s="11"/>
      <c r="D177" s="14"/>
      <c r="E177" s="14"/>
      <c r="F177" s="14"/>
      <c r="G177" s="14"/>
      <c r="H177" s="14"/>
      <c r="I177" s="18"/>
      <c r="J177" s="18"/>
      <c r="N177" s="18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  <c r="AA177" s="11"/>
      <c r="AB177" s="11"/>
      <c r="AC177" s="11"/>
      <c r="AD177" s="11"/>
      <c r="AE177" s="11"/>
      <c r="AF177" s="11"/>
      <c r="AG177" s="11"/>
      <c r="AH177" s="11"/>
      <c r="AI177" s="11"/>
      <c r="AJ177" s="11"/>
      <c r="AK177" s="11"/>
      <c r="AL177" s="11"/>
      <c r="AM177" s="11"/>
      <c r="AN177" s="11"/>
      <c r="AO177" s="11"/>
      <c r="AP177" s="11"/>
      <c r="AQ177" s="11"/>
      <c r="AR177" s="11"/>
      <c r="AS177" s="11"/>
      <c r="AT177" s="11"/>
      <c r="AU177" s="11"/>
      <c r="AV177" s="11"/>
      <c r="AW177" s="88">
        <f t="shared" si="2"/>
        <v>0</v>
      </c>
    </row>
    <row r="178" spans="2:49" ht="15.75" x14ac:dyDescent="0.25">
      <c r="B178" s="2"/>
      <c r="C178" s="11"/>
      <c r="D178" s="14"/>
      <c r="E178" s="14"/>
      <c r="F178" s="14"/>
      <c r="G178" s="14"/>
      <c r="H178" s="14"/>
      <c r="I178" s="18"/>
      <c r="J178" s="18"/>
      <c r="N178" s="18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  <c r="AA178" s="11"/>
      <c r="AB178" s="11"/>
      <c r="AC178" s="11"/>
      <c r="AD178" s="11"/>
      <c r="AE178" s="11"/>
      <c r="AF178" s="11"/>
      <c r="AG178" s="11"/>
      <c r="AH178" s="11"/>
      <c r="AI178" s="11"/>
      <c r="AJ178" s="11"/>
      <c r="AK178" s="11"/>
      <c r="AL178" s="11">
        <v>25</v>
      </c>
      <c r="AM178" s="11"/>
      <c r="AN178" s="11"/>
      <c r="AO178" s="11"/>
      <c r="AP178" s="11"/>
      <c r="AQ178" s="11"/>
      <c r="AR178" s="11"/>
      <c r="AS178" s="11"/>
      <c r="AT178" s="11"/>
      <c r="AU178" s="11"/>
      <c r="AV178" s="11"/>
      <c r="AW178" s="88">
        <f t="shared" si="2"/>
        <v>25</v>
      </c>
    </row>
    <row r="179" spans="2:49" ht="15.75" x14ac:dyDescent="0.25">
      <c r="B179" s="2"/>
      <c r="C179" s="11"/>
      <c r="D179" s="14"/>
      <c r="E179" s="14"/>
      <c r="F179" s="14"/>
      <c r="G179" s="18"/>
      <c r="H179" s="18"/>
      <c r="I179" s="18"/>
      <c r="J179" s="18"/>
      <c r="N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  <c r="AA179" s="11"/>
      <c r="AB179" s="11"/>
      <c r="AC179" s="11"/>
      <c r="AD179" s="11"/>
      <c r="AE179" s="11"/>
      <c r="AF179" s="11"/>
      <c r="AG179" s="11"/>
      <c r="AH179" s="11"/>
      <c r="AI179" s="11"/>
      <c r="AJ179" s="11"/>
      <c r="AK179" s="11"/>
      <c r="AL179" s="11">
        <v>25</v>
      </c>
      <c r="AM179" s="11"/>
      <c r="AN179" s="11"/>
      <c r="AO179" s="11"/>
      <c r="AP179" s="11"/>
      <c r="AQ179" s="11"/>
      <c r="AR179" s="11"/>
      <c r="AS179" s="11"/>
      <c r="AT179" s="11"/>
      <c r="AU179" s="11"/>
      <c r="AV179" s="11"/>
      <c r="AW179" s="88">
        <f t="shared" si="2"/>
        <v>25</v>
      </c>
    </row>
    <row r="180" spans="2:49" ht="15.75" x14ac:dyDescent="0.25">
      <c r="B180" s="2"/>
      <c r="C180" s="11"/>
      <c r="D180" s="14"/>
      <c r="E180" s="14"/>
      <c r="F180" s="14"/>
      <c r="G180" s="18"/>
      <c r="H180" s="18"/>
      <c r="I180" s="18"/>
      <c r="J180" s="18"/>
      <c r="N180" s="18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  <c r="AA180" s="11"/>
      <c r="AB180" s="11"/>
      <c r="AC180" s="11"/>
      <c r="AD180" s="11"/>
      <c r="AE180" s="11"/>
      <c r="AF180" s="11"/>
      <c r="AG180" s="11"/>
      <c r="AH180" s="11"/>
      <c r="AI180" s="11"/>
      <c r="AJ180" s="11"/>
      <c r="AK180" s="11"/>
      <c r="AL180" s="11">
        <v>25</v>
      </c>
      <c r="AM180" s="11"/>
      <c r="AN180" s="11"/>
      <c r="AO180" s="11"/>
      <c r="AP180" s="11"/>
      <c r="AQ180" s="11"/>
      <c r="AR180" s="11"/>
      <c r="AS180" s="11"/>
      <c r="AT180" s="11"/>
      <c r="AU180" s="11"/>
      <c r="AV180" s="11"/>
      <c r="AW180" s="88">
        <f t="shared" si="2"/>
        <v>25</v>
      </c>
    </row>
    <row r="181" spans="2:49" ht="15.75" x14ac:dyDescent="0.25">
      <c r="B181" s="2"/>
      <c r="C181" s="11"/>
      <c r="D181" s="18"/>
      <c r="E181" s="18"/>
      <c r="F181" s="14"/>
      <c r="G181" s="14"/>
      <c r="H181" s="14"/>
      <c r="I181" s="18"/>
      <c r="J181" s="18"/>
      <c r="N181" s="18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  <c r="AA181" s="11"/>
      <c r="AB181" s="11"/>
      <c r="AC181" s="11"/>
      <c r="AD181" s="11"/>
      <c r="AE181" s="11"/>
      <c r="AF181" s="11"/>
      <c r="AG181" s="11"/>
      <c r="AH181" s="11"/>
      <c r="AI181" s="11"/>
      <c r="AJ181" s="11"/>
      <c r="AK181" s="11"/>
      <c r="AL181" s="11">
        <v>25</v>
      </c>
      <c r="AM181" s="11"/>
      <c r="AN181" s="11"/>
      <c r="AO181" s="11"/>
      <c r="AP181" s="11"/>
      <c r="AQ181" s="11"/>
      <c r="AR181" s="11"/>
      <c r="AS181" s="11"/>
      <c r="AT181" s="11"/>
      <c r="AU181" s="11"/>
      <c r="AV181" s="11"/>
      <c r="AW181" s="88">
        <f t="shared" si="2"/>
        <v>25</v>
      </c>
    </row>
    <row r="182" spans="2:49" ht="15.75" x14ac:dyDescent="0.25">
      <c r="B182" s="2"/>
      <c r="C182" s="11"/>
      <c r="D182" s="18"/>
      <c r="E182" s="18"/>
      <c r="F182" s="14"/>
      <c r="G182" s="14"/>
      <c r="H182" s="14"/>
      <c r="I182" s="18"/>
      <c r="J182" s="18"/>
      <c r="N182" s="18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  <c r="AA182" s="11"/>
      <c r="AB182" s="11"/>
      <c r="AC182" s="11"/>
      <c r="AD182" s="11"/>
      <c r="AE182" s="11"/>
      <c r="AF182" s="11"/>
      <c r="AG182" s="11"/>
      <c r="AH182" s="11"/>
      <c r="AI182" s="11"/>
      <c r="AJ182" s="11"/>
      <c r="AK182" s="11"/>
      <c r="AL182" s="11">
        <v>25</v>
      </c>
      <c r="AM182" s="11"/>
      <c r="AN182" s="11"/>
      <c r="AO182" s="11"/>
      <c r="AP182" s="11"/>
      <c r="AQ182" s="11"/>
      <c r="AR182" s="11"/>
      <c r="AS182" s="11"/>
      <c r="AT182" s="11"/>
      <c r="AU182" s="11"/>
      <c r="AV182" s="11"/>
      <c r="AW182" s="88">
        <f t="shared" si="2"/>
        <v>25</v>
      </c>
    </row>
    <row r="183" spans="2:49" ht="15.75" x14ac:dyDescent="0.25">
      <c r="B183" s="2"/>
      <c r="C183" s="11"/>
      <c r="D183" s="14"/>
      <c r="E183" s="14"/>
      <c r="F183" s="14"/>
      <c r="G183" s="14"/>
      <c r="H183" s="18"/>
      <c r="I183" s="14"/>
      <c r="J183" s="14"/>
      <c r="N183" s="18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  <c r="AA183" s="11"/>
      <c r="AB183" s="11"/>
      <c r="AC183" s="11"/>
      <c r="AD183" s="11"/>
      <c r="AE183" s="11"/>
      <c r="AF183" s="11"/>
      <c r="AG183" s="11"/>
      <c r="AH183" s="11"/>
      <c r="AI183" s="11"/>
      <c r="AJ183" s="11"/>
      <c r="AK183" s="11"/>
      <c r="AL183" s="11">
        <v>25</v>
      </c>
      <c r="AM183" s="11"/>
      <c r="AN183" s="11"/>
      <c r="AO183" s="11"/>
      <c r="AP183" s="11"/>
      <c r="AQ183" s="11"/>
      <c r="AR183" s="11"/>
      <c r="AS183" s="11"/>
      <c r="AT183" s="11"/>
      <c r="AU183" s="11"/>
      <c r="AV183" s="11"/>
      <c r="AW183" s="88">
        <f t="shared" si="2"/>
        <v>25</v>
      </c>
    </row>
    <row r="184" spans="2:49" ht="15.75" x14ac:dyDescent="0.25">
      <c r="B184" s="2"/>
      <c r="C184" s="11"/>
      <c r="D184" s="14"/>
      <c r="E184" s="14"/>
      <c r="F184" s="18"/>
      <c r="G184" s="14"/>
      <c r="H184" s="14"/>
      <c r="I184" s="14"/>
      <c r="J184" s="14"/>
      <c r="N184" s="18">
        <v>35.75</v>
      </c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  <c r="AA184" s="11"/>
      <c r="AB184" s="11"/>
      <c r="AC184" s="11"/>
      <c r="AD184" s="11"/>
      <c r="AE184" s="11"/>
      <c r="AF184" s="11"/>
      <c r="AG184" s="11"/>
      <c r="AH184" s="11"/>
      <c r="AI184" s="11"/>
      <c r="AJ184" s="11"/>
      <c r="AK184" s="11"/>
      <c r="AL184" s="11"/>
      <c r="AM184" s="11"/>
      <c r="AN184" s="11"/>
      <c r="AO184" s="11"/>
      <c r="AP184" s="11"/>
      <c r="AQ184" s="11"/>
      <c r="AR184" s="11"/>
      <c r="AS184" s="11"/>
      <c r="AT184" s="11"/>
      <c r="AU184" s="11"/>
      <c r="AV184" s="11"/>
      <c r="AW184" s="88">
        <f t="shared" si="2"/>
        <v>35.75</v>
      </c>
    </row>
    <row r="185" spans="2:49" ht="15.75" x14ac:dyDescent="0.25">
      <c r="B185" s="2"/>
      <c r="C185" s="11"/>
      <c r="D185" s="14"/>
      <c r="E185" s="14"/>
      <c r="F185" s="14"/>
      <c r="G185" s="18"/>
      <c r="H185" s="18"/>
      <c r="I185" s="18"/>
      <c r="J185" s="18"/>
      <c r="N185" s="18">
        <v>38.5</v>
      </c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  <c r="AA185" s="11"/>
      <c r="AB185" s="11"/>
      <c r="AC185" s="11"/>
      <c r="AD185" s="11"/>
      <c r="AE185" s="11"/>
      <c r="AF185" s="11"/>
      <c r="AG185" s="11"/>
      <c r="AH185" s="11"/>
      <c r="AI185" s="11"/>
      <c r="AJ185" s="11"/>
      <c r="AK185" s="11"/>
      <c r="AL185" s="11"/>
      <c r="AM185" s="11"/>
      <c r="AN185" s="11"/>
      <c r="AO185" s="11"/>
      <c r="AP185" s="11"/>
      <c r="AQ185" s="11"/>
      <c r="AR185" s="11"/>
      <c r="AS185" s="11"/>
      <c r="AT185" s="11"/>
      <c r="AU185" s="11"/>
      <c r="AV185" s="11"/>
      <c r="AW185" s="88">
        <f t="shared" si="2"/>
        <v>38.5</v>
      </c>
    </row>
    <row r="186" spans="2:49" ht="15.75" x14ac:dyDescent="0.25">
      <c r="B186" s="2"/>
      <c r="C186" s="11"/>
      <c r="D186" s="14"/>
      <c r="E186" s="14"/>
      <c r="F186" s="14"/>
      <c r="G186" s="18"/>
      <c r="H186" s="18"/>
      <c r="I186" s="18"/>
      <c r="J186" s="18"/>
      <c r="N186" s="18">
        <v>33</v>
      </c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  <c r="AA186" s="11"/>
      <c r="AB186" s="11"/>
      <c r="AC186" s="11"/>
      <c r="AD186" s="11"/>
      <c r="AE186" s="11"/>
      <c r="AF186" s="11"/>
      <c r="AG186" s="11"/>
      <c r="AH186" s="11"/>
      <c r="AI186" s="11"/>
      <c r="AJ186" s="11"/>
      <c r="AK186" s="11"/>
      <c r="AL186" s="11"/>
      <c r="AM186" s="11"/>
      <c r="AN186" s="11"/>
      <c r="AO186" s="11"/>
      <c r="AP186" s="11"/>
      <c r="AQ186" s="11"/>
      <c r="AR186" s="11"/>
      <c r="AS186" s="11"/>
      <c r="AT186" s="11"/>
      <c r="AU186" s="11"/>
      <c r="AV186" s="11"/>
      <c r="AW186" s="88">
        <f t="shared" si="2"/>
        <v>33</v>
      </c>
    </row>
    <row r="187" spans="2:49" ht="15.75" x14ac:dyDescent="0.25">
      <c r="B187" s="2"/>
      <c r="C187" s="11"/>
      <c r="D187" s="14"/>
      <c r="E187" s="14"/>
      <c r="F187" s="18"/>
      <c r="G187" s="18"/>
      <c r="H187" s="18"/>
      <c r="I187" s="18"/>
      <c r="J187" s="18"/>
      <c r="N187" s="18">
        <v>35.75</v>
      </c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  <c r="AA187" s="11"/>
      <c r="AB187" s="11"/>
      <c r="AC187" s="11"/>
      <c r="AD187" s="11"/>
      <c r="AE187" s="11"/>
      <c r="AF187" s="11"/>
      <c r="AG187" s="11"/>
      <c r="AH187" s="11"/>
      <c r="AI187" s="11"/>
      <c r="AJ187" s="11"/>
      <c r="AK187" s="11"/>
      <c r="AL187" s="11"/>
      <c r="AM187" s="11"/>
      <c r="AN187" s="11"/>
      <c r="AO187" s="11"/>
      <c r="AP187" s="11"/>
      <c r="AQ187" s="11"/>
      <c r="AR187" s="11"/>
      <c r="AS187" s="11"/>
      <c r="AT187" s="11"/>
      <c r="AU187" s="11"/>
      <c r="AV187" s="11"/>
      <c r="AW187" s="88">
        <f t="shared" si="2"/>
        <v>35.75</v>
      </c>
    </row>
    <row r="188" spans="2:49" ht="15.75" x14ac:dyDescent="0.25">
      <c r="B188" s="2"/>
      <c r="C188" s="11"/>
      <c r="D188" s="14"/>
      <c r="E188" s="14"/>
      <c r="F188" s="14"/>
      <c r="G188" s="18"/>
      <c r="H188" s="18"/>
      <c r="I188" s="18"/>
      <c r="J188" s="18"/>
      <c r="N188" s="18">
        <v>88.2</v>
      </c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  <c r="AA188" s="11"/>
      <c r="AB188" s="11"/>
      <c r="AC188" s="11"/>
      <c r="AD188" s="11"/>
      <c r="AE188" s="11"/>
      <c r="AF188" s="11"/>
      <c r="AG188" s="11"/>
      <c r="AH188" s="11"/>
      <c r="AI188" s="11"/>
      <c r="AJ188" s="11"/>
      <c r="AK188" s="11"/>
      <c r="AL188" s="11"/>
      <c r="AM188" s="11"/>
      <c r="AN188" s="11"/>
      <c r="AO188" s="11"/>
      <c r="AP188" s="11"/>
      <c r="AQ188" s="11"/>
      <c r="AR188" s="11"/>
      <c r="AS188" s="11"/>
      <c r="AT188" s="11"/>
      <c r="AU188" s="11"/>
      <c r="AV188" s="11"/>
      <c r="AW188" s="88">
        <f t="shared" si="2"/>
        <v>88.2</v>
      </c>
    </row>
    <row r="189" spans="2:49" ht="15.75" x14ac:dyDescent="0.25">
      <c r="B189" s="2"/>
      <c r="C189" s="11"/>
      <c r="D189" s="14"/>
      <c r="E189" s="14"/>
      <c r="F189" s="14"/>
      <c r="G189" s="14"/>
      <c r="H189" s="14"/>
      <c r="I189" s="14"/>
      <c r="J189" s="14"/>
      <c r="N189" s="18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  <c r="AA189" s="11"/>
      <c r="AB189" s="11"/>
      <c r="AC189" s="11"/>
      <c r="AD189" s="11"/>
      <c r="AE189" s="11"/>
      <c r="AF189" s="11"/>
      <c r="AG189" s="11"/>
      <c r="AH189" s="11"/>
      <c r="AI189" s="11"/>
      <c r="AJ189" s="11"/>
      <c r="AK189" s="11"/>
      <c r="AL189" s="11">
        <v>25</v>
      </c>
      <c r="AM189" s="11"/>
      <c r="AN189" s="11"/>
      <c r="AO189" s="11"/>
      <c r="AP189" s="11"/>
      <c r="AQ189" s="11"/>
      <c r="AR189" s="11"/>
      <c r="AS189" s="11"/>
      <c r="AT189" s="11"/>
      <c r="AU189" s="11"/>
      <c r="AV189" s="11"/>
      <c r="AW189" s="88">
        <f t="shared" si="2"/>
        <v>25</v>
      </c>
    </row>
    <row r="190" spans="2:49" ht="15.75" x14ac:dyDescent="0.25">
      <c r="B190" s="2"/>
      <c r="C190" s="11"/>
      <c r="D190" s="18"/>
      <c r="E190" s="14"/>
      <c r="F190" s="18"/>
      <c r="G190" s="14"/>
      <c r="H190" s="14"/>
      <c r="I190" s="14"/>
      <c r="J190" s="14"/>
      <c r="N190" s="18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  <c r="AA190" s="11"/>
      <c r="AB190" s="11"/>
      <c r="AC190" s="11"/>
      <c r="AD190" s="11"/>
      <c r="AE190" s="11"/>
      <c r="AF190" s="11"/>
      <c r="AG190" s="11"/>
      <c r="AH190" s="11"/>
      <c r="AI190" s="11"/>
      <c r="AJ190" s="11"/>
      <c r="AK190" s="11"/>
      <c r="AL190" s="11">
        <v>25</v>
      </c>
      <c r="AM190" s="11"/>
      <c r="AN190" s="11"/>
      <c r="AO190" s="11"/>
      <c r="AP190" s="11"/>
      <c r="AQ190" s="11"/>
      <c r="AR190" s="11"/>
      <c r="AS190" s="11"/>
      <c r="AT190" s="11"/>
      <c r="AU190" s="11"/>
      <c r="AV190" s="11"/>
      <c r="AW190" s="88">
        <f t="shared" si="2"/>
        <v>25</v>
      </c>
    </row>
    <row r="191" spans="2:49" ht="15.75" x14ac:dyDescent="0.25">
      <c r="B191" s="53"/>
      <c r="C191" s="11"/>
      <c r="D191" s="14"/>
      <c r="E191" s="14"/>
      <c r="F191" s="14"/>
      <c r="G191" s="14"/>
      <c r="H191" s="14"/>
      <c r="I191" s="14"/>
      <c r="J191" s="14"/>
      <c r="N191" s="18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  <c r="AA191" s="11"/>
      <c r="AB191" s="11"/>
      <c r="AC191" s="11"/>
      <c r="AD191" s="11"/>
      <c r="AE191" s="11"/>
      <c r="AF191" s="11"/>
      <c r="AG191" s="11"/>
      <c r="AH191" s="11"/>
      <c r="AI191" s="11"/>
      <c r="AJ191" s="11"/>
      <c r="AK191" s="11"/>
      <c r="AL191" s="11"/>
      <c r="AM191" s="11"/>
      <c r="AN191" s="11"/>
      <c r="AO191" s="11"/>
      <c r="AP191" s="11">
        <v>1.7</v>
      </c>
      <c r="AQ191" s="11"/>
      <c r="AR191" s="11"/>
      <c r="AS191" s="11"/>
      <c r="AT191" s="11"/>
      <c r="AU191" s="11"/>
      <c r="AV191" s="11"/>
      <c r="AW191" s="88">
        <f t="shared" si="2"/>
        <v>1.7</v>
      </c>
    </row>
    <row r="192" spans="2:49" ht="15.75" x14ac:dyDescent="0.25">
      <c r="B192" s="53"/>
      <c r="C192" s="11"/>
      <c r="D192" s="18"/>
      <c r="E192" s="14"/>
      <c r="F192" s="14"/>
      <c r="G192" s="14"/>
      <c r="H192" s="14"/>
      <c r="I192" s="14"/>
      <c r="J192" s="14"/>
      <c r="K192" s="11"/>
      <c r="L192" s="11"/>
      <c r="N192" s="18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  <c r="AA192" s="11"/>
      <c r="AB192" s="11"/>
      <c r="AC192" s="11"/>
      <c r="AD192" s="11"/>
      <c r="AE192" s="11"/>
      <c r="AF192" s="11"/>
      <c r="AG192" s="11"/>
      <c r="AH192" s="11"/>
      <c r="AI192" s="11"/>
      <c r="AJ192" s="11"/>
      <c r="AK192" s="11"/>
      <c r="AL192" s="11"/>
      <c r="AM192" s="11"/>
      <c r="AN192" s="11"/>
      <c r="AO192" s="11"/>
      <c r="AP192" s="11">
        <v>1.7</v>
      </c>
      <c r="AQ192" s="11"/>
      <c r="AR192" s="11"/>
      <c r="AS192" s="11"/>
      <c r="AT192" s="11"/>
      <c r="AU192" s="11"/>
      <c r="AV192" s="11"/>
      <c r="AW192" s="88">
        <f t="shared" si="2"/>
        <v>1.7</v>
      </c>
    </row>
    <row r="193" spans="2:49" ht="15.75" x14ac:dyDescent="0.25">
      <c r="B193" s="150"/>
      <c r="C193" s="11"/>
      <c r="D193" s="14"/>
      <c r="E193" s="14"/>
      <c r="F193" s="14"/>
      <c r="G193" s="14"/>
      <c r="H193" s="14"/>
      <c r="I193" s="14"/>
      <c r="J193" s="14"/>
      <c r="N193" s="18">
        <v>120</v>
      </c>
      <c r="O193" s="18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  <c r="AA193" s="11"/>
      <c r="AB193" s="11"/>
      <c r="AC193" s="11"/>
      <c r="AD193" s="11"/>
      <c r="AE193" s="11"/>
      <c r="AF193" s="11"/>
      <c r="AG193" s="11"/>
      <c r="AH193" s="11"/>
      <c r="AI193" s="11"/>
      <c r="AJ193" s="11"/>
      <c r="AK193" s="11"/>
      <c r="AL193" s="11"/>
      <c r="AM193" s="11"/>
      <c r="AN193" s="11"/>
      <c r="AO193" s="11"/>
      <c r="AP193" s="11"/>
      <c r="AQ193" s="11"/>
      <c r="AR193" s="11"/>
      <c r="AS193" s="11"/>
      <c r="AT193" s="11"/>
      <c r="AU193" s="11"/>
      <c r="AV193" s="11"/>
      <c r="AW193" s="88">
        <f t="shared" si="2"/>
        <v>120</v>
      </c>
    </row>
    <row r="194" spans="2:49" ht="15.75" x14ac:dyDescent="0.25">
      <c r="B194" s="53"/>
      <c r="C194" s="11"/>
      <c r="D194" s="14"/>
      <c r="E194" s="14"/>
      <c r="F194" s="14"/>
      <c r="G194" s="14"/>
      <c r="H194" s="14"/>
      <c r="I194" s="14"/>
      <c r="J194" s="14"/>
      <c r="K194" s="11"/>
      <c r="L194" s="11"/>
      <c r="M194" s="11"/>
      <c r="N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  <c r="AA194" s="11"/>
      <c r="AB194" s="11"/>
      <c r="AC194" s="11"/>
      <c r="AD194" s="11"/>
      <c r="AE194" s="11"/>
      <c r="AF194" s="11"/>
      <c r="AG194" s="11"/>
      <c r="AH194" s="11"/>
      <c r="AI194" s="11"/>
      <c r="AJ194" s="11"/>
      <c r="AK194" s="11"/>
      <c r="AL194" s="11"/>
      <c r="AM194" s="11"/>
      <c r="AN194" s="11"/>
      <c r="AO194" s="11"/>
      <c r="AP194" s="11">
        <v>1.7</v>
      </c>
      <c r="AQ194" s="11"/>
      <c r="AR194" s="11"/>
      <c r="AS194" s="11"/>
      <c r="AT194" s="11"/>
      <c r="AU194" s="11"/>
      <c r="AV194" s="11"/>
      <c r="AW194" s="88">
        <f t="shared" si="2"/>
        <v>1.7</v>
      </c>
    </row>
    <row r="195" spans="2:49" ht="15.75" x14ac:dyDescent="0.25">
      <c r="B195" s="53"/>
      <c r="C195" s="11"/>
      <c r="D195" s="14"/>
      <c r="E195" s="14"/>
      <c r="F195" s="18"/>
      <c r="G195" s="14"/>
      <c r="H195" s="14"/>
      <c r="I195" s="14"/>
      <c r="J195" s="14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  <c r="AA195" s="11"/>
      <c r="AB195" s="11"/>
      <c r="AC195" s="11"/>
      <c r="AD195" s="11"/>
      <c r="AE195" s="11"/>
      <c r="AF195" s="11"/>
      <c r="AG195" s="11"/>
      <c r="AH195" s="11"/>
      <c r="AI195" s="11"/>
      <c r="AJ195" s="11"/>
      <c r="AK195" s="11"/>
      <c r="AL195" s="11"/>
      <c r="AM195" s="11"/>
      <c r="AN195" s="11"/>
      <c r="AO195" s="11"/>
      <c r="AP195" s="11">
        <v>1.7</v>
      </c>
      <c r="AQ195" s="11"/>
      <c r="AR195" s="11"/>
      <c r="AS195" s="11"/>
      <c r="AT195" s="11"/>
      <c r="AU195" s="11"/>
      <c r="AV195" s="11"/>
      <c r="AW195" s="88">
        <f t="shared" si="2"/>
        <v>1.7</v>
      </c>
    </row>
    <row r="196" spans="2:49" ht="15.75" x14ac:dyDescent="0.25">
      <c r="B196" s="53"/>
      <c r="C196" s="11"/>
      <c r="D196" s="18"/>
      <c r="E196" s="18"/>
      <c r="F196" s="18"/>
      <c r="G196" s="14"/>
      <c r="H196" s="14"/>
      <c r="I196" s="14"/>
      <c r="J196" s="14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  <c r="AA196" s="11"/>
      <c r="AB196" s="11"/>
      <c r="AC196" s="11"/>
      <c r="AD196" s="11"/>
      <c r="AE196" s="11"/>
      <c r="AF196" s="11"/>
      <c r="AG196" s="11"/>
      <c r="AH196" s="11"/>
      <c r="AI196" s="11"/>
      <c r="AJ196" s="11"/>
      <c r="AK196" s="11"/>
      <c r="AL196" s="11"/>
      <c r="AM196" s="11"/>
      <c r="AN196" s="11"/>
      <c r="AO196" s="11"/>
      <c r="AP196" s="11">
        <v>1.7</v>
      </c>
      <c r="AQ196" s="11"/>
      <c r="AR196" s="11"/>
      <c r="AS196" s="11"/>
      <c r="AT196" s="11"/>
      <c r="AU196" s="11"/>
      <c r="AV196" s="11"/>
      <c r="AW196" s="88">
        <f t="shared" ref="AW196:AW259" si="3">SUM(C196:AV196)</f>
        <v>1.7</v>
      </c>
    </row>
    <row r="197" spans="2:49" ht="15.75" x14ac:dyDescent="0.25">
      <c r="B197" s="53"/>
      <c r="C197" s="11"/>
      <c r="D197" s="14"/>
      <c r="E197" s="14"/>
      <c r="F197" s="14"/>
      <c r="G197" s="14"/>
      <c r="H197" s="14"/>
      <c r="I197" s="14"/>
      <c r="J197" s="14"/>
      <c r="K197" s="11"/>
      <c r="L197" s="11"/>
      <c r="M197" s="11"/>
      <c r="N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  <c r="AA197" s="11"/>
      <c r="AB197" s="11"/>
      <c r="AC197" s="11"/>
      <c r="AD197" s="11"/>
      <c r="AE197" s="11"/>
      <c r="AF197" s="11"/>
      <c r="AG197" s="11"/>
      <c r="AH197" s="11"/>
      <c r="AI197" s="11"/>
      <c r="AJ197" s="11"/>
      <c r="AK197" s="11"/>
      <c r="AL197" s="11"/>
      <c r="AM197" s="11"/>
      <c r="AN197" s="11"/>
      <c r="AO197" s="11"/>
      <c r="AP197" s="11">
        <v>1.7</v>
      </c>
      <c r="AQ197" s="11"/>
      <c r="AR197" s="11"/>
      <c r="AS197" s="11"/>
      <c r="AT197" s="11"/>
      <c r="AU197" s="11"/>
      <c r="AV197" s="11"/>
      <c r="AW197" s="88">
        <f t="shared" si="3"/>
        <v>1.7</v>
      </c>
    </row>
    <row r="198" spans="2:49" ht="15.75" x14ac:dyDescent="0.25">
      <c r="B198" s="53"/>
      <c r="C198" s="11"/>
      <c r="D198" s="14"/>
      <c r="E198" s="14"/>
      <c r="F198" s="18"/>
      <c r="G198" s="14"/>
      <c r="H198" s="14"/>
      <c r="I198" s="18"/>
      <c r="J198" s="18"/>
      <c r="N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  <c r="AA198" s="11"/>
      <c r="AB198" s="11"/>
      <c r="AC198" s="11"/>
      <c r="AD198" s="11"/>
      <c r="AE198" s="11"/>
      <c r="AF198" s="11"/>
      <c r="AG198" s="11"/>
      <c r="AH198" s="11"/>
      <c r="AI198" s="11"/>
      <c r="AJ198" s="11"/>
      <c r="AK198" s="11"/>
      <c r="AL198" s="11"/>
      <c r="AM198" s="11"/>
      <c r="AN198" s="11"/>
      <c r="AO198" s="11"/>
      <c r="AP198" s="11">
        <v>1.7</v>
      </c>
      <c r="AQ198" s="11"/>
      <c r="AR198" s="11"/>
      <c r="AS198" s="11"/>
      <c r="AT198" s="11"/>
      <c r="AU198" s="11"/>
      <c r="AV198" s="11"/>
      <c r="AW198" s="88">
        <f t="shared" si="3"/>
        <v>1.7</v>
      </c>
    </row>
    <row r="199" spans="2:49" ht="15.75" x14ac:dyDescent="0.25">
      <c r="B199" s="53"/>
      <c r="C199" s="11"/>
      <c r="D199" s="14"/>
      <c r="E199" s="14"/>
      <c r="F199" s="14"/>
      <c r="G199" s="14"/>
      <c r="H199" s="14"/>
      <c r="I199" s="18"/>
      <c r="J199" s="18"/>
      <c r="N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  <c r="AA199" s="11"/>
      <c r="AB199" s="11"/>
      <c r="AC199" s="11"/>
      <c r="AD199" s="11"/>
      <c r="AE199" s="11"/>
      <c r="AF199" s="11"/>
      <c r="AG199" s="11"/>
      <c r="AH199" s="11"/>
      <c r="AI199" s="11"/>
      <c r="AJ199" s="11"/>
      <c r="AK199" s="11"/>
      <c r="AL199" s="11"/>
      <c r="AM199" s="11"/>
      <c r="AN199" s="11"/>
      <c r="AO199" s="11"/>
      <c r="AP199" s="11">
        <v>1.7</v>
      </c>
      <c r="AQ199" s="11"/>
      <c r="AR199" s="11"/>
      <c r="AS199" s="11"/>
      <c r="AT199" s="11"/>
      <c r="AU199" s="11"/>
      <c r="AV199" s="11"/>
      <c r="AW199" s="88">
        <f t="shared" si="3"/>
        <v>1.7</v>
      </c>
    </row>
    <row r="200" spans="2:49" ht="15.75" x14ac:dyDescent="0.25">
      <c r="B200" s="53"/>
      <c r="C200" s="11"/>
      <c r="D200" s="14"/>
      <c r="E200" s="14"/>
      <c r="F200" s="18"/>
      <c r="G200" s="18"/>
      <c r="H200" s="18"/>
      <c r="I200" s="14"/>
      <c r="J200" s="14"/>
      <c r="N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  <c r="AA200" s="11"/>
      <c r="AB200" s="11"/>
      <c r="AC200" s="11"/>
      <c r="AD200" s="11"/>
      <c r="AE200" s="11"/>
      <c r="AF200" s="11"/>
      <c r="AG200" s="11"/>
      <c r="AH200" s="11"/>
      <c r="AI200" s="11"/>
      <c r="AJ200" s="11"/>
      <c r="AK200" s="11"/>
      <c r="AL200" s="11"/>
      <c r="AM200" s="11"/>
      <c r="AN200" s="11"/>
      <c r="AO200" s="11"/>
      <c r="AP200" s="11">
        <v>1.7</v>
      </c>
      <c r="AQ200" s="11"/>
      <c r="AR200" s="11"/>
      <c r="AS200" s="11"/>
      <c r="AT200" s="11"/>
      <c r="AU200" s="11"/>
      <c r="AV200" s="11"/>
      <c r="AW200" s="88">
        <f t="shared" si="3"/>
        <v>1.7</v>
      </c>
    </row>
    <row r="201" spans="2:49" ht="15.75" x14ac:dyDescent="0.25">
      <c r="B201" s="53"/>
      <c r="C201" s="11"/>
      <c r="D201" s="14"/>
      <c r="E201" s="14"/>
      <c r="F201" s="14"/>
      <c r="G201" s="14"/>
      <c r="H201" s="14"/>
      <c r="I201" s="14"/>
      <c r="J201" s="14"/>
      <c r="N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  <c r="AA201" s="11"/>
      <c r="AB201" s="11"/>
      <c r="AC201" s="11"/>
      <c r="AD201" s="11"/>
      <c r="AE201" s="11"/>
      <c r="AF201" s="11"/>
      <c r="AG201" s="11"/>
      <c r="AH201" s="11"/>
      <c r="AI201" s="11"/>
      <c r="AJ201" s="11"/>
      <c r="AK201" s="11"/>
      <c r="AL201" s="11"/>
      <c r="AM201" s="11"/>
      <c r="AN201" s="11"/>
      <c r="AO201" s="11"/>
      <c r="AP201" s="11">
        <v>1.7</v>
      </c>
      <c r="AQ201" s="11"/>
      <c r="AR201" s="11"/>
      <c r="AS201" s="11"/>
      <c r="AT201" s="11"/>
      <c r="AU201" s="11"/>
      <c r="AV201" s="11"/>
      <c r="AW201" s="88">
        <f t="shared" si="3"/>
        <v>1.7</v>
      </c>
    </row>
    <row r="202" spans="2:49" ht="15.75" x14ac:dyDescent="0.25">
      <c r="B202" s="2"/>
      <c r="C202" s="11"/>
      <c r="D202" s="18"/>
      <c r="E202" s="14"/>
      <c r="F202" s="14"/>
      <c r="G202" s="14"/>
      <c r="H202" s="14"/>
      <c r="I202" s="14"/>
      <c r="J202" s="14"/>
      <c r="M202" s="11">
        <v>3748.46</v>
      </c>
      <c r="N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  <c r="AA202" s="11"/>
      <c r="AB202" s="11"/>
      <c r="AC202" s="11"/>
      <c r="AD202" s="11"/>
      <c r="AE202" s="11"/>
      <c r="AF202" s="11"/>
      <c r="AG202" s="11"/>
      <c r="AH202" s="11"/>
      <c r="AI202" s="11"/>
      <c r="AJ202" s="11"/>
      <c r="AK202" s="11"/>
      <c r="AL202" s="11"/>
      <c r="AM202" s="11"/>
      <c r="AN202" s="11"/>
      <c r="AO202" s="11"/>
      <c r="AP202" s="11"/>
      <c r="AQ202" s="11"/>
      <c r="AR202" s="11"/>
      <c r="AS202" s="11"/>
      <c r="AT202" s="11"/>
      <c r="AU202" s="11"/>
      <c r="AV202" s="11"/>
      <c r="AW202" s="88">
        <f t="shared" si="3"/>
        <v>3748.46</v>
      </c>
    </row>
    <row r="203" spans="2:49" ht="15.75" x14ac:dyDescent="0.25">
      <c r="B203" s="2"/>
      <c r="C203" s="11"/>
      <c r="D203" s="18"/>
      <c r="E203" s="14"/>
      <c r="F203" s="14"/>
      <c r="G203" s="14"/>
      <c r="H203" s="14"/>
      <c r="I203" s="14"/>
      <c r="J203" s="14"/>
      <c r="N203" s="18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  <c r="AA203" s="11"/>
      <c r="AB203" s="11"/>
      <c r="AC203" s="11"/>
      <c r="AD203" s="11"/>
      <c r="AE203" s="11"/>
      <c r="AF203" s="11"/>
      <c r="AG203" s="11"/>
      <c r="AH203" s="11"/>
      <c r="AI203" s="11"/>
      <c r="AJ203" s="11"/>
      <c r="AK203" s="11"/>
      <c r="AL203" s="11">
        <v>25</v>
      </c>
      <c r="AM203" s="11"/>
      <c r="AN203" s="11"/>
      <c r="AO203" s="11"/>
      <c r="AP203" s="11"/>
      <c r="AQ203" s="11"/>
      <c r="AR203" s="11"/>
      <c r="AS203" s="11"/>
      <c r="AT203" s="11"/>
      <c r="AU203" s="11"/>
      <c r="AV203" s="11"/>
      <c r="AW203" s="88">
        <f t="shared" si="3"/>
        <v>25</v>
      </c>
    </row>
    <row r="204" spans="2:49" ht="15.75" x14ac:dyDescent="0.25">
      <c r="B204" s="2"/>
      <c r="C204" s="11"/>
      <c r="D204" s="14"/>
      <c r="E204" s="14"/>
      <c r="F204" s="14"/>
      <c r="G204" s="14"/>
      <c r="H204" s="14"/>
      <c r="I204" s="18"/>
      <c r="J204" s="18"/>
      <c r="N204" s="18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  <c r="AA204" s="11"/>
      <c r="AB204" s="11"/>
      <c r="AC204" s="11"/>
      <c r="AD204" s="11"/>
      <c r="AE204" s="11"/>
      <c r="AF204" s="11"/>
      <c r="AG204" s="11"/>
      <c r="AH204" s="11"/>
      <c r="AI204" s="11"/>
      <c r="AJ204" s="11"/>
      <c r="AK204" s="11"/>
      <c r="AL204" s="11">
        <v>25</v>
      </c>
      <c r="AM204" s="11"/>
      <c r="AN204" s="11"/>
      <c r="AO204" s="11"/>
      <c r="AP204" s="11"/>
      <c r="AQ204" s="11"/>
      <c r="AR204" s="11"/>
      <c r="AS204" s="11"/>
      <c r="AT204" s="11"/>
      <c r="AU204" s="11"/>
      <c r="AV204" s="11"/>
      <c r="AW204" s="88">
        <f t="shared" si="3"/>
        <v>25</v>
      </c>
    </row>
    <row r="205" spans="2:49" ht="15.75" x14ac:dyDescent="0.25">
      <c r="B205" s="2"/>
      <c r="C205" s="11"/>
      <c r="D205" s="14"/>
      <c r="E205" s="14"/>
      <c r="F205" s="18">
        <v>436.41</v>
      </c>
      <c r="G205" s="14"/>
      <c r="H205" s="14"/>
      <c r="I205" s="18"/>
      <c r="J205" s="18"/>
      <c r="K205" s="11"/>
      <c r="L205" s="11"/>
      <c r="M205" s="11"/>
      <c r="N205" s="18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  <c r="AA205" s="11"/>
      <c r="AB205" s="11"/>
      <c r="AC205" s="11"/>
      <c r="AD205" s="11"/>
      <c r="AE205" s="11"/>
      <c r="AF205" s="11"/>
      <c r="AG205" s="11"/>
      <c r="AH205" s="11"/>
      <c r="AI205" s="11"/>
      <c r="AJ205" s="11"/>
      <c r="AK205" s="11"/>
      <c r="AL205" s="11"/>
      <c r="AM205" s="11"/>
      <c r="AN205" s="11"/>
      <c r="AO205" s="11"/>
      <c r="AP205" s="11"/>
      <c r="AQ205" s="11"/>
      <c r="AR205" s="11"/>
      <c r="AS205" s="11"/>
      <c r="AT205" s="11"/>
      <c r="AU205" s="11"/>
      <c r="AV205" s="11"/>
      <c r="AW205" s="88">
        <f t="shared" si="3"/>
        <v>436.41</v>
      </c>
    </row>
    <row r="206" spans="2:49" ht="15.75" x14ac:dyDescent="0.25">
      <c r="B206" s="2"/>
      <c r="C206" s="11"/>
      <c r="D206" s="14"/>
      <c r="E206" s="14"/>
      <c r="F206" s="14"/>
      <c r="G206" s="18"/>
      <c r="H206" s="18"/>
      <c r="I206" s="18"/>
      <c r="J206" s="18"/>
      <c r="N206" s="18">
        <v>22</v>
      </c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  <c r="AA206" s="11"/>
      <c r="AB206" s="11"/>
      <c r="AC206" s="11"/>
      <c r="AD206" s="11"/>
      <c r="AE206" s="11"/>
      <c r="AF206" s="11"/>
      <c r="AG206" s="11"/>
      <c r="AH206" s="11"/>
      <c r="AI206" s="11"/>
      <c r="AJ206" s="11"/>
      <c r="AK206" s="11"/>
      <c r="AL206" s="11"/>
      <c r="AM206" s="11"/>
      <c r="AN206" s="11"/>
      <c r="AO206" s="11"/>
      <c r="AP206" s="11"/>
      <c r="AQ206" s="11"/>
      <c r="AR206" s="11"/>
      <c r="AS206" s="11"/>
      <c r="AT206" s="11"/>
      <c r="AU206" s="11"/>
      <c r="AV206" s="11"/>
      <c r="AW206" s="88">
        <f t="shared" si="3"/>
        <v>22</v>
      </c>
    </row>
    <row r="207" spans="2:49" ht="15.75" x14ac:dyDescent="0.25">
      <c r="B207" s="2"/>
      <c r="C207" s="11"/>
      <c r="D207" s="18"/>
      <c r="E207" s="18"/>
      <c r="F207" s="14"/>
      <c r="G207" s="14"/>
      <c r="H207" s="14"/>
      <c r="I207" s="18"/>
      <c r="J207" s="18"/>
      <c r="N207" s="11">
        <v>38.5</v>
      </c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  <c r="AA207" s="11"/>
      <c r="AB207" s="11"/>
      <c r="AC207" s="11"/>
      <c r="AD207" s="11"/>
      <c r="AE207" s="11"/>
      <c r="AF207" s="11"/>
      <c r="AG207" s="11"/>
      <c r="AH207" s="11"/>
      <c r="AI207" s="11"/>
      <c r="AJ207" s="11"/>
      <c r="AK207" s="11"/>
      <c r="AL207" s="11"/>
      <c r="AM207" s="11"/>
      <c r="AN207" s="11"/>
      <c r="AO207" s="11"/>
      <c r="AP207" s="11"/>
      <c r="AQ207" s="11"/>
      <c r="AR207" s="11"/>
      <c r="AS207" s="11"/>
      <c r="AT207" s="11"/>
      <c r="AU207" s="11"/>
      <c r="AV207" s="11"/>
      <c r="AW207" s="88">
        <f t="shared" si="3"/>
        <v>38.5</v>
      </c>
    </row>
    <row r="208" spans="2:49" ht="15.75" x14ac:dyDescent="0.25">
      <c r="B208" s="2"/>
      <c r="C208" s="11"/>
      <c r="D208" s="14"/>
      <c r="E208" s="14"/>
      <c r="F208" s="14"/>
      <c r="G208" s="14"/>
      <c r="H208" s="14"/>
      <c r="I208" s="18"/>
      <c r="J208" s="18"/>
      <c r="N208" s="11">
        <v>30.25</v>
      </c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  <c r="AA208" s="11"/>
      <c r="AB208" s="11"/>
      <c r="AC208" s="11"/>
      <c r="AD208" s="11"/>
      <c r="AE208" s="11"/>
      <c r="AF208" s="11"/>
      <c r="AG208" s="11"/>
      <c r="AH208" s="11"/>
      <c r="AI208" s="11"/>
      <c r="AJ208" s="11"/>
      <c r="AK208" s="11"/>
      <c r="AL208" s="11"/>
      <c r="AM208" s="11"/>
      <c r="AN208" s="11"/>
      <c r="AO208" s="11"/>
      <c r="AP208" s="11"/>
      <c r="AQ208" s="11"/>
      <c r="AR208" s="11"/>
      <c r="AS208" s="11"/>
      <c r="AT208" s="11"/>
      <c r="AU208" s="11"/>
      <c r="AV208" s="11"/>
      <c r="AW208" s="88">
        <f t="shared" si="3"/>
        <v>30.25</v>
      </c>
    </row>
    <row r="209" spans="2:49" ht="15.75" x14ac:dyDescent="0.25">
      <c r="B209" s="2"/>
      <c r="C209" s="11"/>
      <c r="D209" s="14"/>
      <c r="E209" s="14"/>
      <c r="F209" s="14"/>
      <c r="G209" s="14"/>
      <c r="H209" s="14"/>
      <c r="I209" s="14"/>
      <c r="J209" s="14"/>
      <c r="N209" s="11">
        <v>44</v>
      </c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  <c r="AA209" s="11"/>
      <c r="AB209" s="11"/>
      <c r="AC209" s="11"/>
      <c r="AD209" s="11"/>
      <c r="AE209" s="11"/>
      <c r="AF209" s="11"/>
      <c r="AG209" s="11"/>
      <c r="AH209" s="11"/>
      <c r="AI209" s="11"/>
      <c r="AJ209" s="11"/>
      <c r="AK209" s="11"/>
      <c r="AL209" s="11"/>
      <c r="AM209" s="11"/>
      <c r="AN209" s="11"/>
      <c r="AO209" s="11"/>
      <c r="AP209" s="11"/>
      <c r="AQ209" s="11"/>
      <c r="AR209" s="11"/>
      <c r="AS209" s="11"/>
      <c r="AT209" s="11"/>
      <c r="AU209" s="11"/>
      <c r="AV209" s="11"/>
      <c r="AW209" s="88">
        <f t="shared" si="3"/>
        <v>44</v>
      </c>
    </row>
    <row r="210" spans="2:49" ht="15.75" x14ac:dyDescent="0.25">
      <c r="B210" s="2"/>
      <c r="C210" s="11"/>
      <c r="D210" s="14"/>
      <c r="E210" s="14"/>
      <c r="F210" s="14"/>
      <c r="G210" s="14"/>
      <c r="H210" s="14"/>
      <c r="I210" s="14"/>
      <c r="J210" s="14"/>
      <c r="N210" s="11">
        <v>57.75</v>
      </c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  <c r="AA210" s="11"/>
      <c r="AB210" s="11"/>
      <c r="AC210" s="11"/>
      <c r="AD210" s="11"/>
      <c r="AE210" s="11"/>
      <c r="AF210" s="11"/>
      <c r="AG210" s="11"/>
      <c r="AH210" s="11"/>
      <c r="AI210" s="11"/>
      <c r="AJ210" s="11"/>
      <c r="AK210" s="11"/>
      <c r="AL210" s="11"/>
      <c r="AM210" s="11"/>
      <c r="AN210" s="11"/>
      <c r="AO210" s="11"/>
      <c r="AP210" s="11"/>
      <c r="AQ210" s="11"/>
      <c r="AR210" s="11"/>
      <c r="AS210" s="11"/>
      <c r="AT210" s="11"/>
      <c r="AU210" s="11"/>
      <c r="AV210" s="11"/>
      <c r="AW210" s="88">
        <f t="shared" si="3"/>
        <v>57.75</v>
      </c>
    </row>
    <row r="211" spans="2:49" ht="15.75" x14ac:dyDescent="0.25">
      <c r="B211" s="2"/>
      <c r="C211" s="11"/>
      <c r="D211" s="18"/>
      <c r="E211" s="18"/>
      <c r="F211" s="18"/>
      <c r="G211" s="14"/>
      <c r="H211" s="14"/>
      <c r="I211" s="14"/>
      <c r="J211" s="14"/>
      <c r="N211" s="11">
        <v>30.25</v>
      </c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  <c r="AA211" s="11"/>
      <c r="AB211" s="11"/>
      <c r="AC211" s="11"/>
      <c r="AD211" s="11"/>
      <c r="AE211" s="11"/>
      <c r="AF211" s="11"/>
      <c r="AG211" s="11"/>
      <c r="AH211" s="11"/>
      <c r="AI211" s="11"/>
      <c r="AJ211" s="11"/>
      <c r="AK211" s="11"/>
      <c r="AL211" s="11"/>
      <c r="AM211" s="11"/>
      <c r="AN211" s="11"/>
      <c r="AO211" s="11"/>
      <c r="AP211" s="11"/>
      <c r="AQ211" s="11"/>
      <c r="AR211" s="11"/>
      <c r="AS211" s="11"/>
      <c r="AT211" s="11"/>
      <c r="AU211" s="11"/>
      <c r="AV211" s="11"/>
      <c r="AW211" s="88">
        <f t="shared" si="3"/>
        <v>30.25</v>
      </c>
    </row>
    <row r="212" spans="2:49" ht="15.75" x14ac:dyDescent="0.25">
      <c r="B212" s="2"/>
      <c r="C212" s="11"/>
      <c r="D212" s="14"/>
      <c r="E212" s="14"/>
      <c r="F212" s="18"/>
      <c r="G212" s="14"/>
      <c r="H212" s="14"/>
      <c r="I212" s="18">
        <v>755.14</v>
      </c>
      <c r="J212" s="18">
        <v>115.08</v>
      </c>
      <c r="N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  <c r="AA212" s="11"/>
      <c r="AB212" s="11"/>
      <c r="AC212" s="11"/>
      <c r="AD212" s="11"/>
      <c r="AE212" s="11"/>
      <c r="AF212" s="11"/>
      <c r="AG212" s="11"/>
      <c r="AH212" s="11"/>
      <c r="AI212" s="11"/>
      <c r="AJ212" s="11"/>
      <c r="AK212" s="11"/>
      <c r="AL212" s="11"/>
      <c r="AM212" s="11"/>
      <c r="AN212" s="11"/>
      <c r="AO212" s="11"/>
      <c r="AP212" s="11"/>
      <c r="AQ212" s="11"/>
      <c r="AR212" s="11"/>
      <c r="AS212" s="11"/>
      <c r="AT212" s="11"/>
      <c r="AU212" s="11"/>
      <c r="AV212" s="11"/>
      <c r="AW212" s="88">
        <f t="shared" si="3"/>
        <v>870.22</v>
      </c>
    </row>
    <row r="213" spans="2:49" ht="15.75" x14ac:dyDescent="0.25">
      <c r="B213" s="2"/>
      <c r="C213" s="11"/>
      <c r="D213" s="14"/>
      <c r="E213" s="14"/>
      <c r="F213" s="14"/>
      <c r="G213" s="14"/>
      <c r="H213" s="14"/>
      <c r="I213" s="18">
        <v>695.92</v>
      </c>
      <c r="J213" s="18">
        <v>197.75</v>
      </c>
      <c r="N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  <c r="AA213" s="11"/>
      <c r="AB213" s="11"/>
      <c r="AC213" s="11"/>
      <c r="AD213" s="11"/>
      <c r="AE213" s="11"/>
      <c r="AF213" s="11"/>
      <c r="AG213" s="11"/>
      <c r="AH213" s="11"/>
      <c r="AI213" s="11"/>
      <c r="AJ213" s="11"/>
      <c r="AK213" s="11"/>
      <c r="AL213" s="11"/>
      <c r="AM213" s="11"/>
      <c r="AN213" s="11"/>
      <c r="AO213" s="11"/>
      <c r="AP213" s="11"/>
      <c r="AQ213" s="11"/>
      <c r="AR213" s="11"/>
      <c r="AS213" s="11"/>
      <c r="AT213" s="11"/>
      <c r="AU213" s="11"/>
      <c r="AV213" s="11"/>
      <c r="AW213" s="88">
        <f t="shared" si="3"/>
        <v>893.67</v>
      </c>
    </row>
    <row r="214" spans="2:49" ht="15.75" x14ac:dyDescent="0.25">
      <c r="B214" s="2"/>
      <c r="C214" s="11">
        <v>15605.87</v>
      </c>
      <c r="D214" s="14"/>
      <c r="E214" s="14"/>
      <c r="F214" s="18"/>
      <c r="G214" s="14"/>
      <c r="H214" s="14"/>
      <c r="I214" s="14"/>
      <c r="J214" s="14"/>
      <c r="N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  <c r="AA214" s="11"/>
      <c r="AB214" s="11"/>
      <c r="AC214" s="11"/>
      <c r="AD214" s="11"/>
      <c r="AE214" s="11"/>
      <c r="AF214" s="11"/>
      <c r="AG214" s="11"/>
      <c r="AH214" s="11"/>
      <c r="AI214" s="11"/>
      <c r="AJ214" s="11"/>
      <c r="AK214" s="11"/>
      <c r="AL214" s="11"/>
      <c r="AM214" s="11"/>
      <c r="AN214" s="11"/>
      <c r="AO214" s="11"/>
      <c r="AP214" s="11"/>
      <c r="AQ214" s="11"/>
      <c r="AR214" s="11"/>
      <c r="AS214" s="11"/>
      <c r="AT214" s="11"/>
      <c r="AU214" s="11"/>
      <c r="AV214" s="11"/>
      <c r="AW214" s="88">
        <f t="shared" si="3"/>
        <v>15605.87</v>
      </c>
    </row>
    <row r="215" spans="2:49" ht="15.75" x14ac:dyDescent="0.25">
      <c r="B215" s="2"/>
      <c r="C215" s="11"/>
      <c r="D215" s="18">
        <v>4142.83</v>
      </c>
      <c r="E215" s="14"/>
      <c r="F215" s="14"/>
      <c r="G215" s="14"/>
      <c r="H215" s="14"/>
      <c r="I215" s="14"/>
      <c r="J215" s="14"/>
      <c r="N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  <c r="AA215" s="11"/>
      <c r="AB215" s="11"/>
      <c r="AC215" s="11"/>
      <c r="AD215" s="11"/>
      <c r="AE215" s="11"/>
      <c r="AF215" s="11"/>
      <c r="AG215" s="11"/>
      <c r="AH215" s="11"/>
      <c r="AI215" s="11"/>
      <c r="AJ215" s="11"/>
      <c r="AK215" s="11"/>
      <c r="AL215" s="11"/>
      <c r="AM215" s="11"/>
      <c r="AN215" s="11"/>
      <c r="AO215" s="11"/>
      <c r="AP215" s="11"/>
      <c r="AQ215" s="11"/>
      <c r="AR215" s="11"/>
      <c r="AS215" s="11"/>
      <c r="AT215" s="11"/>
      <c r="AU215" s="11"/>
      <c r="AV215" s="11"/>
      <c r="AW215" s="88">
        <f t="shared" si="3"/>
        <v>4142.83</v>
      </c>
    </row>
    <row r="216" spans="2:49" ht="15.75" x14ac:dyDescent="0.25">
      <c r="B216" s="2"/>
      <c r="C216" s="11"/>
      <c r="D216" s="14"/>
      <c r="E216" s="14"/>
      <c r="F216" s="14"/>
      <c r="G216" s="14"/>
      <c r="H216" s="14"/>
      <c r="I216" s="18">
        <v>4.07</v>
      </c>
      <c r="J216" s="14"/>
      <c r="N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  <c r="AA216" s="11"/>
      <c r="AB216" s="11"/>
      <c r="AC216" s="11"/>
      <c r="AD216" s="11"/>
      <c r="AE216" s="11"/>
      <c r="AF216" s="11"/>
      <c r="AG216" s="11"/>
      <c r="AH216" s="11"/>
      <c r="AI216" s="11"/>
      <c r="AJ216" s="11"/>
      <c r="AK216" s="11"/>
      <c r="AL216" s="11"/>
      <c r="AM216" s="11"/>
      <c r="AN216" s="11"/>
      <c r="AO216" s="11"/>
      <c r="AP216" s="11"/>
      <c r="AQ216" s="11"/>
      <c r="AR216" s="11"/>
      <c r="AS216" s="11"/>
      <c r="AT216" s="11"/>
      <c r="AU216" s="11"/>
      <c r="AV216" s="11"/>
      <c r="AW216" s="88">
        <f t="shared" si="3"/>
        <v>4.07</v>
      </c>
    </row>
    <row r="217" spans="2:49" ht="15.75" x14ac:dyDescent="0.25">
      <c r="B217" s="212"/>
      <c r="C217" s="11"/>
      <c r="D217" s="14"/>
      <c r="E217" s="14"/>
      <c r="F217" s="14"/>
      <c r="G217" s="18">
        <v>1408.06</v>
      </c>
      <c r="H217" s="18">
        <v>353.64</v>
      </c>
      <c r="I217" s="14"/>
      <c r="J217" s="14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  <c r="AA217" s="11"/>
      <c r="AB217" s="11"/>
      <c r="AC217" s="11"/>
      <c r="AD217" s="11"/>
      <c r="AE217" s="11"/>
      <c r="AF217" s="11"/>
      <c r="AG217" s="11"/>
      <c r="AH217" s="11"/>
      <c r="AI217" s="11"/>
      <c r="AJ217" s="11"/>
      <c r="AK217" s="11"/>
      <c r="AL217" s="11"/>
      <c r="AM217" s="11"/>
      <c r="AN217" s="11"/>
      <c r="AO217" s="11"/>
      <c r="AP217" s="11"/>
      <c r="AQ217" s="11"/>
      <c r="AR217" s="11"/>
      <c r="AS217" s="11"/>
      <c r="AT217" s="11"/>
      <c r="AU217" s="11"/>
      <c r="AV217" s="11"/>
      <c r="AW217" s="88">
        <f t="shared" si="3"/>
        <v>1761.6999999999998</v>
      </c>
    </row>
    <row r="218" spans="2:49" ht="15.75" x14ac:dyDescent="0.25">
      <c r="B218" s="2"/>
      <c r="C218" s="11"/>
      <c r="D218" s="14"/>
      <c r="E218" s="14"/>
      <c r="F218" s="18"/>
      <c r="G218" s="14"/>
      <c r="H218" s="14"/>
      <c r="I218" s="14"/>
      <c r="J218" s="14"/>
      <c r="N218" s="11">
        <v>30.25</v>
      </c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11"/>
      <c r="AA218" s="11"/>
      <c r="AB218" s="11"/>
      <c r="AC218" s="11"/>
      <c r="AD218" s="11"/>
      <c r="AE218" s="11"/>
      <c r="AF218" s="11"/>
      <c r="AG218" s="11"/>
      <c r="AH218" s="11"/>
      <c r="AI218" s="11"/>
      <c r="AJ218" s="11"/>
      <c r="AK218" s="11"/>
      <c r="AL218" s="11"/>
      <c r="AM218" s="11"/>
      <c r="AN218" s="11"/>
      <c r="AO218" s="11"/>
      <c r="AP218" s="11"/>
      <c r="AQ218" s="11"/>
      <c r="AR218" s="11"/>
      <c r="AS218" s="11"/>
      <c r="AT218" s="11"/>
      <c r="AU218" s="11"/>
      <c r="AV218" s="11"/>
      <c r="AW218" s="88">
        <f t="shared" si="3"/>
        <v>30.25</v>
      </c>
    </row>
    <row r="219" spans="2:49" ht="15.75" x14ac:dyDescent="0.25">
      <c r="B219" s="2"/>
      <c r="C219" s="11"/>
      <c r="D219" s="14"/>
      <c r="E219" s="14"/>
      <c r="F219" s="14"/>
      <c r="G219" s="14"/>
      <c r="H219" s="14"/>
      <c r="I219" s="14"/>
      <c r="J219" s="14"/>
      <c r="N219" s="11">
        <v>11</v>
      </c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11"/>
      <c r="AA219" s="11"/>
      <c r="AB219" s="11"/>
      <c r="AC219" s="11"/>
      <c r="AD219" s="11"/>
      <c r="AE219" s="11"/>
      <c r="AF219" s="11"/>
      <c r="AG219" s="11"/>
      <c r="AH219" s="11"/>
      <c r="AI219" s="11"/>
      <c r="AJ219" s="11"/>
      <c r="AK219" s="11"/>
      <c r="AL219" s="11"/>
      <c r="AM219" s="11"/>
      <c r="AN219" s="11"/>
      <c r="AO219" s="11"/>
      <c r="AP219" s="11"/>
      <c r="AQ219" s="11"/>
      <c r="AR219" s="11"/>
      <c r="AS219" s="11"/>
      <c r="AT219" s="11"/>
      <c r="AU219" s="11"/>
      <c r="AV219" s="11"/>
      <c r="AW219" s="88">
        <f t="shared" si="3"/>
        <v>11</v>
      </c>
    </row>
    <row r="220" spans="2:49" ht="15.75" x14ac:dyDescent="0.25">
      <c r="B220" s="2"/>
      <c r="C220" s="11"/>
      <c r="D220" s="14"/>
      <c r="E220" s="14"/>
      <c r="F220" s="14"/>
      <c r="G220" s="14"/>
      <c r="H220" s="14"/>
      <c r="I220" s="14"/>
      <c r="J220" s="14"/>
      <c r="N220" s="11">
        <v>30.25</v>
      </c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  <c r="AA220" s="11"/>
      <c r="AB220" s="11"/>
      <c r="AC220" s="11"/>
      <c r="AD220" s="11"/>
      <c r="AE220" s="11"/>
      <c r="AF220" s="11"/>
      <c r="AG220" s="11"/>
      <c r="AH220" s="11"/>
      <c r="AI220" s="11"/>
      <c r="AJ220" s="11"/>
      <c r="AK220" s="11"/>
      <c r="AL220" s="11"/>
      <c r="AM220" s="11"/>
      <c r="AN220" s="11"/>
      <c r="AO220" s="11"/>
      <c r="AP220" s="11"/>
      <c r="AQ220" s="11"/>
      <c r="AR220" s="11"/>
      <c r="AS220" s="11"/>
      <c r="AT220" s="11"/>
      <c r="AU220" s="11"/>
      <c r="AV220" s="11"/>
      <c r="AW220" s="88">
        <f t="shared" si="3"/>
        <v>30.25</v>
      </c>
    </row>
    <row r="221" spans="2:49" ht="15.75" x14ac:dyDescent="0.25">
      <c r="B221" s="2"/>
      <c r="C221" s="11"/>
      <c r="D221" s="18"/>
      <c r="E221" s="14"/>
      <c r="F221" s="14"/>
      <c r="G221" s="14"/>
      <c r="H221" s="18"/>
      <c r="I221" s="14"/>
      <c r="J221" s="14"/>
      <c r="N221" s="11">
        <v>38.5</v>
      </c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  <c r="Z221" s="11"/>
      <c r="AA221" s="11"/>
      <c r="AB221" s="11"/>
      <c r="AC221" s="11"/>
      <c r="AD221" s="11"/>
      <c r="AE221" s="11"/>
      <c r="AF221" s="11"/>
      <c r="AG221" s="11"/>
      <c r="AH221" s="11"/>
      <c r="AI221" s="11"/>
      <c r="AJ221" s="11"/>
      <c r="AK221" s="11"/>
      <c r="AL221" s="11"/>
      <c r="AM221" s="11"/>
      <c r="AN221" s="11"/>
      <c r="AO221" s="11"/>
      <c r="AP221" s="11"/>
      <c r="AQ221" s="11"/>
      <c r="AR221" s="11"/>
      <c r="AS221" s="11"/>
      <c r="AT221" s="11"/>
      <c r="AU221" s="11"/>
      <c r="AV221" s="11"/>
      <c r="AW221" s="88">
        <f t="shared" si="3"/>
        <v>38.5</v>
      </c>
    </row>
    <row r="222" spans="2:49" ht="15.75" x14ac:dyDescent="0.25">
      <c r="B222" s="2"/>
      <c r="C222" s="11"/>
      <c r="D222" s="14"/>
      <c r="E222" s="14"/>
      <c r="F222" s="18"/>
      <c r="G222" s="14"/>
      <c r="H222" s="14"/>
      <c r="I222" s="14"/>
      <c r="J222" s="14"/>
      <c r="N222" s="18">
        <v>29.3</v>
      </c>
      <c r="O222" s="18"/>
      <c r="P222" s="11"/>
      <c r="Q222" s="11">
        <v>60.85</v>
      </c>
      <c r="R222" s="11"/>
      <c r="S222" s="11">
        <f>20.75+22.15</f>
        <v>42.9</v>
      </c>
      <c r="T222" s="11"/>
      <c r="U222" s="11"/>
      <c r="V222" s="11"/>
      <c r="W222" s="11"/>
      <c r="X222" s="11">
        <f>8</f>
        <v>8</v>
      </c>
      <c r="Y222" s="11"/>
      <c r="Z222" s="11"/>
      <c r="AA222" s="11">
        <f>24.75+16+9.75+5+7</f>
        <v>62.5</v>
      </c>
      <c r="AB222" s="11"/>
      <c r="AC222" s="11">
        <v>11.85</v>
      </c>
      <c r="AD222" s="11"/>
      <c r="AE222" s="11"/>
      <c r="AF222" s="11"/>
      <c r="AG222" s="11"/>
      <c r="AH222" s="11"/>
      <c r="AI222" s="11"/>
      <c r="AJ222" s="11"/>
      <c r="AK222" s="11"/>
      <c r="AL222" s="11"/>
      <c r="AM222" s="11"/>
      <c r="AN222" s="11"/>
      <c r="AO222" s="11"/>
      <c r="AP222" s="11"/>
      <c r="AQ222" s="11"/>
      <c r="AR222" s="11"/>
      <c r="AS222" s="11"/>
      <c r="AT222" s="11"/>
      <c r="AU222" s="11"/>
      <c r="AV222" s="11"/>
      <c r="AW222" s="88">
        <f t="shared" si="3"/>
        <v>215.4</v>
      </c>
    </row>
    <row r="223" spans="2:49" ht="15.75" x14ac:dyDescent="0.25">
      <c r="B223" s="2"/>
      <c r="C223" s="11"/>
      <c r="D223" s="14"/>
      <c r="E223" s="14"/>
      <c r="F223" s="18"/>
      <c r="G223" s="14"/>
      <c r="H223" s="14"/>
      <c r="I223" s="14"/>
      <c r="J223" s="14"/>
      <c r="N223" s="18">
        <v>30.25</v>
      </c>
      <c r="O223" s="18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  <c r="AA223" s="11"/>
      <c r="AB223" s="11"/>
      <c r="AC223" s="11"/>
      <c r="AD223" s="11"/>
      <c r="AE223" s="11"/>
      <c r="AF223" s="11"/>
      <c r="AG223" s="11"/>
      <c r="AH223" s="11"/>
      <c r="AI223" s="11"/>
      <c r="AJ223" s="11"/>
      <c r="AK223" s="11"/>
      <c r="AL223" s="11"/>
      <c r="AM223" s="11"/>
      <c r="AN223" s="11"/>
      <c r="AO223" s="11"/>
      <c r="AP223" s="11"/>
      <c r="AQ223" s="11"/>
      <c r="AR223" s="11"/>
      <c r="AS223" s="11"/>
      <c r="AT223" s="11"/>
      <c r="AU223" s="11"/>
      <c r="AV223" s="11"/>
      <c r="AW223" s="88">
        <f t="shared" si="3"/>
        <v>30.25</v>
      </c>
    </row>
    <row r="224" spans="2:49" ht="15.75" x14ac:dyDescent="0.25">
      <c r="B224" s="2"/>
      <c r="C224" s="11"/>
      <c r="D224" s="14"/>
      <c r="E224" s="14"/>
      <c r="F224" s="14"/>
      <c r="G224" s="14"/>
      <c r="H224" s="14"/>
      <c r="I224" s="14"/>
      <c r="J224" s="14"/>
      <c r="K224" s="11"/>
      <c r="L224" s="11"/>
      <c r="M224" s="11"/>
      <c r="N224" s="11">
        <v>30.25</v>
      </c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  <c r="Z224" s="11"/>
      <c r="AA224" s="11"/>
      <c r="AB224" s="11"/>
      <c r="AC224" s="11"/>
      <c r="AD224" s="11"/>
      <c r="AE224" s="11"/>
      <c r="AF224" s="11"/>
      <c r="AG224" s="11"/>
      <c r="AH224" s="11"/>
      <c r="AI224" s="11"/>
      <c r="AJ224" s="11"/>
      <c r="AK224" s="11"/>
      <c r="AL224" s="11"/>
      <c r="AM224" s="11"/>
      <c r="AN224" s="11"/>
      <c r="AO224" s="11"/>
      <c r="AP224" s="11"/>
      <c r="AQ224" s="11"/>
      <c r="AR224" s="11"/>
      <c r="AS224" s="11"/>
      <c r="AT224" s="11"/>
      <c r="AU224" s="11"/>
      <c r="AV224" s="11"/>
      <c r="AW224" s="88">
        <f t="shared" si="3"/>
        <v>30.25</v>
      </c>
    </row>
    <row r="225" spans="2:49" ht="15.75" x14ac:dyDescent="0.25">
      <c r="B225" s="2"/>
      <c r="C225" s="11"/>
      <c r="D225" s="18"/>
      <c r="E225" s="14"/>
      <c r="F225" s="14"/>
      <c r="G225" s="14"/>
      <c r="H225" s="14"/>
      <c r="I225" s="14"/>
      <c r="J225" s="14"/>
      <c r="N225" s="11">
        <v>35.75</v>
      </c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  <c r="Z225" s="11"/>
      <c r="AA225" s="11"/>
      <c r="AB225" s="11"/>
      <c r="AC225" s="11"/>
      <c r="AD225" s="11"/>
      <c r="AE225" s="11"/>
      <c r="AF225" s="11"/>
      <c r="AG225" s="11"/>
      <c r="AH225" s="11"/>
      <c r="AI225" s="11"/>
      <c r="AJ225" s="11"/>
      <c r="AK225" s="11"/>
      <c r="AL225" s="11"/>
      <c r="AM225" s="11"/>
      <c r="AN225" s="11"/>
      <c r="AO225" s="11"/>
      <c r="AP225" s="11"/>
      <c r="AQ225" s="11"/>
      <c r="AR225" s="11"/>
      <c r="AS225" s="11"/>
      <c r="AT225" s="11"/>
      <c r="AU225" s="11"/>
      <c r="AV225" s="11"/>
      <c r="AW225" s="88">
        <f t="shared" si="3"/>
        <v>35.75</v>
      </c>
    </row>
    <row r="226" spans="2:49" ht="15.75" x14ac:dyDescent="0.25">
      <c r="B226" s="2"/>
      <c r="C226" s="11"/>
      <c r="D226" s="14"/>
      <c r="E226" s="14"/>
      <c r="F226" s="14"/>
      <c r="G226" s="14"/>
      <c r="H226" s="14"/>
      <c r="I226" s="14"/>
      <c r="J226" s="14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  <c r="AA226" s="11"/>
      <c r="AB226" s="11"/>
      <c r="AC226" s="11"/>
      <c r="AD226" s="11"/>
      <c r="AE226" s="11"/>
      <c r="AF226" s="11"/>
      <c r="AG226" s="11"/>
      <c r="AH226" s="11"/>
      <c r="AI226" s="11"/>
      <c r="AJ226" s="11"/>
      <c r="AK226" s="11"/>
      <c r="AL226" s="11">
        <v>25</v>
      </c>
      <c r="AM226" s="11"/>
      <c r="AN226" s="11"/>
      <c r="AO226" s="11"/>
      <c r="AP226" s="11"/>
      <c r="AQ226" s="11"/>
      <c r="AR226" s="11"/>
      <c r="AS226" s="11"/>
      <c r="AT226" s="11"/>
      <c r="AU226" s="11"/>
      <c r="AV226" s="11"/>
      <c r="AW226" s="88">
        <f t="shared" si="3"/>
        <v>25</v>
      </c>
    </row>
    <row r="227" spans="2:49" ht="15.75" x14ac:dyDescent="0.25">
      <c r="B227" s="150"/>
      <c r="C227" s="11"/>
      <c r="D227" s="14"/>
      <c r="E227" s="14"/>
      <c r="F227" s="14"/>
      <c r="G227" s="14"/>
      <c r="H227" s="14"/>
      <c r="I227" s="14"/>
      <c r="J227" s="14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11"/>
      <c r="AA227" s="11"/>
      <c r="AB227" s="11"/>
      <c r="AC227" s="11"/>
      <c r="AD227" s="11"/>
      <c r="AE227" s="11"/>
      <c r="AF227" s="11"/>
      <c r="AG227" s="11"/>
      <c r="AH227" s="11"/>
      <c r="AI227" s="11"/>
      <c r="AJ227" s="11"/>
      <c r="AK227" s="11"/>
      <c r="AL227" s="11">
        <v>25</v>
      </c>
      <c r="AM227" s="11"/>
      <c r="AN227" s="11"/>
      <c r="AO227" s="11"/>
      <c r="AP227" s="11"/>
      <c r="AQ227" s="11"/>
      <c r="AR227" s="11"/>
      <c r="AS227" s="11"/>
      <c r="AT227" s="11"/>
      <c r="AU227" s="11"/>
      <c r="AV227" s="11"/>
      <c r="AW227" s="88">
        <f t="shared" si="3"/>
        <v>25</v>
      </c>
    </row>
    <row r="228" spans="2:49" ht="15.75" x14ac:dyDescent="0.25">
      <c r="B228" s="150"/>
      <c r="C228" s="11"/>
      <c r="D228" s="14"/>
      <c r="E228" s="14"/>
      <c r="F228" s="14"/>
      <c r="G228" s="14"/>
      <c r="H228" s="14"/>
      <c r="I228" s="14"/>
      <c r="J228" s="14"/>
      <c r="N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11"/>
      <c r="AA228" s="11"/>
      <c r="AB228" s="11"/>
      <c r="AC228" s="11"/>
      <c r="AD228" s="11"/>
      <c r="AE228" s="11"/>
      <c r="AF228" s="11"/>
      <c r="AG228" s="11"/>
      <c r="AH228" s="11"/>
      <c r="AI228" s="11"/>
      <c r="AJ228" s="11"/>
      <c r="AK228" s="11"/>
      <c r="AL228" s="11">
        <v>25</v>
      </c>
      <c r="AM228" s="11"/>
      <c r="AN228" s="11"/>
      <c r="AO228" s="11"/>
      <c r="AP228" s="11"/>
      <c r="AQ228" s="11"/>
      <c r="AR228" s="11"/>
      <c r="AS228" s="11"/>
      <c r="AT228" s="11"/>
      <c r="AU228" s="11"/>
      <c r="AV228" s="11"/>
      <c r="AW228" s="88">
        <f t="shared" si="3"/>
        <v>25</v>
      </c>
    </row>
    <row r="229" spans="2:49" ht="15.75" x14ac:dyDescent="0.25">
      <c r="B229" s="150"/>
      <c r="C229" s="11"/>
      <c r="D229" s="14"/>
      <c r="E229" s="14"/>
      <c r="F229" s="14"/>
      <c r="G229" s="14"/>
      <c r="H229" s="14"/>
      <c r="I229" s="14"/>
      <c r="J229" s="14"/>
      <c r="K229" s="11"/>
      <c r="L229" s="11"/>
      <c r="N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  <c r="AA229" s="11"/>
      <c r="AB229" s="11"/>
      <c r="AC229" s="11"/>
      <c r="AD229" s="11"/>
      <c r="AE229" s="11"/>
      <c r="AF229" s="11"/>
      <c r="AG229" s="11"/>
      <c r="AH229" s="11"/>
      <c r="AI229" s="11"/>
      <c r="AJ229" s="11"/>
      <c r="AK229" s="11"/>
      <c r="AL229" s="11">
        <v>25</v>
      </c>
      <c r="AM229" s="11"/>
      <c r="AN229" s="11"/>
      <c r="AO229" s="11"/>
      <c r="AP229" s="11"/>
      <c r="AQ229" s="11"/>
      <c r="AR229" s="11"/>
      <c r="AS229" s="11"/>
      <c r="AT229" s="11"/>
      <c r="AU229" s="11"/>
      <c r="AV229" s="11"/>
      <c r="AW229" s="88">
        <f t="shared" si="3"/>
        <v>25</v>
      </c>
    </row>
    <row r="230" spans="2:49" ht="15.75" x14ac:dyDescent="0.25">
      <c r="B230" s="2"/>
      <c r="C230" s="11"/>
      <c r="D230" s="14"/>
      <c r="E230" s="14"/>
      <c r="F230" s="14"/>
      <c r="G230" s="14"/>
      <c r="H230" s="14"/>
      <c r="I230" s="14"/>
      <c r="J230" s="14"/>
      <c r="K230" s="11"/>
      <c r="L230" s="11"/>
      <c r="N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  <c r="AA230" s="11"/>
      <c r="AB230" s="11"/>
      <c r="AC230" s="11"/>
      <c r="AD230" s="11"/>
      <c r="AE230" s="11"/>
      <c r="AF230" s="11"/>
      <c r="AG230" s="11"/>
      <c r="AH230" s="11"/>
      <c r="AI230" s="11"/>
      <c r="AJ230" s="11"/>
      <c r="AK230" s="11"/>
      <c r="AL230" s="11">
        <v>25</v>
      </c>
      <c r="AM230" s="11"/>
      <c r="AN230" s="11"/>
      <c r="AO230" s="11"/>
      <c r="AP230" s="11"/>
      <c r="AQ230" s="11"/>
      <c r="AR230" s="11"/>
      <c r="AS230" s="11"/>
      <c r="AT230" s="11"/>
      <c r="AU230" s="11"/>
      <c r="AV230" s="11"/>
      <c r="AW230" s="88">
        <f t="shared" si="3"/>
        <v>25</v>
      </c>
    </row>
    <row r="231" spans="2:49" ht="15.75" x14ac:dyDescent="0.25">
      <c r="B231" s="2"/>
      <c r="C231" s="11"/>
      <c r="D231" s="18"/>
      <c r="E231" s="14"/>
      <c r="F231" s="18"/>
      <c r="G231" s="14"/>
      <c r="H231" s="14"/>
      <c r="I231" s="18"/>
      <c r="J231" s="18"/>
      <c r="N231" s="11"/>
      <c r="P231" s="11"/>
      <c r="Q231" s="11"/>
      <c r="R231" s="11"/>
      <c r="S231" s="11"/>
      <c r="T231" s="11"/>
      <c r="U231" s="11"/>
      <c r="V231" s="121"/>
      <c r="W231" s="11"/>
      <c r="X231" s="121"/>
      <c r="Y231" s="11"/>
      <c r="Z231" s="11"/>
      <c r="AA231" s="121"/>
      <c r="AB231" s="11"/>
      <c r="AC231" s="11"/>
      <c r="AD231" s="11"/>
      <c r="AE231" s="11"/>
      <c r="AF231" s="11"/>
      <c r="AG231" s="11"/>
      <c r="AH231" s="11"/>
      <c r="AI231" s="11"/>
      <c r="AJ231" s="11"/>
      <c r="AK231" s="11"/>
      <c r="AL231" s="11"/>
      <c r="AM231" s="11"/>
      <c r="AN231" s="11"/>
      <c r="AO231" s="11"/>
      <c r="AP231" s="11">
        <v>1.7</v>
      </c>
      <c r="AQ231" s="11"/>
      <c r="AR231" s="11"/>
      <c r="AS231" s="11"/>
      <c r="AT231" s="11"/>
      <c r="AU231" s="11"/>
      <c r="AV231" s="11"/>
      <c r="AW231" s="88">
        <f t="shared" si="3"/>
        <v>1.7</v>
      </c>
    </row>
    <row r="232" spans="2:49" ht="15.75" x14ac:dyDescent="0.25">
      <c r="B232" s="2"/>
      <c r="C232" s="11"/>
      <c r="D232" s="14"/>
      <c r="E232" s="14"/>
      <c r="F232" s="14"/>
      <c r="G232" s="14"/>
      <c r="H232" s="14"/>
      <c r="I232" s="18"/>
      <c r="J232" s="18"/>
      <c r="N232" s="11"/>
      <c r="P232" s="11"/>
      <c r="Q232" s="11"/>
      <c r="R232" s="11"/>
      <c r="S232" s="121"/>
      <c r="T232" s="11"/>
      <c r="U232" s="11"/>
      <c r="V232" s="11"/>
      <c r="W232" s="11"/>
      <c r="X232" s="121"/>
      <c r="Y232" s="121"/>
      <c r="Z232" s="11"/>
      <c r="AA232" s="11"/>
      <c r="AB232" s="11"/>
      <c r="AC232" s="11"/>
      <c r="AD232" s="11"/>
      <c r="AE232" s="11"/>
      <c r="AF232" s="11"/>
      <c r="AG232" s="11"/>
      <c r="AH232" s="11"/>
      <c r="AI232" s="11"/>
      <c r="AJ232" s="11"/>
      <c r="AK232" s="11"/>
      <c r="AL232" s="11"/>
      <c r="AM232" s="11"/>
      <c r="AN232" s="11"/>
      <c r="AO232" s="11"/>
      <c r="AP232" s="11">
        <v>1.7</v>
      </c>
      <c r="AQ232" s="11"/>
      <c r="AR232" s="11"/>
      <c r="AS232" s="11"/>
      <c r="AT232" s="11"/>
      <c r="AU232" s="11"/>
      <c r="AV232" s="11"/>
      <c r="AW232" s="88">
        <f t="shared" si="3"/>
        <v>1.7</v>
      </c>
    </row>
    <row r="233" spans="2:49" ht="15.75" x14ac:dyDescent="0.25">
      <c r="B233" s="2"/>
      <c r="C233" s="11"/>
      <c r="D233" s="14"/>
      <c r="E233" s="14"/>
      <c r="F233" s="14"/>
      <c r="G233" s="18"/>
      <c r="H233" s="18"/>
      <c r="I233" s="18"/>
      <c r="J233" s="18"/>
      <c r="N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  <c r="Z233" s="11"/>
      <c r="AA233" s="11"/>
      <c r="AB233" s="11"/>
      <c r="AC233" s="11"/>
      <c r="AD233" s="11"/>
      <c r="AE233" s="11"/>
      <c r="AF233" s="11"/>
      <c r="AG233" s="11"/>
      <c r="AH233" s="11"/>
      <c r="AI233" s="11"/>
      <c r="AJ233" s="11"/>
      <c r="AK233" s="11"/>
      <c r="AL233" s="11"/>
      <c r="AM233" s="11"/>
      <c r="AN233" s="11"/>
      <c r="AO233" s="11"/>
      <c r="AP233" s="11">
        <v>1.7</v>
      </c>
      <c r="AQ233" s="11"/>
      <c r="AR233" s="11"/>
      <c r="AS233" s="11"/>
      <c r="AT233" s="11"/>
      <c r="AU233" s="11"/>
      <c r="AV233" s="11"/>
      <c r="AW233" s="88">
        <f t="shared" si="3"/>
        <v>1.7</v>
      </c>
    </row>
    <row r="234" spans="2:49" ht="15.75" x14ac:dyDescent="0.25">
      <c r="B234" s="2"/>
      <c r="C234" s="11"/>
      <c r="D234" s="14"/>
      <c r="E234" s="14"/>
      <c r="F234" s="14"/>
      <c r="G234" s="18"/>
      <c r="H234" s="18"/>
      <c r="I234" s="18"/>
      <c r="J234" s="18"/>
      <c r="N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  <c r="AA234" s="11"/>
      <c r="AB234" s="11"/>
      <c r="AC234" s="11"/>
      <c r="AD234" s="11"/>
      <c r="AE234" s="11"/>
      <c r="AF234" s="11"/>
      <c r="AG234" s="11"/>
      <c r="AH234" s="11"/>
      <c r="AI234" s="11"/>
      <c r="AJ234" s="11"/>
      <c r="AK234" s="11"/>
      <c r="AL234" s="11"/>
      <c r="AM234" s="11"/>
      <c r="AN234" s="11"/>
      <c r="AO234" s="11"/>
      <c r="AP234" s="11">
        <v>1.7</v>
      </c>
      <c r="AQ234" s="11"/>
      <c r="AR234" s="11"/>
      <c r="AS234" s="11"/>
      <c r="AT234" s="11"/>
      <c r="AU234" s="11"/>
      <c r="AV234" s="11"/>
      <c r="AW234" s="88">
        <f t="shared" si="3"/>
        <v>1.7</v>
      </c>
    </row>
    <row r="235" spans="2:49" ht="15.75" x14ac:dyDescent="0.25">
      <c r="B235" s="2"/>
      <c r="C235" s="11"/>
      <c r="D235" s="14"/>
      <c r="E235" s="14"/>
      <c r="F235" s="14"/>
      <c r="G235" s="18"/>
      <c r="H235" s="18"/>
      <c r="I235" s="18"/>
      <c r="J235" s="18"/>
      <c r="N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  <c r="AA235" s="11"/>
      <c r="AB235" s="11"/>
      <c r="AC235" s="11"/>
      <c r="AD235" s="11"/>
      <c r="AE235" s="11"/>
      <c r="AF235" s="11"/>
      <c r="AG235" s="11"/>
      <c r="AH235" s="11"/>
      <c r="AI235" s="11"/>
      <c r="AJ235" s="11"/>
      <c r="AK235" s="11"/>
      <c r="AL235" s="11"/>
      <c r="AM235" s="11"/>
      <c r="AN235" s="11"/>
      <c r="AO235" s="11"/>
      <c r="AP235" s="11">
        <v>1.7</v>
      </c>
      <c r="AQ235" s="11"/>
      <c r="AR235" s="11"/>
      <c r="AS235" s="11"/>
      <c r="AT235" s="11"/>
      <c r="AU235" s="11"/>
      <c r="AV235" s="11"/>
      <c r="AW235" s="88">
        <f t="shared" si="3"/>
        <v>1.7</v>
      </c>
    </row>
    <row r="236" spans="2:49" ht="15.75" x14ac:dyDescent="0.25">
      <c r="B236" s="2"/>
      <c r="C236" s="11"/>
      <c r="D236" s="14"/>
      <c r="E236" s="14"/>
      <c r="F236" s="14"/>
      <c r="G236" s="14"/>
      <c r="H236" s="14"/>
      <c r="I236" s="14"/>
      <c r="J236" s="14"/>
      <c r="N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  <c r="Z236" s="11"/>
      <c r="AA236" s="11"/>
      <c r="AB236" s="11"/>
      <c r="AC236" s="11"/>
      <c r="AD236" s="11"/>
      <c r="AE236" s="11"/>
      <c r="AF236" s="11"/>
      <c r="AG236" s="11"/>
      <c r="AH236" s="11"/>
      <c r="AI236" s="11"/>
      <c r="AJ236" s="11"/>
      <c r="AK236" s="11"/>
      <c r="AL236" s="11"/>
      <c r="AM236" s="11"/>
      <c r="AN236" s="11"/>
      <c r="AO236" s="11"/>
      <c r="AP236" s="11">
        <v>1.7</v>
      </c>
      <c r="AQ236" s="11"/>
      <c r="AR236" s="11"/>
      <c r="AS236" s="11"/>
      <c r="AT236" s="11"/>
      <c r="AU236" s="11"/>
      <c r="AV236" s="11"/>
      <c r="AW236" s="88">
        <f t="shared" si="3"/>
        <v>1.7</v>
      </c>
    </row>
    <row r="237" spans="2:49" ht="15.75" x14ac:dyDescent="0.25">
      <c r="B237" s="2"/>
      <c r="C237" s="11"/>
      <c r="D237" s="14"/>
      <c r="E237" s="18"/>
      <c r="F237" s="14"/>
      <c r="G237" s="14"/>
      <c r="H237" s="14"/>
      <c r="I237" s="14"/>
      <c r="J237" s="14"/>
      <c r="N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  <c r="Z237" s="11"/>
      <c r="AA237" s="11"/>
      <c r="AB237" s="11"/>
      <c r="AC237" s="11"/>
      <c r="AD237" s="11"/>
      <c r="AE237" s="11"/>
      <c r="AF237" s="11"/>
      <c r="AG237" s="11"/>
      <c r="AH237" s="11"/>
      <c r="AI237" s="11"/>
      <c r="AJ237" s="11"/>
      <c r="AK237" s="11"/>
      <c r="AL237" s="11"/>
      <c r="AM237" s="11"/>
      <c r="AN237" s="11"/>
      <c r="AO237" s="11"/>
      <c r="AP237" s="11">
        <v>1.7</v>
      </c>
      <c r="AQ237" s="11"/>
      <c r="AR237" s="11"/>
      <c r="AS237" s="11"/>
      <c r="AT237" s="11"/>
      <c r="AU237" s="11"/>
      <c r="AV237" s="11"/>
      <c r="AW237" s="88">
        <f t="shared" si="3"/>
        <v>1.7</v>
      </c>
    </row>
    <row r="238" spans="2:49" ht="15.75" x14ac:dyDescent="0.25">
      <c r="B238" s="2"/>
      <c r="C238" s="11"/>
      <c r="D238" s="14"/>
      <c r="E238" s="14"/>
      <c r="F238" s="14"/>
      <c r="G238" s="14"/>
      <c r="H238" s="14"/>
      <c r="I238" s="14"/>
      <c r="J238" s="14"/>
      <c r="N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  <c r="AA238" s="11"/>
      <c r="AB238" s="11"/>
      <c r="AC238" s="11"/>
      <c r="AD238" s="11"/>
      <c r="AE238" s="11"/>
      <c r="AF238" s="11"/>
      <c r="AG238" s="11"/>
      <c r="AH238" s="11"/>
      <c r="AI238" s="11"/>
      <c r="AJ238" s="11"/>
      <c r="AK238" s="11"/>
      <c r="AL238" s="11"/>
      <c r="AM238" s="11"/>
      <c r="AN238" s="11"/>
      <c r="AO238" s="11"/>
      <c r="AP238" s="11">
        <v>1.7</v>
      </c>
      <c r="AQ238" s="11"/>
      <c r="AR238" s="11"/>
      <c r="AS238" s="11"/>
      <c r="AT238" s="11"/>
      <c r="AU238" s="11"/>
      <c r="AV238" s="11"/>
      <c r="AW238" s="88">
        <f t="shared" si="3"/>
        <v>1.7</v>
      </c>
    </row>
    <row r="239" spans="2:49" ht="15.75" x14ac:dyDescent="0.25">
      <c r="B239" s="2"/>
      <c r="C239" s="11"/>
      <c r="D239" s="14"/>
      <c r="E239" s="14"/>
      <c r="F239" s="14"/>
      <c r="G239" s="14"/>
      <c r="H239" s="14"/>
      <c r="I239" s="14"/>
      <c r="J239" s="14"/>
      <c r="N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  <c r="Z239" s="11"/>
      <c r="AA239" s="11"/>
      <c r="AB239" s="11"/>
      <c r="AC239" s="11"/>
      <c r="AD239" s="11"/>
      <c r="AE239" s="11"/>
      <c r="AF239" s="11"/>
      <c r="AG239" s="11"/>
      <c r="AH239" s="11"/>
      <c r="AI239" s="11"/>
      <c r="AJ239" s="11"/>
      <c r="AK239" s="11"/>
      <c r="AL239" s="11">
        <v>25</v>
      </c>
      <c r="AM239" s="11"/>
      <c r="AN239" s="11"/>
      <c r="AO239" s="11"/>
      <c r="AP239" s="11"/>
      <c r="AQ239" s="11"/>
      <c r="AR239" s="11"/>
      <c r="AS239" s="11"/>
      <c r="AT239" s="11"/>
      <c r="AU239" s="11"/>
      <c r="AV239" s="11"/>
      <c r="AW239" s="88">
        <f t="shared" si="3"/>
        <v>25</v>
      </c>
    </row>
    <row r="240" spans="2:49" ht="15.75" x14ac:dyDescent="0.25">
      <c r="B240" s="110"/>
      <c r="C240" s="11"/>
      <c r="D240" s="14"/>
      <c r="E240" s="14"/>
      <c r="F240" s="14"/>
      <c r="G240" s="14"/>
      <c r="H240" s="14"/>
      <c r="I240" s="18"/>
      <c r="J240" s="18"/>
      <c r="N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  <c r="Z240" s="11"/>
      <c r="AA240" s="11"/>
      <c r="AB240" s="11"/>
      <c r="AC240" s="11"/>
      <c r="AD240" s="11"/>
      <c r="AE240" s="11"/>
      <c r="AF240" s="11"/>
      <c r="AG240" s="11"/>
      <c r="AH240" s="11"/>
      <c r="AI240" s="11"/>
      <c r="AJ240" s="11"/>
      <c r="AK240" s="11"/>
      <c r="AL240" s="11">
        <v>25</v>
      </c>
      <c r="AM240" s="11"/>
      <c r="AN240" s="11"/>
      <c r="AO240" s="11"/>
      <c r="AP240" s="11"/>
      <c r="AQ240" s="11"/>
      <c r="AR240" s="11"/>
      <c r="AS240" s="11"/>
      <c r="AT240" s="11"/>
      <c r="AU240" s="11"/>
      <c r="AV240" s="11"/>
      <c r="AW240" s="88">
        <f t="shared" si="3"/>
        <v>25</v>
      </c>
    </row>
    <row r="241" spans="2:49" ht="15.75" x14ac:dyDescent="0.25">
      <c r="B241" s="110"/>
      <c r="C241" s="11"/>
      <c r="D241" s="14"/>
      <c r="E241" s="14"/>
      <c r="F241" s="14"/>
      <c r="G241" s="14"/>
      <c r="H241" s="14"/>
      <c r="I241" s="18"/>
      <c r="J241" s="18"/>
      <c r="N241" s="11">
        <v>96</v>
      </c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  <c r="AA241" s="11"/>
      <c r="AB241" s="11"/>
      <c r="AC241" s="11"/>
      <c r="AD241" s="11"/>
      <c r="AE241" s="11"/>
      <c r="AF241" s="11"/>
      <c r="AG241" s="11"/>
      <c r="AH241" s="11"/>
      <c r="AI241" s="11"/>
      <c r="AJ241" s="11"/>
      <c r="AK241" s="11"/>
      <c r="AL241" s="11"/>
      <c r="AM241" s="11"/>
      <c r="AN241" s="11"/>
      <c r="AO241" s="11"/>
      <c r="AP241" s="11"/>
      <c r="AQ241" s="11"/>
      <c r="AR241" s="11"/>
      <c r="AS241" s="11"/>
      <c r="AT241" s="11"/>
      <c r="AU241" s="11"/>
      <c r="AV241" s="11"/>
      <c r="AW241" s="88">
        <f t="shared" si="3"/>
        <v>96</v>
      </c>
    </row>
    <row r="242" spans="2:49" ht="15.75" x14ac:dyDescent="0.25">
      <c r="B242" s="119"/>
      <c r="C242" s="11"/>
      <c r="D242" s="14"/>
      <c r="E242" s="14"/>
      <c r="F242" s="18"/>
      <c r="G242" s="14"/>
      <c r="H242" s="14"/>
      <c r="I242" s="14"/>
      <c r="J242" s="14"/>
      <c r="N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  <c r="Z242" s="11"/>
      <c r="AA242" s="11"/>
      <c r="AB242" s="11"/>
      <c r="AC242" s="11"/>
      <c r="AD242" s="11"/>
      <c r="AE242" s="11"/>
      <c r="AF242" s="11"/>
      <c r="AG242" s="11"/>
      <c r="AH242" s="11"/>
      <c r="AI242" s="11"/>
      <c r="AJ242" s="11"/>
      <c r="AK242" s="11"/>
      <c r="AL242" s="11"/>
      <c r="AM242" s="11"/>
      <c r="AN242" s="11"/>
      <c r="AO242" s="11"/>
      <c r="AP242" s="11">
        <v>16.95</v>
      </c>
      <c r="AQ242" s="11"/>
      <c r="AR242" s="11"/>
      <c r="AS242" s="11"/>
      <c r="AT242" s="11"/>
      <c r="AU242" s="11"/>
      <c r="AV242" s="11"/>
      <c r="AW242" s="88">
        <f t="shared" si="3"/>
        <v>16.95</v>
      </c>
    </row>
    <row r="243" spans="2:49" ht="15.75" x14ac:dyDescent="0.25">
      <c r="B243" s="2"/>
      <c r="C243" s="11"/>
      <c r="D243" s="14"/>
      <c r="E243" s="14"/>
      <c r="F243" s="7"/>
      <c r="G243" s="14"/>
      <c r="H243" s="14"/>
      <c r="I243" s="14"/>
      <c r="J243" s="14"/>
      <c r="N243" s="11">
        <v>44</v>
      </c>
      <c r="P243" s="11"/>
      <c r="Q243" s="11"/>
      <c r="R243" s="11"/>
      <c r="S243" s="11"/>
      <c r="T243" s="11"/>
      <c r="U243" s="11"/>
      <c r="V243" s="11"/>
      <c r="W243" s="11"/>
      <c r="X243" s="11"/>
      <c r="Y243" s="11"/>
      <c r="Z243" s="11"/>
      <c r="AA243" s="11"/>
      <c r="AB243" s="11"/>
      <c r="AC243" s="11"/>
      <c r="AD243" s="11"/>
      <c r="AE243" s="11"/>
      <c r="AF243" s="11"/>
      <c r="AG243" s="11"/>
      <c r="AH243" s="11"/>
      <c r="AI243" s="11"/>
      <c r="AJ243" s="11"/>
      <c r="AK243" s="11"/>
      <c r="AL243" s="11"/>
      <c r="AM243" s="11"/>
      <c r="AN243" s="11"/>
      <c r="AO243" s="11"/>
      <c r="AP243" s="11"/>
      <c r="AQ243" s="11"/>
      <c r="AR243" s="11"/>
      <c r="AS243" s="11"/>
      <c r="AT243" s="11"/>
      <c r="AU243" s="11"/>
      <c r="AV243" s="11"/>
      <c r="AW243" s="88">
        <f t="shared" si="3"/>
        <v>44</v>
      </c>
    </row>
    <row r="244" spans="2:49" ht="15.75" x14ac:dyDescent="0.25">
      <c r="B244" s="2"/>
      <c r="C244" s="11"/>
      <c r="D244" s="14"/>
      <c r="E244" s="14"/>
      <c r="F244" s="14"/>
      <c r="G244" s="14"/>
      <c r="H244" s="14"/>
      <c r="I244" s="14"/>
      <c r="J244" s="14"/>
      <c r="N244" s="11">
        <v>49.75</v>
      </c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  <c r="AA244" s="11"/>
      <c r="AB244" s="11"/>
      <c r="AC244" s="11"/>
      <c r="AD244" s="11"/>
      <c r="AE244" s="11"/>
      <c r="AF244" s="11"/>
      <c r="AG244" s="11"/>
      <c r="AH244" s="11"/>
      <c r="AI244" s="11"/>
      <c r="AJ244" s="11"/>
      <c r="AK244" s="11"/>
      <c r="AL244" s="11"/>
      <c r="AM244" s="11"/>
      <c r="AN244" s="11"/>
      <c r="AO244" s="11"/>
      <c r="AP244" s="11"/>
      <c r="AQ244" s="11"/>
      <c r="AR244" s="11"/>
      <c r="AS244" s="11"/>
      <c r="AT244" s="11"/>
      <c r="AU244" s="11"/>
      <c r="AV244" s="11"/>
      <c r="AW244" s="88">
        <f t="shared" si="3"/>
        <v>49.75</v>
      </c>
    </row>
    <row r="245" spans="2:49" ht="15.75" x14ac:dyDescent="0.25">
      <c r="B245" s="2"/>
      <c r="C245" s="11"/>
      <c r="D245" s="14"/>
      <c r="E245" s="14"/>
      <c r="F245" s="14"/>
      <c r="G245" s="14"/>
      <c r="H245" s="14"/>
      <c r="I245" s="14"/>
      <c r="J245" s="14"/>
      <c r="N245" s="11">
        <v>33</v>
      </c>
      <c r="P245" s="11"/>
      <c r="Q245" s="11"/>
      <c r="R245" s="11"/>
      <c r="S245" s="11"/>
      <c r="T245" s="11"/>
      <c r="U245" s="11"/>
      <c r="V245" s="11"/>
      <c r="W245" s="11"/>
      <c r="X245" s="11"/>
      <c r="Y245" s="11"/>
      <c r="Z245" s="11"/>
      <c r="AA245" s="11"/>
      <c r="AB245" s="11"/>
      <c r="AC245" s="11"/>
      <c r="AD245" s="11"/>
      <c r="AE245" s="11"/>
      <c r="AF245" s="11"/>
      <c r="AG245" s="11"/>
      <c r="AH245" s="11"/>
      <c r="AI245" s="11"/>
      <c r="AJ245" s="11"/>
      <c r="AK245" s="11"/>
      <c r="AL245" s="11"/>
      <c r="AM245" s="11"/>
      <c r="AN245" s="11"/>
      <c r="AO245" s="11"/>
      <c r="AP245" s="11"/>
      <c r="AQ245" s="11"/>
      <c r="AR245" s="11"/>
      <c r="AS245" s="11"/>
      <c r="AT245" s="11"/>
      <c r="AU245" s="11"/>
      <c r="AV245" s="11"/>
      <c r="AW245" s="88">
        <f t="shared" si="3"/>
        <v>33</v>
      </c>
    </row>
    <row r="246" spans="2:49" ht="15.75" x14ac:dyDescent="0.25">
      <c r="B246" s="119"/>
      <c r="C246" s="11"/>
      <c r="D246" s="14"/>
      <c r="E246" s="14"/>
      <c r="F246" s="14"/>
      <c r="G246" s="14"/>
      <c r="H246" s="14"/>
      <c r="I246" s="14"/>
      <c r="J246" s="14"/>
      <c r="N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11"/>
      <c r="AA246" s="11"/>
      <c r="AB246" s="11"/>
      <c r="AC246" s="11"/>
      <c r="AD246" s="11"/>
      <c r="AE246" s="11"/>
      <c r="AF246" s="11"/>
      <c r="AG246" s="11"/>
      <c r="AH246" s="11"/>
      <c r="AI246" s="11"/>
      <c r="AJ246" s="11"/>
      <c r="AK246" s="11"/>
      <c r="AL246" s="11">
        <v>25</v>
      </c>
      <c r="AM246" s="11"/>
      <c r="AN246" s="11"/>
      <c r="AO246" s="11"/>
      <c r="AP246" s="11"/>
      <c r="AQ246" s="11"/>
      <c r="AR246" s="11"/>
      <c r="AS246" s="11"/>
      <c r="AT246" s="11"/>
      <c r="AU246" s="11"/>
      <c r="AV246" s="11"/>
      <c r="AW246" s="88">
        <f t="shared" si="3"/>
        <v>25</v>
      </c>
    </row>
    <row r="247" spans="2:49" ht="15.75" x14ac:dyDescent="0.25">
      <c r="B247" s="119"/>
      <c r="C247" s="11"/>
      <c r="D247" s="14"/>
      <c r="E247" s="14"/>
      <c r="F247" s="14"/>
      <c r="G247" s="14"/>
      <c r="H247" s="14"/>
      <c r="I247" s="14"/>
      <c r="J247" s="14"/>
      <c r="K247" s="11"/>
      <c r="L247" s="11"/>
      <c r="N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  <c r="AA247" s="11"/>
      <c r="AB247" s="11"/>
      <c r="AC247" s="11"/>
      <c r="AD247" s="11"/>
      <c r="AE247" s="11"/>
      <c r="AF247" s="11"/>
      <c r="AG247" s="11"/>
      <c r="AH247" s="11"/>
      <c r="AI247" s="11"/>
      <c r="AJ247" s="11"/>
      <c r="AK247" s="11"/>
      <c r="AL247" s="11">
        <v>25</v>
      </c>
      <c r="AM247" s="11"/>
      <c r="AN247" s="11"/>
      <c r="AO247" s="11"/>
      <c r="AP247" s="11"/>
      <c r="AQ247" s="11"/>
      <c r="AR247" s="11"/>
      <c r="AS247" s="11"/>
      <c r="AT247" s="11"/>
      <c r="AU247" s="11"/>
      <c r="AV247" s="11"/>
      <c r="AW247" s="88">
        <f t="shared" si="3"/>
        <v>25</v>
      </c>
    </row>
    <row r="248" spans="2:49" ht="15.75" x14ac:dyDescent="0.25">
      <c r="B248" s="119"/>
      <c r="C248" s="11"/>
      <c r="D248" s="14"/>
      <c r="E248" s="14"/>
      <c r="F248" s="18"/>
      <c r="G248" s="14"/>
      <c r="H248" s="14"/>
      <c r="I248" s="14"/>
      <c r="J248" s="14"/>
      <c r="K248" s="11"/>
      <c r="L248" s="11"/>
      <c r="N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  <c r="Z248" s="11"/>
      <c r="AA248" s="11"/>
      <c r="AB248" s="11"/>
      <c r="AC248" s="11"/>
      <c r="AD248" s="11"/>
      <c r="AE248" s="11"/>
      <c r="AF248" s="11"/>
      <c r="AG248" s="11"/>
      <c r="AH248" s="11"/>
      <c r="AI248" s="11"/>
      <c r="AJ248" s="11"/>
      <c r="AK248" s="11"/>
      <c r="AL248" s="11">
        <v>25</v>
      </c>
      <c r="AM248" s="11"/>
      <c r="AN248" s="11"/>
      <c r="AO248" s="11"/>
      <c r="AP248" s="11"/>
      <c r="AQ248" s="11"/>
      <c r="AR248" s="11"/>
      <c r="AS248" s="11"/>
      <c r="AT248" s="11"/>
      <c r="AU248" s="11"/>
      <c r="AV248" s="11"/>
      <c r="AW248" s="88">
        <f t="shared" si="3"/>
        <v>25</v>
      </c>
    </row>
    <row r="249" spans="2:49" ht="15.75" x14ac:dyDescent="0.25">
      <c r="B249" s="2"/>
      <c r="C249" s="11"/>
      <c r="D249" s="14"/>
      <c r="E249" s="14"/>
      <c r="F249" s="18">
        <v>316</v>
      </c>
      <c r="G249" s="14"/>
      <c r="H249" s="14"/>
      <c r="I249" s="14"/>
      <c r="J249" s="14"/>
      <c r="N249" s="18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/>
      <c r="AA249" s="11"/>
      <c r="AB249" s="11"/>
      <c r="AC249" s="11"/>
      <c r="AD249" s="11"/>
      <c r="AE249" s="11"/>
      <c r="AF249" s="11"/>
      <c r="AG249" s="11"/>
      <c r="AH249" s="11"/>
      <c r="AI249" s="11"/>
      <c r="AJ249" s="11"/>
      <c r="AK249" s="11"/>
      <c r="AL249" s="11"/>
      <c r="AM249" s="11"/>
      <c r="AN249" s="11"/>
      <c r="AO249" s="11"/>
      <c r="AP249" s="11"/>
      <c r="AQ249" s="11"/>
      <c r="AR249" s="11"/>
      <c r="AS249" s="11"/>
      <c r="AT249" s="11"/>
      <c r="AU249" s="11"/>
      <c r="AV249" s="11"/>
      <c r="AW249" s="88">
        <f t="shared" si="3"/>
        <v>316</v>
      </c>
    </row>
    <row r="250" spans="2:49" ht="15.75" x14ac:dyDescent="0.25">
      <c r="B250" s="2"/>
      <c r="C250" s="11"/>
      <c r="D250" s="18"/>
      <c r="E250" s="18"/>
      <c r="F250" s="14"/>
      <c r="G250" s="14"/>
      <c r="H250" s="14"/>
      <c r="I250" s="14"/>
      <c r="J250" s="14"/>
      <c r="N250" s="18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  <c r="AA250" s="11">
        <v>26.1</v>
      </c>
      <c r="AB250" s="11"/>
      <c r="AC250" s="11"/>
      <c r="AD250" s="11"/>
      <c r="AE250" s="11"/>
      <c r="AF250" s="11"/>
      <c r="AG250" s="11"/>
      <c r="AH250" s="11"/>
      <c r="AI250" s="11"/>
      <c r="AJ250" s="11"/>
      <c r="AK250" s="11"/>
      <c r="AL250" s="11"/>
      <c r="AM250" s="11"/>
      <c r="AN250" s="11"/>
      <c r="AO250" s="11"/>
      <c r="AP250" s="11"/>
      <c r="AQ250" s="11"/>
      <c r="AR250" s="11"/>
      <c r="AS250" s="11"/>
      <c r="AT250" s="11"/>
      <c r="AU250" s="11"/>
      <c r="AV250" s="11"/>
      <c r="AW250" s="88">
        <f t="shared" si="3"/>
        <v>26.1</v>
      </c>
    </row>
    <row r="251" spans="2:49" ht="15.75" x14ac:dyDescent="0.25">
      <c r="B251" s="2"/>
      <c r="C251" s="11"/>
      <c r="D251" s="18"/>
      <c r="E251" s="14"/>
      <c r="F251" s="14"/>
      <c r="G251" s="14"/>
      <c r="H251" s="18"/>
      <c r="I251" s="14"/>
      <c r="J251" s="14"/>
      <c r="K251" s="11"/>
      <c r="L251" s="11"/>
      <c r="N251" s="11">
        <v>19.25</v>
      </c>
      <c r="P251" s="11"/>
      <c r="Q251" s="11"/>
      <c r="R251" s="11"/>
      <c r="S251" s="11"/>
      <c r="T251" s="11"/>
      <c r="U251" s="11"/>
      <c r="V251" s="11"/>
      <c r="W251" s="11"/>
      <c r="X251" s="11"/>
      <c r="Y251" s="11"/>
      <c r="Z251" s="11"/>
      <c r="AA251" s="11"/>
      <c r="AB251" s="11"/>
      <c r="AC251" s="11"/>
      <c r="AD251" s="11"/>
      <c r="AE251" s="11"/>
      <c r="AF251" s="11"/>
      <c r="AG251" s="11"/>
      <c r="AH251" s="11"/>
      <c r="AI251" s="11"/>
      <c r="AJ251" s="11"/>
      <c r="AK251" s="11"/>
      <c r="AL251" s="11"/>
      <c r="AM251" s="11"/>
      <c r="AN251" s="11"/>
      <c r="AO251" s="11"/>
      <c r="AP251" s="11"/>
      <c r="AQ251" s="11"/>
      <c r="AR251" s="11"/>
      <c r="AS251" s="11"/>
      <c r="AT251" s="11"/>
      <c r="AU251" s="11"/>
      <c r="AV251" s="11"/>
      <c r="AW251" s="88">
        <f t="shared" si="3"/>
        <v>19.25</v>
      </c>
    </row>
    <row r="252" spans="2:49" ht="15.75" x14ac:dyDescent="0.25">
      <c r="B252" s="2"/>
      <c r="C252" s="11"/>
      <c r="D252" s="14"/>
      <c r="E252" s="14"/>
      <c r="F252" s="14"/>
      <c r="G252" s="14"/>
      <c r="H252" s="18"/>
      <c r="I252" s="14"/>
      <c r="J252" s="14"/>
      <c r="K252" s="11"/>
      <c r="L252" s="11"/>
      <c r="N252" s="11">
        <v>65</v>
      </c>
      <c r="P252" s="11"/>
      <c r="Q252" s="11"/>
      <c r="R252" s="11"/>
      <c r="S252" s="11"/>
      <c r="T252" s="11"/>
      <c r="U252" s="11"/>
      <c r="V252" s="11"/>
      <c r="W252" s="11"/>
      <c r="X252" s="11"/>
      <c r="Y252" s="11"/>
      <c r="Z252" s="11"/>
      <c r="AA252" s="11"/>
      <c r="AB252" s="11"/>
      <c r="AC252" s="11"/>
      <c r="AD252" s="11"/>
      <c r="AE252" s="11"/>
      <c r="AF252" s="11"/>
      <c r="AG252" s="11"/>
      <c r="AH252" s="11"/>
      <c r="AI252" s="11"/>
      <c r="AJ252" s="11"/>
      <c r="AK252" s="11"/>
      <c r="AL252" s="11"/>
      <c r="AM252" s="11"/>
      <c r="AN252" s="11"/>
      <c r="AO252" s="11"/>
      <c r="AP252" s="11"/>
      <c r="AQ252" s="11"/>
      <c r="AR252" s="11"/>
      <c r="AS252" s="11"/>
      <c r="AT252" s="11"/>
      <c r="AU252" s="11"/>
      <c r="AV252" s="11"/>
      <c r="AW252" s="88">
        <f t="shared" si="3"/>
        <v>65</v>
      </c>
    </row>
    <row r="253" spans="2:49" ht="15.75" x14ac:dyDescent="0.25">
      <c r="B253" s="2"/>
      <c r="C253" s="11"/>
      <c r="D253" s="14"/>
      <c r="E253" s="14"/>
      <c r="F253" s="14"/>
      <c r="G253" s="14"/>
      <c r="H253" s="14"/>
      <c r="I253" s="14"/>
      <c r="J253" s="14"/>
      <c r="N253" s="11">
        <v>38.5</v>
      </c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  <c r="AA253" s="11"/>
      <c r="AB253" s="11"/>
      <c r="AC253" s="11"/>
      <c r="AD253" s="11"/>
      <c r="AE253" s="11"/>
      <c r="AF253" s="11"/>
      <c r="AG253" s="11"/>
      <c r="AH253" s="11"/>
      <c r="AI253" s="11"/>
      <c r="AJ253" s="11"/>
      <c r="AK253" s="11"/>
      <c r="AL253" s="11"/>
      <c r="AM253" s="11"/>
      <c r="AN253" s="11"/>
      <c r="AO253" s="11"/>
      <c r="AP253" s="11"/>
      <c r="AQ253" s="11"/>
      <c r="AR253" s="11"/>
      <c r="AS253" s="11"/>
      <c r="AT253" s="11"/>
      <c r="AU253" s="11"/>
      <c r="AV253" s="11"/>
      <c r="AW253" s="88">
        <f t="shared" si="3"/>
        <v>38.5</v>
      </c>
    </row>
    <row r="254" spans="2:49" ht="15.75" x14ac:dyDescent="0.25">
      <c r="B254" s="2"/>
      <c r="C254" s="11">
        <v>15791.84</v>
      </c>
      <c r="D254" s="14"/>
      <c r="E254" s="14"/>
      <c r="F254" s="14"/>
      <c r="G254" s="14"/>
      <c r="H254" s="14"/>
      <c r="I254" s="14"/>
      <c r="J254" s="14"/>
      <c r="N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  <c r="Z254" s="11"/>
      <c r="AA254" s="11"/>
      <c r="AB254" s="11"/>
      <c r="AC254" s="11"/>
      <c r="AD254" s="11"/>
      <c r="AE254" s="11"/>
      <c r="AF254" s="11"/>
      <c r="AG254" s="11"/>
      <c r="AH254" s="11"/>
      <c r="AI254" s="11"/>
      <c r="AJ254" s="11"/>
      <c r="AK254" s="11"/>
      <c r="AL254" s="11"/>
      <c r="AM254" s="11"/>
      <c r="AN254" s="11"/>
      <c r="AO254" s="11"/>
      <c r="AP254" s="11"/>
      <c r="AQ254" s="11"/>
      <c r="AR254" s="11"/>
      <c r="AS254" s="11"/>
      <c r="AT254" s="11"/>
      <c r="AU254" s="11"/>
      <c r="AV254" s="11"/>
      <c r="AW254" s="88">
        <f t="shared" si="3"/>
        <v>15791.84</v>
      </c>
    </row>
    <row r="255" spans="2:49" ht="15.75" x14ac:dyDescent="0.25">
      <c r="B255" s="2"/>
      <c r="C255" s="11"/>
      <c r="D255" s="18">
        <v>4113.88</v>
      </c>
      <c r="E255" s="14"/>
      <c r="F255" s="18"/>
      <c r="G255" s="14"/>
      <c r="H255" s="14"/>
      <c r="I255" s="14"/>
      <c r="J255" s="14"/>
      <c r="P255" s="11"/>
      <c r="Q255" s="11"/>
      <c r="R255" s="11"/>
      <c r="S255" s="11"/>
      <c r="T255" s="11"/>
      <c r="U255" s="11"/>
      <c r="V255" s="11"/>
      <c r="W255" s="11"/>
      <c r="X255" s="11"/>
      <c r="Y255" s="11"/>
      <c r="Z255" s="11"/>
      <c r="AA255" s="11"/>
      <c r="AB255" s="11"/>
      <c r="AC255" s="11"/>
      <c r="AD255" s="11"/>
      <c r="AE255" s="11"/>
      <c r="AF255" s="11"/>
      <c r="AG255" s="11"/>
      <c r="AH255" s="11"/>
      <c r="AI255" s="11"/>
      <c r="AJ255" s="11"/>
      <c r="AK255" s="11"/>
      <c r="AL255" s="11"/>
      <c r="AM255" s="11"/>
      <c r="AN255" s="11"/>
      <c r="AO255" s="11"/>
      <c r="AP255" s="11"/>
      <c r="AQ255" s="11"/>
      <c r="AR255" s="11"/>
      <c r="AS255" s="11"/>
      <c r="AT255" s="11"/>
      <c r="AU255" s="11"/>
      <c r="AV255" s="11"/>
      <c r="AW255" s="88">
        <f t="shared" si="3"/>
        <v>4113.88</v>
      </c>
    </row>
    <row r="256" spans="2:49" ht="15.75" x14ac:dyDescent="0.25">
      <c r="B256" s="150"/>
      <c r="C256" s="11"/>
      <c r="D256" s="14"/>
      <c r="E256" s="14"/>
      <c r="F256" s="14"/>
      <c r="G256" s="14"/>
      <c r="H256" s="14"/>
      <c r="I256" s="18">
        <v>695.62</v>
      </c>
      <c r="J256" s="18">
        <v>197.75</v>
      </c>
      <c r="N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  <c r="AA256" s="11"/>
      <c r="AB256" s="11"/>
      <c r="AC256" s="11"/>
      <c r="AD256" s="11"/>
      <c r="AE256" s="11"/>
      <c r="AF256" s="11"/>
      <c r="AG256" s="11"/>
      <c r="AH256" s="11"/>
      <c r="AI256" s="11"/>
      <c r="AJ256" s="11"/>
      <c r="AK256" s="11"/>
      <c r="AL256" s="11"/>
      <c r="AM256" s="11"/>
      <c r="AN256" s="11"/>
      <c r="AO256" s="11"/>
      <c r="AP256" s="11"/>
      <c r="AQ256" s="11"/>
      <c r="AR256" s="11"/>
      <c r="AS256" s="11"/>
      <c r="AT256" s="11"/>
      <c r="AU256" s="11"/>
      <c r="AV256" s="11"/>
      <c r="AW256" s="88">
        <f t="shared" si="3"/>
        <v>893.37</v>
      </c>
    </row>
    <row r="257" spans="2:49" ht="15.75" x14ac:dyDescent="0.25">
      <c r="B257" s="150"/>
      <c r="C257" s="11"/>
      <c r="D257" s="18"/>
      <c r="E257" s="14"/>
      <c r="F257" s="14"/>
      <c r="G257" s="14"/>
      <c r="H257" s="14"/>
      <c r="I257" s="18">
        <v>730.69</v>
      </c>
      <c r="J257" s="18">
        <v>172.29</v>
      </c>
      <c r="N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  <c r="Z257" s="11"/>
      <c r="AA257" s="11"/>
      <c r="AB257" s="11"/>
      <c r="AC257" s="11"/>
      <c r="AD257" s="11"/>
      <c r="AE257" s="11"/>
      <c r="AF257" s="11"/>
      <c r="AG257" s="11"/>
      <c r="AH257" s="11"/>
      <c r="AI257" s="11"/>
      <c r="AJ257" s="11"/>
      <c r="AK257" s="11"/>
      <c r="AL257" s="11"/>
      <c r="AM257" s="11"/>
      <c r="AN257" s="11"/>
      <c r="AO257" s="11"/>
      <c r="AP257" s="11"/>
      <c r="AQ257" s="11"/>
      <c r="AR257" s="11"/>
      <c r="AS257" s="11"/>
      <c r="AT257" s="11"/>
      <c r="AU257" s="11"/>
      <c r="AV257" s="11"/>
      <c r="AW257" s="88">
        <f t="shared" si="3"/>
        <v>902.98</v>
      </c>
    </row>
    <row r="258" spans="2:49" ht="15.75" x14ac:dyDescent="0.25">
      <c r="B258" s="150"/>
      <c r="C258" s="11"/>
      <c r="D258" s="18"/>
      <c r="E258" s="14"/>
      <c r="F258" s="14"/>
      <c r="G258" s="18">
        <v>1379.29</v>
      </c>
      <c r="H258" s="18">
        <v>359.47</v>
      </c>
      <c r="I258" s="18"/>
      <c r="J258" s="18"/>
      <c r="N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  <c r="Z258" s="11"/>
      <c r="AA258" s="11"/>
      <c r="AB258" s="11"/>
      <c r="AC258" s="11"/>
      <c r="AD258" s="11"/>
      <c r="AE258" s="11"/>
      <c r="AF258" s="11"/>
      <c r="AG258" s="11"/>
      <c r="AH258" s="11"/>
      <c r="AI258" s="11"/>
      <c r="AJ258" s="11"/>
      <c r="AK258" s="11"/>
      <c r="AL258" s="11"/>
      <c r="AM258" s="11"/>
      <c r="AN258" s="11"/>
      <c r="AO258" s="11"/>
      <c r="AP258" s="11"/>
      <c r="AQ258" s="11"/>
      <c r="AR258" s="11"/>
      <c r="AS258" s="11"/>
      <c r="AT258" s="11"/>
      <c r="AU258" s="11"/>
      <c r="AV258" s="11"/>
      <c r="AW258" s="88">
        <f t="shared" si="3"/>
        <v>1738.76</v>
      </c>
    </row>
    <row r="259" spans="2:49" ht="15.75" x14ac:dyDescent="0.25">
      <c r="B259" s="2"/>
      <c r="C259" s="11"/>
      <c r="D259" s="14"/>
      <c r="E259" s="14"/>
      <c r="F259" s="14"/>
      <c r="G259" s="14"/>
      <c r="H259" s="14"/>
      <c r="I259" s="18"/>
      <c r="J259" s="18"/>
      <c r="N259" s="11">
        <v>38.5</v>
      </c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  <c r="AA259" s="11"/>
      <c r="AB259" s="11"/>
      <c r="AC259" s="11"/>
      <c r="AD259" s="11"/>
      <c r="AE259" s="11"/>
      <c r="AF259" s="11"/>
      <c r="AG259" s="11"/>
      <c r="AH259" s="11"/>
      <c r="AI259" s="11"/>
      <c r="AJ259" s="11"/>
      <c r="AK259" s="11"/>
      <c r="AL259" s="11"/>
      <c r="AM259" s="11"/>
      <c r="AN259" s="11"/>
      <c r="AO259" s="11"/>
      <c r="AP259" s="11"/>
      <c r="AQ259" s="11"/>
      <c r="AR259" s="11"/>
      <c r="AS259" s="11"/>
      <c r="AT259" s="11"/>
      <c r="AU259" s="11"/>
      <c r="AV259" s="11"/>
      <c r="AW259" s="88">
        <f t="shared" si="3"/>
        <v>38.5</v>
      </c>
    </row>
    <row r="260" spans="2:49" ht="15.75" x14ac:dyDescent="0.25">
      <c r="B260" s="2"/>
      <c r="C260" s="11"/>
      <c r="D260" s="14"/>
      <c r="E260" s="14"/>
      <c r="F260" s="14"/>
      <c r="G260" s="14"/>
      <c r="H260" s="14"/>
      <c r="I260" s="14"/>
      <c r="J260" s="14"/>
      <c r="N260" s="11">
        <v>46.75</v>
      </c>
      <c r="P260" s="11"/>
      <c r="Q260" s="11"/>
      <c r="R260" s="11"/>
      <c r="S260" s="11"/>
      <c r="T260" s="11"/>
      <c r="U260" s="11"/>
      <c r="V260" s="11"/>
      <c r="W260" s="11"/>
      <c r="X260" s="11"/>
      <c r="Y260" s="11"/>
      <c r="Z260" s="11"/>
      <c r="AA260" s="11"/>
      <c r="AB260" s="11"/>
      <c r="AC260" s="11"/>
      <c r="AD260" s="11"/>
      <c r="AE260" s="11"/>
      <c r="AF260" s="11"/>
      <c r="AG260" s="11"/>
      <c r="AH260" s="11"/>
      <c r="AI260" s="11"/>
      <c r="AJ260" s="11"/>
      <c r="AK260" s="11"/>
      <c r="AL260" s="11"/>
      <c r="AM260" s="11"/>
      <c r="AN260" s="11"/>
      <c r="AO260" s="11"/>
      <c r="AP260" s="11"/>
      <c r="AQ260" s="11"/>
      <c r="AR260" s="11"/>
      <c r="AS260" s="11"/>
      <c r="AT260" s="11"/>
      <c r="AU260" s="11"/>
      <c r="AV260" s="11"/>
      <c r="AW260" s="88">
        <f t="shared" ref="AW260:AW365" si="4">SUM(C260:AV260)</f>
        <v>46.75</v>
      </c>
    </row>
    <row r="261" spans="2:49" ht="15.75" x14ac:dyDescent="0.25">
      <c r="B261" s="2"/>
      <c r="C261" s="11"/>
      <c r="D261" s="14"/>
      <c r="E261" s="14"/>
      <c r="F261" s="14"/>
      <c r="G261" s="14"/>
      <c r="H261" s="14"/>
      <c r="I261" s="14"/>
      <c r="J261" s="14"/>
      <c r="K261" s="11"/>
      <c r="L261" s="11"/>
      <c r="M261" s="11"/>
      <c r="N261" s="11">
        <v>38.5</v>
      </c>
      <c r="P261" s="11"/>
      <c r="Q261" s="11"/>
      <c r="R261" s="11"/>
      <c r="S261" s="11"/>
      <c r="T261" s="11"/>
      <c r="U261" s="11"/>
      <c r="V261" s="11"/>
      <c r="W261" s="11"/>
      <c r="X261" s="11"/>
      <c r="Y261" s="11"/>
      <c r="Z261" s="11"/>
      <c r="AA261" s="11"/>
      <c r="AB261" s="11"/>
      <c r="AC261" s="11"/>
      <c r="AD261" s="11"/>
      <c r="AE261" s="11"/>
      <c r="AF261" s="11"/>
      <c r="AG261" s="11"/>
      <c r="AH261" s="11"/>
      <c r="AI261" s="11"/>
      <c r="AJ261" s="11"/>
      <c r="AK261" s="11"/>
      <c r="AL261" s="11"/>
      <c r="AM261" s="11"/>
      <c r="AN261" s="11"/>
      <c r="AO261" s="11"/>
      <c r="AP261" s="11"/>
      <c r="AQ261" s="11"/>
      <c r="AR261" s="11"/>
      <c r="AS261" s="11"/>
      <c r="AT261" s="11"/>
      <c r="AU261" s="11"/>
      <c r="AV261" s="11"/>
      <c r="AW261" s="88">
        <f t="shared" si="4"/>
        <v>38.5</v>
      </c>
    </row>
    <row r="262" spans="2:49" ht="15.75" x14ac:dyDescent="0.25">
      <c r="B262" s="2"/>
      <c r="C262" s="11"/>
      <c r="D262" s="14"/>
      <c r="E262" s="14"/>
      <c r="F262" s="14"/>
      <c r="G262" s="14"/>
      <c r="H262" s="14"/>
      <c r="I262" s="14"/>
      <c r="J262" s="14"/>
      <c r="N262" s="18">
        <v>24.75</v>
      </c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  <c r="AA262" s="11"/>
      <c r="AB262" s="11"/>
      <c r="AC262" s="11"/>
      <c r="AD262" s="11"/>
      <c r="AE262" s="11"/>
      <c r="AF262" s="11"/>
      <c r="AG262" s="11"/>
      <c r="AH262" s="11"/>
      <c r="AI262" s="11"/>
      <c r="AJ262" s="11"/>
      <c r="AK262" s="11"/>
      <c r="AL262" s="11"/>
      <c r="AM262" s="11"/>
      <c r="AN262" s="11"/>
      <c r="AO262" s="11"/>
      <c r="AP262" s="11"/>
      <c r="AQ262" s="11"/>
      <c r="AR262" s="11"/>
      <c r="AS262" s="11"/>
      <c r="AT262" s="11"/>
      <c r="AU262" s="11"/>
      <c r="AV262" s="11"/>
      <c r="AW262" s="88">
        <f t="shared" si="4"/>
        <v>24.75</v>
      </c>
    </row>
    <row r="263" spans="2:49" ht="15.75" x14ac:dyDescent="0.25">
      <c r="B263" s="2"/>
      <c r="C263" s="11"/>
      <c r="D263" s="14"/>
      <c r="E263" s="14"/>
      <c r="F263" s="14"/>
      <c r="G263" s="14"/>
      <c r="H263" s="14"/>
      <c r="I263" s="14"/>
      <c r="J263" s="14"/>
      <c r="N263" s="18">
        <v>44</v>
      </c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  <c r="AA263" s="11"/>
      <c r="AB263" s="11"/>
      <c r="AC263" s="11"/>
      <c r="AD263" s="11"/>
      <c r="AE263" s="11"/>
      <c r="AF263" s="11"/>
      <c r="AG263" s="11"/>
      <c r="AH263" s="11"/>
      <c r="AI263" s="11"/>
      <c r="AJ263" s="11"/>
      <c r="AK263" s="11"/>
      <c r="AL263" s="11"/>
      <c r="AM263" s="11"/>
      <c r="AN263" s="11"/>
      <c r="AO263" s="11"/>
      <c r="AP263" s="11"/>
      <c r="AQ263" s="11"/>
      <c r="AR263" s="11"/>
      <c r="AS263" s="11"/>
      <c r="AT263" s="11"/>
      <c r="AU263" s="11"/>
      <c r="AV263" s="11"/>
      <c r="AW263" s="88">
        <f t="shared" si="4"/>
        <v>44</v>
      </c>
    </row>
    <row r="264" spans="2:49" ht="15.75" x14ac:dyDescent="0.25">
      <c r="B264" s="2"/>
      <c r="C264" s="11"/>
      <c r="D264" s="14"/>
      <c r="E264" s="14"/>
      <c r="F264" s="14"/>
      <c r="G264" s="14"/>
      <c r="H264" s="14"/>
      <c r="I264" s="14"/>
      <c r="J264" s="14"/>
      <c r="N264" s="11">
        <v>46.75</v>
      </c>
      <c r="P264" s="11"/>
      <c r="Q264" s="11"/>
      <c r="R264" s="11"/>
      <c r="S264" s="11"/>
      <c r="T264" s="11"/>
      <c r="U264" s="11"/>
      <c r="V264" s="11"/>
      <c r="W264" s="11"/>
      <c r="X264" s="11"/>
      <c r="Y264" s="11"/>
      <c r="Z264" s="11"/>
      <c r="AA264" s="11"/>
      <c r="AB264" s="11"/>
      <c r="AC264" s="11"/>
      <c r="AD264" s="11"/>
      <c r="AE264" s="11"/>
      <c r="AF264" s="11"/>
      <c r="AG264" s="11"/>
      <c r="AH264" s="11"/>
      <c r="AI264" s="11"/>
      <c r="AJ264" s="11"/>
      <c r="AK264" s="11"/>
      <c r="AL264" s="11"/>
      <c r="AM264" s="11"/>
      <c r="AN264" s="11"/>
      <c r="AO264" s="11"/>
      <c r="AP264" s="11"/>
      <c r="AQ264" s="11"/>
      <c r="AR264" s="11"/>
      <c r="AS264" s="11"/>
      <c r="AT264" s="11"/>
      <c r="AU264" s="11"/>
      <c r="AV264" s="11"/>
      <c r="AW264" s="88">
        <f t="shared" si="4"/>
        <v>46.75</v>
      </c>
    </row>
    <row r="265" spans="2:49" ht="15.75" x14ac:dyDescent="0.25">
      <c r="B265" s="2"/>
      <c r="C265" s="11"/>
      <c r="D265" s="14"/>
      <c r="E265" s="14"/>
      <c r="F265" s="14"/>
      <c r="G265" s="14"/>
      <c r="H265" s="14"/>
      <c r="I265" s="14"/>
      <c r="J265" s="14"/>
      <c r="N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  <c r="AA265" s="11"/>
      <c r="AB265" s="11"/>
      <c r="AC265" s="11"/>
      <c r="AD265" s="11"/>
      <c r="AE265" s="11"/>
      <c r="AF265" s="11"/>
      <c r="AG265" s="11"/>
      <c r="AH265" s="11"/>
      <c r="AI265" s="11"/>
      <c r="AJ265" s="11"/>
      <c r="AK265" s="11"/>
      <c r="AL265" s="11"/>
      <c r="AM265" s="11"/>
      <c r="AN265" s="11"/>
      <c r="AO265" s="11"/>
      <c r="AP265" s="11">
        <v>1.7</v>
      </c>
      <c r="AQ265" s="11"/>
      <c r="AR265" s="11"/>
      <c r="AS265" s="11"/>
      <c r="AT265" s="11"/>
      <c r="AU265" s="11"/>
      <c r="AV265" s="11"/>
      <c r="AW265" s="88">
        <f t="shared" si="4"/>
        <v>1.7</v>
      </c>
    </row>
    <row r="266" spans="2:49" ht="15.75" x14ac:dyDescent="0.25">
      <c r="B266" s="2"/>
      <c r="C266" s="11"/>
      <c r="D266" s="14"/>
      <c r="E266" s="14"/>
      <c r="F266" s="14"/>
      <c r="G266" s="14"/>
      <c r="H266" s="14"/>
      <c r="I266" s="14"/>
      <c r="J266" s="14"/>
      <c r="N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  <c r="Z266" s="11"/>
      <c r="AA266" s="11"/>
      <c r="AB266" s="11"/>
      <c r="AC266" s="11"/>
      <c r="AD266" s="11"/>
      <c r="AE266" s="11"/>
      <c r="AF266" s="11"/>
      <c r="AG266" s="11"/>
      <c r="AH266" s="11"/>
      <c r="AI266" s="11"/>
      <c r="AJ266" s="11"/>
      <c r="AK266" s="11"/>
      <c r="AL266" s="11"/>
      <c r="AM266" s="11"/>
      <c r="AN266" s="11"/>
      <c r="AO266" s="11"/>
      <c r="AP266" s="11">
        <v>1.7</v>
      </c>
      <c r="AQ266" s="11"/>
      <c r="AR266" s="11"/>
      <c r="AS266" s="11"/>
      <c r="AT266" s="11"/>
      <c r="AU266" s="11"/>
      <c r="AV266" s="11"/>
      <c r="AW266" s="88">
        <f t="shared" si="4"/>
        <v>1.7</v>
      </c>
    </row>
    <row r="267" spans="2:49" ht="15.75" x14ac:dyDescent="0.25">
      <c r="B267" s="2"/>
      <c r="C267" s="11"/>
      <c r="D267" s="14"/>
      <c r="E267" s="14"/>
      <c r="F267" s="14"/>
      <c r="G267" s="14"/>
      <c r="H267" s="14"/>
      <c r="I267" s="14"/>
      <c r="J267" s="14"/>
      <c r="N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  <c r="Z267" s="11"/>
      <c r="AA267" s="11"/>
      <c r="AB267" s="11"/>
      <c r="AC267" s="11"/>
      <c r="AD267" s="11"/>
      <c r="AE267" s="11"/>
      <c r="AF267" s="11"/>
      <c r="AG267" s="11"/>
      <c r="AH267" s="11"/>
      <c r="AI267" s="11"/>
      <c r="AJ267" s="11"/>
      <c r="AK267" s="11"/>
      <c r="AL267" s="11"/>
      <c r="AM267" s="11"/>
      <c r="AN267" s="11"/>
      <c r="AO267" s="11"/>
      <c r="AP267" s="11">
        <v>1.7</v>
      </c>
      <c r="AQ267" s="11"/>
      <c r="AR267" s="11"/>
      <c r="AS267" s="11"/>
      <c r="AT267" s="11"/>
      <c r="AU267" s="11"/>
      <c r="AV267" s="11"/>
      <c r="AW267" s="88">
        <f t="shared" si="4"/>
        <v>1.7</v>
      </c>
    </row>
    <row r="268" spans="2:49" ht="15.75" x14ac:dyDescent="0.25">
      <c r="B268" s="2"/>
      <c r="C268" s="11"/>
      <c r="D268" s="14"/>
      <c r="E268" s="14"/>
      <c r="F268" s="14"/>
      <c r="G268" s="14"/>
      <c r="H268" s="14"/>
      <c r="I268" s="18"/>
      <c r="J268" s="18"/>
      <c r="N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  <c r="AA268" s="11"/>
      <c r="AB268" s="11"/>
      <c r="AC268" s="11"/>
      <c r="AD268" s="11"/>
      <c r="AE268" s="11"/>
      <c r="AF268" s="11"/>
      <c r="AG268" s="11"/>
      <c r="AH268" s="11"/>
      <c r="AI268" s="11"/>
      <c r="AJ268" s="11"/>
      <c r="AK268" s="11"/>
      <c r="AL268" s="11"/>
      <c r="AM268" s="11"/>
      <c r="AN268" s="11"/>
      <c r="AO268" s="11"/>
      <c r="AP268" s="11">
        <v>1.7</v>
      </c>
      <c r="AQ268" s="11"/>
      <c r="AR268" s="11"/>
      <c r="AS268" s="11"/>
      <c r="AT268" s="11"/>
      <c r="AU268" s="11"/>
      <c r="AV268" s="11"/>
      <c r="AW268" s="88">
        <f t="shared" si="4"/>
        <v>1.7</v>
      </c>
    </row>
    <row r="269" spans="2:49" ht="15.75" x14ac:dyDescent="0.25">
      <c r="B269" s="2"/>
      <c r="C269" s="11"/>
      <c r="D269" s="14"/>
      <c r="E269" s="14"/>
      <c r="F269" s="14"/>
      <c r="G269" s="14"/>
      <c r="H269" s="14"/>
      <c r="I269" s="18"/>
      <c r="J269" s="18"/>
      <c r="N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  <c r="Z269" s="11"/>
      <c r="AA269" s="11"/>
      <c r="AB269" s="11"/>
      <c r="AC269" s="11"/>
      <c r="AD269" s="11"/>
      <c r="AE269" s="11"/>
      <c r="AF269" s="11"/>
      <c r="AG269" s="11"/>
      <c r="AH269" s="11"/>
      <c r="AI269" s="11"/>
      <c r="AJ269" s="11"/>
      <c r="AK269" s="11"/>
      <c r="AL269" s="11"/>
      <c r="AM269" s="11"/>
      <c r="AN269" s="11"/>
      <c r="AO269" s="11"/>
      <c r="AP269" s="11">
        <v>1.7</v>
      </c>
      <c r="AQ269" s="11"/>
      <c r="AR269" s="11"/>
      <c r="AS269" s="11"/>
      <c r="AT269" s="11"/>
      <c r="AU269" s="11"/>
      <c r="AV269" s="11"/>
      <c r="AW269" s="88">
        <f t="shared" si="4"/>
        <v>1.7</v>
      </c>
    </row>
    <row r="270" spans="2:49" ht="15.75" x14ac:dyDescent="0.25">
      <c r="B270" s="2"/>
      <c r="C270" s="11"/>
      <c r="D270" s="18"/>
      <c r="E270" s="14"/>
      <c r="F270" s="14"/>
      <c r="G270" s="18"/>
      <c r="H270" s="18"/>
      <c r="I270" s="18"/>
      <c r="J270" s="18"/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  <c r="AA270" s="11"/>
      <c r="AB270" s="11"/>
      <c r="AC270" s="11"/>
      <c r="AD270" s="11"/>
      <c r="AE270" s="11"/>
      <c r="AF270" s="11"/>
      <c r="AG270" s="11"/>
      <c r="AH270" s="11"/>
      <c r="AI270" s="11"/>
      <c r="AJ270" s="11"/>
      <c r="AK270" s="11"/>
      <c r="AL270" s="11">
        <v>25</v>
      </c>
      <c r="AM270" s="11"/>
      <c r="AN270" s="11"/>
      <c r="AO270" s="11"/>
      <c r="AP270" s="11"/>
      <c r="AQ270" s="11"/>
      <c r="AR270" s="11"/>
      <c r="AS270" s="11"/>
      <c r="AT270" s="11"/>
      <c r="AU270" s="11"/>
      <c r="AV270" s="11"/>
      <c r="AW270" s="88">
        <f t="shared" si="4"/>
        <v>25</v>
      </c>
    </row>
    <row r="271" spans="2:49" ht="15.75" x14ac:dyDescent="0.25">
      <c r="B271" s="2"/>
      <c r="C271" s="11"/>
      <c r="D271" s="14"/>
      <c r="E271" s="14"/>
      <c r="F271" s="18"/>
      <c r="G271" s="14"/>
      <c r="H271" s="14"/>
      <c r="I271" s="18"/>
      <c r="J271" s="18"/>
      <c r="N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  <c r="AA271" s="11"/>
      <c r="AB271" s="11"/>
      <c r="AC271" s="11"/>
      <c r="AD271" s="11"/>
      <c r="AE271" s="11"/>
      <c r="AF271" s="11"/>
      <c r="AG271" s="11"/>
      <c r="AH271" s="11"/>
      <c r="AI271" s="11"/>
      <c r="AJ271" s="11"/>
      <c r="AK271" s="11"/>
      <c r="AL271" s="11">
        <v>25</v>
      </c>
      <c r="AM271" s="11"/>
      <c r="AN271" s="11"/>
      <c r="AO271" s="11"/>
      <c r="AP271" s="11"/>
      <c r="AQ271" s="11"/>
      <c r="AR271" s="11"/>
      <c r="AS271" s="11"/>
      <c r="AT271" s="11"/>
      <c r="AU271" s="11"/>
      <c r="AV271" s="11"/>
      <c r="AW271" s="88">
        <f t="shared" si="4"/>
        <v>25</v>
      </c>
    </row>
    <row r="272" spans="2:49" ht="15.75" x14ac:dyDescent="0.25">
      <c r="B272" s="2"/>
      <c r="C272" s="11"/>
      <c r="D272" s="18"/>
      <c r="E272" s="18"/>
      <c r="F272" s="14"/>
      <c r="G272" s="14"/>
      <c r="H272" s="14"/>
      <c r="I272" s="14"/>
      <c r="J272" s="14"/>
      <c r="N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  <c r="Z272" s="11"/>
      <c r="AA272" s="11"/>
      <c r="AB272" s="11"/>
      <c r="AC272" s="11"/>
      <c r="AD272" s="11"/>
      <c r="AE272" s="11"/>
      <c r="AF272" s="11"/>
      <c r="AG272" s="11"/>
      <c r="AH272" s="11"/>
      <c r="AI272" s="11"/>
      <c r="AJ272" s="11"/>
      <c r="AK272" s="11"/>
      <c r="AL272" s="11">
        <v>25</v>
      </c>
      <c r="AM272" s="11"/>
      <c r="AN272" s="11"/>
      <c r="AO272" s="11"/>
      <c r="AP272" s="11"/>
      <c r="AQ272" s="11"/>
      <c r="AR272" s="11"/>
      <c r="AS272" s="11"/>
      <c r="AT272" s="11"/>
      <c r="AU272" s="11"/>
      <c r="AV272" s="11"/>
      <c r="AW272" s="88">
        <f t="shared" si="4"/>
        <v>25</v>
      </c>
    </row>
    <row r="273" spans="2:49" ht="15.75" x14ac:dyDescent="0.25">
      <c r="B273" s="2"/>
      <c r="C273" s="11"/>
      <c r="D273" s="14"/>
      <c r="E273" s="14"/>
      <c r="F273" s="14"/>
      <c r="G273" s="14"/>
      <c r="H273" s="14"/>
      <c r="I273" s="14"/>
      <c r="J273" s="14"/>
      <c r="N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  <c r="Z273" s="11"/>
      <c r="AA273" s="11"/>
      <c r="AB273" s="11"/>
      <c r="AC273" s="11"/>
      <c r="AD273" s="11"/>
      <c r="AE273" s="11"/>
      <c r="AF273" s="11"/>
      <c r="AG273" s="11"/>
      <c r="AH273" s="11"/>
      <c r="AI273" s="11"/>
      <c r="AJ273" s="11"/>
      <c r="AK273" s="11"/>
      <c r="AL273" s="11">
        <v>25</v>
      </c>
      <c r="AM273" s="11"/>
      <c r="AN273" s="11"/>
      <c r="AO273" s="11"/>
      <c r="AP273" s="11"/>
      <c r="AQ273" s="11"/>
      <c r="AR273" s="11"/>
      <c r="AS273" s="11"/>
      <c r="AT273" s="11"/>
      <c r="AU273" s="11"/>
      <c r="AV273" s="11"/>
      <c r="AW273" s="88">
        <f t="shared" si="4"/>
        <v>25</v>
      </c>
    </row>
    <row r="274" spans="2:49" ht="15.75" x14ac:dyDescent="0.25">
      <c r="B274" s="2"/>
      <c r="C274" s="11"/>
      <c r="D274" s="14"/>
      <c r="E274" s="14"/>
      <c r="F274" s="14"/>
      <c r="G274" s="14"/>
      <c r="H274" s="14"/>
      <c r="I274" s="14"/>
      <c r="J274" s="14"/>
      <c r="N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  <c r="AA274" s="11"/>
      <c r="AB274" s="11"/>
      <c r="AC274" s="11"/>
      <c r="AD274" s="11"/>
      <c r="AE274" s="11"/>
      <c r="AF274" s="11"/>
      <c r="AG274" s="11"/>
      <c r="AH274" s="11"/>
      <c r="AI274" s="11"/>
      <c r="AJ274" s="11"/>
      <c r="AK274" s="11"/>
      <c r="AL274" s="11">
        <v>25</v>
      </c>
      <c r="AM274" s="11"/>
      <c r="AN274" s="11"/>
      <c r="AO274" s="11"/>
      <c r="AP274" s="11"/>
      <c r="AQ274" s="11"/>
      <c r="AR274" s="11"/>
      <c r="AS274" s="11"/>
      <c r="AT274" s="11"/>
      <c r="AU274" s="11"/>
      <c r="AV274" s="11"/>
      <c r="AW274" s="88">
        <f t="shared" si="4"/>
        <v>25</v>
      </c>
    </row>
    <row r="275" spans="2:49" ht="15.75" x14ac:dyDescent="0.25">
      <c r="B275" s="2"/>
      <c r="C275" s="11"/>
      <c r="D275" s="14"/>
      <c r="E275" s="14"/>
      <c r="F275" s="14"/>
      <c r="G275" s="14"/>
      <c r="H275" s="14"/>
      <c r="I275" s="14"/>
      <c r="J275" s="14"/>
      <c r="N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  <c r="Z275" s="11"/>
      <c r="AA275" s="11"/>
      <c r="AB275" s="11"/>
      <c r="AC275" s="11"/>
      <c r="AD275" s="11"/>
      <c r="AE275" s="11"/>
      <c r="AF275" s="11"/>
      <c r="AG275" s="11"/>
      <c r="AH275" s="11"/>
      <c r="AI275" s="11"/>
      <c r="AJ275" s="11"/>
      <c r="AK275" s="11"/>
      <c r="AL275" s="11">
        <v>25</v>
      </c>
      <c r="AM275" s="11"/>
      <c r="AN275" s="11"/>
      <c r="AO275" s="11"/>
      <c r="AP275" s="11"/>
      <c r="AQ275" s="11"/>
      <c r="AR275" s="11"/>
      <c r="AS275" s="11"/>
      <c r="AT275" s="11"/>
      <c r="AU275" s="11"/>
      <c r="AV275" s="11"/>
      <c r="AW275" s="88">
        <f t="shared" si="4"/>
        <v>25</v>
      </c>
    </row>
    <row r="276" spans="2:49" ht="15.75" x14ac:dyDescent="0.25">
      <c r="B276" s="2"/>
      <c r="C276" s="11"/>
      <c r="D276" s="14"/>
      <c r="E276" s="14"/>
      <c r="F276" s="14"/>
      <c r="G276" s="14"/>
      <c r="H276" s="14"/>
      <c r="I276" s="14"/>
      <c r="J276" s="14"/>
      <c r="N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  <c r="Z276" s="11"/>
      <c r="AA276" s="11"/>
      <c r="AB276" s="11"/>
      <c r="AC276" s="11"/>
      <c r="AD276" s="11"/>
      <c r="AE276" s="11"/>
      <c r="AF276" s="11"/>
      <c r="AG276" s="11"/>
      <c r="AH276" s="11"/>
      <c r="AI276" s="11"/>
      <c r="AJ276" s="11"/>
      <c r="AK276" s="11"/>
      <c r="AL276" s="11">
        <v>25</v>
      </c>
      <c r="AM276" s="11"/>
      <c r="AN276" s="11"/>
      <c r="AO276" s="11"/>
      <c r="AP276" s="11"/>
      <c r="AQ276" s="11"/>
      <c r="AR276" s="11"/>
      <c r="AS276" s="11"/>
      <c r="AT276" s="11"/>
      <c r="AU276" s="11"/>
      <c r="AV276" s="11"/>
      <c r="AW276" s="88">
        <f t="shared" si="4"/>
        <v>25</v>
      </c>
    </row>
    <row r="277" spans="2:49" ht="15.75" x14ac:dyDescent="0.25">
      <c r="B277" s="2"/>
      <c r="C277" s="11"/>
      <c r="D277" s="14"/>
      <c r="E277" s="14"/>
      <c r="F277" s="14"/>
      <c r="G277" s="14"/>
      <c r="H277" s="14"/>
      <c r="I277" s="14"/>
      <c r="J277" s="14"/>
      <c r="N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  <c r="AA277" s="11"/>
      <c r="AB277" s="11"/>
      <c r="AC277" s="11"/>
      <c r="AD277" s="11"/>
      <c r="AE277" s="11"/>
      <c r="AF277" s="11"/>
      <c r="AG277" s="11"/>
      <c r="AH277" s="11"/>
      <c r="AI277" s="11"/>
      <c r="AJ277" s="11"/>
      <c r="AK277" s="11"/>
      <c r="AL277" s="11">
        <v>25</v>
      </c>
      <c r="AM277" s="11"/>
      <c r="AN277" s="11"/>
      <c r="AO277" s="11"/>
      <c r="AP277" s="11"/>
      <c r="AQ277" s="11"/>
      <c r="AR277" s="11"/>
      <c r="AS277" s="11"/>
      <c r="AT277" s="11"/>
      <c r="AU277" s="11"/>
      <c r="AV277" s="11"/>
      <c r="AW277" s="88">
        <f t="shared" si="4"/>
        <v>25</v>
      </c>
    </row>
    <row r="278" spans="2:49" ht="15.75" x14ac:dyDescent="0.25">
      <c r="B278" s="2"/>
      <c r="C278" s="11"/>
      <c r="D278" s="14"/>
      <c r="E278" s="14"/>
      <c r="F278" s="14"/>
      <c r="G278" s="14"/>
      <c r="H278" s="14"/>
      <c r="I278" s="18"/>
      <c r="J278" s="18"/>
      <c r="N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>
        <v>606</v>
      </c>
      <c r="Z278" s="11"/>
      <c r="AA278" s="11"/>
      <c r="AB278" s="11"/>
      <c r="AC278" s="11"/>
      <c r="AD278" s="11"/>
      <c r="AE278" s="11"/>
      <c r="AF278" s="11"/>
      <c r="AG278" s="11"/>
      <c r="AH278" s="11"/>
      <c r="AI278" s="11"/>
      <c r="AJ278" s="11"/>
      <c r="AK278" s="11"/>
      <c r="AL278" s="11"/>
      <c r="AM278" s="11"/>
      <c r="AN278" s="11"/>
      <c r="AO278" s="11"/>
      <c r="AP278" s="11"/>
      <c r="AQ278" s="11"/>
      <c r="AR278" s="11"/>
      <c r="AS278" s="11"/>
      <c r="AT278" s="11"/>
      <c r="AU278" s="11"/>
      <c r="AV278" s="11"/>
      <c r="AW278" s="88">
        <f t="shared" si="4"/>
        <v>606</v>
      </c>
    </row>
    <row r="279" spans="2:49" ht="15.75" x14ac:dyDescent="0.25">
      <c r="B279" s="2"/>
      <c r="C279" s="11"/>
      <c r="D279" s="14"/>
      <c r="E279" s="14"/>
      <c r="F279" s="14"/>
      <c r="G279" s="14"/>
      <c r="H279" s="14"/>
      <c r="I279" s="18"/>
      <c r="J279" s="18"/>
      <c r="N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  <c r="Z279" s="11"/>
      <c r="AA279" s="11"/>
      <c r="AB279" s="11"/>
      <c r="AC279" s="11"/>
      <c r="AD279" s="11"/>
      <c r="AE279" s="11"/>
      <c r="AF279" s="11"/>
      <c r="AG279" s="11"/>
      <c r="AH279" s="11"/>
      <c r="AI279" s="11"/>
      <c r="AJ279" s="11"/>
      <c r="AK279" s="11"/>
      <c r="AL279" s="11">
        <v>25</v>
      </c>
      <c r="AM279" s="11"/>
      <c r="AN279" s="11"/>
      <c r="AO279" s="11"/>
      <c r="AP279" s="11"/>
      <c r="AQ279" s="11"/>
      <c r="AR279" s="11"/>
      <c r="AS279" s="11"/>
      <c r="AT279" s="11"/>
      <c r="AU279" s="11"/>
      <c r="AV279" s="11"/>
      <c r="AW279" s="88">
        <f t="shared" si="4"/>
        <v>25</v>
      </c>
    </row>
    <row r="280" spans="2:49" ht="15.75" x14ac:dyDescent="0.25">
      <c r="B280" s="2"/>
      <c r="C280" s="11"/>
      <c r="D280" s="14"/>
      <c r="E280" s="14"/>
      <c r="F280" s="14"/>
      <c r="G280" s="14"/>
      <c r="H280" s="14"/>
      <c r="I280" s="14"/>
      <c r="J280" s="14"/>
      <c r="N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  <c r="AA280" s="11"/>
      <c r="AB280" s="11"/>
      <c r="AC280" s="11"/>
      <c r="AD280" s="11"/>
      <c r="AE280" s="11"/>
      <c r="AF280" s="11"/>
      <c r="AG280" s="11"/>
      <c r="AH280" s="11"/>
      <c r="AI280" s="11"/>
      <c r="AJ280" s="11"/>
      <c r="AK280" s="11"/>
      <c r="AL280" s="11">
        <v>25</v>
      </c>
      <c r="AM280" s="11"/>
      <c r="AN280" s="11"/>
      <c r="AO280" s="11"/>
      <c r="AP280" s="11"/>
      <c r="AQ280" s="11"/>
      <c r="AR280" s="11"/>
      <c r="AS280" s="11"/>
      <c r="AT280" s="11"/>
      <c r="AU280" s="11"/>
      <c r="AV280" s="11"/>
      <c r="AW280" s="88">
        <f t="shared" si="4"/>
        <v>25</v>
      </c>
    </row>
    <row r="281" spans="2:49" ht="15.75" x14ac:dyDescent="0.25">
      <c r="B281" s="2"/>
      <c r="C281" s="11"/>
      <c r="D281" s="14"/>
      <c r="E281" s="14"/>
      <c r="F281" s="18">
        <f>453.46+113</f>
        <v>566.46</v>
      </c>
      <c r="G281" s="14"/>
      <c r="H281" s="14"/>
      <c r="I281" s="14"/>
      <c r="J281" s="14"/>
      <c r="N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  <c r="Z281" s="11"/>
      <c r="AA281" s="11"/>
      <c r="AB281" s="11"/>
      <c r="AC281" s="11"/>
      <c r="AD281" s="11"/>
      <c r="AE281" s="11"/>
      <c r="AF281" s="11"/>
      <c r="AG281" s="11"/>
      <c r="AH281" s="11"/>
      <c r="AI281" s="11"/>
      <c r="AJ281" s="11"/>
      <c r="AK281" s="11"/>
      <c r="AL281" s="11"/>
      <c r="AM281" s="11"/>
      <c r="AN281" s="11"/>
      <c r="AO281" s="11"/>
      <c r="AP281" s="11"/>
      <c r="AQ281" s="11"/>
      <c r="AR281" s="11"/>
      <c r="AS281" s="11"/>
      <c r="AT281" s="11"/>
      <c r="AU281" s="11"/>
      <c r="AV281" s="11"/>
      <c r="AW281" s="88">
        <f t="shared" si="4"/>
        <v>566.46</v>
      </c>
    </row>
    <row r="282" spans="2:49" ht="15.75" x14ac:dyDescent="0.25">
      <c r="B282" s="2"/>
      <c r="C282" s="11"/>
      <c r="D282" s="14"/>
      <c r="E282" s="14"/>
      <c r="F282" s="14"/>
      <c r="G282" s="14"/>
      <c r="H282" s="14"/>
      <c r="I282" s="14"/>
      <c r="J282" s="14"/>
      <c r="N282" s="11">
        <v>30.25</v>
      </c>
      <c r="P282" s="11"/>
      <c r="Q282" s="11"/>
      <c r="R282" s="11"/>
      <c r="S282" s="11"/>
      <c r="T282" s="11"/>
      <c r="U282" s="11"/>
      <c r="V282" s="11"/>
      <c r="W282" s="11"/>
      <c r="X282" s="11"/>
      <c r="Y282" s="11"/>
      <c r="Z282" s="11"/>
      <c r="AA282" s="11"/>
      <c r="AB282" s="11"/>
      <c r="AC282" s="11"/>
      <c r="AD282" s="11"/>
      <c r="AE282" s="11"/>
      <c r="AF282" s="11"/>
      <c r="AG282" s="11"/>
      <c r="AH282" s="11"/>
      <c r="AI282" s="11"/>
      <c r="AJ282" s="11"/>
      <c r="AK282" s="11"/>
      <c r="AL282" s="11"/>
      <c r="AM282" s="11"/>
      <c r="AN282" s="11"/>
      <c r="AO282" s="11"/>
      <c r="AP282" s="11"/>
      <c r="AQ282" s="11"/>
      <c r="AR282" s="11"/>
      <c r="AS282" s="11"/>
      <c r="AT282" s="11"/>
      <c r="AU282" s="11"/>
      <c r="AV282" s="11"/>
      <c r="AW282" s="88">
        <f t="shared" si="4"/>
        <v>30.25</v>
      </c>
    </row>
    <row r="283" spans="2:49" ht="15.75" x14ac:dyDescent="0.25">
      <c r="B283" s="2"/>
      <c r="C283" s="11"/>
      <c r="D283" s="14"/>
      <c r="E283" s="14"/>
      <c r="F283" s="14"/>
      <c r="G283" s="14"/>
      <c r="H283" s="14"/>
      <c r="I283" s="14"/>
      <c r="J283" s="14"/>
      <c r="N283" s="11">
        <v>74.75</v>
      </c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  <c r="AA283" s="11"/>
      <c r="AB283" s="11"/>
      <c r="AC283" s="11"/>
      <c r="AD283" s="11"/>
      <c r="AE283" s="11"/>
      <c r="AF283" s="11"/>
      <c r="AG283" s="11"/>
      <c r="AH283" s="11"/>
      <c r="AI283" s="11"/>
      <c r="AJ283" s="11"/>
      <c r="AK283" s="11"/>
      <c r="AL283" s="11"/>
      <c r="AM283" s="11"/>
      <c r="AN283" s="11"/>
      <c r="AO283" s="11"/>
      <c r="AP283" s="11"/>
      <c r="AQ283" s="11"/>
      <c r="AR283" s="11"/>
      <c r="AS283" s="11"/>
      <c r="AT283" s="11"/>
      <c r="AU283" s="11"/>
      <c r="AV283" s="11"/>
      <c r="AW283" s="88">
        <f t="shared" si="4"/>
        <v>74.75</v>
      </c>
    </row>
    <row r="284" spans="2:49" ht="15.75" x14ac:dyDescent="0.25">
      <c r="B284" s="2"/>
      <c r="C284" s="11"/>
      <c r="D284" s="14"/>
      <c r="E284" s="14"/>
      <c r="F284" s="14"/>
      <c r="G284" s="14"/>
      <c r="H284" s="14"/>
      <c r="I284" s="14"/>
      <c r="J284" s="14"/>
      <c r="N284" s="11">
        <v>38.5</v>
      </c>
      <c r="P284" s="11"/>
      <c r="Q284" s="11"/>
      <c r="R284" s="11"/>
      <c r="S284" s="11"/>
      <c r="T284" s="11"/>
      <c r="U284" s="11"/>
      <c r="V284" s="11"/>
      <c r="W284" s="11"/>
      <c r="X284" s="11"/>
      <c r="Y284" s="11"/>
      <c r="Z284" s="11"/>
      <c r="AA284" s="11"/>
      <c r="AB284" s="11"/>
      <c r="AC284" s="11"/>
      <c r="AD284" s="11"/>
      <c r="AE284" s="11"/>
      <c r="AF284" s="11"/>
      <c r="AG284" s="11"/>
      <c r="AH284" s="11"/>
      <c r="AI284" s="11"/>
      <c r="AJ284" s="11"/>
      <c r="AK284" s="11"/>
      <c r="AL284" s="11"/>
      <c r="AM284" s="11"/>
      <c r="AN284" s="11"/>
      <c r="AO284" s="11"/>
      <c r="AP284" s="11"/>
      <c r="AQ284" s="11"/>
      <c r="AR284" s="11"/>
      <c r="AS284" s="11"/>
      <c r="AT284" s="11"/>
      <c r="AU284" s="11"/>
      <c r="AV284" s="11"/>
      <c r="AW284" s="88">
        <f t="shared" si="4"/>
        <v>38.5</v>
      </c>
    </row>
    <row r="285" spans="2:49" ht="15.75" x14ac:dyDescent="0.25">
      <c r="B285" s="2"/>
      <c r="C285" s="11"/>
      <c r="D285" s="14"/>
      <c r="E285" s="14"/>
      <c r="F285" s="14"/>
      <c r="G285" s="14"/>
      <c r="H285" s="14"/>
      <c r="I285" s="14"/>
      <c r="J285" s="14"/>
      <c r="N285" s="11">
        <v>24.75</v>
      </c>
      <c r="P285" s="11"/>
      <c r="Q285" s="11"/>
      <c r="R285" s="11"/>
      <c r="S285" s="11"/>
      <c r="T285" s="11"/>
      <c r="U285" s="11"/>
      <c r="V285" s="11"/>
      <c r="W285" s="11"/>
      <c r="X285" s="11"/>
      <c r="Y285" s="11"/>
      <c r="Z285" s="11"/>
      <c r="AA285" s="11"/>
      <c r="AB285" s="11"/>
      <c r="AC285" s="11"/>
      <c r="AD285" s="11"/>
      <c r="AE285" s="11"/>
      <c r="AF285" s="11"/>
      <c r="AG285" s="11"/>
      <c r="AH285" s="11"/>
      <c r="AI285" s="11"/>
      <c r="AJ285" s="11"/>
      <c r="AK285" s="11"/>
      <c r="AL285" s="11"/>
      <c r="AM285" s="11"/>
      <c r="AN285" s="11"/>
      <c r="AO285" s="11"/>
      <c r="AP285" s="11"/>
      <c r="AQ285" s="11"/>
      <c r="AR285" s="11"/>
      <c r="AS285" s="11"/>
      <c r="AT285" s="11"/>
      <c r="AU285" s="11"/>
      <c r="AV285" s="11"/>
      <c r="AW285" s="88">
        <f t="shared" si="4"/>
        <v>24.75</v>
      </c>
    </row>
    <row r="286" spans="2:49" ht="15.75" x14ac:dyDescent="0.25">
      <c r="B286" s="2"/>
      <c r="C286" s="11"/>
      <c r="D286" s="14"/>
      <c r="E286" s="14"/>
      <c r="F286" s="14"/>
      <c r="G286" s="14"/>
      <c r="H286" s="14"/>
      <c r="I286" s="14"/>
      <c r="J286" s="14"/>
      <c r="N286" s="18">
        <v>13.75</v>
      </c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  <c r="AA286" s="11"/>
      <c r="AB286" s="11"/>
      <c r="AC286" s="11"/>
      <c r="AD286" s="11"/>
      <c r="AE286" s="11"/>
      <c r="AF286" s="11"/>
      <c r="AG286" s="11"/>
      <c r="AH286" s="11"/>
      <c r="AI286" s="11"/>
      <c r="AJ286" s="11"/>
      <c r="AK286" s="11"/>
      <c r="AL286" s="11"/>
      <c r="AM286" s="11"/>
      <c r="AN286" s="11"/>
      <c r="AO286" s="11"/>
      <c r="AP286" s="11"/>
      <c r="AQ286" s="11"/>
      <c r="AR286" s="11"/>
      <c r="AS286" s="11"/>
      <c r="AT286" s="11"/>
      <c r="AU286" s="11"/>
      <c r="AV286" s="11"/>
      <c r="AW286" s="88">
        <f t="shared" si="4"/>
        <v>13.75</v>
      </c>
    </row>
    <row r="287" spans="2:49" ht="15.75" x14ac:dyDescent="0.25">
      <c r="B287" s="2"/>
      <c r="C287" s="11"/>
      <c r="D287" s="14"/>
      <c r="E287" s="14"/>
      <c r="F287" s="14"/>
      <c r="G287" s="14"/>
      <c r="H287" s="14"/>
      <c r="I287" s="14"/>
      <c r="J287" s="14"/>
      <c r="N287" s="18">
        <v>122</v>
      </c>
      <c r="P287" s="11"/>
      <c r="Q287" s="11"/>
      <c r="R287" s="11"/>
      <c r="S287" s="11"/>
      <c r="T287" s="11"/>
      <c r="U287" s="11"/>
      <c r="V287" s="11"/>
      <c r="W287" s="11"/>
      <c r="X287" s="11"/>
      <c r="Y287" s="11"/>
      <c r="Z287" s="11"/>
      <c r="AA287" s="11"/>
      <c r="AB287" s="11"/>
      <c r="AC287" s="11"/>
      <c r="AD287" s="11"/>
      <c r="AE287" s="11"/>
      <c r="AF287" s="11"/>
      <c r="AG287" s="11"/>
      <c r="AH287" s="11"/>
      <c r="AI287" s="11"/>
      <c r="AJ287" s="11"/>
      <c r="AK287" s="11"/>
      <c r="AL287" s="11"/>
      <c r="AM287" s="11"/>
      <c r="AN287" s="11"/>
      <c r="AO287" s="11"/>
      <c r="AP287" s="11"/>
      <c r="AQ287" s="11"/>
      <c r="AR287" s="11"/>
      <c r="AS287" s="11"/>
      <c r="AT287" s="11"/>
      <c r="AU287" s="11"/>
      <c r="AV287" s="11"/>
      <c r="AW287" s="88">
        <f t="shared" si="4"/>
        <v>122</v>
      </c>
    </row>
    <row r="288" spans="2:49" ht="15.75" x14ac:dyDescent="0.25">
      <c r="B288" s="2"/>
      <c r="C288" s="11">
        <v>15874.91</v>
      </c>
      <c r="D288" s="14"/>
      <c r="E288" s="14"/>
      <c r="F288" s="14"/>
      <c r="G288" s="14"/>
      <c r="H288" s="14"/>
      <c r="I288" s="14"/>
      <c r="J288" s="14"/>
      <c r="N288" s="18"/>
      <c r="P288" s="11"/>
      <c r="Q288" s="11"/>
      <c r="R288" s="11"/>
      <c r="S288" s="11"/>
      <c r="T288" s="11"/>
      <c r="U288" s="11"/>
      <c r="V288" s="11"/>
      <c r="W288" s="11"/>
      <c r="X288" s="11"/>
      <c r="Y288" s="11"/>
      <c r="Z288" s="11"/>
      <c r="AA288" s="11"/>
      <c r="AB288" s="11"/>
      <c r="AC288" s="11"/>
      <c r="AD288" s="11"/>
      <c r="AE288" s="11"/>
      <c r="AF288" s="11"/>
      <c r="AG288" s="11"/>
      <c r="AH288" s="11"/>
      <c r="AI288" s="11"/>
      <c r="AJ288" s="11"/>
      <c r="AK288" s="11"/>
      <c r="AL288" s="11"/>
      <c r="AM288" s="11"/>
      <c r="AN288" s="11"/>
      <c r="AO288" s="11"/>
      <c r="AP288" s="11"/>
      <c r="AQ288" s="11"/>
      <c r="AR288" s="11"/>
      <c r="AS288" s="11"/>
      <c r="AT288" s="11"/>
      <c r="AU288" s="11"/>
      <c r="AV288" s="11"/>
      <c r="AW288" s="88">
        <f t="shared" si="4"/>
        <v>15874.91</v>
      </c>
    </row>
    <row r="289" spans="2:49" ht="15.75" x14ac:dyDescent="0.25">
      <c r="B289" s="212"/>
      <c r="C289" s="11"/>
      <c r="D289" s="18">
        <v>3355</v>
      </c>
      <c r="E289" s="14"/>
      <c r="F289" s="14"/>
      <c r="G289" s="14"/>
      <c r="H289" s="14"/>
      <c r="I289" s="14"/>
      <c r="J289" s="14"/>
      <c r="N289" s="18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  <c r="AA289" s="11"/>
      <c r="AB289" s="11"/>
      <c r="AC289" s="11"/>
      <c r="AD289" s="11"/>
      <c r="AE289" s="11"/>
      <c r="AF289" s="11"/>
      <c r="AG289" s="11"/>
      <c r="AH289" s="11"/>
      <c r="AI289" s="11"/>
      <c r="AJ289" s="11"/>
      <c r="AK289" s="11"/>
      <c r="AL289" s="11"/>
      <c r="AM289" s="11"/>
      <c r="AN289" s="11"/>
      <c r="AO289" s="11"/>
      <c r="AP289" s="11"/>
      <c r="AQ289" s="11"/>
      <c r="AR289" s="11"/>
      <c r="AS289" s="11"/>
      <c r="AT289" s="11"/>
      <c r="AU289" s="11"/>
      <c r="AV289" s="11"/>
      <c r="AW289" s="88">
        <f t="shared" si="4"/>
        <v>3355</v>
      </c>
    </row>
    <row r="290" spans="2:49" ht="15.75" x14ac:dyDescent="0.25">
      <c r="B290" s="2"/>
      <c r="C290" s="11"/>
      <c r="D290" s="14"/>
      <c r="E290" s="14"/>
      <c r="F290" s="14"/>
      <c r="G290" s="14"/>
      <c r="H290" s="14"/>
      <c r="I290" s="14"/>
      <c r="J290" s="14"/>
      <c r="N290" s="18"/>
      <c r="P290" s="11"/>
      <c r="Q290" s="11"/>
      <c r="R290" s="11"/>
      <c r="S290" s="11"/>
      <c r="T290" s="11"/>
      <c r="U290" s="11"/>
      <c r="V290" s="11"/>
      <c r="W290" s="11"/>
      <c r="X290" s="11"/>
      <c r="Y290" s="11"/>
      <c r="Z290" s="11"/>
      <c r="AA290" s="11"/>
      <c r="AB290" s="11"/>
      <c r="AC290" s="11">
        <v>521.37</v>
      </c>
      <c r="AD290" s="11"/>
      <c r="AE290" s="11"/>
      <c r="AF290" s="11"/>
      <c r="AG290" s="11"/>
      <c r="AH290" s="11"/>
      <c r="AI290" s="11"/>
      <c r="AJ290" s="11"/>
      <c r="AK290" s="11"/>
      <c r="AL290" s="11"/>
      <c r="AM290" s="11"/>
      <c r="AN290" s="11"/>
      <c r="AO290" s="11"/>
      <c r="AP290" s="11"/>
      <c r="AQ290" s="11"/>
      <c r="AR290" s="11"/>
      <c r="AS290" s="11"/>
      <c r="AT290" s="11"/>
      <c r="AU290" s="11"/>
      <c r="AV290" s="11"/>
      <c r="AW290" s="88">
        <f t="shared" si="4"/>
        <v>521.37</v>
      </c>
    </row>
    <row r="291" spans="2:49" ht="15.75" x14ac:dyDescent="0.25">
      <c r="B291" s="2"/>
      <c r="C291" s="11"/>
      <c r="D291" s="14"/>
      <c r="E291" s="14"/>
      <c r="F291" s="14"/>
      <c r="G291" s="14"/>
      <c r="H291" s="14"/>
      <c r="I291" s="14"/>
      <c r="J291" s="14"/>
      <c r="N291" s="18"/>
      <c r="P291" s="11"/>
      <c r="Q291" s="11"/>
      <c r="R291" s="11"/>
      <c r="S291" s="11"/>
      <c r="T291" s="11"/>
      <c r="U291" s="11"/>
      <c r="V291" s="11"/>
      <c r="W291" s="11"/>
      <c r="X291" s="11"/>
      <c r="Y291" s="11"/>
      <c r="Z291" s="11"/>
      <c r="AA291" s="11"/>
      <c r="AB291" s="11"/>
      <c r="AC291" s="11">
        <v>206.8</v>
      </c>
      <c r="AD291" s="11"/>
      <c r="AE291" s="11"/>
      <c r="AF291" s="11"/>
      <c r="AG291" s="11"/>
      <c r="AH291" s="11"/>
      <c r="AI291" s="11"/>
      <c r="AJ291" s="11"/>
      <c r="AK291" s="11"/>
      <c r="AL291" s="11"/>
      <c r="AM291" s="11"/>
      <c r="AN291" s="11"/>
      <c r="AO291" s="11"/>
      <c r="AP291" s="11"/>
      <c r="AQ291" s="11"/>
      <c r="AR291" s="11"/>
      <c r="AS291" s="11"/>
      <c r="AT291" s="11"/>
      <c r="AU291" s="11"/>
      <c r="AV291" s="11"/>
      <c r="AW291" s="88">
        <f t="shared" si="4"/>
        <v>206.8</v>
      </c>
    </row>
    <row r="292" spans="2:49" ht="15.75" x14ac:dyDescent="0.25">
      <c r="B292" s="2"/>
      <c r="C292" s="11"/>
      <c r="D292" s="14"/>
      <c r="E292" s="14"/>
      <c r="F292" s="14"/>
      <c r="G292" s="14"/>
      <c r="H292" s="14"/>
      <c r="I292" s="14"/>
      <c r="J292" s="14"/>
      <c r="N292" s="18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  <c r="AA292" s="11"/>
      <c r="AB292" s="11"/>
      <c r="AC292" s="11">
        <v>1874.59</v>
      </c>
      <c r="AD292" s="11"/>
      <c r="AE292" s="11"/>
      <c r="AF292" s="11"/>
      <c r="AG292" s="11"/>
      <c r="AH292" s="11"/>
      <c r="AI292" s="11"/>
      <c r="AJ292" s="11"/>
      <c r="AK292" s="11"/>
      <c r="AL292" s="11"/>
      <c r="AM292" s="11"/>
      <c r="AN292" s="11"/>
      <c r="AO292" s="11"/>
      <c r="AP292" s="11"/>
      <c r="AQ292" s="11"/>
      <c r="AR292" s="11"/>
      <c r="AS292" s="11"/>
      <c r="AT292" s="11"/>
      <c r="AU292" s="11"/>
      <c r="AV292" s="11"/>
      <c r="AW292" s="88">
        <f t="shared" si="4"/>
        <v>1874.59</v>
      </c>
    </row>
    <row r="293" spans="2:49" ht="15.75" x14ac:dyDescent="0.25">
      <c r="B293" s="2"/>
      <c r="C293" s="11"/>
      <c r="D293" s="14"/>
      <c r="E293" s="14"/>
      <c r="F293" s="14"/>
      <c r="G293" s="14"/>
      <c r="H293" s="14"/>
      <c r="I293" s="14"/>
      <c r="J293" s="14"/>
      <c r="N293" s="18"/>
      <c r="P293" s="11"/>
      <c r="Q293" s="11">
        <v>3303</v>
      </c>
      <c r="R293" s="11"/>
      <c r="S293" s="11"/>
      <c r="T293" s="11"/>
      <c r="U293" s="11"/>
      <c r="V293" s="11"/>
      <c r="W293" s="11"/>
      <c r="X293" s="11"/>
      <c r="Y293" s="11">
        <v>174.8</v>
      </c>
      <c r="Z293" s="11"/>
      <c r="AA293" s="11"/>
      <c r="AB293" s="11"/>
      <c r="AC293" s="11"/>
      <c r="AD293" s="11"/>
      <c r="AE293" s="11"/>
      <c r="AF293" s="11"/>
      <c r="AG293" s="11"/>
      <c r="AH293" s="11"/>
      <c r="AI293" s="11"/>
      <c r="AJ293" s="11"/>
      <c r="AK293" s="11"/>
      <c r="AL293" s="11"/>
      <c r="AM293" s="11"/>
      <c r="AN293" s="11"/>
      <c r="AO293" s="11"/>
      <c r="AP293" s="11"/>
      <c r="AQ293" s="11"/>
      <c r="AR293" s="11"/>
      <c r="AS293" s="11"/>
      <c r="AT293" s="11"/>
      <c r="AU293" s="11"/>
      <c r="AV293" s="11"/>
      <c r="AW293" s="88">
        <f t="shared" si="4"/>
        <v>3477.8</v>
      </c>
    </row>
    <row r="294" spans="2:49" ht="15.75" x14ac:dyDescent="0.25">
      <c r="B294" s="2"/>
      <c r="C294" s="11"/>
      <c r="D294" s="14"/>
      <c r="E294" s="14"/>
      <c r="F294" s="14"/>
      <c r="G294" s="14"/>
      <c r="H294" s="14"/>
      <c r="I294" s="14"/>
      <c r="J294" s="14"/>
      <c r="N294" s="18"/>
      <c r="P294" s="11"/>
      <c r="Q294" s="11"/>
      <c r="R294" s="11"/>
      <c r="S294" s="11"/>
      <c r="T294" s="11"/>
      <c r="U294" s="11"/>
      <c r="V294" s="11"/>
      <c r="W294" s="11"/>
      <c r="X294" s="11"/>
      <c r="Y294" s="11">
        <v>293.07</v>
      </c>
      <c r="Z294" s="11"/>
      <c r="AA294" s="11"/>
      <c r="AB294" s="11"/>
      <c r="AC294" s="11"/>
      <c r="AD294" s="11"/>
      <c r="AE294" s="11"/>
      <c r="AF294" s="11"/>
      <c r="AG294" s="11"/>
      <c r="AH294" s="11"/>
      <c r="AI294" s="11"/>
      <c r="AJ294" s="11"/>
      <c r="AK294" s="11"/>
      <c r="AL294" s="11"/>
      <c r="AM294" s="11"/>
      <c r="AN294" s="11"/>
      <c r="AO294" s="11"/>
      <c r="AP294" s="11"/>
      <c r="AQ294" s="11"/>
      <c r="AR294" s="11"/>
      <c r="AS294" s="11"/>
      <c r="AT294" s="11"/>
      <c r="AU294" s="11"/>
      <c r="AV294" s="11"/>
      <c r="AW294" s="88">
        <f t="shared" si="4"/>
        <v>293.07</v>
      </c>
    </row>
    <row r="295" spans="2:49" ht="15.75" x14ac:dyDescent="0.25">
      <c r="B295" s="2"/>
      <c r="C295" s="11"/>
      <c r="D295" s="14"/>
      <c r="E295" s="14"/>
      <c r="F295" s="14"/>
      <c r="G295" s="14"/>
      <c r="H295" s="14"/>
      <c r="I295" s="14"/>
      <c r="J295" s="14"/>
      <c r="K295" s="11"/>
      <c r="L295" s="11"/>
      <c r="N295" s="18">
        <v>73.5</v>
      </c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  <c r="AA295" s="11"/>
      <c r="AB295" s="11"/>
      <c r="AC295" s="11"/>
      <c r="AD295" s="11"/>
      <c r="AE295" s="11"/>
      <c r="AF295" s="11"/>
      <c r="AG295" s="11"/>
      <c r="AH295" s="11"/>
      <c r="AI295" s="11"/>
      <c r="AJ295" s="11"/>
      <c r="AK295" s="11"/>
      <c r="AL295" s="11"/>
      <c r="AM295" s="11"/>
      <c r="AN295" s="11"/>
      <c r="AO295" s="11"/>
      <c r="AP295" s="11"/>
      <c r="AQ295" s="11"/>
      <c r="AR295" s="11"/>
      <c r="AS295" s="11"/>
      <c r="AT295" s="11"/>
      <c r="AU295" s="11"/>
      <c r="AV295" s="11"/>
      <c r="AW295" s="88">
        <f t="shared" si="4"/>
        <v>73.5</v>
      </c>
    </row>
    <row r="296" spans="2:49" ht="15.75" x14ac:dyDescent="0.25">
      <c r="B296" s="2"/>
      <c r="C296" s="11"/>
      <c r="D296" s="14"/>
      <c r="E296" s="14"/>
      <c r="F296" s="14"/>
      <c r="G296" s="14"/>
      <c r="H296" s="14"/>
      <c r="I296" s="14"/>
      <c r="J296" s="14"/>
      <c r="N296" s="18">
        <v>100.8</v>
      </c>
      <c r="P296" s="11"/>
      <c r="Q296" s="11"/>
      <c r="R296" s="11"/>
      <c r="S296" s="11"/>
      <c r="T296" s="11"/>
      <c r="U296" s="11"/>
      <c r="V296" s="11"/>
      <c r="W296" s="11"/>
      <c r="X296" s="11"/>
      <c r="Y296" s="11"/>
      <c r="Z296" s="11"/>
      <c r="AA296" s="11"/>
      <c r="AB296" s="11"/>
      <c r="AC296" s="11"/>
      <c r="AD296" s="11"/>
      <c r="AE296" s="11"/>
      <c r="AF296" s="11"/>
      <c r="AG296" s="11"/>
      <c r="AH296" s="11"/>
      <c r="AI296" s="11"/>
      <c r="AJ296" s="11"/>
      <c r="AK296" s="11"/>
      <c r="AL296" s="11"/>
      <c r="AM296" s="11"/>
      <c r="AN296" s="11"/>
      <c r="AO296" s="11"/>
      <c r="AP296" s="11"/>
      <c r="AQ296" s="11"/>
      <c r="AR296" s="11"/>
      <c r="AS296" s="11"/>
      <c r="AT296" s="11"/>
      <c r="AU296" s="11"/>
      <c r="AV296" s="11"/>
      <c r="AW296" s="88">
        <f t="shared" si="4"/>
        <v>100.8</v>
      </c>
    </row>
    <row r="297" spans="2:49" ht="15.75" x14ac:dyDescent="0.25">
      <c r="B297" s="2"/>
      <c r="C297" s="11"/>
      <c r="D297" s="14"/>
      <c r="E297" s="14"/>
      <c r="F297" s="14"/>
      <c r="G297" s="14"/>
      <c r="H297" s="14"/>
      <c r="I297" s="14"/>
      <c r="J297" s="14"/>
      <c r="N297" s="18">
        <v>30.25</v>
      </c>
      <c r="P297" s="11"/>
      <c r="Q297" s="11"/>
      <c r="R297" s="11"/>
      <c r="S297" s="11"/>
      <c r="T297" s="11"/>
      <c r="U297" s="11"/>
      <c r="V297" s="11"/>
      <c r="W297" s="11"/>
      <c r="X297" s="11"/>
      <c r="Y297" s="11"/>
      <c r="Z297" s="11"/>
      <c r="AA297" s="11"/>
      <c r="AB297" s="11"/>
      <c r="AC297" s="11"/>
      <c r="AD297" s="11"/>
      <c r="AE297" s="11"/>
      <c r="AF297" s="11"/>
      <c r="AG297" s="11"/>
      <c r="AH297" s="11"/>
      <c r="AI297" s="11"/>
      <c r="AJ297" s="11"/>
      <c r="AK297" s="11"/>
      <c r="AL297" s="11"/>
      <c r="AM297" s="11"/>
      <c r="AN297" s="11"/>
      <c r="AO297" s="11"/>
      <c r="AP297" s="11"/>
      <c r="AQ297" s="11"/>
      <c r="AR297" s="11"/>
      <c r="AS297" s="11"/>
      <c r="AT297" s="11"/>
      <c r="AU297" s="11"/>
      <c r="AV297" s="11"/>
      <c r="AW297" s="88">
        <f t="shared" si="4"/>
        <v>30.25</v>
      </c>
    </row>
    <row r="298" spans="2:49" ht="15.75" x14ac:dyDescent="0.25">
      <c r="B298" s="2"/>
      <c r="C298" s="11"/>
      <c r="D298" s="14"/>
      <c r="E298" s="14"/>
      <c r="F298" s="14"/>
      <c r="G298" s="14"/>
      <c r="H298" s="14"/>
      <c r="I298" s="14"/>
      <c r="J298" s="14"/>
      <c r="N298" s="18">
        <v>44</v>
      </c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  <c r="AA298" s="11"/>
      <c r="AB298" s="11"/>
      <c r="AC298" s="11"/>
      <c r="AD298" s="11"/>
      <c r="AE298" s="11"/>
      <c r="AF298" s="11"/>
      <c r="AG298" s="11"/>
      <c r="AH298" s="11"/>
      <c r="AI298" s="11"/>
      <c r="AJ298" s="11"/>
      <c r="AK298" s="11"/>
      <c r="AL298" s="11"/>
      <c r="AM298" s="11"/>
      <c r="AN298" s="11"/>
      <c r="AO298" s="11"/>
      <c r="AP298" s="11"/>
      <c r="AQ298" s="11"/>
      <c r="AR298" s="11"/>
      <c r="AS298" s="11"/>
      <c r="AT298" s="11"/>
      <c r="AU298" s="11"/>
      <c r="AV298" s="11"/>
      <c r="AW298" s="88">
        <f t="shared" si="4"/>
        <v>44</v>
      </c>
    </row>
    <row r="299" spans="2:49" ht="15.75" x14ac:dyDescent="0.25">
      <c r="B299" s="2"/>
      <c r="C299" s="11"/>
      <c r="D299" s="14"/>
      <c r="E299" s="14"/>
      <c r="F299" s="14"/>
      <c r="G299" s="14"/>
      <c r="H299" s="14"/>
      <c r="I299" s="14"/>
      <c r="J299" s="14"/>
      <c r="N299" s="18">
        <v>19.25</v>
      </c>
      <c r="P299" s="11"/>
      <c r="Q299" s="11"/>
      <c r="R299" s="11"/>
      <c r="S299" s="11"/>
      <c r="T299" s="11"/>
      <c r="U299" s="11"/>
      <c r="V299" s="11"/>
      <c r="W299" s="11"/>
      <c r="X299" s="11"/>
      <c r="Y299" s="11"/>
      <c r="Z299" s="11"/>
      <c r="AA299" s="11"/>
      <c r="AB299" s="11"/>
      <c r="AC299" s="11"/>
      <c r="AD299" s="11"/>
      <c r="AE299" s="11"/>
      <c r="AF299" s="11"/>
      <c r="AG299" s="11"/>
      <c r="AH299" s="11"/>
      <c r="AI299" s="11"/>
      <c r="AJ299" s="11"/>
      <c r="AK299" s="11"/>
      <c r="AL299" s="11"/>
      <c r="AM299" s="11"/>
      <c r="AN299" s="11"/>
      <c r="AO299" s="11"/>
      <c r="AP299" s="11"/>
      <c r="AQ299" s="11"/>
      <c r="AR299" s="11"/>
      <c r="AS299" s="11"/>
      <c r="AT299" s="11"/>
      <c r="AU299" s="11"/>
      <c r="AV299" s="11"/>
      <c r="AW299" s="88">
        <f t="shared" si="4"/>
        <v>19.25</v>
      </c>
    </row>
    <row r="300" spans="2:49" ht="15.75" x14ac:dyDescent="0.25">
      <c r="B300" s="2"/>
      <c r="C300" s="11"/>
      <c r="D300" s="18"/>
      <c r="E300" s="14"/>
      <c r="F300" s="14"/>
      <c r="G300" s="14"/>
      <c r="H300" s="14"/>
      <c r="I300" s="14"/>
      <c r="J300" s="14"/>
      <c r="N300" s="18">
        <v>33</v>
      </c>
      <c r="P300" s="11"/>
      <c r="Q300" s="11"/>
      <c r="R300" s="11"/>
      <c r="S300" s="11"/>
      <c r="T300" s="11"/>
      <c r="U300" s="11"/>
      <c r="V300" s="11"/>
      <c r="W300" s="11"/>
      <c r="X300" s="11"/>
      <c r="Y300" s="11"/>
      <c r="Z300" s="11"/>
      <c r="AA300" s="11"/>
      <c r="AB300" s="11"/>
      <c r="AC300" s="11"/>
      <c r="AD300" s="11"/>
      <c r="AE300" s="11"/>
      <c r="AF300" s="11"/>
      <c r="AG300" s="11"/>
      <c r="AH300" s="11"/>
      <c r="AI300" s="11"/>
      <c r="AJ300" s="11"/>
      <c r="AK300" s="11"/>
      <c r="AL300" s="11"/>
      <c r="AM300" s="11"/>
      <c r="AN300" s="11"/>
      <c r="AO300" s="11"/>
      <c r="AP300" s="11"/>
      <c r="AQ300" s="11"/>
      <c r="AR300" s="11"/>
      <c r="AS300" s="11"/>
      <c r="AT300" s="11"/>
      <c r="AU300" s="11"/>
      <c r="AV300" s="11"/>
      <c r="AW300" s="88">
        <f t="shared" si="4"/>
        <v>33</v>
      </c>
    </row>
    <row r="301" spans="2:49" ht="15.75" x14ac:dyDescent="0.25">
      <c r="B301" s="2"/>
      <c r="C301" s="11"/>
      <c r="D301" s="14"/>
      <c r="E301" s="14"/>
      <c r="F301" s="14"/>
      <c r="G301" s="18"/>
      <c r="H301" s="18"/>
      <c r="I301" s="14"/>
      <c r="J301" s="14"/>
      <c r="N301" s="18">
        <v>33</v>
      </c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  <c r="AA301" s="11"/>
      <c r="AB301" s="11"/>
      <c r="AC301" s="11"/>
      <c r="AD301" s="11"/>
      <c r="AE301" s="11"/>
      <c r="AF301" s="11"/>
      <c r="AG301" s="11"/>
      <c r="AH301" s="11"/>
      <c r="AI301" s="11"/>
      <c r="AJ301" s="11"/>
      <c r="AK301" s="11"/>
      <c r="AL301" s="11"/>
      <c r="AM301" s="11"/>
      <c r="AN301" s="11"/>
      <c r="AO301" s="11"/>
      <c r="AP301" s="11"/>
      <c r="AQ301" s="11"/>
      <c r="AR301" s="11"/>
      <c r="AS301" s="11"/>
      <c r="AT301" s="11"/>
      <c r="AU301" s="11"/>
      <c r="AV301" s="11"/>
      <c r="AW301" s="88">
        <f t="shared" si="4"/>
        <v>33</v>
      </c>
    </row>
    <row r="302" spans="2:49" ht="15.75" x14ac:dyDescent="0.25">
      <c r="B302" s="2"/>
      <c r="C302" s="11"/>
      <c r="D302" s="14"/>
      <c r="E302" s="14"/>
      <c r="F302" s="14"/>
      <c r="G302" s="14"/>
      <c r="H302" s="14"/>
      <c r="I302" s="14"/>
      <c r="J302" s="14"/>
      <c r="N302" s="18">
        <v>61</v>
      </c>
      <c r="P302" s="11"/>
      <c r="Q302" s="11"/>
      <c r="R302" s="11"/>
      <c r="S302" s="11"/>
      <c r="T302" s="11"/>
      <c r="U302" s="11"/>
      <c r="V302" s="11"/>
      <c r="W302" s="11"/>
      <c r="X302" s="11"/>
      <c r="Y302" s="11"/>
      <c r="Z302" s="11"/>
      <c r="AA302" s="11"/>
      <c r="AB302" s="11"/>
      <c r="AC302" s="11"/>
      <c r="AD302" s="11"/>
      <c r="AE302" s="11"/>
      <c r="AF302" s="11"/>
      <c r="AG302" s="11"/>
      <c r="AH302" s="11"/>
      <c r="AI302" s="11"/>
      <c r="AJ302" s="11"/>
      <c r="AK302" s="11"/>
      <c r="AL302" s="11"/>
      <c r="AM302" s="11"/>
      <c r="AN302" s="11"/>
      <c r="AO302" s="11"/>
      <c r="AP302" s="11"/>
      <c r="AQ302" s="11"/>
      <c r="AR302" s="11"/>
      <c r="AS302" s="11"/>
      <c r="AT302" s="11"/>
      <c r="AU302" s="11"/>
      <c r="AV302" s="11"/>
      <c r="AW302" s="88">
        <f t="shared" si="4"/>
        <v>61</v>
      </c>
    </row>
    <row r="303" spans="2:49" ht="15.75" x14ac:dyDescent="0.25">
      <c r="B303" s="2"/>
      <c r="C303" s="11"/>
      <c r="D303" s="18">
        <v>586.72</v>
      </c>
      <c r="E303" s="14"/>
      <c r="F303" s="14"/>
      <c r="G303" s="14"/>
      <c r="H303" s="14"/>
      <c r="I303" s="14"/>
      <c r="J303" s="14"/>
      <c r="N303" s="18"/>
      <c r="P303" s="11"/>
      <c r="Q303" s="11"/>
      <c r="R303" s="11"/>
      <c r="S303" s="11"/>
      <c r="T303" s="11"/>
      <c r="U303" s="11"/>
      <c r="V303" s="11"/>
      <c r="W303" s="11"/>
      <c r="X303" s="11"/>
      <c r="Y303" s="11"/>
      <c r="Z303" s="11"/>
      <c r="AA303" s="11"/>
      <c r="AB303" s="11"/>
      <c r="AC303" s="11"/>
      <c r="AD303" s="11"/>
      <c r="AE303" s="11"/>
      <c r="AF303" s="11"/>
      <c r="AG303" s="11"/>
      <c r="AH303" s="11"/>
      <c r="AI303" s="11"/>
      <c r="AJ303" s="11"/>
      <c r="AK303" s="11"/>
      <c r="AL303" s="11"/>
      <c r="AM303" s="11"/>
      <c r="AN303" s="11"/>
      <c r="AO303" s="11"/>
      <c r="AP303" s="11"/>
      <c r="AQ303" s="11"/>
      <c r="AR303" s="11"/>
      <c r="AS303" s="11"/>
      <c r="AT303" s="11"/>
      <c r="AU303" s="11"/>
      <c r="AV303" s="11"/>
      <c r="AW303" s="88">
        <f t="shared" si="4"/>
        <v>586.72</v>
      </c>
    </row>
    <row r="304" spans="2:49" ht="15.75" x14ac:dyDescent="0.25">
      <c r="B304" s="2"/>
      <c r="C304" s="11"/>
      <c r="D304" s="14"/>
      <c r="E304" s="14"/>
      <c r="F304" s="14"/>
      <c r="G304" s="18"/>
      <c r="H304" s="18"/>
      <c r="I304" s="14"/>
      <c r="J304" s="14"/>
      <c r="N304" s="18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  <c r="AA304" s="11"/>
      <c r="AB304" s="11"/>
      <c r="AC304" s="11"/>
      <c r="AD304" s="11"/>
      <c r="AE304" s="11"/>
      <c r="AF304" s="11"/>
      <c r="AG304" s="11"/>
      <c r="AH304" s="11"/>
      <c r="AI304" s="11"/>
      <c r="AJ304" s="11"/>
      <c r="AK304" s="11"/>
      <c r="AL304" s="11"/>
      <c r="AM304" s="11"/>
      <c r="AN304" s="11"/>
      <c r="AO304" s="11"/>
      <c r="AP304" s="11">
        <v>1.7</v>
      </c>
      <c r="AQ304" s="11"/>
      <c r="AR304" s="11"/>
      <c r="AS304" s="11"/>
      <c r="AT304" s="11"/>
      <c r="AU304" s="11"/>
      <c r="AV304" s="11"/>
      <c r="AW304" s="88">
        <f t="shared" si="4"/>
        <v>1.7</v>
      </c>
    </row>
    <row r="305" spans="2:49" ht="15.75" x14ac:dyDescent="0.25">
      <c r="B305" s="2"/>
      <c r="C305" s="11"/>
      <c r="D305" s="14"/>
      <c r="E305" s="14"/>
      <c r="F305" s="14"/>
      <c r="G305" s="14"/>
      <c r="H305" s="14"/>
      <c r="I305" s="18"/>
      <c r="J305" s="18"/>
      <c r="N305" s="18"/>
      <c r="P305" s="11"/>
      <c r="Q305" s="11"/>
      <c r="R305" s="11"/>
      <c r="S305" s="11"/>
      <c r="T305" s="11"/>
      <c r="U305" s="11"/>
      <c r="V305" s="11"/>
      <c r="W305" s="11"/>
      <c r="X305" s="11"/>
      <c r="Y305" s="11"/>
      <c r="Z305" s="11"/>
      <c r="AA305" s="11"/>
      <c r="AB305" s="11"/>
      <c r="AC305" s="11"/>
      <c r="AD305" s="11"/>
      <c r="AE305" s="11"/>
      <c r="AF305" s="11"/>
      <c r="AG305" s="11"/>
      <c r="AH305" s="11"/>
      <c r="AI305" s="11"/>
      <c r="AJ305" s="11"/>
      <c r="AK305" s="11"/>
      <c r="AL305" s="11"/>
      <c r="AM305" s="11"/>
      <c r="AN305" s="11"/>
      <c r="AO305" s="11"/>
      <c r="AP305" s="11">
        <v>1.7</v>
      </c>
      <c r="AQ305" s="11"/>
      <c r="AR305" s="11"/>
      <c r="AS305" s="11"/>
      <c r="AT305" s="11"/>
      <c r="AU305" s="11"/>
      <c r="AV305" s="11"/>
      <c r="AW305" s="88">
        <f t="shared" si="4"/>
        <v>1.7</v>
      </c>
    </row>
    <row r="306" spans="2:49" ht="15.75" x14ac:dyDescent="0.25">
      <c r="B306" s="2"/>
      <c r="C306" s="11"/>
      <c r="D306" s="14"/>
      <c r="E306" s="14"/>
      <c r="F306" s="14"/>
      <c r="G306" s="14"/>
      <c r="H306" s="14"/>
      <c r="I306" s="18"/>
      <c r="J306" s="18"/>
      <c r="N306" s="18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  <c r="AA306" s="11"/>
      <c r="AB306" s="11"/>
      <c r="AC306" s="11"/>
      <c r="AD306" s="11"/>
      <c r="AE306" s="11"/>
      <c r="AF306" s="11"/>
      <c r="AG306" s="11"/>
      <c r="AH306" s="11"/>
      <c r="AI306" s="11"/>
      <c r="AJ306" s="11"/>
      <c r="AK306" s="11"/>
      <c r="AL306" s="11"/>
      <c r="AM306" s="11"/>
      <c r="AN306" s="11"/>
      <c r="AO306" s="11"/>
      <c r="AP306" s="11">
        <v>1.7</v>
      </c>
      <c r="AQ306" s="11"/>
      <c r="AR306" s="11"/>
      <c r="AS306" s="11"/>
      <c r="AT306" s="11"/>
      <c r="AU306" s="11"/>
      <c r="AV306" s="11"/>
      <c r="AW306" s="88">
        <f t="shared" si="4"/>
        <v>1.7</v>
      </c>
    </row>
    <row r="307" spans="2:49" ht="15.75" x14ac:dyDescent="0.25">
      <c r="B307" s="2"/>
      <c r="C307" s="11"/>
      <c r="D307" s="14"/>
      <c r="E307" s="14"/>
      <c r="F307" s="14"/>
      <c r="G307" s="18"/>
      <c r="H307" s="18"/>
      <c r="I307" s="18"/>
      <c r="J307" s="18"/>
      <c r="N307" s="18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  <c r="AA307" s="11"/>
      <c r="AB307" s="11"/>
      <c r="AC307" s="11"/>
      <c r="AD307" s="11"/>
      <c r="AE307" s="11"/>
      <c r="AF307" s="11"/>
      <c r="AG307" s="11"/>
      <c r="AH307" s="11"/>
      <c r="AI307" s="11"/>
      <c r="AJ307" s="11"/>
      <c r="AK307" s="11"/>
      <c r="AL307" s="11"/>
      <c r="AM307" s="11"/>
      <c r="AN307" s="11"/>
      <c r="AO307" s="11"/>
      <c r="AP307" s="11">
        <v>1.7</v>
      </c>
      <c r="AQ307" s="11"/>
      <c r="AR307" s="11"/>
      <c r="AS307" s="11"/>
      <c r="AT307" s="11"/>
      <c r="AU307" s="11"/>
      <c r="AV307" s="11"/>
      <c r="AW307" s="88">
        <f t="shared" si="4"/>
        <v>1.7</v>
      </c>
    </row>
    <row r="308" spans="2:49" ht="15.75" x14ac:dyDescent="0.25">
      <c r="B308" s="2"/>
      <c r="C308" s="11"/>
      <c r="D308" s="18"/>
      <c r="E308" s="18"/>
      <c r="F308" s="14"/>
      <c r="G308" s="18"/>
      <c r="H308" s="18"/>
      <c r="I308" s="18">
        <v>724.22</v>
      </c>
      <c r="J308" s="18">
        <v>104.06</v>
      </c>
      <c r="N308" s="18"/>
      <c r="P308" s="11"/>
      <c r="Q308" s="11"/>
      <c r="R308" s="11"/>
      <c r="S308" s="11"/>
      <c r="T308" s="11"/>
      <c r="U308" s="11"/>
      <c r="V308" s="11"/>
      <c r="W308" s="11"/>
      <c r="X308" s="11"/>
      <c r="Y308" s="11"/>
      <c r="Z308" s="11"/>
      <c r="AA308" s="11"/>
      <c r="AB308" s="11"/>
      <c r="AC308" s="11"/>
      <c r="AD308" s="11"/>
      <c r="AE308" s="11"/>
      <c r="AF308" s="11"/>
      <c r="AG308" s="11"/>
      <c r="AH308" s="11"/>
      <c r="AI308" s="11"/>
      <c r="AJ308" s="11"/>
      <c r="AK308" s="11"/>
      <c r="AL308" s="11"/>
      <c r="AM308" s="11"/>
      <c r="AN308" s="11"/>
      <c r="AO308" s="11"/>
      <c r="AP308" s="11"/>
      <c r="AQ308" s="11"/>
      <c r="AR308" s="11"/>
      <c r="AS308" s="11"/>
      <c r="AT308" s="11"/>
      <c r="AU308" s="11"/>
      <c r="AV308" s="11"/>
      <c r="AW308" s="88">
        <f t="shared" si="4"/>
        <v>828.28</v>
      </c>
    </row>
    <row r="309" spans="2:49" ht="15.75" x14ac:dyDescent="0.25">
      <c r="B309" s="2"/>
      <c r="C309" s="11"/>
      <c r="D309" s="18"/>
      <c r="E309" s="18"/>
      <c r="F309" s="14"/>
      <c r="G309" s="18"/>
      <c r="H309" s="18"/>
      <c r="I309" s="18">
        <v>691.98</v>
      </c>
      <c r="J309" s="18">
        <v>267.35000000000002</v>
      </c>
      <c r="K309" s="11"/>
      <c r="L309" s="11"/>
      <c r="N309" s="18"/>
      <c r="P309" s="11"/>
      <c r="Q309" s="11"/>
      <c r="R309" s="11"/>
      <c r="S309" s="11"/>
      <c r="T309" s="11"/>
      <c r="U309" s="11"/>
      <c r="V309" s="11"/>
      <c r="W309" s="11"/>
      <c r="X309" s="11"/>
      <c r="Y309" s="11"/>
      <c r="Z309" s="11"/>
      <c r="AA309" s="11"/>
      <c r="AB309" s="11"/>
      <c r="AC309" s="11"/>
      <c r="AD309" s="11"/>
      <c r="AE309" s="11"/>
      <c r="AF309" s="11"/>
      <c r="AG309" s="11"/>
      <c r="AH309" s="11"/>
      <c r="AI309" s="11"/>
      <c r="AJ309" s="11"/>
      <c r="AK309" s="11"/>
      <c r="AL309" s="11"/>
      <c r="AM309" s="11"/>
      <c r="AN309" s="11"/>
      <c r="AO309" s="11"/>
      <c r="AP309" s="11"/>
      <c r="AQ309" s="11"/>
      <c r="AR309" s="11"/>
      <c r="AS309" s="11"/>
      <c r="AT309" s="11"/>
      <c r="AU309" s="11"/>
      <c r="AV309" s="11"/>
      <c r="AW309" s="88">
        <f t="shared" si="4"/>
        <v>959.33</v>
      </c>
    </row>
    <row r="310" spans="2:49" ht="15.75" x14ac:dyDescent="0.25">
      <c r="B310" s="2"/>
      <c r="C310" s="11"/>
      <c r="D310" s="18"/>
      <c r="E310" s="18"/>
      <c r="F310" s="14"/>
      <c r="G310" s="18">
        <v>1355.57</v>
      </c>
      <c r="H310" s="18">
        <v>357.69</v>
      </c>
      <c r="I310" s="18"/>
      <c r="J310" s="18"/>
      <c r="N310" s="18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  <c r="AA310" s="11"/>
      <c r="AB310" s="11"/>
      <c r="AC310" s="11"/>
      <c r="AD310" s="11"/>
      <c r="AE310" s="11"/>
      <c r="AF310" s="11"/>
      <c r="AG310" s="11"/>
      <c r="AH310" s="11"/>
      <c r="AI310" s="11"/>
      <c r="AJ310" s="11"/>
      <c r="AK310" s="11"/>
      <c r="AL310" s="11"/>
      <c r="AM310" s="11"/>
      <c r="AN310" s="11"/>
      <c r="AO310" s="11"/>
      <c r="AP310" s="11"/>
      <c r="AQ310" s="11"/>
      <c r="AR310" s="11"/>
      <c r="AS310" s="11"/>
      <c r="AT310" s="11"/>
      <c r="AU310" s="11"/>
      <c r="AV310" s="11"/>
      <c r="AW310" s="88">
        <f t="shared" si="4"/>
        <v>1713.26</v>
      </c>
    </row>
    <row r="311" spans="2:49" ht="15.75" x14ac:dyDescent="0.25">
      <c r="B311" s="2"/>
      <c r="C311" s="11"/>
      <c r="D311" s="18"/>
      <c r="E311" s="18"/>
      <c r="F311" s="14"/>
      <c r="G311" s="14"/>
      <c r="H311" s="14"/>
      <c r="I311" s="14"/>
      <c r="J311" s="14"/>
      <c r="N311" s="18"/>
      <c r="P311" s="11"/>
      <c r="Q311" s="11"/>
      <c r="R311" s="11"/>
      <c r="S311" s="11"/>
      <c r="T311" s="11"/>
      <c r="U311" s="11"/>
      <c r="V311" s="11"/>
      <c r="W311" s="11"/>
      <c r="X311" s="11"/>
      <c r="Y311" s="11"/>
      <c r="Z311" s="11"/>
      <c r="AA311" s="11"/>
      <c r="AB311" s="11"/>
      <c r="AC311" s="11"/>
      <c r="AD311" s="11"/>
      <c r="AE311" s="11"/>
      <c r="AF311" s="11"/>
      <c r="AG311" s="11"/>
      <c r="AH311" s="11"/>
      <c r="AI311" s="11"/>
      <c r="AJ311" s="11"/>
      <c r="AK311" s="11"/>
      <c r="AL311" s="11">
        <v>25</v>
      </c>
      <c r="AM311" s="11"/>
      <c r="AN311" s="11"/>
      <c r="AO311" s="11"/>
      <c r="AP311" s="11"/>
      <c r="AQ311" s="11"/>
      <c r="AR311" s="11"/>
      <c r="AS311" s="11"/>
      <c r="AT311" s="11"/>
      <c r="AU311" s="11"/>
      <c r="AV311" s="11"/>
      <c r="AW311" s="88">
        <f t="shared" si="4"/>
        <v>25</v>
      </c>
    </row>
    <row r="312" spans="2:49" ht="15.75" x14ac:dyDescent="0.25">
      <c r="B312" s="2"/>
      <c r="C312" s="11"/>
      <c r="D312" s="18"/>
      <c r="E312" s="18"/>
      <c r="F312" s="14"/>
      <c r="G312" s="14"/>
      <c r="H312" s="14"/>
      <c r="I312" s="14"/>
      <c r="J312" s="14"/>
      <c r="N312" s="18"/>
      <c r="P312" s="11"/>
      <c r="Q312" s="11"/>
      <c r="R312" s="11"/>
      <c r="S312" s="11"/>
      <c r="T312" s="11"/>
      <c r="U312" s="11"/>
      <c r="V312" s="11"/>
      <c r="W312" s="11"/>
      <c r="X312" s="11"/>
      <c r="Y312" s="11"/>
      <c r="Z312" s="11"/>
      <c r="AA312" s="11"/>
      <c r="AB312" s="11"/>
      <c r="AC312" s="11"/>
      <c r="AD312" s="11"/>
      <c r="AE312" s="11"/>
      <c r="AF312" s="11"/>
      <c r="AG312" s="11"/>
      <c r="AH312" s="11"/>
      <c r="AI312" s="11"/>
      <c r="AJ312" s="11"/>
      <c r="AK312" s="11"/>
      <c r="AL312" s="11">
        <v>25</v>
      </c>
      <c r="AM312" s="11"/>
      <c r="AN312" s="11"/>
      <c r="AO312" s="11"/>
      <c r="AP312" s="11"/>
      <c r="AQ312" s="11"/>
      <c r="AR312" s="11"/>
      <c r="AS312" s="11"/>
      <c r="AT312" s="11"/>
      <c r="AU312" s="11"/>
      <c r="AV312" s="11"/>
      <c r="AW312" s="88">
        <f t="shared" si="4"/>
        <v>25</v>
      </c>
    </row>
    <row r="313" spans="2:49" ht="15.75" x14ac:dyDescent="0.25">
      <c r="B313" s="2"/>
      <c r="C313" s="11"/>
      <c r="D313" s="18"/>
      <c r="E313" s="18"/>
      <c r="F313" s="14"/>
      <c r="G313" s="14"/>
      <c r="H313" s="14"/>
      <c r="I313" s="14"/>
      <c r="J313" s="14"/>
      <c r="N313" s="18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  <c r="AA313" s="11"/>
      <c r="AB313" s="11"/>
      <c r="AC313" s="11"/>
      <c r="AD313" s="11"/>
      <c r="AE313" s="11"/>
      <c r="AF313" s="11"/>
      <c r="AG313" s="11"/>
      <c r="AH313" s="11"/>
      <c r="AI313" s="11"/>
      <c r="AJ313" s="11"/>
      <c r="AK313" s="11"/>
      <c r="AL313" s="11">
        <v>25</v>
      </c>
      <c r="AM313" s="11"/>
      <c r="AN313" s="11"/>
      <c r="AO313" s="11"/>
      <c r="AP313" s="11"/>
      <c r="AQ313" s="11"/>
      <c r="AR313" s="11"/>
      <c r="AS313" s="11"/>
      <c r="AT313" s="11"/>
      <c r="AU313" s="11"/>
      <c r="AV313" s="11"/>
      <c r="AW313" s="88">
        <f t="shared" si="4"/>
        <v>25</v>
      </c>
    </row>
    <row r="314" spans="2:49" ht="15.75" x14ac:dyDescent="0.25">
      <c r="B314" s="2"/>
      <c r="C314" s="11"/>
      <c r="D314" s="18"/>
      <c r="E314" s="18"/>
      <c r="F314" s="14"/>
      <c r="G314" s="14"/>
      <c r="H314" s="14"/>
      <c r="I314" s="14"/>
      <c r="J314" s="14"/>
      <c r="N314" s="18"/>
      <c r="P314" s="11"/>
      <c r="Q314" s="11"/>
      <c r="R314" s="11"/>
      <c r="S314" s="11"/>
      <c r="T314" s="11"/>
      <c r="U314" s="11"/>
      <c r="V314" s="11"/>
      <c r="W314" s="11"/>
      <c r="X314" s="11"/>
      <c r="Y314" s="11"/>
      <c r="Z314" s="11"/>
      <c r="AA314" s="11"/>
      <c r="AB314" s="11"/>
      <c r="AC314" s="11"/>
      <c r="AD314" s="11"/>
      <c r="AE314" s="11"/>
      <c r="AF314" s="11"/>
      <c r="AG314" s="11"/>
      <c r="AH314" s="11"/>
      <c r="AI314" s="11"/>
      <c r="AJ314" s="11"/>
      <c r="AK314" s="11"/>
      <c r="AL314" s="11">
        <v>25</v>
      </c>
      <c r="AM314" s="11"/>
      <c r="AN314" s="11"/>
      <c r="AO314" s="11"/>
      <c r="AP314" s="11"/>
      <c r="AQ314" s="11"/>
      <c r="AR314" s="11"/>
      <c r="AS314" s="11"/>
      <c r="AT314" s="11"/>
      <c r="AU314" s="11"/>
      <c r="AV314" s="11"/>
      <c r="AW314" s="88">
        <f t="shared" si="4"/>
        <v>25</v>
      </c>
    </row>
    <row r="315" spans="2:49" ht="15.75" x14ac:dyDescent="0.25">
      <c r="B315" s="2"/>
      <c r="C315" s="11"/>
      <c r="D315" s="18"/>
      <c r="E315" s="18"/>
      <c r="F315" s="14"/>
      <c r="G315" s="14"/>
      <c r="H315" s="14"/>
      <c r="I315" s="14"/>
      <c r="J315" s="14"/>
      <c r="N315" s="18">
        <v>30.25</v>
      </c>
      <c r="P315" s="11"/>
      <c r="Q315" s="11"/>
      <c r="R315" s="11"/>
      <c r="S315" s="11"/>
      <c r="T315" s="11"/>
      <c r="U315" s="11"/>
      <c r="V315" s="11"/>
      <c r="W315" s="11"/>
      <c r="X315" s="11"/>
      <c r="Y315" s="11"/>
      <c r="Z315" s="11"/>
      <c r="AA315" s="11"/>
      <c r="AB315" s="11"/>
      <c r="AC315" s="11"/>
      <c r="AD315" s="11"/>
      <c r="AE315" s="11"/>
      <c r="AF315" s="11"/>
      <c r="AG315" s="11"/>
      <c r="AH315" s="11"/>
      <c r="AI315" s="11"/>
      <c r="AJ315" s="11"/>
      <c r="AK315" s="11"/>
      <c r="AL315" s="11"/>
      <c r="AM315" s="11"/>
      <c r="AN315" s="11"/>
      <c r="AO315" s="11"/>
      <c r="AP315" s="11"/>
      <c r="AQ315" s="11"/>
      <c r="AR315" s="11"/>
      <c r="AS315" s="11"/>
      <c r="AT315" s="11"/>
      <c r="AU315" s="11"/>
      <c r="AV315" s="11"/>
      <c r="AW315" s="88">
        <f t="shared" si="4"/>
        <v>30.25</v>
      </c>
    </row>
    <row r="316" spans="2:49" ht="15.75" x14ac:dyDescent="0.25">
      <c r="B316" s="2"/>
      <c r="C316" s="11"/>
      <c r="D316" s="18"/>
      <c r="E316" s="18"/>
      <c r="F316" s="14"/>
      <c r="G316" s="14"/>
      <c r="H316" s="14"/>
      <c r="I316" s="14"/>
      <c r="J316" s="14"/>
      <c r="N316" s="18">
        <v>38.5</v>
      </c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  <c r="AA316" s="11"/>
      <c r="AB316" s="11"/>
      <c r="AC316" s="11"/>
      <c r="AD316" s="11"/>
      <c r="AE316" s="11"/>
      <c r="AF316" s="11"/>
      <c r="AG316" s="11"/>
      <c r="AH316" s="11"/>
      <c r="AI316" s="11"/>
      <c r="AJ316" s="11"/>
      <c r="AK316" s="11"/>
      <c r="AL316" s="11"/>
      <c r="AM316" s="11"/>
      <c r="AN316" s="11"/>
      <c r="AO316" s="11"/>
      <c r="AP316" s="11"/>
      <c r="AQ316" s="11"/>
      <c r="AR316" s="11"/>
      <c r="AS316" s="11"/>
      <c r="AT316" s="11"/>
      <c r="AU316" s="11"/>
      <c r="AV316" s="11"/>
      <c r="AW316" s="88">
        <f t="shared" si="4"/>
        <v>38.5</v>
      </c>
    </row>
    <row r="317" spans="2:49" ht="15.75" x14ac:dyDescent="0.25">
      <c r="B317" s="2"/>
      <c r="C317" s="11"/>
      <c r="D317" s="18"/>
      <c r="E317" s="18"/>
      <c r="F317" s="14"/>
      <c r="G317" s="14"/>
      <c r="H317" s="14"/>
      <c r="I317" s="14"/>
      <c r="J317" s="14"/>
      <c r="N317" s="18">
        <v>33</v>
      </c>
      <c r="P317" s="11"/>
      <c r="Q317" s="11"/>
      <c r="R317" s="11"/>
      <c r="S317" s="11"/>
      <c r="T317" s="11"/>
      <c r="U317" s="11"/>
      <c r="V317" s="11"/>
      <c r="W317" s="11"/>
      <c r="X317" s="11"/>
      <c r="Y317" s="11"/>
      <c r="Z317" s="11"/>
      <c r="AA317" s="11"/>
      <c r="AB317" s="11"/>
      <c r="AC317" s="11"/>
      <c r="AD317" s="11"/>
      <c r="AE317" s="11"/>
      <c r="AF317" s="11"/>
      <c r="AG317" s="11"/>
      <c r="AH317" s="11"/>
      <c r="AI317" s="11"/>
      <c r="AJ317" s="11"/>
      <c r="AK317" s="11"/>
      <c r="AL317" s="11"/>
      <c r="AM317" s="11"/>
      <c r="AN317" s="11"/>
      <c r="AO317" s="11"/>
      <c r="AP317" s="11"/>
      <c r="AQ317" s="11"/>
      <c r="AR317" s="11"/>
      <c r="AS317" s="11"/>
      <c r="AT317" s="11"/>
      <c r="AU317" s="11"/>
      <c r="AV317" s="11"/>
      <c r="AW317" s="88">
        <f t="shared" si="4"/>
        <v>33</v>
      </c>
    </row>
    <row r="318" spans="2:49" ht="15.75" x14ac:dyDescent="0.25">
      <c r="B318" s="2"/>
      <c r="C318" s="11"/>
      <c r="D318" s="18"/>
      <c r="E318" s="18"/>
      <c r="F318" s="14"/>
      <c r="G318" s="14"/>
      <c r="H318" s="14"/>
      <c r="I318" s="14"/>
      <c r="J318" s="14"/>
      <c r="N318" s="18">
        <v>44.5</v>
      </c>
      <c r="P318" s="11"/>
      <c r="Q318" s="11"/>
      <c r="R318" s="11"/>
      <c r="S318" s="11"/>
      <c r="T318" s="11"/>
      <c r="U318" s="11"/>
      <c r="V318" s="11"/>
      <c r="W318" s="11"/>
      <c r="X318" s="11"/>
      <c r="Y318" s="11"/>
      <c r="Z318" s="11"/>
      <c r="AA318" s="11"/>
      <c r="AB318" s="11"/>
      <c r="AC318" s="11"/>
      <c r="AD318" s="11"/>
      <c r="AE318" s="11"/>
      <c r="AF318" s="11"/>
      <c r="AG318" s="11"/>
      <c r="AH318" s="11"/>
      <c r="AI318" s="11"/>
      <c r="AJ318" s="11"/>
      <c r="AK318" s="11"/>
      <c r="AL318" s="11"/>
      <c r="AM318" s="11"/>
      <c r="AN318" s="11"/>
      <c r="AO318" s="11"/>
      <c r="AP318" s="11"/>
      <c r="AQ318" s="11"/>
      <c r="AR318" s="11"/>
      <c r="AS318" s="11"/>
      <c r="AT318" s="11"/>
      <c r="AU318" s="11"/>
      <c r="AV318" s="11"/>
      <c r="AW318" s="88">
        <f t="shared" si="4"/>
        <v>44.5</v>
      </c>
    </row>
    <row r="319" spans="2:49" ht="15.75" x14ac:dyDescent="0.25">
      <c r="B319" s="150"/>
      <c r="C319" s="11"/>
      <c r="D319" s="18"/>
      <c r="E319" s="18"/>
      <c r="F319" s="14"/>
      <c r="G319" s="14"/>
      <c r="H319" s="14"/>
      <c r="I319" s="14"/>
      <c r="J319" s="14"/>
      <c r="N319" s="18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  <c r="AA319" s="11"/>
      <c r="AB319" s="11"/>
      <c r="AC319" s="11"/>
      <c r="AD319" s="11"/>
      <c r="AE319" s="11"/>
      <c r="AF319" s="11"/>
      <c r="AG319" s="11"/>
      <c r="AH319" s="11"/>
      <c r="AI319" s="11"/>
      <c r="AJ319" s="11"/>
      <c r="AK319" s="11"/>
      <c r="AL319" s="11">
        <v>25</v>
      </c>
      <c r="AM319" s="11"/>
      <c r="AN319" s="11"/>
      <c r="AO319" s="11"/>
      <c r="AP319" s="11"/>
      <c r="AQ319" s="11"/>
      <c r="AR319" s="11"/>
      <c r="AS319" s="11"/>
      <c r="AT319" s="11"/>
      <c r="AU319" s="11"/>
      <c r="AV319" s="11"/>
      <c r="AW319" s="88">
        <f t="shared" si="4"/>
        <v>25</v>
      </c>
    </row>
    <row r="320" spans="2:49" ht="15.75" x14ac:dyDescent="0.25">
      <c r="B320" s="2"/>
      <c r="C320" s="11"/>
      <c r="D320" s="18"/>
      <c r="E320" s="18"/>
      <c r="F320" s="14"/>
      <c r="G320" s="14"/>
      <c r="H320" s="14"/>
      <c r="I320" s="14"/>
      <c r="J320" s="14"/>
      <c r="N320" s="18"/>
      <c r="P320" s="11"/>
      <c r="Q320" s="11"/>
      <c r="R320" s="11"/>
      <c r="S320" s="11"/>
      <c r="T320" s="11"/>
      <c r="U320" s="11"/>
      <c r="V320" s="11"/>
      <c r="W320" s="11"/>
      <c r="X320" s="11"/>
      <c r="Y320" s="11"/>
      <c r="Z320" s="11"/>
      <c r="AA320" s="11"/>
      <c r="AB320" s="11"/>
      <c r="AC320" s="11"/>
      <c r="AD320" s="11"/>
      <c r="AE320" s="11"/>
      <c r="AF320" s="11"/>
      <c r="AG320" s="11"/>
      <c r="AH320" s="11"/>
      <c r="AI320" s="11"/>
      <c r="AJ320" s="11"/>
      <c r="AK320" s="11"/>
      <c r="AL320" s="11">
        <v>25</v>
      </c>
      <c r="AM320" s="11"/>
      <c r="AN320" s="11"/>
      <c r="AO320" s="11"/>
      <c r="AP320" s="11"/>
      <c r="AQ320" s="11"/>
      <c r="AR320" s="11"/>
      <c r="AS320" s="11"/>
      <c r="AT320" s="11"/>
      <c r="AU320" s="11"/>
      <c r="AV320" s="11"/>
      <c r="AW320" s="88">
        <f t="shared" si="4"/>
        <v>25</v>
      </c>
    </row>
    <row r="321" spans="2:49" ht="15.75" x14ac:dyDescent="0.25">
      <c r="B321" s="2"/>
      <c r="C321" s="11"/>
      <c r="D321" s="18"/>
      <c r="E321" s="18"/>
      <c r="F321" s="14"/>
      <c r="G321" s="14"/>
      <c r="H321" s="14"/>
      <c r="I321" s="14"/>
      <c r="J321" s="14"/>
      <c r="N321" s="18">
        <v>88</v>
      </c>
      <c r="P321" s="11"/>
      <c r="Q321" s="11"/>
      <c r="R321" s="11"/>
      <c r="S321" s="11"/>
      <c r="T321" s="11"/>
      <c r="U321" s="11"/>
      <c r="V321" s="11"/>
      <c r="W321" s="11"/>
      <c r="X321" s="11"/>
      <c r="Y321" s="11"/>
      <c r="Z321" s="11"/>
      <c r="AA321" s="11"/>
      <c r="AB321" s="11"/>
      <c r="AC321" s="11"/>
      <c r="AD321" s="11"/>
      <c r="AE321" s="11"/>
      <c r="AF321" s="11"/>
      <c r="AG321" s="11"/>
      <c r="AH321" s="11"/>
      <c r="AI321" s="11"/>
      <c r="AJ321" s="11"/>
      <c r="AK321" s="11"/>
      <c r="AL321" s="11"/>
      <c r="AM321" s="11"/>
      <c r="AN321" s="11"/>
      <c r="AO321" s="11"/>
      <c r="AP321" s="11"/>
      <c r="AQ321" s="11"/>
      <c r="AR321" s="11"/>
      <c r="AS321" s="11"/>
      <c r="AT321" s="11"/>
      <c r="AU321" s="11"/>
      <c r="AV321" s="11"/>
      <c r="AW321" s="88">
        <f t="shared" si="4"/>
        <v>88</v>
      </c>
    </row>
    <row r="322" spans="2:49" ht="15.75" x14ac:dyDescent="0.25">
      <c r="B322" s="2"/>
      <c r="C322" s="11"/>
      <c r="D322" s="18"/>
      <c r="E322" s="18"/>
      <c r="F322" s="18"/>
      <c r="G322" s="14"/>
      <c r="H322" s="14"/>
      <c r="I322" s="14"/>
      <c r="J322" s="14"/>
      <c r="N322" s="18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  <c r="AA322" s="11"/>
      <c r="AB322" s="11"/>
      <c r="AC322" s="11"/>
      <c r="AD322" s="11"/>
      <c r="AE322" s="11"/>
      <c r="AF322" s="11"/>
      <c r="AG322" s="11"/>
      <c r="AH322" s="11"/>
      <c r="AI322" s="11"/>
      <c r="AJ322" s="11"/>
      <c r="AK322" s="11"/>
      <c r="AL322" s="11">
        <v>25</v>
      </c>
      <c r="AM322" s="11"/>
      <c r="AN322" s="11"/>
      <c r="AO322" s="11"/>
      <c r="AP322" s="11"/>
      <c r="AQ322" s="11"/>
      <c r="AR322" s="11"/>
      <c r="AS322" s="11"/>
      <c r="AT322" s="11"/>
      <c r="AU322" s="11"/>
      <c r="AV322" s="11"/>
      <c r="AW322" s="88">
        <f t="shared" si="4"/>
        <v>25</v>
      </c>
    </row>
    <row r="323" spans="2:49" ht="15.75" x14ac:dyDescent="0.25">
      <c r="B323" s="2"/>
      <c r="C323" s="11"/>
      <c r="D323" s="18"/>
      <c r="E323" s="18"/>
      <c r="F323" s="14"/>
      <c r="G323" s="14"/>
      <c r="H323" s="14"/>
      <c r="I323" s="14"/>
      <c r="J323" s="14"/>
      <c r="N323" s="18"/>
      <c r="P323" s="11"/>
      <c r="Q323" s="11"/>
      <c r="R323" s="11"/>
      <c r="S323" s="11"/>
      <c r="T323" s="11"/>
      <c r="U323" s="11"/>
      <c r="V323" s="11"/>
      <c r="W323" s="11"/>
      <c r="X323" s="11"/>
      <c r="Y323" s="11"/>
      <c r="Z323" s="11"/>
      <c r="AA323" s="11"/>
      <c r="AB323" s="11"/>
      <c r="AC323" s="11"/>
      <c r="AD323" s="11"/>
      <c r="AE323" s="11"/>
      <c r="AF323" s="11"/>
      <c r="AG323" s="11"/>
      <c r="AH323" s="11"/>
      <c r="AI323" s="11"/>
      <c r="AJ323" s="11"/>
      <c r="AK323" s="11"/>
      <c r="AL323" s="11"/>
      <c r="AM323" s="11"/>
      <c r="AN323" s="11"/>
      <c r="AO323" s="11"/>
      <c r="AP323" s="11">
        <v>1.7</v>
      </c>
      <c r="AQ323" s="11"/>
      <c r="AR323" s="11"/>
      <c r="AS323" s="11"/>
      <c r="AT323" s="11"/>
      <c r="AU323" s="11"/>
      <c r="AV323" s="11"/>
      <c r="AW323" s="88">
        <f t="shared" si="4"/>
        <v>1.7</v>
      </c>
    </row>
    <row r="324" spans="2:49" ht="15.75" x14ac:dyDescent="0.25">
      <c r="B324" s="2"/>
      <c r="C324" s="11"/>
      <c r="D324" s="18"/>
      <c r="E324" s="18"/>
      <c r="F324" s="18">
        <v>781.21</v>
      </c>
      <c r="G324" s="14"/>
      <c r="H324" s="14"/>
      <c r="I324" s="14"/>
      <c r="J324" s="14"/>
      <c r="N324" s="18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  <c r="Z324" s="11"/>
      <c r="AA324" s="11"/>
      <c r="AB324" s="11"/>
      <c r="AC324" s="11"/>
      <c r="AD324" s="11"/>
      <c r="AE324" s="11"/>
      <c r="AF324" s="11"/>
      <c r="AG324" s="11"/>
      <c r="AH324" s="11"/>
      <c r="AI324" s="11"/>
      <c r="AJ324" s="11"/>
      <c r="AK324" s="11"/>
      <c r="AL324" s="11"/>
      <c r="AM324" s="11"/>
      <c r="AN324" s="11"/>
      <c r="AO324" s="11"/>
      <c r="AP324" s="11"/>
      <c r="AQ324" s="11"/>
      <c r="AR324" s="11"/>
      <c r="AS324" s="11"/>
      <c r="AT324" s="11"/>
      <c r="AU324" s="11"/>
      <c r="AV324" s="11"/>
      <c r="AW324" s="88">
        <f t="shared" si="4"/>
        <v>781.21</v>
      </c>
    </row>
    <row r="325" spans="2:49" ht="15.75" x14ac:dyDescent="0.25">
      <c r="B325" s="2"/>
      <c r="C325" s="11"/>
      <c r="D325" s="18"/>
      <c r="E325" s="18"/>
      <c r="F325" s="18"/>
      <c r="G325" s="14"/>
      <c r="H325" s="14"/>
      <c r="I325" s="14"/>
      <c r="J325" s="14"/>
      <c r="N325" s="18">
        <v>38.5</v>
      </c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  <c r="AA325" s="11"/>
      <c r="AB325" s="11"/>
      <c r="AC325" s="11"/>
      <c r="AD325" s="11"/>
      <c r="AE325" s="11"/>
      <c r="AF325" s="11"/>
      <c r="AG325" s="11"/>
      <c r="AH325" s="11"/>
      <c r="AI325" s="11"/>
      <c r="AJ325" s="11"/>
      <c r="AK325" s="11"/>
      <c r="AL325" s="11"/>
      <c r="AM325" s="11"/>
      <c r="AN325" s="11"/>
      <c r="AO325" s="11"/>
      <c r="AP325" s="11"/>
      <c r="AQ325" s="11"/>
      <c r="AR325" s="11"/>
      <c r="AS325" s="11"/>
      <c r="AT325" s="11"/>
      <c r="AU325" s="11"/>
      <c r="AV325" s="11"/>
      <c r="AW325" s="88">
        <f t="shared" si="4"/>
        <v>38.5</v>
      </c>
    </row>
    <row r="326" spans="2:49" ht="15.75" x14ac:dyDescent="0.25">
      <c r="B326" s="2"/>
      <c r="C326" s="11"/>
      <c r="D326" s="18"/>
      <c r="E326" s="18"/>
      <c r="F326" s="14"/>
      <c r="G326" s="14"/>
      <c r="H326" s="14"/>
      <c r="I326" s="14"/>
      <c r="J326" s="14"/>
      <c r="N326" s="18">
        <v>30.25</v>
      </c>
      <c r="P326" s="11"/>
      <c r="Q326" s="11"/>
      <c r="R326" s="11"/>
      <c r="S326" s="11"/>
      <c r="T326" s="11"/>
      <c r="U326" s="11"/>
      <c r="V326" s="11"/>
      <c r="W326" s="11"/>
      <c r="X326" s="11"/>
      <c r="Y326" s="11"/>
      <c r="Z326" s="11"/>
      <c r="AA326" s="11"/>
      <c r="AB326" s="11"/>
      <c r="AC326" s="11"/>
      <c r="AD326" s="11"/>
      <c r="AE326" s="11"/>
      <c r="AF326" s="11"/>
      <c r="AG326" s="11"/>
      <c r="AH326" s="11"/>
      <c r="AI326" s="11"/>
      <c r="AJ326" s="11"/>
      <c r="AK326" s="11"/>
      <c r="AL326" s="11"/>
      <c r="AM326" s="11"/>
      <c r="AN326" s="11"/>
      <c r="AO326" s="11"/>
      <c r="AP326" s="11"/>
      <c r="AQ326" s="11"/>
      <c r="AR326" s="11"/>
      <c r="AS326" s="11"/>
      <c r="AT326" s="11"/>
      <c r="AU326" s="11"/>
      <c r="AV326" s="11"/>
      <c r="AW326" s="88">
        <f t="shared" si="4"/>
        <v>30.25</v>
      </c>
    </row>
    <row r="327" spans="2:49" ht="15.75" x14ac:dyDescent="0.25">
      <c r="B327" s="2"/>
      <c r="C327" s="11"/>
      <c r="D327" s="18"/>
      <c r="E327" s="18"/>
      <c r="F327" s="14"/>
      <c r="G327" s="14"/>
      <c r="H327" s="14"/>
      <c r="I327" s="14"/>
      <c r="J327" s="14"/>
      <c r="N327" s="18">
        <v>30.25</v>
      </c>
      <c r="P327" s="11"/>
      <c r="Q327" s="11"/>
      <c r="R327" s="11"/>
      <c r="S327" s="11"/>
      <c r="T327" s="11"/>
      <c r="U327" s="11"/>
      <c r="V327" s="11"/>
      <c r="W327" s="11"/>
      <c r="X327" s="11"/>
      <c r="Y327" s="11"/>
      <c r="Z327" s="11"/>
      <c r="AA327" s="11"/>
      <c r="AB327" s="11"/>
      <c r="AC327" s="11"/>
      <c r="AD327" s="11"/>
      <c r="AE327" s="11"/>
      <c r="AF327" s="11"/>
      <c r="AG327" s="11"/>
      <c r="AH327" s="11"/>
      <c r="AI327" s="11"/>
      <c r="AJ327" s="11"/>
      <c r="AK327" s="11"/>
      <c r="AL327" s="11"/>
      <c r="AM327" s="11"/>
      <c r="AN327" s="11"/>
      <c r="AO327" s="11"/>
      <c r="AP327" s="11"/>
      <c r="AQ327" s="11"/>
      <c r="AR327" s="11"/>
      <c r="AS327" s="11"/>
      <c r="AT327" s="11"/>
      <c r="AU327" s="11"/>
      <c r="AV327" s="11"/>
      <c r="AW327" s="88">
        <f t="shared" si="4"/>
        <v>30.25</v>
      </c>
    </row>
    <row r="328" spans="2:49" ht="15.75" x14ac:dyDescent="0.25">
      <c r="B328" s="2"/>
      <c r="C328" s="11"/>
      <c r="D328" s="18"/>
      <c r="E328" s="18"/>
      <c r="F328" s="14"/>
      <c r="G328" s="14"/>
      <c r="H328" s="14"/>
      <c r="I328" s="14"/>
      <c r="J328" s="14"/>
      <c r="N328" s="18">
        <v>33</v>
      </c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  <c r="AA328" s="11"/>
      <c r="AB328" s="11"/>
      <c r="AC328" s="11"/>
      <c r="AD328" s="11"/>
      <c r="AE328" s="11"/>
      <c r="AF328" s="11"/>
      <c r="AG328" s="11"/>
      <c r="AH328" s="11"/>
      <c r="AI328" s="11"/>
      <c r="AJ328" s="11"/>
      <c r="AK328" s="11"/>
      <c r="AL328" s="11"/>
      <c r="AM328" s="11"/>
      <c r="AN328" s="11"/>
      <c r="AO328" s="11"/>
      <c r="AP328" s="11"/>
      <c r="AQ328" s="11"/>
      <c r="AR328" s="11"/>
      <c r="AS328" s="11"/>
      <c r="AT328" s="11"/>
      <c r="AU328" s="11"/>
      <c r="AV328" s="11"/>
      <c r="AW328" s="88">
        <f t="shared" si="4"/>
        <v>33</v>
      </c>
    </row>
    <row r="329" spans="2:49" ht="15.75" x14ac:dyDescent="0.25">
      <c r="B329" s="211"/>
      <c r="C329" s="11"/>
      <c r="D329" s="18"/>
      <c r="E329" s="18"/>
      <c r="F329" s="14"/>
      <c r="G329" s="14"/>
      <c r="H329" s="14"/>
      <c r="I329" s="14"/>
      <c r="J329" s="14"/>
      <c r="N329" s="18"/>
      <c r="P329" s="11"/>
      <c r="Q329" s="11"/>
      <c r="R329" s="11"/>
      <c r="S329" s="11"/>
      <c r="T329" s="11"/>
      <c r="U329" s="11"/>
      <c r="V329" s="11"/>
      <c r="W329" s="11"/>
      <c r="X329" s="11"/>
      <c r="Y329" s="11"/>
      <c r="Z329" s="11"/>
      <c r="AA329" s="11"/>
      <c r="AB329" s="11"/>
      <c r="AC329" s="11"/>
      <c r="AD329" s="11"/>
      <c r="AE329" s="11"/>
      <c r="AF329" s="11"/>
      <c r="AG329" s="11"/>
      <c r="AH329" s="11"/>
      <c r="AI329" s="11"/>
      <c r="AJ329" s="11"/>
      <c r="AK329" s="11"/>
      <c r="AL329" s="11"/>
      <c r="AM329" s="11"/>
      <c r="AN329" s="11"/>
      <c r="AO329" s="11"/>
      <c r="AP329" s="11">
        <v>1.7</v>
      </c>
      <c r="AQ329" s="11"/>
      <c r="AR329" s="11"/>
      <c r="AS329" s="11"/>
      <c r="AT329" s="11"/>
      <c r="AU329" s="11"/>
      <c r="AV329" s="11"/>
      <c r="AW329" s="88">
        <f t="shared" si="4"/>
        <v>1.7</v>
      </c>
    </row>
    <row r="330" spans="2:49" ht="15.75" x14ac:dyDescent="0.25">
      <c r="B330" s="211"/>
      <c r="C330" s="11"/>
      <c r="D330" s="18"/>
      <c r="E330" s="18"/>
      <c r="F330" s="14"/>
      <c r="G330" s="14"/>
      <c r="H330" s="14"/>
      <c r="I330" s="14"/>
      <c r="J330" s="14"/>
      <c r="N330" s="18"/>
      <c r="P330" s="11"/>
      <c r="Q330" s="11"/>
      <c r="R330" s="11"/>
      <c r="S330" s="11"/>
      <c r="T330" s="11"/>
      <c r="U330" s="11"/>
      <c r="V330" s="11"/>
      <c r="W330" s="11"/>
      <c r="X330" s="11"/>
      <c r="Y330" s="11"/>
      <c r="Z330" s="11"/>
      <c r="AA330" s="11"/>
      <c r="AB330" s="11"/>
      <c r="AC330" s="11"/>
      <c r="AD330" s="11"/>
      <c r="AE330" s="11"/>
      <c r="AF330" s="11"/>
      <c r="AG330" s="11"/>
      <c r="AH330" s="11"/>
      <c r="AI330" s="11"/>
      <c r="AJ330" s="11"/>
      <c r="AK330" s="11"/>
      <c r="AL330" s="11"/>
      <c r="AM330" s="11"/>
      <c r="AN330" s="11"/>
      <c r="AO330" s="11"/>
      <c r="AP330" s="11">
        <v>1.7</v>
      </c>
      <c r="AQ330" s="11"/>
      <c r="AR330" s="11"/>
      <c r="AS330" s="11"/>
      <c r="AT330" s="11"/>
      <c r="AU330" s="11"/>
      <c r="AV330" s="11"/>
      <c r="AW330" s="88">
        <f t="shared" si="4"/>
        <v>1.7</v>
      </c>
    </row>
    <row r="331" spans="2:49" ht="15.75" x14ac:dyDescent="0.25">
      <c r="B331" s="211"/>
      <c r="C331" s="11"/>
      <c r="D331" s="18"/>
      <c r="E331" s="18"/>
      <c r="F331" s="14"/>
      <c r="G331" s="14"/>
      <c r="H331" s="14"/>
      <c r="I331" s="14"/>
      <c r="J331" s="14"/>
      <c r="N331" s="18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  <c r="AA331" s="11"/>
      <c r="AB331" s="11"/>
      <c r="AC331" s="11"/>
      <c r="AD331" s="11"/>
      <c r="AE331" s="11"/>
      <c r="AF331" s="11"/>
      <c r="AG331" s="11"/>
      <c r="AH331" s="11"/>
      <c r="AI331" s="11"/>
      <c r="AJ331" s="11"/>
      <c r="AK331" s="11"/>
      <c r="AL331" s="11"/>
      <c r="AM331" s="11"/>
      <c r="AN331" s="11"/>
      <c r="AO331" s="11"/>
      <c r="AP331" s="11">
        <v>1.7</v>
      </c>
      <c r="AQ331" s="11"/>
      <c r="AR331" s="11"/>
      <c r="AS331" s="11"/>
      <c r="AT331" s="11"/>
      <c r="AU331" s="11"/>
      <c r="AV331" s="11"/>
      <c r="AW331" s="88">
        <f t="shared" si="4"/>
        <v>1.7</v>
      </c>
    </row>
    <row r="332" spans="2:49" ht="15.75" x14ac:dyDescent="0.25">
      <c r="B332" s="2"/>
      <c r="C332" s="11"/>
      <c r="D332" s="18"/>
      <c r="E332" s="18"/>
      <c r="F332" s="14"/>
      <c r="G332" s="18">
        <v>1355.96</v>
      </c>
      <c r="H332" s="18">
        <v>346.44</v>
      </c>
      <c r="I332" s="14"/>
      <c r="J332" s="14"/>
      <c r="N332" s="18"/>
      <c r="P332" s="11"/>
      <c r="Q332" s="11"/>
      <c r="R332" s="11"/>
      <c r="S332" s="11"/>
      <c r="T332" s="11"/>
      <c r="U332" s="11"/>
      <c r="V332" s="11"/>
      <c r="W332" s="11"/>
      <c r="X332" s="11"/>
      <c r="Y332" s="11"/>
      <c r="Z332" s="11"/>
      <c r="AA332" s="11"/>
      <c r="AB332" s="11"/>
      <c r="AC332" s="11"/>
      <c r="AD332" s="11"/>
      <c r="AE332" s="11"/>
      <c r="AF332" s="11"/>
      <c r="AG332" s="11"/>
      <c r="AH332" s="11"/>
      <c r="AI332" s="11"/>
      <c r="AJ332" s="11"/>
      <c r="AK332" s="11"/>
      <c r="AL332" s="11"/>
      <c r="AM332" s="11"/>
      <c r="AN332" s="11"/>
      <c r="AO332" s="11"/>
      <c r="AP332" s="11"/>
      <c r="AQ332" s="11"/>
      <c r="AR332" s="11"/>
      <c r="AS332" s="11"/>
      <c r="AT332" s="11"/>
      <c r="AU332" s="11"/>
      <c r="AV332" s="11"/>
      <c r="AW332" s="88">
        <f t="shared" si="4"/>
        <v>1702.4</v>
      </c>
    </row>
    <row r="333" spans="2:49" ht="15.75" x14ac:dyDescent="0.25">
      <c r="B333" s="2"/>
      <c r="C333" s="11"/>
      <c r="D333" s="18"/>
      <c r="E333" s="18"/>
      <c r="F333" s="14"/>
      <c r="G333" s="14"/>
      <c r="H333" s="14"/>
      <c r="I333" s="18">
        <v>696.03</v>
      </c>
      <c r="J333" s="18">
        <v>249.09</v>
      </c>
      <c r="N333" s="18"/>
      <c r="P333" s="11"/>
      <c r="Q333" s="11"/>
      <c r="R333" s="11"/>
      <c r="S333" s="11"/>
      <c r="T333" s="11"/>
      <c r="U333" s="11"/>
      <c r="V333" s="11"/>
      <c r="W333" s="11"/>
      <c r="X333" s="11"/>
      <c r="Y333" s="11"/>
      <c r="Z333" s="11"/>
      <c r="AA333" s="11"/>
      <c r="AB333" s="11"/>
      <c r="AC333" s="11"/>
      <c r="AD333" s="11"/>
      <c r="AE333" s="11"/>
      <c r="AF333" s="11"/>
      <c r="AG333" s="11"/>
      <c r="AH333" s="11"/>
      <c r="AI333" s="11"/>
      <c r="AJ333" s="11"/>
      <c r="AK333" s="11"/>
      <c r="AL333" s="11"/>
      <c r="AM333" s="11"/>
      <c r="AN333" s="11"/>
      <c r="AO333" s="11"/>
      <c r="AP333" s="11"/>
      <c r="AQ333" s="11"/>
      <c r="AR333" s="11"/>
      <c r="AS333" s="11"/>
      <c r="AT333" s="11"/>
      <c r="AU333" s="11"/>
      <c r="AV333" s="11"/>
      <c r="AW333" s="88">
        <f t="shared" si="4"/>
        <v>945.12</v>
      </c>
    </row>
    <row r="334" spans="2:49" ht="15.75" x14ac:dyDescent="0.25">
      <c r="B334" s="2"/>
      <c r="C334" s="11"/>
      <c r="D334" s="18"/>
      <c r="E334" s="18"/>
      <c r="F334" s="14"/>
      <c r="G334" s="14"/>
      <c r="H334" s="14"/>
      <c r="I334" s="18">
        <v>731.75</v>
      </c>
      <c r="J334" s="18">
        <v>107.54</v>
      </c>
      <c r="N334" s="18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  <c r="AA334" s="11"/>
      <c r="AB334" s="11"/>
      <c r="AC334" s="11"/>
      <c r="AD334" s="11"/>
      <c r="AE334" s="11"/>
      <c r="AF334" s="11"/>
      <c r="AG334" s="11"/>
      <c r="AH334" s="11"/>
      <c r="AI334" s="11"/>
      <c r="AJ334" s="11"/>
      <c r="AK334" s="11"/>
      <c r="AL334" s="11"/>
      <c r="AM334" s="11"/>
      <c r="AN334" s="11"/>
      <c r="AO334" s="11"/>
      <c r="AP334" s="11"/>
      <c r="AQ334" s="11"/>
      <c r="AR334" s="11"/>
      <c r="AS334" s="11"/>
      <c r="AT334" s="11"/>
      <c r="AU334" s="11"/>
      <c r="AV334" s="11"/>
      <c r="AW334" s="88">
        <f t="shared" si="4"/>
        <v>839.29</v>
      </c>
    </row>
    <row r="335" spans="2:49" ht="15.75" x14ac:dyDescent="0.25">
      <c r="B335" s="2"/>
      <c r="C335" s="11">
        <v>18906.22</v>
      </c>
      <c r="D335" s="18"/>
      <c r="E335" s="18"/>
      <c r="F335" s="14"/>
      <c r="G335" s="14"/>
      <c r="H335" s="14"/>
      <c r="I335" s="14"/>
      <c r="J335" s="14"/>
      <c r="N335" s="18"/>
      <c r="P335" s="11"/>
      <c r="Q335" s="11"/>
      <c r="R335" s="11"/>
      <c r="S335" s="11"/>
      <c r="T335" s="11"/>
      <c r="U335" s="11"/>
      <c r="V335" s="11"/>
      <c r="W335" s="11"/>
      <c r="X335" s="11"/>
      <c r="Y335" s="11"/>
      <c r="Z335" s="11"/>
      <c r="AA335" s="11"/>
      <c r="AB335" s="11"/>
      <c r="AC335" s="11"/>
      <c r="AD335" s="11"/>
      <c r="AE335" s="11"/>
      <c r="AF335" s="11"/>
      <c r="AG335" s="11"/>
      <c r="AH335" s="11"/>
      <c r="AI335" s="11"/>
      <c r="AJ335" s="11"/>
      <c r="AK335" s="11"/>
      <c r="AL335" s="11"/>
      <c r="AM335" s="11"/>
      <c r="AN335" s="11"/>
      <c r="AO335" s="11"/>
      <c r="AP335" s="11"/>
      <c r="AQ335" s="11"/>
      <c r="AR335" s="11"/>
      <c r="AS335" s="11"/>
      <c r="AT335" s="11"/>
      <c r="AU335" s="11"/>
      <c r="AV335" s="11"/>
      <c r="AW335" s="88">
        <f t="shared" si="4"/>
        <v>18906.22</v>
      </c>
    </row>
    <row r="336" spans="2:49" ht="15.75" x14ac:dyDescent="0.25">
      <c r="B336" s="211"/>
      <c r="C336" s="11">
        <v>127.99</v>
      </c>
      <c r="D336" s="18"/>
      <c r="E336" s="18"/>
      <c r="F336" s="14"/>
      <c r="G336" s="14"/>
      <c r="H336" s="14"/>
      <c r="I336" s="14"/>
      <c r="J336" s="14"/>
      <c r="N336" s="18"/>
      <c r="P336" s="11"/>
      <c r="Q336" s="11"/>
      <c r="R336" s="11"/>
      <c r="S336" s="11"/>
      <c r="T336" s="11"/>
      <c r="U336" s="11"/>
      <c r="V336" s="11"/>
      <c r="W336" s="11"/>
      <c r="X336" s="11"/>
      <c r="Y336" s="11"/>
      <c r="Z336" s="11"/>
      <c r="AA336" s="11"/>
      <c r="AB336" s="11"/>
      <c r="AC336" s="11"/>
      <c r="AD336" s="11"/>
      <c r="AE336" s="11"/>
      <c r="AF336" s="11"/>
      <c r="AG336" s="11"/>
      <c r="AH336" s="11"/>
      <c r="AI336" s="11"/>
      <c r="AJ336" s="11"/>
      <c r="AK336" s="11"/>
      <c r="AL336" s="11"/>
      <c r="AM336" s="11"/>
      <c r="AN336" s="11"/>
      <c r="AO336" s="11"/>
      <c r="AP336" s="11"/>
      <c r="AQ336" s="11"/>
      <c r="AR336" s="11"/>
      <c r="AS336" s="11"/>
      <c r="AT336" s="11"/>
      <c r="AU336" s="11"/>
      <c r="AV336" s="11"/>
      <c r="AW336" s="88">
        <f t="shared" si="4"/>
        <v>127.99</v>
      </c>
    </row>
    <row r="337" spans="2:49" ht="15.75" x14ac:dyDescent="0.25">
      <c r="B337" s="211"/>
      <c r="C337" s="11"/>
      <c r="D337" s="18"/>
      <c r="E337" s="18"/>
      <c r="F337" s="14"/>
      <c r="G337" s="14"/>
      <c r="H337" s="14"/>
      <c r="I337" s="14"/>
      <c r="J337" s="14"/>
      <c r="N337" s="18">
        <v>19.25</v>
      </c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  <c r="AA337" s="11"/>
      <c r="AB337" s="11"/>
      <c r="AC337" s="11"/>
      <c r="AD337" s="11"/>
      <c r="AE337" s="11"/>
      <c r="AF337" s="11"/>
      <c r="AG337" s="11"/>
      <c r="AH337" s="11"/>
      <c r="AI337" s="11"/>
      <c r="AJ337" s="11"/>
      <c r="AK337" s="11"/>
      <c r="AL337" s="11"/>
      <c r="AM337" s="11"/>
      <c r="AN337" s="11"/>
      <c r="AO337" s="11"/>
      <c r="AP337" s="11"/>
      <c r="AQ337" s="11"/>
      <c r="AR337" s="11"/>
      <c r="AS337" s="11"/>
      <c r="AT337" s="11"/>
      <c r="AU337" s="11"/>
      <c r="AV337" s="11"/>
      <c r="AW337" s="88">
        <f t="shared" si="4"/>
        <v>19.25</v>
      </c>
    </row>
    <row r="338" spans="2:49" ht="15.75" x14ac:dyDescent="0.25">
      <c r="B338" s="211"/>
      <c r="C338" s="11"/>
      <c r="D338" s="18"/>
      <c r="E338" s="18"/>
      <c r="F338" s="14"/>
      <c r="G338" s="14"/>
      <c r="H338" s="14"/>
      <c r="I338" s="14"/>
      <c r="J338" s="14"/>
      <c r="N338" s="18">
        <v>30.25</v>
      </c>
      <c r="P338" s="11"/>
      <c r="Q338" s="11"/>
      <c r="R338" s="11"/>
      <c r="S338" s="11"/>
      <c r="T338" s="11"/>
      <c r="U338" s="11"/>
      <c r="V338" s="11"/>
      <c r="W338" s="11"/>
      <c r="X338" s="11"/>
      <c r="Y338" s="11"/>
      <c r="Z338" s="11"/>
      <c r="AA338" s="11"/>
      <c r="AB338" s="11"/>
      <c r="AC338" s="11"/>
      <c r="AD338" s="11"/>
      <c r="AE338" s="11"/>
      <c r="AF338" s="11"/>
      <c r="AG338" s="11"/>
      <c r="AH338" s="11"/>
      <c r="AI338" s="11"/>
      <c r="AJ338" s="11"/>
      <c r="AK338" s="11"/>
      <c r="AL338" s="11"/>
      <c r="AM338" s="11"/>
      <c r="AN338" s="11"/>
      <c r="AO338" s="11"/>
      <c r="AP338" s="11"/>
      <c r="AQ338" s="11"/>
      <c r="AR338" s="11"/>
      <c r="AS338" s="11"/>
      <c r="AT338" s="11"/>
      <c r="AU338" s="11"/>
      <c r="AV338" s="11"/>
      <c r="AW338" s="88">
        <f t="shared" si="4"/>
        <v>30.25</v>
      </c>
    </row>
    <row r="339" spans="2:49" ht="15.75" x14ac:dyDescent="0.25">
      <c r="B339" s="211"/>
      <c r="C339" s="11"/>
      <c r="D339" s="18"/>
      <c r="E339" s="18"/>
      <c r="F339" s="14"/>
      <c r="G339" s="14"/>
      <c r="H339" s="14"/>
      <c r="I339" s="14"/>
      <c r="J339" s="14"/>
      <c r="N339" s="18">
        <v>61</v>
      </c>
      <c r="P339" s="11"/>
      <c r="Q339" s="11"/>
      <c r="R339" s="11"/>
      <c r="S339" s="11"/>
      <c r="T339" s="11"/>
      <c r="U339" s="11"/>
      <c r="V339" s="11"/>
      <c r="W339" s="11"/>
      <c r="X339" s="11"/>
      <c r="Y339" s="11"/>
      <c r="Z339" s="11"/>
      <c r="AA339" s="11"/>
      <c r="AB339" s="11"/>
      <c r="AC339" s="11"/>
      <c r="AD339" s="11"/>
      <c r="AE339" s="11"/>
      <c r="AF339" s="11"/>
      <c r="AG339" s="11"/>
      <c r="AH339" s="11"/>
      <c r="AI339" s="11"/>
      <c r="AJ339" s="11"/>
      <c r="AK339" s="11"/>
      <c r="AL339" s="11"/>
      <c r="AM339" s="11"/>
      <c r="AN339" s="11"/>
      <c r="AO339" s="11"/>
      <c r="AP339" s="11"/>
      <c r="AQ339" s="11"/>
      <c r="AR339" s="11"/>
      <c r="AS339" s="11"/>
      <c r="AT339" s="11"/>
      <c r="AU339" s="11"/>
      <c r="AV339" s="11"/>
      <c r="AW339" s="88">
        <f t="shared" si="4"/>
        <v>61</v>
      </c>
    </row>
    <row r="340" spans="2:49" ht="15.75" x14ac:dyDescent="0.25">
      <c r="B340" s="211"/>
      <c r="C340" s="11"/>
      <c r="D340" s="18"/>
      <c r="E340" s="18"/>
      <c r="F340" s="14"/>
      <c r="G340" s="14"/>
      <c r="H340" s="14"/>
      <c r="I340" s="14"/>
      <c r="J340" s="14"/>
      <c r="N340" s="18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  <c r="AA340" s="11"/>
      <c r="AB340" s="11"/>
      <c r="AC340" s="11"/>
      <c r="AD340" s="11"/>
      <c r="AE340" s="11"/>
      <c r="AF340" s="11"/>
      <c r="AG340" s="11"/>
      <c r="AH340" s="11"/>
      <c r="AI340" s="11"/>
      <c r="AJ340" s="11"/>
      <c r="AK340" s="11"/>
      <c r="AL340" s="11">
        <v>25</v>
      </c>
      <c r="AM340" s="11"/>
      <c r="AN340" s="11"/>
      <c r="AO340" s="11"/>
      <c r="AP340" s="11"/>
      <c r="AQ340" s="11"/>
      <c r="AR340" s="11"/>
      <c r="AS340" s="11"/>
      <c r="AT340" s="11"/>
      <c r="AU340" s="11"/>
      <c r="AV340" s="11"/>
      <c r="AW340" s="88">
        <f t="shared" si="4"/>
        <v>25</v>
      </c>
    </row>
    <row r="341" spans="2:49" ht="15.75" x14ac:dyDescent="0.25">
      <c r="B341" s="211"/>
      <c r="C341" s="11"/>
      <c r="D341" s="18"/>
      <c r="E341" s="18"/>
      <c r="F341" s="18"/>
      <c r="G341" s="14"/>
      <c r="H341" s="14"/>
      <c r="I341" s="14"/>
      <c r="J341" s="14"/>
      <c r="N341" s="18"/>
      <c r="P341" s="11"/>
      <c r="Q341" s="11"/>
      <c r="R341" s="11"/>
      <c r="S341" s="11"/>
      <c r="T341" s="11"/>
      <c r="U341" s="11"/>
      <c r="V341" s="11"/>
      <c r="W341" s="11"/>
      <c r="X341" s="11"/>
      <c r="Y341" s="11"/>
      <c r="Z341" s="11"/>
      <c r="AA341" s="11"/>
      <c r="AB341" s="11"/>
      <c r="AC341" s="11"/>
      <c r="AD341" s="11"/>
      <c r="AE341" s="11"/>
      <c r="AF341" s="11"/>
      <c r="AG341" s="11"/>
      <c r="AH341" s="11"/>
      <c r="AI341" s="11"/>
      <c r="AJ341" s="11"/>
      <c r="AK341" s="11"/>
      <c r="AL341" s="11">
        <v>25</v>
      </c>
      <c r="AM341" s="11"/>
      <c r="AN341" s="11"/>
      <c r="AO341" s="11"/>
      <c r="AP341" s="11"/>
      <c r="AQ341" s="11"/>
      <c r="AR341" s="11"/>
      <c r="AS341" s="11"/>
      <c r="AT341" s="11"/>
      <c r="AU341" s="11"/>
      <c r="AV341" s="11"/>
      <c r="AW341" s="88">
        <f t="shared" si="4"/>
        <v>25</v>
      </c>
    </row>
    <row r="342" spans="2:49" ht="15.75" x14ac:dyDescent="0.25">
      <c r="B342" s="211"/>
      <c r="C342" s="11"/>
      <c r="D342" s="18"/>
      <c r="E342" s="18"/>
      <c r="F342" s="14"/>
      <c r="G342" s="14"/>
      <c r="H342" s="14"/>
      <c r="I342" s="14"/>
      <c r="J342" s="14"/>
      <c r="N342" s="18"/>
      <c r="P342" s="11"/>
      <c r="Q342" s="11"/>
      <c r="R342" s="11"/>
      <c r="S342" s="11"/>
      <c r="T342" s="11"/>
      <c r="U342" s="11"/>
      <c r="V342" s="11"/>
      <c r="W342" s="11"/>
      <c r="X342" s="11"/>
      <c r="Y342" s="11"/>
      <c r="Z342" s="11"/>
      <c r="AA342" s="11"/>
      <c r="AB342" s="11"/>
      <c r="AC342" s="11"/>
      <c r="AD342" s="11"/>
      <c r="AE342" s="11"/>
      <c r="AF342" s="11"/>
      <c r="AG342" s="11"/>
      <c r="AH342" s="11"/>
      <c r="AI342" s="11"/>
      <c r="AJ342" s="11"/>
      <c r="AK342" s="11"/>
      <c r="AL342" s="11">
        <v>25</v>
      </c>
      <c r="AM342" s="11"/>
      <c r="AN342" s="11"/>
      <c r="AO342" s="11"/>
      <c r="AP342" s="11"/>
      <c r="AQ342" s="11"/>
      <c r="AR342" s="11"/>
      <c r="AS342" s="11"/>
      <c r="AT342" s="11"/>
      <c r="AU342" s="11"/>
      <c r="AV342" s="11"/>
      <c r="AW342" s="88">
        <f t="shared" si="4"/>
        <v>25</v>
      </c>
    </row>
    <row r="343" spans="2:49" ht="15.75" x14ac:dyDescent="0.25">
      <c r="B343" s="211"/>
      <c r="C343" s="11"/>
      <c r="D343" s="18"/>
      <c r="E343" s="18"/>
      <c r="F343" s="14"/>
      <c r="G343" s="14"/>
      <c r="H343" s="14"/>
      <c r="I343" s="14"/>
      <c r="J343" s="14"/>
      <c r="N343" s="18">
        <v>24.75</v>
      </c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  <c r="AA343" s="11"/>
      <c r="AB343" s="11"/>
      <c r="AC343" s="11"/>
      <c r="AD343" s="11"/>
      <c r="AE343" s="11"/>
      <c r="AF343" s="11"/>
      <c r="AG343" s="11"/>
      <c r="AH343" s="11"/>
      <c r="AI343" s="11"/>
      <c r="AJ343" s="11"/>
      <c r="AK343" s="11"/>
      <c r="AL343" s="11"/>
      <c r="AM343" s="11"/>
      <c r="AN343" s="11"/>
      <c r="AO343" s="11"/>
      <c r="AP343" s="11"/>
      <c r="AQ343" s="11"/>
      <c r="AR343" s="11"/>
      <c r="AS343" s="11"/>
      <c r="AT343" s="11"/>
      <c r="AU343" s="11"/>
      <c r="AV343" s="11"/>
      <c r="AW343" s="88">
        <f t="shared" si="4"/>
        <v>24.75</v>
      </c>
    </row>
    <row r="344" spans="2:49" ht="15.75" x14ac:dyDescent="0.25">
      <c r="B344" s="211"/>
      <c r="C344" s="11"/>
      <c r="D344" s="18"/>
      <c r="E344" s="18"/>
      <c r="F344" s="14"/>
      <c r="G344" s="14"/>
      <c r="H344" s="14"/>
      <c r="I344" s="14"/>
      <c r="J344" s="14"/>
      <c r="N344" s="18">
        <v>38.5</v>
      </c>
      <c r="P344" s="11"/>
      <c r="Q344" s="11"/>
      <c r="R344" s="11"/>
      <c r="S344" s="11"/>
      <c r="T344" s="11"/>
      <c r="U344" s="11"/>
      <c r="V344" s="11"/>
      <c r="W344" s="11"/>
      <c r="X344" s="11"/>
      <c r="Y344" s="11"/>
      <c r="Z344" s="11"/>
      <c r="AA344" s="11"/>
      <c r="AB344" s="11"/>
      <c r="AC344" s="11"/>
      <c r="AD344" s="11"/>
      <c r="AE344" s="11"/>
      <c r="AF344" s="11"/>
      <c r="AG344" s="11"/>
      <c r="AH344" s="11"/>
      <c r="AI344" s="11"/>
      <c r="AJ344" s="11"/>
      <c r="AK344" s="11"/>
      <c r="AL344" s="11"/>
      <c r="AM344" s="11"/>
      <c r="AN344" s="11"/>
      <c r="AO344" s="11"/>
      <c r="AP344" s="11"/>
      <c r="AQ344" s="11"/>
      <c r="AR344" s="11"/>
      <c r="AS344" s="11"/>
      <c r="AT344" s="11"/>
      <c r="AU344" s="11"/>
      <c r="AV344" s="11"/>
      <c r="AW344" s="88">
        <f t="shared" si="4"/>
        <v>38.5</v>
      </c>
    </row>
    <row r="345" spans="2:49" ht="15.75" x14ac:dyDescent="0.25">
      <c r="B345" s="211"/>
      <c r="C345" s="11"/>
      <c r="D345" s="18"/>
      <c r="E345" s="18"/>
      <c r="F345" s="14"/>
      <c r="G345" s="14"/>
      <c r="H345" s="14"/>
      <c r="I345" s="14"/>
      <c r="J345" s="14"/>
      <c r="N345" s="18"/>
      <c r="P345" s="11"/>
      <c r="Q345" s="11"/>
      <c r="R345" s="11"/>
      <c r="S345" s="11"/>
      <c r="T345" s="11"/>
      <c r="U345" s="11"/>
      <c r="V345" s="11"/>
      <c r="W345" s="11"/>
      <c r="X345" s="11"/>
      <c r="Y345" s="11"/>
      <c r="Z345" s="11"/>
      <c r="AA345" s="11"/>
      <c r="AB345" s="11"/>
      <c r="AC345" s="11"/>
      <c r="AD345" s="11"/>
      <c r="AE345" s="11"/>
      <c r="AF345" s="11"/>
      <c r="AG345" s="11"/>
      <c r="AH345" s="11"/>
      <c r="AI345" s="11"/>
      <c r="AJ345" s="11"/>
      <c r="AK345" s="11"/>
      <c r="AL345" s="11"/>
      <c r="AM345" s="11"/>
      <c r="AN345" s="11"/>
      <c r="AO345" s="11"/>
      <c r="AP345" s="11"/>
      <c r="AQ345" s="11"/>
      <c r="AR345" s="11"/>
      <c r="AS345" s="11"/>
      <c r="AT345" s="11"/>
      <c r="AU345" s="11"/>
      <c r="AV345" s="11"/>
      <c r="AW345" s="88">
        <f t="shared" si="4"/>
        <v>0</v>
      </c>
    </row>
    <row r="346" spans="2:49" ht="15.75" x14ac:dyDescent="0.25">
      <c r="B346" s="211"/>
      <c r="C346" s="11"/>
      <c r="D346" s="18"/>
      <c r="E346" s="18"/>
      <c r="F346" s="14"/>
      <c r="G346" s="14"/>
      <c r="H346" s="14"/>
      <c r="I346" s="14"/>
      <c r="J346" s="14"/>
      <c r="N346" s="18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  <c r="AA346" s="11"/>
      <c r="AB346" s="11"/>
      <c r="AC346" s="11"/>
      <c r="AD346" s="11"/>
      <c r="AE346" s="11"/>
      <c r="AF346" s="11"/>
      <c r="AG346" s="11"/>
      <c r="AH346" s="11"/>
      <c r="AI346" s="11"/>
      <c r="AJ346" s="11"/>
      <c r="AK346" s="11"/>
      <c r="AL346" s="11"/>
      <c r="AM346" s="11"/>
      <c r="AN346" s="11"/>
      <c r="AO346" s="11"/>
      <c r="AP346" s="11"/>
      <c r="AQ346" s="11"/>
      <c r="AR346" s="11"/>
      <c r="AS346" s="11"/>
      <c r="AT346" s="11"/>
      <c r="AU346" s="11"/>
      <c r="AV346" s="11"/>
      <c r="AW346" s="88">
        <f t="shared" si="4"/>
        <v>0</v>
      </c>
    </row>
    <row r="347" spans="2:49" ht="15.75" x14ac:dyDescent="0.25">
      <c r="B347" s="211"/>
      <c r="C347" s="11"/>
      <c r="D347" s="18"/>
      <c r="E347" s="18"/>
      <c r="F347" s="14"/>
      <c r="G347" s="14"/>
      <c r="H347" s="14"/>
      <c r="I347" s="14"/>
      <c r="J347" s="14"/>
      <c r="N347" s="18"/>
      <c r="P347" s="11"/>
      <c r="Q347" s="11"/>
      <c r="R347" s="11"/>
      <c r="S347" s="11"/>
      <c r="T347" s="11"/>
      <c r="U347" s="11"/>
      <c r="V347" s="11"/>
      <c r="W347" s="11"/>
      <c r="X347" s="11"/>
      <c r="Y347" s="11"/>
      <c r="Z347" s="11"/>
      <c r="AA347" s="11"/>
      <c r="AB347" s="11"/>
      <c r="AC347" s="11"/>
      <c r="AD347" s="11"/>
      <c r="AE347" s="11"/>
      <c r="AF347" s="11"/>
      <c r="AG347" s="11"/>
      <c r="AH347" s="11"/>
      <c r="AI347" s="11"/>
      <c r="AJ347" s="11"/>
      <c r="AK347" s="11"/>
      <c r="AL347" s="11"/>
      <c r="AM347" s="11"/>
      <c r="AN347" s="11"/>
      <c r="AO347" s="11"/>
      <c r="AP347" s="11"/>
      <c r="AQ347" s="11"/>
      <c r="AR347" s="11"/>
      <c r="AS347" s="11"/>
      <c r="AT347" s="11"/>
      <c r="AU347" s="11"/>
      <c r="AV347" s="11"/>
      <c r="AW347" s="88">
        <f t="shared" si="4"/>
        <v>0</v>
      </c>
    </row>
    <row r="348" spans="2:49" ht="15.75" x14ac:dyDescent="0.25">
      <c r="B348" s="211"/>
      <c r="C348" s="11"/>
      <c r="D348" s="18"/>
      <c r="E348" s="18"/>
      <c r="F348" s="14"/>
      <c r="G348" s="14"/>
      <c r="H348" s="14"/>
      <c r="I348" s="14"/>
      <c r="J348" s="14"/>
      <c r="N348" s="18"/>
      <c r="P348" s="11"/>
      <c r="Q348" s="11"/>
      <c r="R348" s="11"/>
      <c r="S348" s="11"/>
      <c r="T348" s="11"/>
      <c r="U348" s="11"/>
      <c r="V348" s="11"/>
      <c r="W348" s="11"/>
      <c r="X348" s="11"/>
      <c r="Y348" s="11"/>
      <c r="Z348" s="11"/>
      <c r="AA348" s="11"/>
      <c r="AB348" s="11"/>
      <c r="AC348" s="11"/>
      <c r="AD348" s="11"/>
      <c r="AE348" s="11"/>
      <c r="AF348" s="11"/>
      <c r="AG348" s="11"/>
      <c r="AH348" s="11"/>
      <c r="AI348" s="11"/>
      <c r="AJ348" s="11"/>
      <c r="AK348" s="11"/>
      <c r="AL348" s="11"/>
      <c r="AM348" s="11"/>
      <c r="AN348" s="11"/>
      <c r="AO348" s="11"/>
      <c r="AP348" s="11"/>
      <c r="AQ348" s="11"/>
      <c r="AR348" s="11"/>
      <c r="AS348" s="11"/>
      <c r="AT348" s="11"/>
      <c r="AU348" s="11"/>
      <c r="AV348" s="11"/>
      <c r="AW348" s="88">
        <f t="shared" si="4"/>
        <v>0</v>
      </c>
    </row>
    <row r="349" spans="2:49" ht="15.75" x14ac:dyDescent="0.25">
      <c r="B349" s="211"/>
      <c r="C349" s="11"/>
      <c r="D349" s="18"/>
      <c r="E349" s="18"/>
      <c r="F349" s="14"/>
      <c r="G349" s="14"/>
      <c r="H349" s="14"/>
      <c r="I349" s="14"/>
      <c r="J349" s="14"/>
      <c r="N349" s="18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  <c r="AA349" s="11"/>
      <c r="AB349" s="11"/>
      <c r="AC349" s="11"/>
      <c r="AD349" s="11"/>
      <c r="AE349" s="11"/>
      <c r="AF349" s="11"/>
      <c r="AG349" s="11"/>
      <c r="AH349" s="11"/>
      <c r="AI349" s="11"/>
      <c r="AJ349" s="11"/>
      <c r="AK349" s="11"/>
      <c r="AL349" s="11"/>
      <c r="AM349" s="11"/>
      <c r="AN349" s="11"/>
      <c r="AO349" s="11"/>
      <c r="AP349" s="11"/>
      <c r="AQ349" s="11"/>
      <c r="AR349" s="11"/>
      <c r="AS349" s="11"/>
      <c r="AT349" s="11"/>
      <c r="AU349" s="11"/>
      <c r="AV349" s="11"/>
      <c r="AW349" s="88">
        <f t="shared" si="4"/>
        <v>0</v>
      </c>
    </row>
    <row r="350" spans="2:49" ht="15.75" x14ac:dyDescent="0.25">
      <c r="B350" s="211"/>
      <c r="C350" s="11"/>
      <c r="D350" s="18"/>
      <c r="E350" s="18"/>
      <c r="F350" s="14"/>
      <c r="G350" s="14"/>
      <c r="H350" s="14"/>
      <c r="I350" s="14"/>
      <c r="J350" s="14"/>
      <c r="N350" s="18"/>
      <c r="P350" s="11"/>
      <c r="Q350" s="11"/>
      <c r="R350" s="11"/>
      <c r="S350" s="11"/>
      <c r="T350" s="11"/>
      <c r="U350" s="11"/>
      <c r="V350" s="11"/>
      <c r="W350" s="11"/>
      <c r="X350" s="11"/>
      <c r="Y350" s="11"/>
      <c r="Z350" s="11"/>
      <c r="AA350" s="11"/>
      <c r="AB350" s="11"/>
      <c r="AC350" s="11"/>
      <c r="AD350" s="11"/>
      <c r="AE350" s="11"/>
      <c r="AF350" s="11"/>
      <c r="AG350" s="11"/>
      <c r="AH350" s="11"/>
      <c r="AI350" s="11"/>
      <c r="AJ350" s="11"/>
      <c r="AK350" s="11"/>
      <c r="AL350" s="11"/>
      <c r="AM350" s="11"/>
      <c r="AN350" s="11"/>
      <c r="AO350" s="11"/>
      <c r="AP350" s="11"/>
      <c r="AQ350" s="11"/>
      <c r="AR350" s="11"/>
      <c r="AS350" s="11"/>
      <c r="AT350" s="11"/>
      <c r="AU350" s="11"/>
      <c r="AV350" s="11"/>
      <c r="AW350" s="88">
        <f t="shared" si="4"/>
        <v>0</v>
      </c>
    </row>
    <row r="351" spans="2:49" ht="15.75" x14ac:dyDescent="0.25">
      <c r="B351" s="211"/>
      <c r="C351" s="11"/>
      <c r="D351" s="18"/>
      <c r="E351" s="18"/>
      <c r="F351" s="18"/>
      <c r="G351" s="14"/>
      <c r="H351" s="14"/>
      <c r="I351" s="14"/>
      <c r="J351" s="14"/>
      <c r="N351" s="18"/>
      <c r="P351" s="11"/>
      <c r="Q351" s="11"/>
      <c r="R351" s="11"/>
      <c r="S351" s="11"/>
      <c r="T351" s="11"/>
      <c r="U351" s="11"/>
      <c r="V351" s="11"/>
      <c r="W351" s="11"/>
      <c r="X351" s="11"/>
      <c r="Y351" s="11"/>
      <c r="Z351" s="11"/>
      <c r="AA351" s="11"/>
      <c r="AB351" s="11"/>
      <c r="AC351" s="11"/>
      <c r="AD351" s="11"/>
      <c r="AE351" s="11"/>
      <c r="AF351" s="11"/>
      <c r="AG351" s="11"/>
      <c r="AH351" s="11"/>
      <c r="AI351" s="11"/>
      <c r="AJ351" s="11"/>
      <c r="AK351" s="11"/>
      <c r="AL351" s="11"/>
      <c r="AM351" s="11"/>
      <c r="AN351" s="11"/>
      <c r="AO351" s="11"/>
      <c r="AP351" s="11"/>
      <c r="AQ351" s="11"/>
      <c r="AR351" s="11"/>
      <c r="AS351" s="11"/>
      <c r="AT351" s="11"/>
      <c r="AU351" s="11"/>
      <c r="AV351" s="11"/>
      <c r="AW351" s="88">
        <f t="shared" si="4"/>
        <v>0</v>
      </c>
    </row>
    <row r="352" spans="2:49" ht="15.75" x14ac:dyDescent="0.25">
      <c r="B352" s="211"/>
      <c r="C352" s="11"/>
      <c r="D352" s="18"/>
      <c r="E352" s="18"/>
      <c r="F352" s="14"/>
      <c r="G352" s="14"/>
      <c r="H352" s="14"/>
      <c r="I352" s="14"/>
      <c r="J352" s="14"/>
      <c r="N352" s="18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  <c r="AA352" s="11"/>
      <c r="AB352" s="11"/>
      <c r="AC352" s="11"/>
      <c r="AD352" s="11"/>
      <c r="AE352" s="11"/>
      <c r="AF352" s="11"/>
      <c r="AG352" s="11"/>
      <c r="AH352" s="11"/>
      <c r="AI352" s="11"/>
      <c r="AJ352" s="11"/>
      <c r="AK352" s="11"/>
      <c r="AL352" s="11"/>
      <c r="AM352" s="11"/>
      <c r="AN352" s="11"/>
      <c r="AO352" s="11"/>
      <c r="AP352" s="11"/>
      <c r="AQ352" s="11"/>
      <c r="AR352" s="11"/>
      <c r="AS352" s="11"/>
      <c r="AT352" s="11"/>
      <c r="AU352" s="11"/>
      <c r="AV352" s="11"/>
      <c r="AW352" s="88">
        <f t="shared" si="4"/>
        <v>0</v>
      </c>
    </row>
    <row r="353" spans="2:49" ht="15.75" x14ac:dyDescent="0.25">
      <c r="B353" s="211"/>
      <c r="C353" s="11"/>
      <c r="D353" s="18"/>
      <c r="E353" s="18"/>
      <c r="F353" s="14"/>
      <c r="G353" s="14"/>
      <c r="H353" s="14"/>
      <c r="I353" s="14"/>
      <c r="J353" s="14"/>
      <c r="N353" s="18"/>
      <c r="P353" s="11"/>
      <c r="Q353" s="11"/>
      <c r="R353" s="11"/>
      <c r="S353" s="11"/>
      <c r="T353" s="11"/>
      <c r="U353" s="11"/>
      <c r="V353" s="11"/>
      <c r="W353" s="11"/>
      <c r="X353" s="11"/>
      <c r="Y353" s="11"/>
      <c r="Z353" s="11"/>
      <c r="AA353" s="11"/>
      <c r="AB353" s="11"/>
      <c r="AC353" s="11"/>
      <c r="AD353" s="11"/>
      <c r="AE353" s="11"/>
      <c r="AF353" s="11"/>
      <c r="AG353" s="11"/>
      <c r="AH353" s="11"/>
      <c r="AI353" s="11"/>
      <c r="AJ353" s="11"/>
      <c r="AK353" s="11"/>
      <c r="AL353" s="11"/>
      <c r="AM353" s="11"/>
      <c r="AN353" s="11"/>
      <c r="AO353" s="11"/>
      <c r="AP353" s="11"/>
      <c r="AQ353" s="11"/>
      <c r="AR353" s="11"/>
      <c r="AS353" s="11"/>
      <c r="AT353" s="11"/>
      <c r="AU353" s="11"/>
      <c r="AV353" s="11"/>
      <c r="AW353" s="88">
        <f t="shared" si="4"/>
        <v>0</v>
      </c>
    </row>
    <row r="354" spans="2:49" ht="15.75" x14ac:dyDescent="0.25">
      <c r="B354" s="211"/>
      <c r="C354" s="11"/>
      <c r="D354" s="18"/>
      <c r="E354" s="18"/>
      <c r="F354" s="14"/>
      <c r="G354" s="14"/>
      <c r="H354" s="14"/>
      <c r="I354" s="14"/>
      <c r="J354" s="14"/>
      <c r="N354" s="18"/>
      <c r="P354" s="11"/>
      <c r="Q354" s="11"/>
      <c r="R354" s="11"/>
      <c r="S354" s="11"/>
      <c r="T354" s="11"/>
      <c r="U354" s="11"/>
      <c r="V354" s="11"/>
      <c r="W354" s="11"/>
      <c r="X354" s="11"/>
      <c r="Y354" s="11"/>
      <c r="Z354" s="11"/>
      <c r="AA354" s="11"/>
      <c r="AB354" s="11"/>
      <c r="AC354" s="11"/>
      <c r="AD354" s="11"/>
      <c r="AE354" s="11"/>
      <c r="AF354" s="11"/>
      <c r="AG354" s="11"/>
      <c r="AH354" s="11"/>
      <c r="AI354" s="11"/>
      <c r="AJ354" s="11"/>
      <c r="AK354" s="11"/>
      <c r="AL354" s="11"/>
      <c r="AM354" s="11"/>
      <c r="AN354" s="11"/>
      <c r="AO354" s="11"/>
      <c r="AP354" s="11"/>
      <c r="AQ354" s="11"/>
      <c r="AR354" s="11"/>
      <c r="AS354" s="11"/>
      <c r="AT354" s="11"/>
      <c r="AU354" s="11"/>
      <c r="AV354" s="11"/>
      <c r="AW354" s="88">
        <f t="shared" si="4"/>
        <v>0</v>
      </c>
    </row>
    <row r="355" spans="2:49" ht="15.75" x14ac:dyDescent="0.25">
      <c r="B355" s="211"/>
      <c r="C355" s="11"/>
      <c r="D355" s="18"/>
      <c r="E355" s="18"/>
      <c r="F355" s="14"/>
      <c r="G355" s="14"/>
      <c r="H355" s="14"/>
      <c r="I355" s="14"/>
      <c r="J355" s="14"/>
      <c r="N355" s="18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  <c r="AA355" s="11"/>
      <c r="AB355" s="11"/>
      <c r="AC355" s="11"/>
      <c r="AD355" s="11"/>
      <c r="AE355" s="11"/>
      <c r="AF355" s="11"/>
      <c r="AG355" s="11"/>
      <c r="AH355" s="11"/>
      <c r="AI355" s="11"/>
      <c r="AJ355" s="11"/>
      <c r="AK355" s="11"/>
      <c r="AL355" s="11"/>
      <c r="AM355" s="11"/>
      <c r="AN355" s="11"/>
      <c r="AO355" s="11"/>
      <c r="AP355" s="11"/>
      <c r="AQ355" s="11"/>
      <c r="AR355" s="11"/>
      <c r="AS355" s="11"/>
      <c r="AT355" s="11"/>
      <c r="AU355" s="11"/>
      <c r="AV355" s="11"/>
      <c r="AW355" s="88">
        <f t="shared" si="4"/>
        <v>0</v>
      </c>
    </row>
    <row r="356" spans="2:49" ht="15.75" x14ac:dyDescent="0.25">
      <c r="B356" s="2"/>
      <c r="C356" s="11"/>
      <c r="D356" s="18"/>
      <c r="E356" s="18"/>
      <c r="F356" s="14"/>
      <c r="G356" s="14"/>
      <c r="H356" s="14"/>
      <c r="I356" s="14"/>
      <c r="J356" s="14"/>
      <c r="N356" s="18"/>
      <c r="P356" s="11"/>
      <c r="Q356" s="11"/>
      <c r="R356" s="11"/>
      <c r="S356" s="11"/>
      <c r="T356" s="11"/>
      <c r="U356" s="11"/>
      <c r="V356" s="11"/>
      <c r="W356" s="11"/>
      <c r="X356" s="11"/>
      <c r="Y356" s="11"/>
      <c r="Z356" s="11"/>
      <c r="AA356" s="11"/>
      <c r="AB356" s="11"/>
      <c r="AC356" s="11"/>
      <c r="AD356" s="11"/>
      <c r="AE356" s="11"/>
      <c r="AF356" s="11"/>
      <c r="AG356" s="11"/>
      <c r="AH356" s="11"/>
      <c r="AI356" s="11"/>
      <c r="AJ356" s="11"/>
      <c r="AK356" s="11"/>
      <c r="AL356" s="11"/>
      <c r="AM356" s="11"/>
      <c r="AN356" s="11"/>
      <c r="AO356" s="11"/>
      <c r="AP356" s="11"/>
      <c r="AQ356" s="11"/>
      <c r="AR356" s="11"/>
      <c r="AS356" s="11"/>
      <c r="AT356" s="11"/>
      <c r="AU356" s="11"/>
      <c r="AV356" s="11"/>
      <c r="AW356" s="88">
        <f t="shared" si="4"/>
        <v>0</v>
      </c>
    </row>
    <row r="357" spans="2:49" ht="15.75" x14ac:dyDescent="0.25">
      <c r="B357" s="211"/>
      <c r="C357" s="11"/>
      <c r="D357" s="18"/>
      <c r="E357" s="18"/>
      <c r="F357" s="14"/>
      <c r="G357" s="14"/>
      <c r="H357" s="14"/>
      <c r="I357" s="14"/>
      <c r="J357" s="14"/>
      <c r="N357" s="18"/>
      <c r="P357" s="11"/>
      <c r="Q357" s="11"/>
      <c r="R357" s="11"/>
      <c r="S357" s="11"/>
      <c r="T357" s="11"/>
      <c r="U357" s="11"/>
      <c r="V357" s="11"/>
      <c r="W357" s="11"/>
      <c r="X357" s="11"/>
      <c r="Y357" s="11"/>
      <c r="Z357" s="11"/>
      <c r="AA357" s="11"/>
      <c r="AB357" s="11"/>
      <c r="AC357" s="11"/>
      <c r="AD357" s="11"/>
      <c r="AE357" s="11"/>
      <c r="AF357" s="11"/>
      <c r="AG357" s="11"/>
      <c r="AH357" s="11"/>
      <c r="AI357" s="11"/>
      <c r="AJ357" s="11"/>
      <c r="AK357" s="11"/>
      <c r="AL357" s="11"/>
      <c r="AM357" s="11"/>
      <c r="AN357" s="11"/>
      <c r="AO357" s="11"/>
      <c r="AP357" s="11"/>
      <c r="AQ357" s="11"/>
      <c r="AR357" s="11"/>
      <c r="AS357" s="11"/>
      <c r="AT357" s="11"/>
      <c r="AU357" s="11"/>
      <c r="AV357" s="11"/>
      <c r="AW357" s="88">
        <f t="shared" si="4"/>
        <v>0</v>
      </c>
    </row>
    <row r="358" spans="2:49" ht="15.75" x14ac:dyDescent="0.25">
      <c r="B358" s="211"/>
      <c r="C358" s="11"/>
      <c r="D358" s="18"/>
      <c r="E358" s="18"/>
      <c r="F358" s="14"/>
      <c r="G358" s="14"/>
      <c r="H358" s="14"/>
      <c r="I358" s="14"/>
      <c r="J358" s="14"/>
      <c r="N358" s="18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  <c r="AA358" s="11"/>
      <c r="AB358" s="11"/>
      <c r="AC358" s="11"/>
      <c r="AD358" s="11"/>
      <c r="AE358" s="11"/>
      <c r="AF358" s="11"/>
      <c r="AG358" s="11"/>
      <c r="AH358" s="11"/>
      <c r="AI358" s="11"/>
      <c r="AJ358" s="11"/>
      <c r="AK358" s="11"/>
      <c r="AL358" s="11"/>
      <c r="AM358" s="11"/>
      <c r="AN358" s="11"/>
      <c r="AO358" s="11"/>
      <c r="AP358" s="11"/>
      <c r="AQ358" s="11"/>
      <c r="AR358" s="11"/>
      <c r="AS358" s="11"/>
      <c r="AT358" s="11"/>
      <c r="AU358" s="11"/>
      <c r="AV358" s="11"/>
      <c r="AW358" s="88">
        <f t="shared" si="4"/>
        <v>0</v>
      </c>
    </row>
    <row r="359" spans="2:49" ht="15.75" x14ac:dyDescent="0.25">
      <c r="B359" s="2"/>
      <c r="C359" s="11"/>
      <c r="D359" s="18"/>
      <c r="E359" s="18"/>
      <c r="F359" s="14"/>
      <c r="G359" s="14"/>
      <c r="H359" s="14"/>
      <c r="I359" s="14"/>
      <c r="J359" s="14"/>
      <c r="N359" s="18"/>
      <c r="P359" s="11"/>
      <c r="Q359" s="11"/>
      <c r="R359" s="11"/>
      <c r="S359" s="11"/>
      <c r="T359" s="11"/>
      <c r="U359" s="11"/>
      <c r="V359" s="11"/>
      <c r="W359" s="11"/>
      <c r="X359" s="11"/>
      <c r="Y359" s="11"/>
      <c r="Z359" s="11"/>
      <c r="AA359" s="11"/>
      <c r="AB359" s="11"/>
      <c r="AC359" s="11"/>
      <c r="AD359" s="11"/>
      <c r="AE359" s="11"/>
      <c r="AF359" s="11"/>
      <c r="AG359" s="11"/>
      <c r="AH359" s="11"/>
      <c r="AI359" s="11"/>
      <c r="AJ359" s="11"/>
      <c r="AK359" s="11"/>
      <c r="AL359" s="11"/>
      <c r="AM359" s="11"/>
      <c r="AN359" s="11"/>
      <c r="AO359" s="11"/>
      <c r="AP359" s="11"/>
      <c r="AQ359" s="11"/>
      <c r="AR359" s="11"/>
      <c r="AS359" s="11"/>
      <c r="AT359" s="11"/>
      <c r="AU359" s="11"/>
      <c r="AV359" s="11"/>
      <c r="AW359" s="88">
        <f t="shared" si="4"/>
        <v>0</v>
      </c>
    </row>
    <row r="360" spans="2:49" ht="15.75" x14ac:dyDescent="0.25">
      <c r="B360" s="2"/>
      <c r="C360" s="11"/>
      <c r="D360" s="18"/>
      <c r="E360" s="18"/>
      <c r="F360" s="14"/>
      <c r="G360" s="14"/>
      <c r="H360" s="14"/>
      <c r="I360" s="14"/>
      <c r="J360" s="14"/>
      <c r="N360" s="18"/>
      <c r="P360" s="11"/>
      <c r="Q360" s="11"/>
      <c r="R360" s="11"/>
      <c r="S360" s="11"/>
      <c r="T360" s="11"/>
      <c r="U360" s="11"/>
      <c r="V360" s="11"/>
      <c r="W360" s="11"/>
      <c r="X360" s="11"/>
      <c r="Y360" s="11"/>
      <c r="Z360" s="11"/>
      <c r="AA360" s="11"/>
      <c r="AB360" s="11"/>
      <c r="AC360" s="11"/>
      <c r="AD360" s="11"/>
      <c r="AE360" s="11"/>
      <c r="AF360" s="11"/>
      <c r="AG360" s="11"/>
      <c r="AH360" s="11"/>
      <c r="AI360" s="11"/>
      <c r="AJ360" s="11"/>
      <c r="AK360" s="11"/>
      <c r="AL360" s="11"/>
      <c r="AM360" s="11"/>
      <c r="AN360" s="11"/>
      <c r="AO360" s="11"/>
      <c r="AP360" s="11"/>
      <c r="AQ360" s="11"/>
      <c r="AR360" s="11"/>
      <c r="AS360" s="11"/>
      <c r="AT360" s="11"/>
      <c r="AU360" s="11"/>
      <c r="AV360" s="11"/>
      <c r="AW360" s="88">
        <f t="shared" si="4"/>
        <v>0</v>
      </c>
    </row>
    <row r="361" spans="2:49" ht="15.75" x14ac:dyDescent="0.25">
      <c r="B361" s="2"/>
      <c r="C361" s="11"/>
      <c r="D361" s="18"/>
      <c r="E361" s="18"/>
      <c r="F361" s="14"/>
      <c r="G361" s="14"/>
      <c r="H361" s="14"/>
      <c r="I361" s="14"/>
      <c r="J361" s="14"/>
      <c r="N361" s="18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  <c r="AA361" s="11"/>
      <c r="AB361" s="11"/>
      <c r="AC361" s="11"/>
      <c r="AD361" s="11"/>
      <c r="AE361" s="11"/>
      <c r="AF361" s="11"/>
      <c r="AG361" s="11"/>
      <c r="AH361" s="11"/>
      <c r="AI361" s="11"/>
      <c r="AJ361" s="11"/>
      <c r="AK361" s="11"/>
      <c r="AL361" s="11"/>
      <c r="AM361" s="11"/>
      <c r="AN361" s="11"/>
      <c r="AO361" s="11"/>
      <c r="AP361" s="11"/>
      <c r="AQ361" s="11"/>
      <c r="AR361" s="11"/>
      <c r="AS361" s="11"/>
      <c r="AT361" s="11"/>
      <c r="AU361" s="11"/>
      <c r="AV361" s="11"/>
      <c r="AW361" s="88">
        <f t="shared" si="4"/>
        <v>0</v>
      </c>
    </row>
    <row r="362" spans="2:49" ht="15.75" x14ac:dyDescent="0.25">
      <c r="B362" s="2"/>
      <c r="C362" s="11"/>
      <c r="D362" s="18"/>
      <c r="E362" s="18"/>
      <c r="F362" s="14"/>
      <c r="G362" s="14"/>
      <c r="H362" s="14"/>
      <c r="I362" s="14"/>
      <c r="J362" s="14"/>
      <c r="N362" s="18"/>
      <c r="P362" s="11"/>
      <c r="Q362" s="11"/>
      <c r="R362" s="11"/>
      <c r="S362" s="11"/>
      <c r="T362" s="11"/>
      <c r="U362" s="11"/>
      <c r="V362" s="11"/>
      <c r="W362" s="11"/>
      <c r="X362" s="11"/>
      <c r="Y362" s="11"/>
      <c r="Z362" s="11"/>
      <c r="AA362" s="11"/>
      <c r="AB362" s="11"/>
      <c r="AC362" s="11"/>
      <c r="AD362" s="11"/>
      <c r="AE362" s="11"/>
      <c r="AF362" s="11"/>
      <c r="AG362" s="11"/>
      <c r="AH362" s="11"/>
      <c r="AI362" s="11"/>
      <c r="AJ362" s="11"/>
      <c r="AK362" s="11"/>
      <c r="AL362" s="11"/>
      <c r="AM362" s="11"/>
      <c r="AN362" s="11"/>
      <c r="AO362" s="11"/>
      <c r="AP362" s="11"/>
      <c r="AQ362" s="11"/>
      <c r="AR362" s="11"/>
      <c r="AS362" s="11"/>
      <c r="AT362" s="11"/>
      <c r="AU362" s="11"/>
      <c r="AV362" s="11"/>
      <c r="AW362" s="88">
        <f t="shared" si="4"/>
        <v>0</v>
      </c>
    </row>
    <row r="363" spans="2:49" ht="15.75" x14ac:dyDescent="0.25">
      <c r="B363" s="2"/>
      <c r="C363" s="11"/>
      <c r="D363" s="18"/>
      <c r="E363" s="18"/>
      <c r="F363" s="14"/>
      <c r="G363" s="14"/>
      <c r="H363" s="14"/>
      <c r="I363" s="14"/>
      <c r="J363" s="14"/>
      <c r="N363" s="18"/>
      <c r="P363" s="11"/>
      <c r="Q363" s="11"/>
      <c r="R363" s="11"/>
      <c r="S363" s="11"/>
      <c r="T363" s="11"/>
      <c r="U363" s="11"/>
      <c r="V363" s="11"/>
      <c r="W363" s="11"/>
      <c r="X363" s="11"/>
      <c r="Y363" s="11"/>
      <c r="Z363" s="11"/>
      <c r="AA363" s="11"/>
      <c r="AB363" s="11"/>
      <c r="AC363" s="11"/>
      <c r="AD363" s="11"/>
      <c r="AE363" s="11"/>
      <c r="AF363" s="11"/>
      <c r="AG363" s="11"/>
      <c r="AH363" s="11"/>
      <c r="AI363" s="11"/>
      <c r="AJ363" s="11"/>
      <c r="AK363" s="11"/>
      <c r="AL363" s="11"/>
      <c r="AM363" s="11"/>
      <c r="AN363" s="11"/>
      <c r="AO363" s="11"/>
      <c r="AP363" s="11"/>
      <c r="AQ363" s="11"/>
      <c r="AR363" s="11"/>
      <c r="AS363" s="11"/>
      <c r="AT363" s="11"/>
      <c r="AU363" s="11"/>
      <c r="AV363" s="11"/>
      <c r="AW363" s="88">
        <f t="shared" si="4"/>
        <v>0</v>
      </c>
    </row>
    <row r="364" spans="2:49" ht="15.75" x14ac:dyDescent="0.25">
      <c r="B364" s="2"/>
      <c r="C364" s="11"/>
      <c r="D364" s="14"/>
      <c r="E364" s="14"/>
      <c r="F364" s="14"/>
      <c r="G364" s="14"/>
      <c r="H364" s="14"/>
      <c r="I364" s="14"/>
      <c r="J364" s="14"/>
      <c r="N364" s="18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  <c r="AA364" s="11"/>
      <c r="AB364" s="11"/>
      <c r="AC364" s="11"/>
      <c r="AD364" s="11"/>
      <c r="AE364" s="11"/>
      <c r="AF364" s="11"/>
      <c r="AG364" s="11"/>
      <c r="AH364" s="11"/>
      <c r="AI364" s="11"/>
      <c r="AJ364" s="11"/>
      <c r="AK364" s="11"/>
      <c r="AL364" s="11"/>
      <c r="AM364" s="11"/>
      <c r="AN364" s="11"/>
      <c r="AO364" s="11"/>
      <c r="AP364" s="11"/>
      <c r="AQ364" s="11"/>
      <c r="AR364" s="11"/>
      <c r="AS364" s="11"/>
      <c r="AT364" s="11"/>
      <c r="AU364" s="11"/>
      <c r="AV364" s="11"/>
      <c r="AW364" s="88">
        <f t="shared" si="4"/>
        <v>0</v>
      </c>
    </row>
    <row r="365" spans="2:49" ht="15.75" x14ac:dyDescent="0.25">
      <c r="C365" s="11"/>
      <c r="D365" s="14"/>
      <c r="E365" s="14"/>
      <c r="F365" s="14"/>
      <c r="G365" s="14"/>
      <c r="H365" s="14"/>
      <c r="I365" s="14"/>
      <c r="J365" s="14"/>
      <c r="P365" s="11"/>
      <c r="Q365" s="11"/>
      <c r="R365" s="11"/>
      <c r="S365" s="11"/>
      <c r="T365" s="11"/>
      <c r="U365" s="11"/>
      <c r="V365" s="11"/>
      <c r="W365" s="11"/>
      <c r="X365" s="11"/>
      <c r="Y365" s="11"/>
      <c r="Z365" s="11"/>
      <c r="AA365" s="11"/>
      <c r="AB365" s="11"/>
      <c r="AC365" s="11"/>
      <c r="AD365" s="11"/>
      <c r="AE365" s="11"/>
      <c r="AF365" s="11"/>
      <c r="AG365" s="11"/>
      <c r="AH365" s="11"/>
      <c r="AI365" s="11"/>
      <c r="AJ365" s="11"/>
      <c r="AK365" s="11"/>
      <c r="AL365" s="11"/>
      <c r="AM365" s="11"/>
      <c r="AN365" s="11"/>
      <c r="AO365" s="11"/>
      <c r="AP365" s="11"/>
      <c r="AQ365" s="11"/>
      <c r="AR365" s="11"/>
      <c r="AS365" s="11"/>
      <c r="AT365" s="11"/>
      <c r="AU365" s="11"/>
      <c r="AV365" s="11"/>
      <c r="AW365" s="88">
        <f t="shared" si="4"/>
        <v>0</v>
      </c>
    </row>
    <row r="366" spans="2:49" ht="15.75" x14ac:dyDescent="0.25">
      <c r="C366" s="22">
        <f>SUM(C4:C365)</f>
        <v>145139.69999999998</v>
      </c>
      <c r="D366" s="22">
        <f t="shared" ref="D366:AW366" si="5">SUM(D4:D365)</f>
        <v>31167.920000000002</v>
      </c>
      <c r="E366" s="22">
        <f t="shared" si="5"/>
        <v>0</v>
      </c>
      <c r="F366" s="22">
        <f t="shared" si="5"/>
        <v>4566.57</v>
      </c>
      <c r="G366" s="22">
        <f t="shared" si="5"/>
        <v>11013.599999999999</v>
      </c>
      <c r="H366" s="22">
        <f t="shared" si="5"/>
        <v>2769.29</v>
      </c>
      <c r="I366" s="22">
        <f t="shared" si="5"/>
        <v>11414.38</v>
      </c>
      <c r="J366" s="22">
        <f t="shared" si="5"/>
        <v>2882.16</v>
      </c>
      <c r="K366" s="22">
        <f t="shared" si="5"/>
        <v>634.69000000000005</v>
      </c>
      <c r="L366" s="22"/>
      <c r="M366" s="22">
        <f t="shared" si="5"/>
        <v>7620.3099999999995</v>
      </c>
      <c r="N366" s="22">
        <f t="shared" si="5"/>
        <v>6194.99</v>
      </c>
      <c r="O366" s="22">
        <f t="shared" si="5"/>
        <v>0</v>
      </c>
      <c r="P366" s="22">
        <f t="shared" si="5"/>
        <v>0</v>
      </c>
      <c r="Q366" s="22">
        <f t="shared" si="5"/>
        <v>3363.85</v>
      </c>
      <c r="R366" s="22">
        <f t="shared" si="5"/>
        <v>0</v>
      </c>
      <c r="S366" s="22">
        <f t="shared" si="5"/>
        <v>148.4</v>
      </c>
      <c r="T366" s="22">
        <f t="shared" si="5"/>
        <v>0</v>
      </c>
      <c r="U366" s="22">
        <f t="shared" si="5"/>
        <v>0</v>
      </c>
      <c r="V366" s="22">
        <f t="shared" si="5"/>
        <v>0</v>
      </c>
      <c r="W366" s="22">
        <f t="shared" si="5"/>
        <v>0</v>
      </c>
      <c r="X366" s="22">
        <f t="shared" si="5"/>
        <v>8</v>
      </c>
      <c r="Y366" s="22">
        <f t="shared" si="5"/>
        <v>2870.8900000000003</v>
      </c>
      <c r="Z366" s="22">
        <f t="shared" si="5"/>
        <v>0</v>
      </c>
      <c r="AA366" s="22">
        <f t="shared" si="5"/>
        <v>217.42999999999998</v>
      </c>
      <c r="AB366" s="22">
        <f t="shared" si="5"/>
        <v>6.65</v>
      </c>
      <c r="AC366" s="22">
        <f t="shared" si="5"/>
        <v>3699.5299999999997</v>
      </c>
      <c r="AD366" s="22">
        <f t="shared" si="5"/>
        <v>0</v>
      </c>
      <c r="AE366" s="22">
        <f t="shared" si="5"/>
        <v>0</v>
      </c>
      <c r="AF366" s="22">
        <f t="shared" si="5"/>
        <v>0</v>
      </c>
      <c r="AG366" s="22">
        <f t="shared" si="5"/>
        <v>0</v>
      </c>
      <c r="AH366" s="22">
        <f t="shared" si="5"/>
        <v>0</v>
      </c>
      <c r="AI366" s="22">
        <f t="shared" si="5"/>
        <v>0</v>
      </c>
      <c r="AJ366" s="22">
        <f t="shared" si="5"/>
        <v>0</v>
      </c>
      <c r="AK366" s="22">
        <f t="shared" si="5"/>
        <v>0</v>
      </c>
      <c r="AL366" s="22">
        <f t="shared" si="5"/>
        <v>1975</v>
      </c>
      <c r="AM366" s="22">
        <f t="shared" si="5"/>
        <v>0</v>
      </c>
      <c r="AN366" s="22">
        <f t="shared" si="5"/>
        <v>0</v>
      </c>
      <c r="AO366" s="22">
        <f t="shared" si="5"/>
        <v>0</v>
      </c>
      <c r="AP366" s="22">
        <f t="shared" si="5"/>
        <v>571.21000000000106</v>
      </c>
      <c r="AQ366" s="22">
        <f t="shared" si="5"/>
        <v>0</v>
      </c>
      <c r="AR366" s="22">
        <f t="shared" si="5"/>
        <v>0</v>
      </c>
      <c r="AS366" s="22">
        <f t="shared" si="5"/>
        <v>0</v>
      </c>
      <c r="AT366" s="22">
        <f t="shared" si="5"/>
        <v>0</v>
      </c>
      <c r="AU366" s="22">
        <f t="shared" si="5"/>
        <v>0</v>
      </c>
      <c r="AV366" s="22">
        <f t="shared" si="5"/>
        <v>0</v>
      </c>
      <c r="AW366" s="22">
        <f t="shared" si="5"/>
        <v>236264.57000000009</v>
      </c>
    </row>
  </sheetData>
  <mergeCells count="5">
    <mergeCell ref="A2:B2"/>
    <mergeCell ref="N1:O1"/>
    <mergeCell ref="G1:H1"/>
    <mergeCell ref="I1:J1"/>
    <mergeCell ref="L1:L2"/>
  </mergeCells>
  <conditionalFormatting sqref="I155">
    <cfRule type="dataBar" priority="1">
      <dataBar>
        <cfvo type="min"/>
        <cfvo type="max"/>
        <color rgb="FF63C384"/>
      </dataBar>
    </cfRule>
  </conditionalFormatting>
  <pageMargins left="0.32" right="0.21" top="0.36" bottom="0.33" header="0.3" footer="0.3"/>
  <pageSetup paperSize="9" orientation="landscape" horizontalDpi="200" verticalDpi="200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I191"/>
  <sheetViews>
    <sheetView zoomScaleNormal="100" workbookViewId="0">
      <pane xSplit="2" ySplit="3" topLeftCell="C95" activePane="bottomRight" state="frozen"/>
      <selection activeCell="A114" sqref="A114:B114"/>
      <selection pane="topRight" activeCell="A114" sqref="A114:B114"/>
      <selection pane="bottomLeft" activeCell="A114" sqref="A114:B114"/>
      <selection pane="bottomRight" activeCell="B116" sqref="B116"/>
    </sheetView>
  </sheetViews>
  <sheetFormatPr baseColWidth="10" defaultRowHeight="15" x14ac:dyDescent="0.25"/>
  <cols>
    <col min="1" max="1" width="10.5703125" style="2" customWidth="1"/>
    <col min="2" max="2" width="115.42578125" customWidth="1"/>
    <col min="3" max="3" width="14.42578125" style="6" bestFit="1" customWidth="1"/>
    <col min="4" max="4" width="14.42578125" style="6" customWidth="1"/>
    <col min="5" max="7" width="13.28515625" style="15" customWidth="1"/>
    <col min="8" max="8" width="18.28515625" style="15" customWidth="1"/>
    <col min="9" max="9" width="15.5703125" style="15" customWidth="1"/>
    <col min="10" max="19" width="13.28515625" style="15" customWidth="1"/>
    <col min="20" max="20" width="12.42578125" customWidth="1"/>
    <col min="21" max="21" width="10.5703125" customWidth="1"/>
    <col min="22" max="22" width="11.5703125" bestFit="1" customWidth="1"/>
    <col min="23" max="23" width="13.85546875" customWidth="1"/>
    <col min="24" max="24" width="12.42578125" bestFit="1" customWidth="1"/>
    <col min="25" max="26" width="13.42578125" customWidth="1"/>
    <col min="27" max="27" width="11.5703125" bestFit="1" customWidth="1"/>
    <col min="28" max="28" width="12.140625" bestFit="1" customWidth="1"/>
    <col min="29" max="29" width="11.5703125" bestFit="1" customWidth="1"/>
    <col min="30" max="30" width="12.140625" bestFit="1" customWidth="1"/>
    <col min="31" max="31" width="12.140625" customWidth="1"/>
    <col min="32" max="32" width="12.42578125" bestFit="1" customWidth="1"/>
    <col min="33" max="33" width="12.140625" bestFit="1" customWidth="1"/>
    <col min="34" max="34" width="13.5703125" bestFit="1" customWidth="1"/>
    <col min="35" max="35" width="11.5703125" bestFit="1" customWidth="1"/>
    <col min="36" max="36" width="12.7109375" customWidth="1"/>
    <col min="37" max="37" width="11.5703125" customWidth="1"/>
    <col min="38" max="39" width="12.28515625" customWidth="1"/>
    <col min="40" max="40" width="13.28515625" customWidth="1"/>
    <col min="41" max="41" width="11.5703125" bestFit="1" customWidth="1"/>
    <col min="42" max="42" width="11.5703125" customWidth="1"/>
    <col min="43" max="43" width="12.140625" bestFit="1" customWidth="1"/>
    <col min="44" max="44" width="13.5703125" customWidth="1"/>
    <col min="45" max="45" width="17" customWidth="1"/>
  </cols>
  <sheetData>
    <row r="1" spans="1:46" ht="18" customHeight="1" x14ac:dyDescent="0.25">
      <c r="B1" s="268"/>
      <c r="C1" s="268"/>
      <c r="D1" s="268"/>
      <c r="E1" s="268"/>
      <c r="H1" s="269" t="s">
        <v>105</v>
      </c>
      <c r="I1" s="269"/>
      <c r="J1" s="264" t="s">
        <v>106</v>
      </c>
      <c r="K1" s="264"/>
      <c r="L1" s="175"/>
      <c r="M1" s="175"/>
      <c r="P1" s="263"/>
      <c r="Q1" s="263"/>
      <c r="R1" s="264"/>
      <c r="S1" s="264"/>
    </row>
    <row r="2" spans="1:46" ht="30.75" customHeight="1" x14ac:dyDescent="0.35">
      <c r="A2" s="266" t="s">
        <v>3</v>
      </c>
      <c r="B2" s="266"/>
      <c r="C2" s="94" t="s">
        <v>79</v>
      </c>
      <c r="D2" s="94" t="s">
        <v>74</v>
      </c>
      <c r="E2" s="96" t="s">
        <v>75</v>
      </c>
      <c r="F2" s="15" t="s">
        <v>72</v>
      </c>
      <c r="G2" s="188" t="s">
        <v>135</v>
      </c>
      <c r="H2" s="149" t="s">
        <v>108</v>
      </c>
      <c r="I2" s="149" t="s">
        <v>142</v>
      </c>
      <c r="J2" s="149" t="s">
        <v>111</v>
      </c>
      <c r="K2" s="149" t="s">
        <v>131</v>
      </c>
      <c r="L2" s="149" t="s">
        <v>16</v>
      </c>
      <c r="M2" s="142"/>
      <c r="O2" s="163"/>
      <c r="P2" s="149"/>
      <c r="Q2" s="149"/>
      <c r="R2" s="149"/>
      <c r="S2" s="149"/>
    </row>
    <row r="3" spans="1:46" ht="21" x14ac:dyDescent="0.35">
      <c r="A3" s="20"/>
      <c r="B3" s="225" t="s">
        <v>158</v>
      </c>
      <c r="C3" s="20">
        <v>51101</v>
      </c>
      <c r="D3" s="194">
        <v>51201</v>
      </c>
      <c r="E3" s="172">
        <v>51107</v>
      </c>
      <c r="F3" s="51">
        <v>51301</v>
      </c>
      <c r="G3" s="187">
        <v>51701</v>
      </c>
      <c r="H3" s="20">
        <v>51401</v>
      </c>
      <c r="I3" s="195">
        <v>51402</v>
      </c>
      <c r="J3" s="20">
        <v>51501</v>
      </c>
      <c r="K3" s="131">
        <v>51502</v>
      </c>
      <c r="L3" s="123">
        <v>51901</v>
      </c>
      <c r="M3" s="180">
        <v>51903</v>
      </c>
      <c r="N3" s="20">
        <v>54101</v>
      </c>
      <c r="O3" s="23">
        <v>54103</v>
      </c>
      <c r="P3" s="141">
        <v>54104</v>
      </c>
      <c r="Q3" s="141">
        <v>54105</v>
      </c>
      <c r="R3" s="141">
        <v>54106</v>
      </c>
      <c r="S3" s="141">
        <v>54107</v>
      </c>
      <c r="T3" s="20">
        <v>54108</v>
      </c>
      <c r="U3" s="71">
        <v>54109</v>
      </c>
      <c r="V3" s="20">
        <v>54110</v>
      </c>
      <c r="W3" s="91">
        <v>54111</v>
      </c>
      <c r="X3" s="20">
        <v>54112</v>
      </c>
      <c r="Y3" s="20">
        <v>54114</v>
      </c>
      <c r="Z3" s="139">
        <v>54115</v>
      </c>
      <c r="AA3" s="20">
        <v>54117</v>
      </c>
      <c r="AB3" s="20">
        <v>54118</v>
      </c>
      <c r="AC3" s="20">
        <v>54119</v>
      </c>
      <c r="AD3" s="20">
        <v>54199</v>
      </c>
      <c r="AE3" s="91">
        <v>54202</v>
      </c>
      <c r="AF3" s="20">
        <v>54204</v>
      </c>
      <c r="AG3" s="20">
        <v>54301</v>
      </c>
      <c r="AH3" s="20">
        <v>54302</v>
      </c>
      <c r="AI3" s="20">
        <v>54304</v>
      </c>
      <c r="AJ3" s="73">
        <v>54313</v>
      </c>
      <c r="AK3" s="91">
        <v>54401</v>
      </c>
      <c r="AL3" s="92">
        <v>54403</v>
      </c>
      <c r="AM3" s="139">
        <v>54505</v>
      </c>
      <c r="AN3" s="92">
        <v>55601</v>
      </c>
      <c r="AO3" s="20">
        <v>61104</v>
      </c>
      <c r="AP3" s="158">
        <v>61110</v>
      </c>
      <c r="AQ3" s="20">
        <v>61199</v>
      </c>
      <c r="AR3" s="20">
        <v>61403</v>
      </c>
      <c r="AS3" s="89" t="s">
        <v>60</v>
      </c>
    </row>
    <row r="4" spans="1:46" ht="21" x14ac:dyDescent="0.35">
      <c r="A4" s="266"/>
      <c r="B4" s="266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  <c r="AO4" s="18"/>
      <c r="AP4" s="18"/>
      <c r="AQ4" s="18"/>
      <c r="AR4" s="18"/>
      <c r="AS4" s="6"/>
      <c r="AT4" s="6"/>
    </row>
    <row r="5" spans="1:46" ht="21" customHeight="1" x14ac:dyDescent="0.25">
      <c r="C5" s="18"/>
      <c r="D5" s="18"/>
      <c r="E5" s="18"/>
      <c r="F5" s="18"/>
      <c r="G5" s="18"/>
      <c r="H5" s="18"/>
      <c r="I5" s="18"/>
      <c r="J5" s="18"/>
      <c r="K5" s="18"/>
      <c r="L5" s="18"/>
      <c r="M5" s="18">
        <v>10028.23</v>
      </c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8"/>
      <c r="AR5" s="18"/>
      <c r="AS5" s="88">
        <f t="shared" ref="AS5:AS35" si="0">SUM(C5:AR5)</f>
        <v>10028.23</v>
      </c>
      <c r="AT5" s="6"/>
    </row>
    <row r="6" spans="1:46" ht="15.75" x14ac:dyDescent="0.25"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>
        <v>119.82</v>
      </c>
      <c r="AG6" s="18"/>
      <c r="AH6" s="18"/>
      <c r="AI6" s="18"/>
      <c r="AJ6" s="18"/>
      <c r="AK6" s="18"/>
      <c r="AL6" s="18"/>
      <c r="AM6" s="18"/>
      <c r="AN6" s="18"/>
      <c r="AO6" s="18"/>
      <c r="AP6" s="18"/>
      <c r="AQ6" s="18"/>
      <c r="AR6" s="18"/>
      <c r="AS6" s="88">
        <f t="shared" si="0"/>
        <v>119.82</v>
      </c>
      <c r="AT6" s="6"/>
    </row>
    <row r="7" spans="1:46" ht="15.75" x14ac:dyDescent="0.25">
      <c r="B7" s="53"/>
      <c r="C7" s="18">
        <f>40761.38+225</f>
        <v>40986.379999999997</v>
      </c>
      <c r="D7" s="18"/>
      <c r="E7" s="18">
        <v>67.5</v>
      </c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88">
        <f t="shared" si="0"/>
        <v>41053.879999999997</v>
      </c>
      <c r="AT7" s="6"/>
    </row>
    <row r="8" spans="1:46" ht="15.75" x14ac:dyDescent="0.25">
      <c r="B8" s="53"/>
      <c r="C8" s="18"/>
      <c r="D8" s="18">
        <v>8731.75</v>
      </c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88">
        <f t="shared" si="0"/>
        <v>8731.75</v>
      </c>
      <c r="AT8" s="6"/>
    </row>
    <row r="9" spans="1:46" ht="15.75" x14ac:dyDescent="0.25">
      <c r="B9" s="117"/>
      <c r="C9" s="18"/>
      <c r="D9" s="18">
        <v>425</v>
      </c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88">
        <f t="shared" si="0"/>
        <v>425</v>
      </c>
      <c r="AT9" s="6"/>
    </row>
    <row r="10" spans="1:46" ht="15.75" x14ac:dyDescent="0.25">
      <c r="B10" s="53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>
        <v>819</v>
      </c>
      <c r="AO10" s="18"/>
      <c r="AP10" s="18"/>
      <c r="AQ10" s="18"/>
      <c r="AR10" s="18"/>
      <c r="AS10" s="88">
        <f t="shared" si="0"/>
        <v>819</v>
      </c>
      <c r="AT10" s="6"/>
    </row>
    <row r="11" spans="1:46" ht="15.75" x14ac:dyDescent="0.25">
      <c r="B11" s="2"/>
      <c r="C11" s="18"/>
      <c r="D11" s="18"/>
      <c r="E11" s="18"/>
      <c r="F11" s="18">
        <v>8107.5</v>
      </c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88">
        <f t="shared" si="0"/>
        <v>8107.5</v>
      </c>
      <c r="AT11" s="6"/>
    </row>
    <row r="12" spans="1:46" s="15" customFormat="1" ht="15.75" x14ac:dyDescent="0.25">
      <c r="A12" s="2"/>
      <c r="B12" s="53"/>
      <c r="C12" s="18"/>
      <c r="D12" s="18"/>
      <c r="E12" s="18"/>
      <c r="F12" s="18"/>
      <c r="G12" s="18"/>
      <c r="J12" s="18"/>
      <c r="K12" s="18"/>
      <c r="L12" s="18"/>
      <c r="M12" s="18"/>
      <c r="N12" s="18">
        <v>460</v>
      </c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88">
        <f t="shared" si="0"/>
        <v>460</v>
      </c>
      <c r="AT12" s="6"/>
    </row>
    <row r="13" spans="1:46" s="15" customFormat="1" ht="15.75" x14ac:dyDescent="0.25">
      <c r="A13" s="2"/>
      <c r="B13" s="117"/>
      <c r="C13" s="18"/>
      <c r="D13" s="18">
        <v>8728.7099999999991</v>
      </c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88">
        <f t="shared" si="0"/>
        <v>8728.7099999999991</v>
      </c>
      <c r="AT13" s="6"/>
    </row>
    <row r="14" spans="1:46" ht="15.75" x14ac:dyDescent="0.25">
      <c r="B14" s="117"/>
      <c r="C14" s="18">
        <f>40371.57+182.5+182.5+225+182.5+182.5</f>
        <v>41326.57</v>
      </c>
      <c r="D14" s="18"/>
      <c r="E14" s="18">
        <f>219+67.5</f>
        <v>286.5</v>
      </c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88">
        <f t="shared" si="0"/>
        <v>41613.07</v>
      </c>
      <c r="AT14" s="6"/>
    </row>
    <row r="15" spans="1:46" s="15" customFormat="1" ht="16.5" customHeight="1" x14ac:dyDescent="0.25">
      <c r="A15" s="2"/>
      <c r="B15" s="2"/>
      <c r="C15" s="18"/>
      <c r="D15" s="18">
        <v>425</v>
      </c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88">
        <f t="shared" si="0"/>
        <v>425</v>
      </c>
      <c r="AT15" s="6"/>
    </row>
    <row r="16" spans="1:46" s="15" customFormat="1" ht="15.75" x14ac:dyDescent="0.25">
      <c r="A16" s="2"/>
      <c r="B16" s="53"/>
      <c r="C16" s="18"/>
      <c r="D16" s="18"/>
      <c r="E16" s="18"/>
      <c r="F16" s="18"/>
      <c r="G16" s="18">
        <v>2712.91</v>
      </c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25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88">
        <f t="shared" si="0"/>
        <v>2712.91</v>
      </c>
      <c r="AT16" s="6"/>
    </row>
    <row r="17" spans="1:46" s="15" customFormat="1" ht="15.75" x14ac:dyDescent="0.25">
      <c r="A17" s="2"/>
      <c r="B17" s="2"/>
      <c r="C17" s="18"/>
      <c r="D17" s="18"/>
      <c r="E17" s="18"/>
      <c r="F17" s="121"/>
      <c r="G17" s="121"/>
      <c r="H17" s="121"/>
      <c r="I17" s="121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>
        <v>3121.8</v>
      </c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88">
        <f t="shared" si="0"/>
        <v>3121.8</v>
      </c>
      <c r="AT17" s="6"/>
    </row>
    <row r="18" spans="1:46" s="15" customFormat="1" ht="15.75" x14ac:dyDescent="0.25">
      <c r="A18" s="2"/>
      <c r="B18" s="2"/>
      <c r="C18" s="121"/>
      <c r="D18" s="121"/>
      <c r="E18" s="18"/>
      <c r="F18" s="121"/>
      <c r="G18" s="121"/>
      <c r="H18" s="121"/>
      <c r="I18" s="121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>
        <v>5679.9</v>
      </c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88">
        <f t="shared" si="0"/>
        <v>5679.9</v>
      </c>
      <c r="AT18" s="6"/>
    </row>
    <row r="19" spans="1:46" s="15" customFormat="1" ht="15.75" x14ac:dyDescent="0.25">
      <c r="A19" s="2"/>
      <c r="B19" s="2"/>
      <c r="C19" s="18"/>
      <c r="D19" s="18"/>
      <c r="E19" s="18"/>
      <c r="F19" s="121"/>
      <c r="G19" s="121"/>
      <c r="H19" s="121"/>
      <c r="I19" s="121"/>
      <c r="J19" s="18"/>
      <c r="K19" s="18"/>
      <c r="L19" s="18"/>
      <c r="M19" s="18"/>
      <c r="N19" s="18"/>
      <c r="O19" s="18"/>
      <c r="P19" s="18"/>
      <c r="Q19" s="18"/>
      <c r="R19" s="18"/>
      <c r="S19" s="18">
        <v>74.7</v>
      </c>
      <c r="T19" s="18"/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88">
        <f t="shared" si="0"/>
        <v>74.7</v>
      </c>
      <c r="AT19" s="6"/>
    </row>
    <row r="20" spans="1:46" s="15" customFormat="1" ht="15.75" x14ac:dyDescent="0.25">
      <c r="A20" s="2"/>
      <c r="B20" s="117"/>
      <c r="C20" s="125"/>
      <c r="D20" s="125"/>
      <c r="E20" s="125"/>
      <c r="F20" s="125">
        <v>6437.51</v>
      </c>
      <c r="G20" s="121"/>
      <c r="H20" s="121"/>
      <c r="I20" s="121"/>
      <c r="J20" s="125"/>
      <c r="K20" s="125"/>
      <c r="L20" s="121"/>
      <c r="M20" s="125"/>
      <c r="N20" s="125"/>
      <c r="O20" s="125"/>
      <c r="P20" s="125"/>
      <c r="Q20" s="125"/>
      <c r="R20" s="125"/>
      <c r="S20" s="125"/>
      <c r="T20" s="125"/>
      <c r="U20" s="125"/>
      <c r="V20" s="125"/>
      <c r="W20" s="125"/>
      <c r="X20" s="125"/>
      <c r="Y20" s="125"/>
      <c r="Z20" s="125"/>
      <c r="AA20" s="125"/>
      <c r="AB20" s="125"/>
      <c r="AC20" s="125"/>
      <c r="AD20" s="125"/>
      <c r="AE20" s="125"/>
      <c r="AF20" s="125"/>
      <c r="AG20" s="125"/>
      <c r="AH20" s="125"/>
      <c r="AI20" s="125"/>
      <c r="AJ20" s="125"/>
      <c r="AK20" s="125"/>
      <c r="AL20" s="125"/>
      <c r="AM20" s="125"/>
      <c r="AN20" s="125"/>
      <c r="AO20" s="125"/>
      <c r="AP20" s="125"/>
      <c r="AQ20" s="125"/>
      <c r="AR20" s="125"/>
      <c r="AS20" s="88">
        <f t="shared" si="0"/>
        <v>6437.51</v>
      </c>
      <c r="AT20" s="6"/>
    </row>
    <row r="21" spans="1:46" s="15" customFormat="1" ht="15.75" x14ac:dyDescent="0.25">
      <c r="A21" s="2"/>
      <c r="B21" s="2"/>
      <c r="C21" s="121"/>
      <c r="D21" s="121"/>
      <c r="E21" s="125"/>
      <c r="F21" s="121"/>
      <c r="G21" s="121"/>
      <c r="H21" s="121"/>
      <c r="I21" s="121"/>
      <c r="J21" s="125">
        <v>1846.17</v>
      </c>
      <c r="K21" s="125">
        <v>500.28</v>
      </c>
      <c r="L21" s="125"/>
      <c r="M21" s="125"/>
      <c r="N21" s="125"/>
      <c r="O21" s="125"/>
      <c r="P21" s="125"/>
      <c r="Q21" s="125"/>
      <c r="R21" s="125"/>
      <c r="S21" s="125"/>
      <c r="T21" s="125"/>
      <c r="U21" s="125"/>
      <c r="V21" s="125"/>
      <c r="W21" s="125"/>
      <c r="X21" s="125"/>
      <c r="Y21" s="125"/>
      <c r="Z21" s="125"/>
      <c r="AA21" s="125"/>
      <c r="AB21" s="125"/>
      <c r="AC21" s="125"/>
      <c r="AD21" s="125"/>
      <c r="AE21" s="125"/>
      <c r="AF21" s="125"/>
      <c r="AG21" s="125"/>
      <c r="AH21" s="125"/>
      <c r="AI21" s="125"/>
      <c r="AJ21" s="125"/>
      <c r="AK21" s="125"/>
      <c r="AL21" s="125"/>
      <c r="AM21" s="125"/>
      <c r="AN21" s="125"/>
      <c r="AO21" s="125"/>
      <c r="AP21" s="125"/>
      <c r="AQ21" s="125"/>
      <c r="AR21" s="125"/>
      <c r="AS21" s="88">
        <f t="shared" si="0"/>
        <v>2346.4499999999998</v>
      </c>
      <c r="AT21" s="6"/>
    </row>
    <row r="22" spans="1:46" s="15" customFormat="1" ht="15.75" x14ac:dyDescent="0.25">
      <c r="A22" s="2"/>
      <c r="B22" s="117"/>
      <c r="C22" s="125"/>
      <c r="D22" s="125"/>
      <c r="E22" s="125"/>
      <c r="F22" s="121"/>
      <c r="G22" s="121"/>
      <c r="H22" s="121"/>
      <c r="I22" s="121"/>
      <c r="J22" s="125">
        <v>56</v>
      </c>
      <c r="K22" s="125"/>
      <c r="L22" s="125"/>
      <c r="M22" s="125"/>
      <c r="N22" s="125"/>
      <c r="O22" s="125"/>
      <c r="P22" s="125"/>
      <c r="Q22" s="125"/>
      <c r="R22" s="125"/>
      <c r="S22" s="125"/>
      <c r="T22" s="125"/>
      <c r="U22" s="125"/>
      <c r="V22" s="125"/>
      <c r="W22" s="125"/>
      <c r="X22" s="125"/>
      <c r="Y22" s="125"/>
      <c r="Z22" s="125"/>
      <c r="AA22" s="125"/>
      <c r="AB22" s="121"/>
      <c r="AC22" s="125"/>
      <c r="AD22" s="125"/>
      <c r="AE22" s="125"/>
      <c r="AF22" s="125"/>
      <c r="AG22" s="125"/>
      <c r="AH22" s="125"/>
      <c r="AI22" s="125"/>
      <c r="AJ22" s="125"/>
      <c r="AK22" s="125"/>
      <c r="AL22" s="125"/>
      <c r="AM22" s="125"/>
      <c r="AN22" s="125"/>
      <c r="AO22" s="125"/>
      <c r="AP22" s="125"/>
      <c r="AQ22" s="125"/>
      <c r="AR22" s="125"/>
      <c r="AS22" s="88">
        <f t="shared" si="0"/>
        <v>56</v>
      </c>
      <c r="AT22" s="6"/>
    </row>
    <row r="23" spans="1:46" s="15" customFormat="1" ht="15.75" x14ac:dyDescent="0.25">
      <c r="A23" s="2"/>
      <c r="B23" s="117"/>
      <c r="C23" s="125"/>
      <c r="D23" s="125"/>
      <c r="E23" s="125"/>
      <c r="F23" s="121"/>
      <c r="G23" s="121"/>
      <c r="H23" s="125">
        <v>4158.34</v>
      </c>
      <c r="I23" s="125">
        <v>1029.1300000000001</v>
      </c>
      <c r="J23" s="125"/>
      <c r="K23" s="125"/>
      <c r="L23" s="125"/>
      <c r="M23" s="125"/>
      <c r="N23" s="125"/>
      <c r="O23" s="125"/>
      <c r="P23" s="125"/>
      <c r="Q23" s="125"/>
      <c r="R23" s="125"/>
      <c r="S23" s="125"/>
      <c r="T23" s="125"/>
      <c r="U23" s="125"/>
      <c r="V23" s="125"/>
      <c r="W23" s="125"/>
      <c r="X23" s="125"/>
      <c r="Y23" s="125"/>
      <c r="Z23" s="125"/>
      <c r="AA23" s="125"/>
      <c r="AB23" s="121"/>
      <c r="AC23" s="125"/>
      <c r="AD23" s="125"/>
      <c r="AE23" s="125"/>
      <c r="AF23" s="125"/>
      <c r="AG23" s="125"/>
      <c r="AH23" s="125"/>
      <c r="AI23" s="125"/>
      <c r="AJ23" s="125"/>
      <c r="AK23" s="125"/>
      <c r="AL23" s="125"/>
      <c r="AM23" s="125"/>
      <c r="AN23" s="125"/>
      <c r="AO23" s="125"/>
      <c r="AP23" s="125"/>
      <c r="AQ23" s="125"/>
      <c r="AR23" s="125"/>
      <c r="AS23" s="88">
        <f t="shared" si="0"/>
        <v>5187.47</v>
      </c>
      <c r="AT23" s="6"/>
    </row>
    <row r="24" spans="1:46" s="15" customFormat="1" ht="15.75" x14ac:dyDescent="0.25">
      <c r="A24" s="2"/>
      <c r="B24" s="2"/>
      <c r="C24" s="11"/>
      <c r="D24" s="2"/>
      <c r="E24" s="125"/>
      <c r="F24" s="121"/>
      <c r="G24" s="121"/>
      <c r="H24" s="121"/>
      <c r="I24" s="121"/>
      <c r="J24" s="125">
        <v>1978.33</v>
      </c>
      <c r="K24" s="125">
        <v>340.38</v>
      </c>
      <c r="L24" s="125"/>
      <c r="M24" s="125"/>
      <c r="N24" s="125"/>
      <c r="O24" s="125"/>
      <c r="P24" s="125"/>
      <c r="Q24" s="125"/>
      <c r="R24" s="125"/>
      <c r="S24" s="125"/>
      <c r="T24" s="125"/>
      <c r="U24" s="125"/>
      <c r="V24" s="125"/>
      <c r="W24" s="125"/>
      <c r="X24" s="125"/>
      <c r="Y24" s="125"/>
      <c r="Z24" s="125"/>
      <c r="AA24" s="125"/>
      <c r="AB24" s="125"/>
      <c r="AC24" s="125"/>
      <c r="AD24" s="125"/>
      <c r="AE24" s="125"/>
      <c r="AF24" s="125"/>
      <c r="AG24" s="125"/>
      <c r="AH24" s="125"/>
      <c r="AI24" s="125"/>
      <c r="AJ24" s="125"/>
      <c r="AK24" s="125"/>
      <c r="AL24" s="125"/>
      <c r="AM24" s="125"/>
      <c r="AN24" s="125"/>
      <c r="AO24" s="125"/>
      <c r="AP24" s="125"/>
      <c r="AQ24" s="125"/>
      <c r="AR24" s="125"/>
      <c r="AS24" s="88">
        <f t="shared" si="0"/>
        <v>2318.71</v>
      </c>
      <c r="AT24" s="6"/>
    </row>
    <row r="25" spans="1:46" s="15" customFormat="1" ht="15.75" x14ac:dyDescent="0.25">
      <c r="A25" s="2"/>
      <c r="B25" s="2"/>
      <c r="C25" s="125"/>
      <c r="D25" s="125"/>
      <c r="E25" s="125"/>
      <c r="F25" s="121"/>
      <c r="G25" s="121"/>
      <c r="H25" s="121"/>
      <c r="I25" s="121"/>
      <c r="J25" s="125">
        <v>25.04</v>
      </c>
      <c r="K25" s="125"/>
      <c r="L25" s="125"/>
      <c r="M25" s="125"/>
      <c r="N25" s="125"/>
      <c r="O25" s="125"/>
      <c r="P25" s="125"/>
      <c r="Q25" s="125"/>
      <c r="R25" s="125"/>
      <c r="S25" s="125"/>
      <c r="T25" s="125"/>
      <c r="U25" s="125"/>
      <c r="V25" s="125"/>
      <c r="W25" s="125"/>
      <c r="X25" s="125"/>
      <c r="Y25" s="125"/>
      <c r="Z25" s="125"/>
      <c r="AA25" s="125"/>
      <c r="AB25" s="125"/>
      <c r="AC25" s="125"/>
      <c r="AD25" s="125"/>
      <c r="AE25" s="125"/>
      <c r="AF25" s="125"/>
      <c r="AG25" s="125"/>
      <c r="AH25" s="125"/>
      <c r="AI25" s="125"/>
      <c r="AJ25" s="125"/>
      <c r="AK25" s="125"/>
      <c r="AL25" s="125"/>
      <c r="AM25" s="125"/>
      <c r="AN25" s="125"/>
      <c r="AO25" s="125"/>
      <c r="AP25" s="125"/>
      <c r="AQ25" s="125"/>
      <c r="AR25" s="125"/>
      <c r="AS25" s="88">
        <f t="shared" si="0"/>
        <v>25.04</v>
      </c>
      <c r="AT25" s="6"/>
    </row>
    <row r="26" spans="1:46" s="15" customFormat="1" ht="15.75" x14ac:dyDescent="0.25">
      <c r="A26" s="2"/>
      <c r="B26" s="117"/>
      <c r="C26" s="125"/>
      <c r="D26" s="125"/>
      <c r="E26" s="125"/>
      <c r="F26" s="121"/>
      <c r="G26" s="121"/>
      <c r="H26" s="121"/>
      <c r="I26" s="121"/>
      <c r="J26" s="125">
        <v>1550.53</v>
      </c>
      <c r="K26" s="125">
        <v>198.29</v>
      </c>
      <c r="L26" s="125"/>
      <c r="M26" s="125"/>
      <c r="N26" s="125"/>
      <c r="O26" s="125"/>
      <c r="P26" s="125"/>
      <c r="Q26" s="125"/>
      <c r="R26" s="125"/>
      <c r="S26" s="125"/>
      <c r="T26" s="125"/>
      <c r="U26" s="125"/>
      <c r="V26" s="125"/>
      <c r="W26" s="125"/>
      <c r="X26" s="125"/>
      <c r="Y26" s="125"/>
      <c r="Z26" s="125"/>
      <c r="AA26" s="125"/>
      <c r="AB26" s="125"/>
      <c r="AC26" s="125"/>
      <c r="AD26" s="125"/>
      <c r="AE26" s="125"/>
      <c r="AF26" s="125"/>
      <c r="AG26" s="125"/>
      <c r="AH26" s="125"/>
      <c r="AI26" s="125"/>
      <c r="AJ26" s="125"/>
      <c r="AK26" s="125"/>
      <c r="AL26" s="125"/>
      <c r="AM26" s="125"/>
      <c r="AN26" s="125"/>
      <c r="AO26" s="125"/>
      <c r="AP26" s="125"/>
      <c r="AQ26" s="125"/>
      <c r="AR26" s="125"/>
      <c r="AS26" s="88">
        <f t="shared" si="0"/>
        <v>1748.82</v>
      </c>
      <c r="AT26" s="6"/>
    </row>
    <row r="27" spans="1:46" s="15" customFormat="1" ht="15.75" x14ac:dyDescent="0.25">
      <c r="A27" s="2"/>
      <c r="B27" s="53"/>
      <c r="C27" s="125"/>
      <c r="D27" s="125"/>
      <c r="E27" s="125"/>
      <c r="F27" s="121"/>
      <c r="G27" s="121"/>
      <c r="H27" s="121"/>
      <c r="I27" s="121"/>
      <c r="J27" s="125">
        <v>51.47</v>
      </c>
      <c r="K27" s="125"/>
      <c r="L27" s="125"/>
      <c r="M27" s="125"/>
      <c r="N27" s="125"/>
      <c r="O27" s="125"/>
      <c r="P27" s="125"/>
      <c r="Q27" s="125"/>
      <c r="R27" s="125"/>
      <c r="S27" s="125"/>
      <c r="T27" s="125"/>
      <c r="U27" s="125"/>
      <c r="V27" s="125"/>
      <c r="W27" s="125"/>
      <c r="X27" s="125"/>
      <c r="Y27" s="125"/>
      <c r="Z27" s="125"/>
      <c r="AA27" s="125"/>
      <c r="AB27" s="125"/>
      <c r="AC27" s="125"/>
      <c r="AD27" s="125"/>
      <c r="AE27" s="125"/>
      <c r="AF27" s="125"/>
      <c r="AG27" s="125"/>
      <c r="AH27" s="125"/>
      <c r="AI27" s="125"/>
      <c r="AJ27" s="125"/>
      <c r="AK27" s="125"/>
      <c r="AL27" s="125"/>
      <c r="AM27" s="125"/>
      <c r="AN27" s="125"/>
      <c r="AO27" s="125"/>
      <c r="AP27" s="125"/>
      <c r="AQ27" s="125"/>
      <c r="AR27" s="125"/>
      <c r="AS27" s="88">
        <f t="shared" si="0"/>
        <v>51.47</v>
      </c>
      <c r="AT27" s="6"/>
    </row>
    <row r="28" spans="1:46" s="15" customFormat="1" ht="15.75" x14ac:dyDescent="0.25">
      <c r="A28" s="2"/>
      <c r="B28" s="53"/>
      <c r="C28" s="125"/>
      <c r="D28" s="125"/>
      <c r="E28" s="125"/>
      <c r="F28" s="121"/>
      <c r="G28" s="121"/>
      <c r="H28" s="121"/>
      <c r="I28" s="121"/>
      <c r="J28" s="121"/>
      <c r="K28" s="125"/>
      <c r="L28" s="125"/>
      <c r="M28" s="125"/>
      <c r="N28" s="125"/>
      <c r="O28" s="125"/>
      <c r="P28" s="125"/>
      <c r="Q28" s="125"/>
      <c r="R28" s="125"/>
      <c r="S28" s="125"/>
      <c r="T28" s="125"/>
      <c r="U28" s="125"/>
      <c r="V28" s="125"/>
      <c r="W28" s="125"/>
      <c r="X28" s="125"/>
      <c r="Y28" s="125"/>
      <c r="Z28" s="125"/>
      <c r="AA28" s="125"/>
      <c r="AB28" s="125"/>
      <c r="AC28" s="125"/>
      <c r="AD28" s="125"/>
      <c r="AE28" s="125"/>
      <c r="AF28" s="125"/>
      <c r="AG28" s="125"/>
      <c r="AH28" s="125"/>
      <c r="AI28" s="125"/>
      <c r="AJ28" s="125"/>
      <c r="AK28" s="125"/>
      <c r="AL28" s="125"/>
      <c r="AM28" s="125"/>
      <c r="AN28" s="125"/>
      <c r="AO28" s="125"/>
      <c r="AP28" s="125"/>
      <c r="AQ28" s="125"/>
      <c r="AR28" s="125">
        <v>150</v>
      </c>
      <c r="AS28" s="88">
        <f t="shared" si="0"/>
        <v>150</v>
      </c>
      <c r="AT28" s="6"/>
    </row>
    <row r="29" spans="1:46" s="15" customFormat="1" ht="15.75" x14ac:dyDescent="0.25">
      <c r="A29" s="2"/>
      <c r="B29" s="53"/>
      <c r="C29" s="125"/>
      <c r="D29" s="125"/>
      <c r="E29" s="125"/>
      <c r="F29" s="121"/>
      <c r="G29" s="121"/>
      <c r="H29" s="121"/>
      <c r="I29" s="121"/>
      <c r="J29" s="125">
        <v>1809.87</v>
      </c>
      <c r="K29" s="125">
        <v>481.33</v>
      </c>
      <c r="L29" s="125"/>
      <c r="M29" s="125"/>
      <c r="N29" s="125"/>
      <c r="O29" s="125"/>
      <c r="P29" s="125"/>
      <c r="Q29" s="125"/>
      <c r="R29" s="125"/>
      <c r="S29" s="125"/>
      <c r="T29" s="125"/>
      <c r="U29" s="125"/>
      <c r="V29" s="125"/>
      <c r="W29" s="125"/>
      <c r="X29" s="125"/>
      <c r="Y29" s="125"/>
      <c r="Z29" s="125"/>
      <c r="AA29" s="125"/>
      <c r="AB29" s="125"/>
      <c r="AC29" s="125"/>
      <c r="AD29" s="125"/>
      <c r="AE29" s="125"/>
      <c r="AF29" s="125"/>
      <c r="AG29" s="125"/>
      <c r="AH29" s="125"/>
      <c r="AI29" s="125"/>
      <c r="AJ29" s="125"/>
      <c r="AK29" s="125"/>
      <c r="AL29" s="125"/>
      <c r="AM29" s="125"/>
      <c r="AN29" s="125"/>
      <c r="AO29" s="125"/>
      <c r="AP29" s="125"/>
      <c r="AQ29" s="125"/>
      <c r="AR29" s="125"/>
      <c r="AS29" s="88">
        <f t="shared" si="0"/>
        <v>2291.1999999999998</v>
      </c>
      <c r="AT29" s="6"/>
    </row>
    <row r="30" spans="1:46" s="15" customFormat="1" ht="17.25" customHeight="1" x14ac:dyDescent="0.25">
      <c r="A30" s="2"/>
      <c r="B30" s="2"/>
      <c r="C30" s="18"/>
      <c r="D30" s="18"/>
      <c r="E30" s="18"/>
      <c r="F30" s="121"/>
      <c r="G30" s="121"/>
      <c r="H30" s="125"/>
      <c r="I30" s="125"/>
      <c r="J30" s="125">
        <v>62.05</v>
      </c>
      <c r="K30" s="18"/>
      <c r="L30" s="18"/>
      <c r="M30" s="18"/>
      <c r="N30" s="18"/>
      <c r="O30" s="18"/>
      <c r="P30" s="121"/>
      <c r="Q30" s="121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88">
        <f t="shared" si="0"/>
        <v>62.05</v>
      </c>
      <c r="AT30" s="6"/>
    </row>
    <row r="31" spans="1:46" s="15" customFormat="1" ht="15.75" x14ac:dyDescent="0.25">
      <c r="A31" s="2"/>
      <c r="B31" s="117"/>
      <c r="C31" s="121"/>
      <c r="D31" s="121"/>
      <c r="E31" s="121"/>
      <c r="F31" s="121"/>
      <c r="G31" s="121"/>
      <c r="H31" s="125">
        <v>3931.94</v>
      </c>
      <c r="I31" s="125">
        <v>911.3</v>
      </c>
      <c r="J31" s="121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88">
        <f t="shared" si="0"/>
        <v>4843.24</v>
      </c>
      <c r="AT31" s="6"/>
    </row>
    <row r="32" spans="1:46" s="15" customFormat="1" ht="15.75" x14ac:dyDescent="0.25">
      <c r="A32" s="2"/>
      <c r="B32" s="117"/>
      <c r="C32" s="121">
        <v>41755.5</v>
      </c>
      <c r="D32" s="121"/>
      <c r="E32" s="121"/>
      <c r="F32" s="121"/>
      <c r="G32" s="121"/>
      <c r="H32" s="121"/>
      <c r="I32" s="121"/>
      <c r="J32" s="121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18"/>
      <c r="AG32" s="18"/>
      <c r="AH32" s="18"/>
      <c r="AI32" s="18"/>
      <c r="AJ32" s="18"/>
      <c r="AK32" s="18"/>
      <c r="AL32" s="18"/>
      <c r="AM32" s="18"/>
      <c r="AN32" s="18"/>
      <c r="AO32" s="18"/>
      <c r="AP32" s="18"/>
      <c r="AQ32" s="18"/>
      <c r="AR32" s="18"/>
      <c r="AS32" s="88">
        <f t="shared" si="0"/>
        <v>41755.5</v>
      </c>
      <c r="AT32" s="6"/>
    </row>
    <row r="33" spans="1:61" s="15" customFormat="1" ht="15.75" x14ac:dyDescent="0.25">
      <c r="A33" s="2"/>
      <c r="B33" s="117"/>
      <c r="C33" s="18"/>
      <c r="D33" s="18">
        <v>8747.2000000000007</v>
      </c>
      <c r="E33" s="18"/>
      <c r="F33" s="121"/>
      <c r="G33" s="121"/>
      <c r="H33" s="121"/>
      <c r="I33" s="121"/>
      <c r="J33" s="121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21"/>
      <c r="AE33" s="18"/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88">
        <f t="shared" si="0"/>
        <v>8747.2000000000007</v>
      </c>
      <c r="AT33" s="6"/>
    </row>
    <row r="34" spans="1:61" s="15" customFormat="1" ht="15.75" x14ac:dyDescent="0.25">
      <c r="A34" s="2"/>
      <c r="B34" s="2"/>
      <c r="C34" s="18"/>
      <c r="D34" s="18">
        <v>425</v>
      </c>
      <c r="E34" s="18"/>
      <c r="F34" s="125"/>
      <c r="G34" s="121"/>
      <c r="H34" s="121"/>
      <c r="I34" s="121"/>
      <c r="J34" s="121"/>
      <c r="K34" s="18"/>
      <c r="L34" s="18"/>
      <c r="M34" s="18"/>
      <c r="N34" s="121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88">
        <f t="shared" si="0"/>
        <v>425</v>
      </c>
      <c r="AT34" s="6"/>
    </row>
    <row r="35" spans="1:61" s="15" customFormat="1" ht="15.75" x14ac:dyDescent="0.25">
      <c r="A35" s="2"/>
      <c r="B35" s="2"/>
      <c r="C35" s="11"/>
      <c r="D35" s="11"/>
      <c r="E35" s="121"/>
      <c r="F35" s="121"/>
      <c r="G35" s="121"/>
      <c r="H35" s="121"/>
      <c r="I35" s="121"/>
      <c r="J35" s="121"/>
      <c r="K35" s="18"/>
      <c r="L35" s="18"/>
      <c r="M35" s="18"/>
      <c r="N35" s="18"/>
      <c r="O35" s="18"/>
      <c r="P35" s="121"/>
      <c r="Q35" s="121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>
        <v>169.5</v>
      </c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88">
        <f t="shared" si="0"/>
        <v>169.5</v>
      </c>
      <c r="AT35" s="6"/>
    </row>
    <row r="36" spans="1:61" s="15" customFormat="1" ht="15.75" x14ac:dyDescent="0.25">
      <c r="A36" s="2"/>
      <c r="B36" s="2"/>
      <c r="C36" s="18"/>
      <c r="D36" s="18"/>
      <c r="E36" s="121"/>
      <c r="F36" s="121"/>
      <c r="G36" s="121"/>
      <c r="H36" s="121"/>
      <c r="I36" s="121"/>
      <c r="J36" s="121"/>
      <c r="K36" s="18"/>
      <c r="L36" s="18"/>
      <c r="M36" s="18"/>
      <c r="N36" s="18"/>
      <c r="O36" s="18"/>
      <c r="P36" s="121"/>
      <c r="Q36" s="121"/>
      <c r="R36" s="18"/>
      <c r="S36" s="18"/>
      <c r="T36" s="18"/>
      <c r="U36" s="18"/>
      <c r="V36" s="18"/>
      <c r="W36" s="18"/>
      <c r="X36" s="18"/>
      <c r="Y36" s="18">
        <v>40</v>
      </c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88">
        <f t="shared" ref="AS36:AS67" si="1">SUM(C36:AR36)</f>
        <v>40</v>
      </c>
      <c r="AT36" s="81"/>
      <c r="AU36" s="80"/>
      <c r="AV36" s="80"/>
      <c r="AW36" s="80"/>
      <c r="AX36" s="80"/>
      <c r="AY36" s="80"/>
      <c r="AZ36" s="80"/>
      <c r="BA36" s="80"/>
      <c r="BB36" s="80"/>
      <c r="BC36" s="80"/>
      <c r="BD36" s="80"/>
      <c r="BE36" s="80"/>
      <c r="BF36" s="80"/>
      <c r="BG36" s="80"/>
      <c r="BH36" s="80"/>
      <c r="BI36" s="80"/>
    </row>
    <row r="37" spans="1:61" s="46" customFormat="1" ht="15.75" x14ac:dyDescent="0.25">
      <c r="A37" s="2"/>
      <c r="B37" s="2"/>
      <c r="C37" s="18"/>
      <c r="D37" s="18"/>
      <c r="E37" s="18"/>
      <c r="F37" s="121"/>
      <c r="G37" s="121"/>
      <c r="H37" s="121"/>
      <c r="I37" s="121"/>
      <c r="J37" s="121"/>
      <c r="K37" s="18"/>
      <c r="L37" s="18"/>
      <c r="M37" s="18"/>
      <c r="N37" s="18"/>
      <c r="O37" s="18"/>
      <c r="P37" s="18"/>
      <c r="Q37" s="18"/>
      <c r="R37" s="121"/>
      <c r="S37" s="121"/>
      <c r="T37" s="18"/>
      <c r="U37" s="18"/>
      <c r="V37" s="18"/>
      <c r="W37" s="18"/>
      <c r="X37" s="18"/>
      <c r="Y37" s="18"/>
      <c r="Z37" s="18"/>
      <c r="AA37" s="18"/>
      <c r="AB37" s="18"/>
      <c r="AC37" s="18">
        <v>400</v>
      </c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88">
        <f t="shared" si="1"/>
        <v>400</v>
      </c>
      <c r="AT37" s="82"/>
      <c r="AU37" s="83"/>
      <c r="AV37" s="83"/>
      <c r="AW37" s="83"/>
      <c r="AX37" s="83"/>
      <c r="AY37" s="83"/>
      <c r="AZ37" s="83"/>
      <c r="BA37" s="83"/>
      <c r="BB37" s="83"/>
      <c r="BC37" s="83"/>
      <c r="BD37" s="83"/>
      <c r="BE37" s="83"/>
      <c r="BF37" s="83"/>
      <c r="BG37" s="83"/>
      <c r="BH37" s="83"/>
      <c r="BI37" s="83"/>
    </row>
    <row r="38" spans="1:61" s="46" customFormat="1" ht="15.75" x14ac:dyDescent="0.25">
      <c r="A38" s="2"/>
      <c r="B38" s="117"/>
      <c r="C38" s="18"/>
      <c r="D38" s="18"/>
      <c r="E38" s="18"/>
      <c r="F38" s="18"/>
      <c r="G38" s="18"/>
      <c r="H38" s="121"/>
      <c r="I38" s="121"/>
      <c r="J38" s="121"/>
      <c r="K38" s="18"/>
      <c r="L38" s="18"/>
      <c r="M38" s="18"/>
      <c r="N38" s="18"/>
      <c r="O38" s="18"/>
      <c r="P38" s="18">
        <v>2860.57</v>
      </c>
      <c r="Q38" s="18"/>
      <c r="R38" s="121"/>
      <c r="S38" s="121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88">
        <f t="shared" si="1"/>
        <v>2860.57</v>
      </c>
      <c r="AT38" s="82"/>
      <c r="AU38" s="83"/>
      <c r="AV38" s="83"/>
      <c r="AW38" s="83"/>
      <c r="AX38" s="83"/>
      <c r="AY38" s="83"/>
      <c r="AZ38" s="83"/>
      <c r="BA38" s="83"/>
      <c r="BB38" s="83"/>
      <c r="BC38" s="83"/>
      <c r="BD38" s="83"/>
      <c r="BE38" s="83"/>
      <c r="BF38" s="83"/>
      <c r="BG38" s="83"/>
      <c r="BH38" s="83"/>
      <c r="BI38" s="83"/>
    </row>
    <row r="39" spans="1:61" s="46" customFormat="1" ht="15.75" x14ac:dyDescent="0.25">
      <c r="A39" s="2"/>
      <c r="B39" s="212"/>
      <c r="C39" s="121"/>
      <c r="D39" s="121"/>
      <c r="E39" s="121"/>
      <c r="F39" s="18"/>
      <c r="G39" s="18"/>
      <c r="H39" s="121"/>
      <c r="I39" s="121"/>
      <c r="J39" s="125">
        <v>1721.57</v>
      </c>
      <c r="K39" s="18">
        <v>473.35</v>
      </c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88">
        <f t="shared" si="1"/>
        <v>2194.92</v>
      </c>
      <c r="AT39" s="82"/>
      <c r="AU39" s="83"/>
      <c r="AV39" s="83"/>
      <c r="AW39" s="83"/>
      <c r="AX39" s="83"/>
      <c r="AY39" s="83"/>
      <c r="AZ39" s="83"/>
      <c r="BA39" s="83"/>
      <c r="BB39" s="83"/>
      <c r="BC39" s="83"/>
      <c r="BD39" s="83"/>
      <c r="BE39" s="83"/>
      <c r="BF39" s="83"/>
      <c r="BG39" s="83"/>
      <c r="BH39" s="83"/>
      <c r="BI39" s="83"/>
    </row>
    <row r="40" spans="1:61" s="46" customFormat="1" ht="15.75" x14ac:dyDescent="0.25">
      <c r="A40" s="2"/>
      <c r="B40" s="53"/>
      <c r="C40" s="121"/>
      <c r="D40" s="121"/>
      <c r="E40" s="121"/>
      <c r="F40" s="121"/>
      <c r="G40" s="121"/>
      <c r="H40" s="121"/>
      <c r="I40" s="121"/>
      <c r="J40" s="125">
        <v>46.93</v>
      </c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88">
        <f t="shared" si="1"/>
        <v>46.93</v>
      </c>
      <c r="AT40" s="82"/>
      <c r="AU40" s="83"/>
      <c r="AV40" s="83"/>
      <c r="AW40" s="83"/>
      <c r="AX40" s="83"/>
      <c r="AY40" s="83"/>
      <c r="AZ40" s="83"/>
      <c r="BA40" s="83"/>
      <c r="BB40" s="83"/>
      <c r="BC40" s="83"/>
      <c r="BD40" s="83"/>
      <c r="BE40" s="83"/>
      <c r="BF40" s="83"/>
      <c r="BG40" s="83"/>
      <c r="BH40" s="83"/>
      <c r="BI40" s="83"/>
    </row>
    <row r="41" spans="1:61" s="46" customFormat="1" ht="15.75" x14ac:dyDescent="0.25">
      <c r="A41" s="2"/>
      <c r="B41" s="211"/>
      <c r="C41" s="121"/>
      <c r="D41" s="121"/>
      <c r="E41" s="121"/>
      <c r="F41" s="18"/>
      <c r="G41" s="18"/>
      <c r="H41" s="18"/>
      <c r="I41" s="18"/>
      <c r="J41" s="18">
        <v>1833.79</v>
      </c>
      <c r="K41" s="18">
        <v>280.88</v>
      </c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88">
        <f t="shared" si="1"/>
        <v>2114.67</v>
      </c>
      <c r="AT41" s="82"/>
      <c r="AU41" s="83"/>
      <c r="AV41" s="83"/>
      <c r="AW41" s="83"/>
      <c r="AX41" s="83"/>
      <c r="AY41" s="83"/>
      <c r="AZ41" s="83"/>
      <c r="BA41" s="83"/>
      <c r="BB41" s="83"/>
      <c r="BC41" s="83"/>
      <c r="BD41" s="83"/>
      <c r="BE41" s="83"/>
      <c r="BF41" s="83"/>
      <c r="BG41" s="83"/>
      <c r="BH41" s="83"/>
      <c r="BI41" s="83"/>
    </row>
    <row r="42" spans="1:61" s="46" customFormat="1" ht="15.75" x14ac:dyDescent="0.25">
      <c r="A42" s="2"/>
      <c r="B42" s="53"/>
      <c r="C42" s="121"/>
      <c r="D42" s="121"/>
      <c r="E42" s="121"/>
      <c r="F42" s="18"/>
      <c r="G42" s="18"/>
      <c r="H42" s="18"/>
      <c r="I42" s="18"/>
      <c r="J42" s="18">
        <v>35.46</v>
      </c>
      <c r="K42" s="18"/>
      <c r="L42" s="18"/>
      <c r="M42" s="18"/>
      <c r="N42" s="121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18"/>
      <c r="AH42" s="18"/>
      <c r="AI42" s="18"/>
      <c r="AJ42" s="18"/>
      <c r="AK42" s="18"/>
      <c r="AL42" s="18"/>
      <c r="AM42" s="18"/>
      <c r="AN42" s="18"/>
      <c r="AO42" s="18"/>
      <c r="AP42" s="18"/>
      <c r="AQ42" s="18"/>
      <c r="AR42" s="18"/>
      <c r="AS42" s="88">
        <f t="shared" si="1"/>
        <v>35.46</v>
      </c>
      <c r="AT42" s="82"/>
      <c r="AU42" s="83"/>
      <c r="AV42" s="83"/>
      <c r="AW42" s="83"/>
      <c r="AX42" s="83"/>
      <c r="AY42" s="83"/>
      <c r="AZ42" s="83"/>
      <c r="BA42" s="83"/>
      <c r="BB42" s="83"/>
      <c r="BC42" s="83"/>
      <c r="BD42" s="83"/>
      <c r="BE42" s="83"/>
      <c r="BF42" s="83"/>
      <c r="BG42" s="83"/>
      <c r="BH42" s="83"/>
      <c r="BI42" s="83"/>
    </row>
    <row r="43" spans="1:61" s="46" customFormat="1" ht="16.5" customHeight="1" x14ac:dyDescent="0.25">
      <c r="A43" s="2"/>
      <c r="B43" s="212"/>
      <c r="C43" s="18"/>
      <c r="D43" s="18"/>
      <c r="E43" s="18"/>
      <c r="F43" s="18"/>
      <c r="G43" s="18"/>
      <c r="H43" s="18">
        <v>3811.15</v>
      </c>
      <c r="I43" s="18">
        <v>889.5</v>
      </c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18"/>
      <c r="AH43" s="18"/>
      <c r="AI43" s="18"/>
      <c r="AJ43" s="121"/>
      <c r="AK43" s="18"/>
      <c r="AL43" s="18"/>
      <c r="AM43" s="18"/>
      <c r="AN43" s="18"/>
      <c r="AO43" s="18"/>
      <c r="AP43" s="18"/>
      <c r="AQ43" s="18"/>
      <c r="AR43" s="18"/>
      <c r="AS43" s="88">
        <f t="shared" si="1"/>
        <v>4700.6499999999996</v>
      </c>
      <c r="AT43" s="82"/>
      <c r="AU43" s="83"/>
      <c r="AV43" s="83"/>
      <c r="AW43" s="83"/>
      <c r="AX43" s="83"/>
      <c r="AY43" s="83"/>
      <c r="AZ43" s="83"/>
      <c r="BA43" s="83"/>
      <c r="BB43" s="83"/>
      <c r="BC43" s="83"/>
      <c r="BD43" s="83"/>
      <c r="BE43" s="83"/>
      <c r="BF43" s="83"/>
      <c r="BG43" s="83"/>
      <c r="BH43" s="83"/>
      <c r="BI43" s="83"/>
    </row>
    <row r="44" spans="1:61" s="46" customFormat="1" ht="15.75" x14ac:dyDescent="0.25">
      <c r="A44" s="2"/>
      <c r="B44" s="150"/>
      <c r="C44" s="18"/>
      <c r="D44" s="18"/>
      <c r="E44" s="18"/>
      <c r="F44" s="18"/>
      <c r="G44" s="18"/>
      <c r="H44" s="18">
        <v>264.24</v>
      </c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18"/>
      <c r="AH44" s="18"/>
      <c r="AI44" s="18"/>
      <c r="AJ44" s="121"/>
      <c r="AK44" s="18"/>
      <c r="AL44" s="18"/>
      <c r="AM44" s="18"/>
      <c r="AN44" s="18"/>
      <c r="AO44" s="18"/>
      <c r="AP44" s="18"/>
      <c r="AQ44" s="18"/>
      <c r="AR44" s="18"/>
      <c r="AS44" s="88">
        <f t="shared" si="1"/>
        <v>264.24</v>
      </c>
      <c r="AT44" s="82"/>
      <c r="AU44" s="83"/>
      <c r="AV44" s="83"/>
      <c r="AW44" s="83"/>
      <c r="AX44" s="83"/>
      <c r="AY44" s="83"/>
      <c r="AZ44" s="83"/>
      <c r="BA44" s="83"/>
      <c r="BB44" s="83"/>
      <c r="BC44" s="83"/>
      <c r="BD44" s="83"/>
      <c r="BE44" s="83"/>
      <c r="BF44" s="83"/>
      <c r="BG44" s="83"/>
      <c r="BH44" s="83"/>
      <c r="BI44" s="83"/>
    </row>
    <row r="45" spans="1:61" s="46" customFormat="1" ht="15.75" x14ac:dyDescent="0.25">
      <c r="A45" s="2"/>
      <c r="B45" s="53"/>
      <c r="C45" s="18"/>
      <c r="D45" s="18"/>
      <c r="E45" s="18"/>
      <c r="F45" s="18"/>
      <c r="G45" s="18"/>
      <c r="H45" s="18">
        <v>183.7</v>
      </c>
      <c r="I45" s="18">
        <v>92.4</v>
      </c>
      <c r="J45" s="18"/>
      <c r="K45" s="18"/>
      <c r="L45" s="18"/>
      <c r="M45" s="18"/>
      <c r="N45" s="18"/>
      <c r="O45" s="121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  <c r="AL45" s="18"/>
      <c r="AM45" s="18"/>
      <c r="AN45" s="18"/>
      <c r="AO45" s="18"/>
      <c r="AP45" s="18"/>
      <c r="AQ45" s="18"/>
      <c r="AR45" s="18"/>
      <c r="AS45" s="88">
        <f t="shared" si="1"/>
        <v>276.10000000000002</v>
      </c>
      <c r="AT45" s="82"/>
      <c r="AU45" s="83"/>
      <c r="AV45" s="83"/>
      <c r="AW45" s="83"/>
      <c r="AX45" s="83"/>
      <c r="AY45" s="83"/>
      <c r="AZ45" s="83"/>
      <c r="BA45" s="83"/>
      <c r="BB45" s="83"/>
      <c r="BC45" s="83"/>
      <c r="BD45" s="83"/>
      <c r="BE45" s="83"/>
      <c r="BF45" s="83"/>
      <c r="BG45" s="83"/>
      <c r="BH45" s="83"/>
      <c r="BI45" s="83"/>
    </row>
    <row r="46" spans="1:61" s="48" customFormat="1" ht="15.75" x14ac:dyDescent="0.25">
      <c r="A46" s="2"/>
      <c r="B46" s="2"/>
      <c r="C46" s="18"/>
      <c r="D46" s="18"/>
      <c r="E46" s="121"/>
      <c r="F46" s="18">
        <v>282.89</v>
      </c>
      <c r="G46" s="18"/>
      <c r="H46" s="18"/>
      <c r="I46" s="18"/>
      <c r="J46" s="18"/>
      <c r="K46" s="18"/>
      <c r="L46" s="18"/>
      <c r="M46" s="18"/>
      <c r="N46" s="18"/>
      <c r="O46" s="18"/>
      <c r="P46" s="121"/>
      <c r="Q46" s="121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18"/>
      <c r="AG46" s="18"/>
      <c r="AH46" s="18"/>
      <c r="AI46" s="18"/>
      <c r="AJ46" s="18"/>
      <c r="AK46" s="18"/>
      <c r="AL46" s="18"/>
      <c r="AM46" s="18"/>
      <c r="AN46" s="18"/>
      <c r="AO46" s="18"/>
      <c r="AP46" s="18"/>
      <c r="AQ46" s="18"/>
      <c r="AR46" s="18"/>
      <c r="AS46" s="88">
        <f t="shared" si="1"/>
        <v>282.89</v>
      </c>
      <c r="AT46" s="82"/>
      <c r="AU46" s="84"/>
      <c r="AV46" s="84"/>
      <c r="AW46" s="84"/>
      <c r="AX46" s="84"/>
      <c r="AY46" s="84"/>
      <c r="AZ46" s="84"/>
      <c r="BA46" s="84"/>
      <c r="BB46" s="84"/>
      <c r="BC46" s="84"/>
      <c r="BD46" s="84"/>
      <c r="BE46" s="84"/>
      <c r="BF46" s="84"/>
      <c r="BG46" s="84"/>
      <c r="BH46" s="84"/>
      <c r="BI46" s="84"/>
    </row>
    <row r="47" spans="1:61" s="48" customFormat="1" ht="15.75" x14ac:dyDescent="0.25">
      <c r="A47" s="2"/>
      <c r="B47" s="2"/>
      <c r="C47" s="18">
        <f>40882.66+182.5+182.5+182.5+200+250+225</f>
        <v>42105.16</v>
      </c>
      <c r="D47" s="18"/>
      <c r="E47" s="121">
        <f>54.75+54.75+54.75+60+75+67.5</f>
        <v>366.75</v>
      </c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F47" s="121"/>
      <c r="AG47" s="18"/>
      <c r="AH47" s="18"/>
      <c r="AI47" s="18"/>
      <c r="AJ47" s="18"/>
      <c r="AK47" s="18"/>
      <c r="AL47" s="18"/>
      <c r="AM47" s="18"/>
      <c r="AN47" s="18"/>
      <c r="AO47" s="18"/>
      <c r="AP47" s="18"/>
      <c r="AQ47" s="18"/>
      <c r="AR47" s="121"/>
      <c r="AS47" s="88">
        <f t="shared" si="1"/>
        <v>42471.91</v>
      </c>
      <c r="AT47" s="82"/>
      <c r="AU47" s="84"/>
      <c r="AV47" s="84"/>
      <c r="AW47" s="84"/>
      <c r="AX47" s="84"/>
      <c r="AY47" s="84"/>
      <c r="AZ47" s="84"/>
      <c r="BA47" s="84"/>
      <c r="BB47" s="84"/>
      <c r="BC47" s="84"/>
      <c r="BD47" s="84"/>
      <c r="BE47" s="84"/>
      <c r="BF47" s="84"/>
      <c r="BG47" s="84"/>
      <c r="BH47" s="84"/>
      <c r="BI47" s="84"/>
    </row>
    <row r="48" spans="1:61" s="48" customFormat="1" ht="15.75" x14ac:dyDescent="0.25">
      <c r="A48" s="2"/>
      <c r="B48" s="2"/>
      <c r="C48" s="18"/>
      <c r="D48" s="18">
        <v>8521.9599999999991</v>
      </c>
      <c r="E48" s="121"/>
      <c r="F48" s="18"/>
      <c r="G48" s="18"/>
      <c r="H48" s="18"/>
      <c r="I48" s="18"/>
      <c r="J48" s="18"/>
      <c r="K48" s="18"/>
      <c r="L48" s="18"/>
      <c r="M48" s="18"/>
      <c r="N48" s="121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88">
        <f t="shared" si="1"/>
        <v>8521.9599999999991</v>
      </c>
      <c r="AT48" s="82"/>
      <c r="AU48" s="84"/>
      <c r="AV48" s="84"/>
      <c r="AW48" s="84"/>
      <c r="AX48" s="84"/>
      <c r="AY48" s="84"/>
      <c r="AZ48" s="84"/>
      <c r="BA48" s="84"/>
      <c r="BB48" s="84"/>
      <c r="BC48" s="84"/>
      <c r="BD48" s="84"/>
      <c r="BE48" s="84"/>
      <c r="BF48" s="84"/>
      <c r="BG48" s="84"/>
      <c r="BH48" s="84"/>
      <c r="BI48" s="84"/>
    </row>
    <row r="49" spans="1:61" s="48" customFormat="1" ht="15.75" x14ac:dyDescent="0.25">
      <c r="A49" s="2"/>
      <c r="B49" s="53"/>
      <c r="C49" s="18"/>
      <c r="D49" s="18">
        <v>425</v>
      </c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18"/>
      <c r="AG49" s="18"/>
      <c r="AH49" s="18"/>
      <c r="AI49" s="18"/>
      <c r="AJ49" s="18"/>
      <c r="AK49" s="18"/>
      <c r="AL49" s="18"/>
      <c r="AM49" s="18"/>
      <c r="AN49" s="18"/>
      <c r="AO49" s="18"/>
      <c r="AP49" s="18"/>
      <c r="AQ49" s="18"/>
      <c r="AR49" s="18"/>
      <c r="AS49" s="88">
        <f t="shared" si="1"/>
        <v>425</v>
      </c>
      <c r="AT49" s="82"/>
      <c r="AU49" s="84"/>
      <c r="AV49" s="84"/>
      <c r="AW49" s="84"/>
      <c r="AX49" s="84"/>
      <c r="AY49" s="84"/>
      <c r="AZ49" s="84"/>
      <c r="BA49" s="84"/>
      <c r="BB49" s="84"/>
      <c r="BC49" s="84"/>
      <c r="BD49" s="84"/>
      <c r="BE49" s="84"/>
      <c r="BF49" s="84"/>
      <c r="BG49" s="84"/>
      <c r="BH49" s="84"/>
      <c r="BI49" s="84"/>
    </row>
    <row r="50" spans="1:61" s="48" customFormat="1" ht="15.75" x14ac:dyDescent="0.25">
      <c r="A50" s="2"/>
      <c r="B50" s="2"/>
      <c r="C50" s="18"/>
      <c r="D50" s="18"/>
      <c r="E50" s="18"/>
      <c r="F50" s="18"/>
      <c r="G50" s="18"/>
      <c r="H50" s="18"/>
      <c r="I50" s="18"/>
      <c r="J50" s="18"/>
      <c r="K50" s="18"/>
      <c r="L50" s="18">
        <v>365</v>
      </c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18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88">
        <f t="shared" si="1"/>
        <v>365</v>
      </c>
      <c r="AT50" s="82"/>
      <c r="AU50" s="84"/>
      <c r="AV50" s="84"/>
      <c r="AW50" s="84"/>
      <c r="AX50" s="84"/>
      <c r="AY50" s="84"/>
      <c r="AZ50" s="84"/>
      <c r="BA50" s="84"/>
      <c r="BB50" s="84"/>
      <c r="BC50" s="84"/>
      <c r="BD50" s="84"/>
      <c r="BE50" s="84"/>
      <c r="BF50" s="84"/>
      <c r="BG50" s="84"/>
      <c r="BH50" s="84"/>
      <c r="BI50" s="84"/>
    </row>
    <row r="51" spans="1:61" s="48" customFormat="1" ht="15.75" x14ac:dyDescent="0.25">
      <c r="A51" s="2"/>
      <c r="B51" s="2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>
        <v>1285.73</v>
      </c>
      <c r="AC51" s="18"/>
      <c r="AD51" s="18"/>
      <c r="AE51" s="18"/>
      <c r="AF51" s="18"/>
      <c r="AG51" s="18"/>
      <c r="AH51" s="18"/>
      <c r="AI51" s="18"/>
      <c r="AJ51" s="18"/>
      <c r="AK51" s="18"/>
      <c r="AL51" s="18"/>
      <c r="AM51" s="18"/>
      <c r="AN51" s="18"/>
      <c r="AO51" s="18"/>
      <c r="AP51" s="18"/>
      <c r="AQ51" s="18"/>
      <c r="AR51" s="18"/>
      <c r="AS51" s="88">
        <f t="shared" si="1"/>
        <v>1285.73</v>
      </c>
      <c r="AT51" s="82"/>
      <c r="AU51" s="84"/>
      <c r="AV51" s="84"/>
      <c r="AW51" s="84"/>
      <c r="AX51" s="84"/>
      <c r="AY51" s="84"/>
      <c r="AZ51" s="84"/>
      <c r="BA51" s="84"/>
      <c r="BB51" s="84"/>
      <c r="BC51" s="84"/>
      <c r="BD51" s="84"/>
      <c r="BE51" s="84"/>
      <c r="BF51" s="84"/>
      <c r="BG51" s="84"/>
      <c r="BH51" s="84"/>
      <c r="BI51" s="84"/>
    </row>
    <row r="52" spans="1:61" s="48" customFormat="1" ht="15.75" x14ac:dyDescent="0.25">
      <c r="A52" s="2"/>
      <c r="B52" s="150"/>
      <c r="C52" s="125"/>
      <c r="D52" s="121"/>
      <c r="E52" s="121"/>
      <c r="F52" s="121"/>
      <c r="G52" s="121"/>
      <c r="H52" s="18"/>
      <c r="I52" s="18"/>
      <c r="J52" s="121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>
        <v>360.8</v>
      </c>
      <c r="AC52" s="18"/>
      <c r="AD52" s="18"/>
      <c r="AE52" s="18"/>
      <c r="AF52" s="18"/>
      <c r="AG52" s="18"/>
      <c r="AH52" s="18"/>
      <c r="AI52" s="18"/>
      <c r="AJ52" s="18"/>
      <c r="AK52" s="18"/>
      <c r="AL52" s="18"/>
      <c r="AM52" s="18"/>
      <c r="AN52" s="18"/>
      <c r="AO52" s="18"/>
      <c r="AP52" s="18"/>
      <c r="AQ52" s="18"/>
      <c r="AR52" s="18"/>
      <c r="AS52" s="88">
        <f t="shared" si="1"/>
        <v>360.8</v>
      </c>
      <c r="AT52" s="82"/>
      <c r="AU52" s="84"/>
      <c r="AV52" s="84"/>
      <c r="AW52" s="84"/>
      <c r="AX52" s="84"/>
      <c r="AY52" s="84"/>
      <c r="AZ52" s="84"/>
      <c r="BA52" s="84"/>
      <c r="BB52" s="84"/>
      <c r="BC52" s="84"/>
      <c r="BD52" s="84"/>
      <c r="BE52" s="84"/>
      <c r="BF52" s="84"/>
      <c r="BG52" s="84"/>
      <c r="BH52" s="84"/>
      <c r="BI52" s="84"/>
    </row>
    <row r="53" spans="1:61" s="48" customFormat="1" ht="17.25" customHeight="1" x14ac:dyDescent="0.25">
      <c r="A53" s="2"/>
      <c r="B53" s="2"/>
      <c r="C53" s="121"/>
      <c r="D53" s="121"/>
      <c r="E53" s="121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>
        <v>1174.5</v>
      </c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8"/>
      <c r="AI53" s="18"/>
      <c r="AJ53" s="18"/>
      <c r="AK53" s="18"/>
      <c r="AL53" s="18"/>
      <c r="AM53" s="18"/>
      <c r="AN53" s="18"/>
      <c r="AO53" s="18"/>
      <c r="AP53" s="18"/>
      <c r="AQ53" s="18"/>
      <c r="AR53" s="18"/>
      <c r="AS53" s="88">
        <f t="shared" si="1"/>
        <v>1174.5</v>
      </c>
      <c r="AT53" s="82"/>
      <c r="AU53" s="84"/>
      <c r="AV53" s="84"/>
      <c r="AW53" s="84"/>
      <c r="AX53" s="84"/>
      <c r="AY53" s="84"/>
      <c r="AZ53" s="84"/>
      <c r="BA53" s="84"/>
      <c r="BB53" s="84"/>
      <c r="BC53" s="84"/>
      <c r="BD53" s="84"/>
      <c r="BE53" s="84"/>
      <c r="BF53" s="84"/>
      <c r="BG53" s="84"/>
      <c r="BH53" s="84"/>
      <c r="BI53" s="84"/>
    </row>
    <row r="54" spans="1:61" s="48" customFormat="1" ht="15.75" x14ac:dyDescent="0.25">
      <c r="A54" s="2"/>
      <c r="B54" s="150"/>
      <c r="C54" s="121"/>
      <c r="D54" s="121"/>
      <c r="E54" s="121"/>
      <c r="F54" s="18">
        <v>6593.33</v>
      </c>
      <c r="G54" s="18"/>
      <c r="H54" s="18"/>
      <c r="I54" s="18"/>
      <c r="J54" s="121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18"/>
      <c r="AI54" s="18"/>
      <c r="AJ54" s="18"/>
      <c r="AK54" s="18"/>
      <c r="AL54" s="18"/>
      <c r="AM54" s="18"/>
      <c r="AN54" s="18"/>
      <c r="AO54" s="18"/>
      <c r="AP54" s="18"/>
      <c r="AQ54" s="18"/>
      <c r="AR54" s="18"/>
      <c r="AS54" s="88">
        <f t="shared" si="1"/>
        <v>6593.33</v>
      </c>
      <c r="AT54" s="82"/>
      <c r="AU54" s="84"/>
      <c r="AV54" s="84"/>
      <c r="AW54" s="84"/>
      <c r="AX54" s="84"/>
      <c r="AY54" s="84"/>
      <c r="AZ54" s="84"/>
      <c r="BA54" s="84"/>
      <c r="BB54" s="84"/>
      <c r="BC54" s="84"/>
      <c r="BD54" s="84"/>
      <c r="BE54" s="84"/>
      <c r="BF54" s="84"/>
      <c r="BG54" s="84"/>
      <c r="BH54" s="84"/>
      <c r="BI54" s="84"/>
    </row>
    <row r="55" spans="1:61" s="48" customFormat="1" ht="15.75" x14ac:dyDescent="0.25">
      <c r="A55" s="150"/>
      <c r="B55" s="150"/>
      <c r="C55" s="121"/>
      <c r="D55" s="121"/>
      <c r="E55" s="121"/>
      <c r="F55" s="18"/>
      <c r="G55" s="18"/>
      <c r="H55" s="18"/>
      <c r="I55" s="18"/>
      <c r="J55" s="18">
        <v>1596.39</v>
      </c>
      <c r="K55" s="18">
        <v>371.61</v>
      </c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/>
      <c r="AB55" s="18"/>
      <c r="AC55" s="18"/>
      <c r="AD55" s="18"/>
      <c r="AE55" s="18"/>
      <c r="AF55" s="18"/>
      <c r="AG55" s="18"/>
      <c r="AH55" s="18"/>
      <c r="AI55" s="18"/>
      <c r="AJ55" s="18"/>
      <c r="AK55" s="18"/>
      <c r="AL55" s="18"/>
      <c r="AM55" s="18"/>
      <c r="AN55" s="18"/>
      <c r="AO55" s="18"/>
      <c r="AP55" s="18"/>
      <c r="AQ55" s="18"/>
      <c r="AR55" s="18"/>
      <c r="AS55" s="88">
        <f t="shared" si="1"/>
        <v>1968</v>
      </c>
      <c r="AT55" s="82"/>
      <c r="AU55" s="84"/>
      <c r="AV55" s="84"/>
      <c r="AW55" s="84"/>
      <c r="AX55" s="84"/>
      <c r="AY55" s="84"/>
      <c r="AZ55" s="84"/>
      <c r="BA55" s="84"/>
      <c r="BB55" s="84"/>
      <c r="BC55" s="84"/>
      <c r="BD55" s="84"/>
      <c r="BE55" s="84"/>
      <c r="BF55" s="84"/>
      <c r="BG55" s="84"/>
      <c r="BH55" s="84"/>
      <c r="BI55" s="84"/>
    </row>
    <row r="56" spans="1:61" s="48" customFormat="1" ht="15.75" x14ac:dyDescent="0.25">
      <c r="A56" s="150"/>
      <c r="B56" s="150"/>
      <c r="C56" s="121"/>
      <c r="D56" s="121"/>
      <c r="E56" s="121"/>
      <c r="F56" s="18"/>
      <c r="G56" s="18"/>
      <c r="H56" s="18"/>
      <c r="I56" s="18"/>
      <c r="J56" s="18">
        <v>63.64</v>
      </c>
      <c r="K56" s="18"/>
      <c r="L56" s="18"/>
      <c r="M56" s="18"/>
      <c r="N56" s="121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18"/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/>
      <c r="AS56" s="88">
        <f t="shared" si="1"/>
        <v>63.64</v>
      </c>
      <c r="AT56" s="82"/>
      <c r="AU56" s="84"/>
      <c r="AV56" s="84"/>
      <c r="AW56" s="84"/>
      <c r="AX56" s="84"/>
      <c r="AY56" s="84"/>
      <c r="AZ56" s="84"/>
      <c r="BA56" s="84"/>
      <c r="BB56" s="84"/>
      <c r="BC56" s="84"/>
      <c r="BD56" s="84"/>
      <c r="BE56" s="84"/>
      <c r="BF56" s="84"/>
      <c r="BG56" s="84"/>
      <c r="BH56" s="84"/>
      <c r="BI56" s="84"/>
    </row>
    <row r="57" spans="1:61" s="15" customFormat="1" ht="15.75" x14ac:dyDescent="0.25">
      <c r="A57" s="2"/>
      <c r="B57" s="150"/>
      <c r="C57" s="18"/>
      <c r="D57" s="18"/>
      <c r="E57" s="18"/>
      <c r="F57" s="18"/>
      <c r="G57" s="18"/>
      <c r="H57" s="18"/>
      <c r="I57" s="18"/>
      <c r="J57" s="18">
        <v>1596.39</v>
      </c>
      <c r="K57" s="18">
        <v>371.61</v>
      </c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21"/>
      <c r="AK57" s="18"/>
      <c r="AL57" s="18"/>
      <c r="AM57" s="18"/>
      <c r="AN57" s="18"/>
      <c r="AO57" s="18"/>
      <c r="AP57" s="18"/>
      <c r="AQ57" s="18"/>
      <c r="AR57" s="18"/>
      <c r="AS57" s="88">
        <f t="shared" si="1"/>
        <v>1968</v>
      </c>
      <c r="AT57" s="81"/>
      <c r="AU57" s="80"/>
      <c r="AV57" s="80"/>
      <c r="AW57" s="80"/>
      <c r="AX57" s="80"/>
      <c r="AY57" s="80"/>
      <c r="AZ57" s="80"/>
      <c r="BA57" s="80"/>
      <c r="BB57" s="80"/>
      <c r="BC57" s="80"/>
      <c r="BD57" s="80"/>
      <c r="BE57" s="80"/>
      <c r="BF57" s="80"/>
      <c r="BG57" s="80"/>
      <c r="BH57" s="80"/>
      <c r="BI57" s="80"/>
    </row>
    <row r="58" spans="1:61" s="15" customFormat="1" ht="15.75" x14ac:dyDescent="0.25">
      <c r="A58" s="2"/>
      <c r="B58" s="2"/>
      <c r="C58" s="18"/>
      <c r="D58" s="18"/>
      <c r="E58" s="18"/>
      <c r="F58" s="18"/>
      <c r="G58" s="18"/>
      <c r="H58" s="18">
        <v>145.15</v>
      </c>
      <c r="I58" s="18">
        <v>74.849999999999994</v>
      </c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21"/>
      <c r="AE58" s="18"/>
      <c r="AF58" s="18"/>
      <c r="AG58" s="18"/>
      <c r="AH58" s="18"/>
      <c r="AI58" s="18"/>
      <c r="AJ58" s="18"/>
      <c r="AK58" s="18"/>
      <c r="AL58" s="18"/>
      <c r="AM58" s="18"/>
      <c r="AN58" s="18"/>
      <c r="AO58" s="18"/>
      <c r="AP58" s="18"/>
      <c r="AQ58" s="18"/>
      <c r="AR58" s="18"/>
      <c r="AS58" s="88">
        <f t="shared" si="1"/>
        <v>220</v>
      </c>
      <c r="AT58" s="6"/>
    </row>
    <row r="59" spans="1:61" s="15" customFormat="1" ht="15.75" x14ac:dyDescent="0.25">
      <c r="A59" s="150"/>
      <c r="B59" s="150"/>
      <c r="C59" s="18"/>
      <c r="D59" s="18"/>
      <c r="E59" s="121"/>
      <c r="F59" s="18"/>
      <c r="G59" s="18"/>
      <c r="H59" s="18">
        <v>3532.92</v>
      </c>
      <c r="I59" s="18">
        <v>720.57</v>
      </c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18"/>
      <c r="AB59" s="18"/>
      <c r="AC59" s="18"/>
      <c r="AD59" s="18"/>
      <c r="AE59" s="18"/>
      <c r="AF59" s="121"/>
      <c r="AG59" s="18"/>
      <c r="AH59" s="18"/>
      <c r="AI59" s="18"/>
      <c r="AJ59" s="18"/>
      <c r="AK59" s="18"/>
      <c r="AL59" s="18"/>
      <c r="AM59" s="18"/>
      <c r="AN59" s="18"/>
      <c r="AO59" s="18"/>
      <c r="AP59" s="18"/>
      <c r="AQ59" s="18"/>
      <c r="AR59" s="18"/>
      <c r="AS59" s="88">
        <f t="shared" si="1"/>
        <v>4253.49</v>
      </c>
      <c r="AT59" s="6"/>
    </row>
    <row r="60" spans="1:61" ht="15.75" x14ac:dyDescent="0.25">
      <c r="B60" s="2"/>
      <c r="C60" s="18">
        <f>41254.63+1367.5</f>
        <v>42622.13</v>
      </c>
      <c r="D60" s="18"/>
      <c r="E60" s="125">
        <f>54.75+58.5+67.5+60+54.75+60+54.75</f>
        <v>410.25</v>
      </c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  <c r="AC60" s="18"/>
      <c r="AD60" s="18"/>
      <c r="AE60" s="18"/>
      <c r="AF60" s="18"/>
      <c r="AG60" s="18"/>
      <c r="AH60" s="18"/>
      <c r="AI60" s="18"/>
      <c r="AJ60" s="18"/>
      <c r="AK60" s="18"/>
      <c r="AL60" s="18"/>
      <c r="AM60" s="18"/>
      <c r="AN60" s="18"/>
      <c r="AO60" s="18"/>
      <c r="AP60" s="18"/>
      <c r="AQ60" s="18"/>
      <c r="AR60" s="18"/>
      <c r="AS60" s="88">
        <f t="shared" si="1"/>
        <v>43032.38</v>
      </c>
      <c r="AT60" s="6"/>
    </row>
    <row r="61" spans="1:61" ht="15.75" x14ac:dyDescent="0.25">
      <c r="B61" s="2"/>
      <c r="C61" s="18"/>
      <c r="D61" s="18">
        <v>9115</v>
      </c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/>
      <c r="AB61" s="18"/>
      <c r="AC61" s="18"/>
      <c r="AD61" s="18"/>
      <c r="AE61" s="18"/>
      <c r="AF61" s="18"/>
      <c r="AG61" s="18"/>
      <c r="AH61" s="18"/>
      <c r="AI61" s="18"/>
      <c r="AJ61" s="18"/>
      <c r="AK61" s="18"/>
      <c r="AL61" s="18"/>
      <c r="AM61" s="18"/>
      <c r="AN61" s="18"/>
      <c r="AO61" s="18"/>
      <c r="AP61" s="18"/>
      <c r="AQ61" s="18"/>
      <c r="AR61" s="18"/>
      <c r="AS61" s="88">
        <f t="shared" si="1"/>
        <v>9115</v>
      </c>
      <c r="AT61" s="6"/>
    </row>
    <row r="62" spans="1:61" ht="15.75" x14ac:dyDescent="0.25">
      <c r="B62" s="2"/>
      <c r="C62" s="18"/>
      <c r="D62" s="18">
        <v>425</v>
      </c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18"/>
      <c r="AD62" s="18"/>
      <c r="AE62" s="18"/>
      <c r="AF62" s="18"/>
      <c r="AG62" s="18"/>
      <c r="AH62" s="18"/>
      <c r="AI62" s="18"/>
      <c r="AJ62" s="18"/>
      <c r="AK62" s="18"/>
      <c r="AL62" s="18"/>
      <c r="AM62" s="18"/>
      <c r="AN62" s="18"/>
      <c r="AO62" s="18"/>
      <c r="AP62" s="18"/>
      <c r="AQ62" s="18"/>
      <c r="AR62" s="18"/>
      <c r="AS62" s="88">
        <f t="shared" si="1"/>
        <v>425</v>
      </c>
      <c r="AT62" s="6"/>
    </row>
    <row r="63" spans="1:61" ht="15.75" x14ac:dyDescent="0.25">
      <c r="B63" s="2"/>
      <c r="C63" s="18"/>
      <c r="D63" s="18"/>
      <c r="E63" s="18"/>
      <c r="F63" s="18"/>
      <c r="G63" s="18"/>
      <c r="H63" s="18"/>
      <c r="I63" s="18"/>
      <c r="J63" s="18"/>
      <c r="K63" s="18"/>
      <c r="L63" s="18">
        <v>365</v>
      </c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  <c r="AA63" s="18"/>
      <c r="AB63" s="18"/>
      <c r="AC63" s="18"/>
      <c r="AD63" s="18"/>
      <c r="AE63" s="18"/>
      <c r="AF63" s="18"/>
      <c r="AG63" s="18"/>
      <c r="AH63" s="18"/>
      <c r="AI63" s="18"/>
      <c r="AJ63" s="18"/>
      <c r="AK63" s="18"/>
      <c r="AL63" s="18"/>
      <c r="AM63" s="18"/>
      <c r="AN63" s="18"/>
      <c r="AO63" s="18"/>
      <c r="AP63" s="18"/>
      <c r="AQ63" s="18"/>
      <c r="AR63" s="18"/>
      <c r="AS63" s="88">
        <f t="shared" si="1"/>
        <v>365</v>
      </c>
      <c r="AT63" s="6"/>
    </row>
    <row r="64" spans="1:61" ht="15.75" x14ac:dyDescent="0.25">
      <c r="B64" s="2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>
        <v>11060.3</v>
      </c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21"/>
      <c r="AE64" s="121"/>
      <c r="AF64" s="121"/>
      <c r="AG64" s="18"/>
      <c r="AH64" s="18"/>
      <c r="AI64" s="18"/>
      <c r="AJ64" s="18"/>
      <c r="AK64" s="18"/>
      <c r="AL64" s="18"/>
      <c r="AM64" s="18"/>
      <c r="AN64" s="18"/>
      <c r="AO64" s="18"/>
      <c r="AP64" s="18"/>
      <c r="AQ64" s="18"/>
      <c r="AR64" s="18"/>
      <c r="AS64" s="88">
        <f t="shared" si="1"/>
        <v>11060.3</v>
      </c>
      <c r="AT64" s="6"/>
    </row>
    <row r="65" spans="1:46" ht="15.75" x14ac:dyDescent="0.25">
      <c r="B65" s="2"/>
      <c r="C65" s="18"/>
      <c r="D65" s="18"/>
      <c r="E65" s="18"/>
      <c r="F65" s="18">
        <v>3811.36</v>
      </c>
      <c r="G65" s="18"/>
      <c r="H65" s="18"/>
      <c r="I65" s="18"/>
      <c r="J65" s="18"/>
      <c r="K65" s="18"/>
      <c r="L65" s="18"/>
      <c r="M65" s="18"/>
      <c r="N65" s="18"/>
      <c r="O65" s="18"/>
      <c r="P65" s="121"/>
      <c r="Q65" s="121"/>
      <c r="R65" s="18"/>
      <c r="S65" s="18"/>
      <c r="T65" s="18"/>
      <c r="U65" s="18"/>
      <c r="V65" s="18"/>
      <c r="W65" s="18"/>
      <c r="X65" s="18"/>
      <c r="Y65" s="18"/>
      <c r="Z65" s="18"/>
      <c r="AA65" s="18"/>
      <c r="AB65" s="18"/>
      <c r="AC65" s="18"/>
      <c r="AD65" s="121"/>
      <c r="AE65" s="121"/>
      <c r="AF65" s="121"/>
      <c r="AG65" s="18"/>
      <c r="AH65" s="18"/>
      <c r="AI65" s="18"/>
      <c r="AJ65" s="18"/>
      <c r="AK65" s="18"/>
      <c r="AL65" s="18"/>
      <c r="AM65" s="18"/>
      <c r="AN65" s="18"/>
      <c r="AO65" s="18"/>
      <c r="AP65" s="18"/>
      <c r="AQ65" s="18"/>
      <c r="AR65" s="18"/>
      <c r="AS65" s="88">
        <f t="shared" si="1"/>
        <v>3811.36</v>
      </c>
      <c r="AT65" s="6"/>
    </row>
    <row r="66" spans="1:46" ht="15.75" x14ac:dyDescent="0.25">
      <c r="B66" s="2"/>
      <c r="C66" s="18"/>
      <c r="D66" s="18"/>
      <c r="E66" s="18"/>
      <c r="F66" s="18"/>
      <c r="G66" s="18"/>
      <c r="H66" s="18"/>
      <c r="I66" s="18"/>
      <c r="J66" s="18">
        <v>1919.39</v>
      </c>
      <c r="K66" s="18">
        <v>248.5</v>
      </c>
      <c r="L66" s="18"/>
      <c r="M66" s="18"/>
      <c r="N66" s="18"/>
      <c r="O66" s="18"/>
      <c r="P66" s="121"/>
      <c r="Q66" s="121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  <c r="AC66" s="18"/>
      <c r="AD66" s="125"/>
      <c r="AE66" s="121"/>
      <c r="AF66" s="121"/>
      <c r="AG66" s="18"/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88">
        <f t="shared" si="1"/>
        <v>2167.8900000000003</v>
      </c>
      <c r="AT66" s="6"/>
    </row>
    <row r="67" spans="1:46" ht="15.75" x14ac:dyDescent="0.25">
      <c r="B67" s="2"/>
      <c r="C67" s="11"/>
      <c r="D67" s="11"/>
      <c r="E67"/>
      <c r="F67" s="121"/>
      <c r="G67" s="121"/>
      <c r="H67" s="18"/>
      <c r="I67" s="18"/>
      <c r="J67" s="125">
        <v>1765.76</v>
      </c>
      <c r="K67" s="18">
        <v>510.34</v>
      </c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/>
      <c r="AB67" s="18"/>
      <c r="AC67" s="18"/>
      <c r="AD67" s="125"/>
      <c r="AE67" s="121"/>
      <c r="AF67" s="121"/>
      <c r="AG67" s="18"/>
      <c r="AH67" s="18"/>
      <c r="AI67" s="18"/>
      <c r="AJ67" s="18"/>
      <c r="AK67" s="18"/>
      <c r="AL67" s="18"/>
      <c r="AM67" s="18"/>
      <c r="AN67" s="18"/>
      <c r="AO67" s="18"/>
      <c r="AP67" s="18"/>
      <c r="AQ67" s="18"/>
      <c r="AR67" s="18"/>
      <c r="AS67" s="88">
        <f t="shared" si="1"/>
        <v>2276.1</v>
      </c>
      <c r="AT67" s="6"/>
    </row>
    <row r="68" spans="1:46" ht="15.75" x14ac:dyDescent="0.25">
      <c r="B68" s="2"/>
      <c r="C68" s="125">
        <f>41818.53+257.5+257.5</f>
        <v>42333.53</v>
      </c>
      <c r="D68" s="121"/>
      <c r="E68" s="125">
        <f>77.25+77.25</f>
        <v>154.5</v>
      </c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  <c r="AA68" s="18"/>
      <c r="AB68" s="18"/>
      <c r="AC68" s="18"/>
      <c r="AD68" s="121"/>
      <c r="AE68" s="121"/>
      <c r="AF68" s="121"/>
      <c r="AG68" s="18"/>
      <c r="AH68" s="18"/>
      <c r="AI68" s="18"/>
      <c r="AJ68" s="18"/>
      <c r="AK68" s="18"/>
      <c r="AL68" s="18"/>
      <c r="AM68" s="18"/>
      <c r="AN68" s="18"/>
      <c r="AO68" s="18"/>
      <c r="AP68" s="18"/>
      <c r="AQ68" s="18"/>
      <c r="AR68" s="18"/>
      <c r="AS68" s="88">
        <f t="shared" ref="AS68:AS98" si="2">SUM(C68:AR68)</f>
        <v>42488.03</v>
      </c>
      <c r="AT68" s="6"/>
    </row>
    <row r="69" spans="1:46" ht="15.75" x14ac:dyDescent="0.25">
      <c r="B69" s="2"/>
      <c r="C69" s="121"/>
      <c r="D69" s="125">
        <v>9089.57</v>
      </c>
      <c r="E69" s="121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  <c r="AA69" s="18"/>
      <c r="AB69" s="18"/>
      <c r="AC69" s="18"/>
      <c r="AD69" s="121"/>
      <c r="AE69" s="121"/>
      <c r="AF69" s="121"/>
      <c r="AG69" s="18"/>
      <c r="AH69" s="18"/>
      <c r="AI69" s="18"/>
      <c r="AJ69" s="18"/>
      <c r="AK69" s="18"/>
      <c r="AL69" s="18"/>
      <c r="AM69" s="18"/>
      <c r="AN69" s="18"/>
      <c r="AO69" s="18"/>
      <c r="AP69" s="18"/>
      <c r="AQ69" s="18"/>
      <c r="AR69" s="18"/>
      <c r="AS69" s="88">
        <f t="shared" si="2"/>
        <v>9089.57</v>
      </c>
      <c r="AT69" s="6"/>
    </row>
    <row r="70" spans="1:46" ht="15.75" x14ac:dyDescent="0.25">
      <c r="B70" s="2"/>
      <c r="C70" s="121"/>
      <c r="D70" s="125">
        <v>425</v>
      </c>
      <c r="E70" s="121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  <c r="AA70" s="18"/>
      <c r="AB70" s="75"/>
      <c r="AC70" s="18"/>
      <c r="AD70" s="121"/>
      <c r="AE70" s="121"/>
      <c r="AF70" s="121"/>
      <c r="AG70" s="18"/>
      <c r="AH70" s="18"/>
      <c r="AI70" s="18"/>
      <c r="AJ70" s="18"/>
      <c r="AK70" s="18"/>
      <c r="AL70" s="18"/>
      <c r="AM70" s="18"/>
      <c r="AN70" s="18"/>
      <c r="AO70" s="18"/>
      <c r="AP70" s="121"/>
      <c r="AQ70" s="18"/>
      <c r="AR70" s="18"/>
      <c r="AS70" s="88">
        <f t="shared" si="2"/>
        <v>425</v>
      </c>
      <c r="AT70" s="6"/>
    </row>
    <row r="71" spans="1:46" ht="15.75" x14ac:dyDescent="0.25">
      <c r="B71" s="53"/>
      <c r="C71" s="121"/>
      <c r="D71" s="121"/>
      <c r="E71" s="121"/>
      <c r="F71" s="18"/>
      <c r="G71" s="18"/>
      <c r="H71" s="18"/>
      <c r="I71" s="18"/>
      <c r="J71" s="18"/>
      <c r="K71" s="18">
        <v>37.19</v>
      </c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  <c r="AA71" s="121"/>
      <c r="AB71" s="18"/>
      <c r="AC71" s="18"/>
      <c r="AD71" s="121"/>
      <c r="AE71" s="121"/>
      <c r="AF71" s="121"/>
      <c r="AG71" s="18"/>
      <c r="AH71" s="18"/>
      <c r="AI71" s="18"/>
      <c r="AJ71" s="18"/>
      <c r="AK71" s="18"/>
      <c r="AL71" s="18"/>
      <c r="AM71" s="18"/>
      <c r="AN71" s="18"/>
      <c r="AO71" s="18"/>
      <c r="AP71" s="18"/>
      <c r="AQ71" s="18"/>
      <c r="AR71" s="18"/>
      <c r="AS71" s="88">
        <f t="shared" si="2"/>
        <v>37.19</v>
      </c>
      <c r="AT71" s="6"/>
    </row>
    <row r="72" spans="1:46" s="15" customFormat="1" ht="15.75" x14ac:dyDescent="0.25">
      <c r="A72" s="2"/>
      <c r="B72" s="2"/>
      <c r="C72" s="183"/>
      <c r="D72" s="183"/>
      <c r="E72" s="125"/>
      <c r="F72" s="18"/>
      <c r="G72" s="18"/>
      <c r="H72" s="18"/>
      <c r="I72" s="18"/>
      <c r="J72" s="18">
        <v>26.61</v>
      </c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  <c r="AA72" s="121"/>
      <c r="AB72" s="18"/>
      <c r="AC72" s="18"/>
      <c r="AD72" s="121"/>
      <c r="AE72" s="121"/>
      <c r="AF72" s="121"/>
      <c r="AG72" s="18"/>
      <c r="AH72" s="18"/>
      <c r="AI72" s="18"/>
      <c r="AJ72" s="18"/>
      <c r="AK72" s="18"/>
      <c r="AL72" s="18"/>
      <c r="AM72" s="18"/>
      <c r="AN72" s="18"/>
      <c r="AO72" s="18"/>
      <c r="AP72" s="18"/>
      <c r="AQ72" s="18"/>
      <c r="AR72" s="18"/>
      <c r="AS72" s="88">
        <f t="shared" si="2"/>
        <v>26.61</v>
      </c>
      <c r="AT72" s="6"/>
    </row>
    <row r="73" spans="1:46" s="15" customFormat="1" ht="15.75" x14ac:dyDescent="0.25">
      <c r="A73" s="2"/>
      <c r="B73" s="53"/>
      <c r="C73" s="121"/>
      <c r="D73" s="125"/>
      <c r="E73" s="121"/>
      <c r="F73" s="18"/>
      <c r="G73" s="18"/>
      <c r="H73" s="18">
        <f>95.81+3.19</f>
        <v>99</v>
      </c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21"/>
      <c r="AE73" s="121"/>
      <c r="AF73" s="121"/>
      <c r="AG73" s="18"/>
      <c r="AH73" s="18"/>
      <c r="AI73" s="18"/>
      <c r="AJ73" s="18"/>
      <c r="AK73" s="18"/>
      <c r="AL73" s="18"/>
      <c r="AM73" s="18"/>
      <c r="AN73" s="18"/>
      <c r="AO73" s="18"/>
      <c r="AP73" s="18"/>
      <c r="AQ73" s="18"/>
      <c r="AR73" s="18"/>
      <c r="AS73" s="88">
        <f t="shared" si="2"/>
        <v>99</v>
      </c>
      <c r="AT73" s="6"/>
    </row>
    <row r="74" spans="1:46" s="15" customFormat="1" ht="15.75" customHeight="1" x14ac:dyDescent="0.25">
      <c r="A74" s="2"/>
      <c r="B74" s="2"/>
      <c r="C74" s="121"/>
      <c r="D74" s="121"/>
      <c r="E74" s="121"/>
      <c r="F74" s="18"/>
      <c r="G74" s="18"/>
      <c r="H74" s="18">
        <v>156.69999999999999</v>
      </c>
      <c r="I74" s="18">
        <v>116.1</v>
      </c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21"/>
      <c r="AE74" s="121"/>
      <c r="AF74" s="121"/>
      <c r="AG74" s="18"/>
      <c r="AH74" s="18"/>
      <c r="AI74" s="18"/>
      <c r="AJ74" s="18"/>
      <c r="AK74" s="18"/>
      <c r="AL74" s="18"/>
      <c r="AM74" s="18"/>
      <c r="AN74" s="18"/>
      <c r="AO74" s="18"/>
      <c r="AP74" s="18"/>
      <c r="AQ74" s="18"/>
      <c r="AR74" s="18"/>
      <c r="AS74" s="88">
        <f t="shared" si="2"/>
        <v>272.79999999999995</v>
      </c>
      <c r="AT74" s="6"/>
    </row>
    <row r="75" spans="1:46" s="15" customFormat="1" ht="15.75" customHeight="1" x14ac:dyDescent="0.25">
      <c r="A75" s="2"/>
      <c r="B75" s="212"/>
      <c r="C75" s="18"/>
      <c r="D75" s="18"/>
      <c r="E75" s="18"/>
      <c r="F75" s="18"/>
      <c r="G75" s="18"/>
      <c r="H75" s="18">
        <v>3853.36</v>
      </c>
      <c r="I75" s="18">
        <v>1016.39</v>
      </c>
      <c r="J75" s="18"/>
      <c r="K75" s="18"/>
      <c r="L75" s="18"/>
      <c r="M75" s="18"/>
      <c r="N75" s="18"/>
      <c r="O75" s="18"/>
      <c r="P75" s="18"/>
      <c r="Q75" s="18"/>
      <c r="R75" s="121"/>
      <c r="S75" s="18"/>
      <c r="T75" s="18"/>
      <c r="U75" s="18"/>
      <c r="V75" s="18"/>
      <c r="W75" s="18"/>
      <c r="X75" s="18"/>
      <c r="Y75" s="18"/>
      <c r="Z75" s="18"/>
      <c r="AA75" s="18"/>
      <c r="AB75" s="18"/>
      <c r="AC75" s="18"/>
      <c r="AD75" s="18"/>
      <c r="AE75" s="18"/>
      <c r="AF75" s="18"/>
      <c r="AG75" s="18"/>
      <c r="AH75" s="18"/>
      <c r="AI75" s="18"/>
      <c r="AJ75" s="18"/>
      <c r="AK75" s="18"/>
      <c r="AL75" s="18"/>
      <c r="AM75" s="18"/>
      <c r="AN75" s="18"/>
      <c r="AO75" s="18"/>
      <c r="AP75" s="18"/>
      <c r="AQ75" s="18"/>
      <c r="AR75" s="18"/>
      <c r="AS75" s="88">
        <f t="shared" si="2"/>
        <v>4869.75</v>
      </c>
      <c r="AT75" s="6"/>
    </row>
    <row r="76" spans="1:46" s="15" customFormat="1" ht="15.75" customHeight="1" x14ac:dyDescent="0.25">
      <c r="A76" s="2"/>
      <c r="B76" s="2"/>
      <c r="C76" s="18"/>
      <c r="D76" s="18"/>
      <c r="E76" s="18"/>
      <c r="F76" s="18"/>
      <c r="G76" s="18"/>
      <c r="H76" s="18"/>
      <c r="I76" s="18"/>
      <c r="J76" s="18"/>
      <c r="K76" s="18"/>
      <c r="L76" s="18">
        <v>365</v>
      </c>
      <c r="M76" s="18"/>
      <c r="N76" s="18"/>
      <c r="O76" s="18"/>
      <c r="P76" s="18"/>
      <c r="Q76" s="18"/>
      <c r="R76" s="121"/>
      <c r="S76" s="18"/>
      <c r="T76" s="18"/>
      <c r="U76" s="18"/>
      <c r="V76" s="18"/>
      <c r="W76" s="18"/>
      <c r="X76" s="18"/>
      <c r="Y76" s="18"/>
      <c r="Z76" s="18"/>
      <c r="AA76" s="18"/>
      <c r="AB76" s="18"/>
      <c r="AC76" s="18"/>
      <c r="AD76" s="18"/>
      <c r="AE76" s="18"/>
      <c r="AF76" s="18"/>
      <c r="AG76" s="18"/>
      <c r="AH76" s="18"/>
      <c r="AI76" s="18"/>
      <c r="AJ76" s="18"/>
      <c r="AK76" s="18"/>
      <c r="AL76" s="18"/>
      <c r="AM76" s="18"/>
      <c r="AN76" s="18"/>
      <c r="AO76" s="18"/>
      <c r="AP76" s="18"/>
      <c r="AQ76" s="18"/>
      <c r="AR76" s="18"/>
      <c r="AS76" s="88">
        <f t="shared" si="2"/>
        <v>365</v>
      </c>
      <c r="AT76" s="6"/>
    </row>
    <row r="77" spans="1:46" s="15" customFormat="1" ht="15.75" customHeight="1" x14ac:dyDescent="0.25">
      <c r="A77" s="2"/>
      <c r="B77" s="2"/>
      <c r="C77" s="18"/>
      <c r="D77" s="18">
        <v>121.67</v>
      </c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21"/>
      <c r="Q77" s="18"/>
      <c r="R77" s="18"/>
      <c r="S77" s="18"/>
      <c r="T77" s="18"/>
      <c r="U77" s="18"/>
      <c r="V77" s="18"/>
      <c r="W77" s="18"/>
      <c r="X77" s="18"/>
      <c r="Y77" s="18"/>
      <c r="Z77" s="18"/>
      <c r="AA77" s="18"/>
      <c r="AB77" s="18"/>
      <c r="AC77" s="18"/>
      <c r="AD77" s="18"/>
      <c r="AE77" s="18"/>
      <c r="AF77" s="18"/>
      <c r="AG77" s="18"/>
      <c r="AH77" s="18"/>
      <c r="AI77" s="18"/>
      <c r="AJ77" s="18"/>
      <c r="AK77" s="18"/>
      <c r="AL77" s="18"/>
      <c r="AM77" s="18"/>
      <c r="AN77" s="18"/>
      <c r="AO77" s="18"/>
      <c r="AP77" s="18"/>
      <c r="AQ77" s="18"/>
      <c r="AR77" s="18"/>
      <c r="AS77" s="88">
        <f t="shared" si="2"/>
        <v>121.67</v>
      </c>
      <c r="AT77" s="6"/>
    </row>
    <row r="78" spans="1:46" s="15" customFormat="1" ht="15.75" customHeight="1" x14ac:dyDescent="0.25">
      <c r="A78" s="2"/>
      <c r="B78" s="2"/>
      <c r="C78" s="18"/>
      <c r="D78" s="18"/>
      <c r="E78" s="18"/>
      <c r="F78" s="18">
        <v>2525</v>
      </c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  <c r="AA78" s="18"/>
      <c r="AB78" s="18"/>
      <c r="AC78" s="18"/>
      <c r="AD78" s="18"/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8"/>
      <c r="AQ78" s="18"/>
      <c r="AR78" s="18"/>
      <c r="AS78" s="88">
        <f t="shared" si="2"/>
        <v>2525</v>
      </c>
      <c r="AT78" s="6"/>
    </row>
    <row r="79" spans="1:46" s="15" customFormat="1" ht="15.75" customHeight="1" x14ac:dyDescent="0.25">
      <c r="A79" s="2"/>
      <c r="B79" s="2"/>
      <c r="C79" s="18">
        <f>41653.73+182.5</f>
        <v>41836.230000000003</v>
      </c>
      <c r="D79" s="18"/>
      <c r="E79" s="18">
        <v>54.75</v>
      </c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  <c r="AA79" s="18"/>
      <c r="AB79" s="18"/>
      <c r="AC79" s="18"/>
      <c r="AD79" s="18"/>
      <c r="AE79" s="18"/>
      <c r="AF79" s="18"/>
      <c r="AG79" s="18"/>
      <c r="AH79" s="18"/>
      <c r="AI79" s="18"/>
      <c r="AJ79" s="18"/>
      <c r="AK79" s="18"/>
      <c r="AL79" s="18"/>
      <c r="AM79" s="18"/>
      <c r="AN79" s="18"/>
      <c r="AO79" s="18"/>
      <c r="AP79" s="18"/>
      <c r="AQ79" s="18"/>
      <c r="AR79" s="18"/>
      <c r="AS79" s="88">
        <f t="shared" si="2"/>
        <v>41890.980000000003</v>
      </c>
      <c r="AT79" s="6"/>
    </row>
    <row r="80" spans="1:46" ht="15.75" x14ac:dyDescent="0.25">
      <c r="B80" s="2"/>
      <c r="C80" s="18"/>
      <c r="D80" s="18">
        <v>9069.3799999999992</v>
      </c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  <c r="AA80" s="18"/>
      <c r="AB80" s="18"/>
      <c r="AC80" s="18"/>
      <c r="AD80" s="18"/>
      <c r="AE80" s="18"/>
      <c r="AF80" s="18"/>
      <c r="AG80" s="18"/>
      <c r="AH80" s="18"/>
      <c r="AI80" s="18"/>
      <c r="AJ80" s="18"/>
      <c r="AK80" s="18"/>
      <c r="AL80" s="18"/>
      <c r="AM80" s="18"/>
      <c r="AN80" s="18"/>
      <c r="AO80" s="18"/>
      <c r="AP80" s="18"/>
      <c r="AQ80" s="18"/>
      <c r="AR80" s="18"/>
      <c r="AS80" s="88">
        <f t="shared" si="2"/>
        <v>9069.3799999999992</v>
      </c>
      <c r="AT80" s="6"/>
    </row>
    <row r="81" spans="1:58" s="15" customFormat="1" ht="15.75" x14ac:dyDescent="0.25">
      <c r="A81" s="2"/>
      <c r="B81" s="2"/>
      <c r="C81" s="18"/>
      <c r="D81" s="18">
        <v>425</v>
      </c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  <c r="AA81" s="18"/>
      <c r="AB81" s="18"/>
      <c r="AC81" s="18"/>
      <c r="AD81" s="18"/>
      <c r="AE81" s="18"/>
      <c r="AF81" s="18"/>
      <c r="AG81" s="18"/>
      <c r="AH81" s="18"/>
      <c r="AI81" s="18"/>
      <c r="AJ81" s="18"/>
      <c r="AK81" s="18"/>
      <c r="AL81" s="18"/>
      <c r="AM81" s="18"/>
      <c r="AN81" s="18"/>
      <c r="AO81" s="18"/>
      <c r="AP81" s="18"/>
      <c r="AQ81" s="18"/>
      <c r="AR81" s="18"/>
      <c r="AS81" s="88">
        <f t="shared" si="2"/>
        <v>425</v>
      </c>
      <c r="AT81" s="6"/>
    </row>
    <row r="82" spans="1:58" s="15" customFormat="1" ht="15.75" x14ac:dyDescent="0.25">
      <c r="A82" s="2"/>
      <c r="B82" s="150"/>
      <c r="C82" s="18"/>
      <c r="D82" s="18"/>
      <c r="E82" s="18"/>
      <c r="F82" s="18"/>
      <c r="G82" s="18"/>
      <c r="H82" s="18"/>
      <c r="I82" s="18"/>
      <c r="J82" s="18">
        <v>1742.74</v>
      </c>
      <c r="K82" s="18">
        <v>418.06</v>
      </c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  <c r="AA82" s="18"/>
      <c r="AB82" s="18"/>
      <c r="AC82" s="18"/>
      <c r="AD82" s="18"/>
      <c r="AE82" s="18"/>
      <c r="AF82" s="18"/>
      <c r="AG82" s="18"/>
      <c r="AH82" s="18"/>
      <c r="AI82" s="18"/>
      <c r="AJ82" s="18"/>
      <c r="AK82" s="18"/>
      <c r="AL82" s="18"/>
      <c r="AM82" s="18"/>
      <c r="AN82" s="18"/>
      <c r="AO82" s="18"/>
      <c r="AP82" s="18"/>
      <c r="AQ82" s="18"/>
      <c r="AR82" s="18"/>
      <c r="AS82" s="88">
        <f t="shared" si="2"/>
        <v>2160.8000000000002</v>
      </c>
      <c r="AT82" s="6"/>
    </row>
    <row r="83" spans="1:58" s="15" customFormat="1" ht="15.75" x14ac:dyDescent="0.25">
      <c r="A83" s="2"/>
      <c r="B83" s="150"/>
      <c r="C83" s="18"/>
      <c r="D83" s="18"/>
      <c r="E83" s="18"/>
      <c r="F83" s="18"/>
      <c r="G83" s="18"/>
      <c r="H83" s="18"/>
      <c r="I83" s="18"/>
      <c r="J83" s="18">
        <v>1818.03</v>
      </c>
      <c r="K83" s="18">
        <v>266.44</v>
      </c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  <c r="AA83" s="18"/>
      <c r="AB83" s="18"/>
      <c r="AC83" s="18"/>
      <c r="AD83" s="18"/>
      <c r="AE83" s="18"/>
      <c r="AF83" s="18"/>
      <c r="AG83" s="18"/>
      <c r="AH83" s="18"/>
      <c r="AI83" s="18"/>
      <c r="AJ83" s="18"/>
      <c r="AK83" s="18"/>
      <c r="AL83" s="18"/>
      <c r="AM83" s="18"/>
      <c r="AN83" s="18"/>
      <c r="AO83" s="18"/>
      <c r="AP83" s="18"/>
      <c r="AQ83" s="18"/>
      <c r="AR83" s="18"/>
      <c r="AS83" s="88">
        <f t="shared" si="2"/>
        <v>2084.4699999999998</v>
      </c>
      <c r="AT83" s="6"/>
    </row>
    <row r="84" spans="1:58" s="15" customFormat="1" ht="15.75" x14ac:dyDescent="0.25">
      <c r="A84" s="2"/>
      <c r="B84" s="150"/>
      <c r="C84" s="18"/>
      <c r="D84" s="18"/>
      <c r="E84" s="18"/>
      <c r="F84" s="18"/>
      <c r="G84" s="18"/>
      <c r="H84" s="18">
        <v>3625.08</v>
      </c>
      <c r="I84" s="18">
        <v>779.84</v>
      </c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  <c r="AA84" s="18"/>
      <c r="AB84" s="18"/>
      <c r="AC84" s="18"/>
      <c r="AD84" s="18"/>
      <c r="AE84" s="18"/>
      <c r="AF84" s="18"/>
      <c r="AG84" s="18"/>
      <c r="AH84" s="18"/>
      <c r="AI84" s="18"/>
      <c r="AJ84" s="18"/>
      <c r="AK84" s="18"/>
      <c r="AL84" s="18"/>
      <c r="AM84" s="18"/>
      <c r="AN84" s="18"/>
      <c r="AO84" s="18"/>
      <c r="AP84" s="18"/>
      <c r="AQ84" s="18"/>
      <c r="AR84" s="18"/>
      <c r="AS84" s="88">
        <f t="shared" si="2"/>
        <v>4404.92</v>
      </c>
      <c r="AT84" s="6"/>
    </row>
    <row r="85" spans="1:58" s="15" customFormat="1" ht="15.75" x14ac:dyDescent="0.25">
      <c r="A85" s="2"/>
      <c r="B85" s="53"/>
      <c r="C85" s="18"/>
      <c r="D85" s="18"/>
      <c r="E85" s="18"/>
      <c r="F85" s="18"/>
      <c r="G85" s="18"/>
      <c r="H85" s="18">
        <v>79.38</v>
      </c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  <c r="AA85" s="18"/>
      <c r="AB85" s="18"/>
      <c r="AC85" s="18"/>
      <c r="AD85" s="18"/>
      <c r="AE85" s="18"/>
      <c r="AF85" s="18"/>
      <c r="AG85" s="18"/>
      <c r="AH85" s="18"/>
      <c r="AI85" s="18"/>
      <c r="AJ85" s="18"/>
      <c r="AK85" s="18"/>
      <c r="AL85" s="18"/>
      <c r="AM85" s="18"/>
      <c r="AN85" s="18"/>
      <c r="AO85" s="18"/>
      <c r="AP85" s="18"/>
      <c r="AQ85" s="18"/>
      <c r="AR85" s="18"/>
      <c r="AS85" s="88">
        <f t="shared" si="2"/>
        <v>79.38</v>
      </c>
      <c r="AT85" s="6"/>
    </row>
    <row r="86" spans="1:58" ht="15.75" x14ac:dyDescent="0.25">
      <c r="B86" s="2"/>
      <c r="C86" s="18"/>
      <c r="D86" s="18"/>
      <c r="E86" s="18"/>
      <c r="F86" s="18"/>
      <c r="G86" s="18"/>
      <c r="H86" s="18"/>
      <c r="I86" s="18"/>
      <c r="J86" s="18"/>
      <c r="K86" s="18"/>
      <c r="L86" s="18">
        <v>365</v>
      </c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  <c r="AA86" s="18"/>
      <c r="AB86" s="18"/>
      <c r="AC86" s="18"/>
      <c r="AD86" s="18"/>
      <c r="AE86" s="18"/>
      <c r="AF86" s="18"/>
      <c r="AG86" s="18"/>
      <c r="AH86" s="18"/>
      <c r="AI86" s="18"/>
      <c r="AJ86" s="18"/>
      <c r="AK86" s="18"/>
      <c r="AL86" s="18"/>
      <c r="AM86" s="18"/>
      <c r="AN86" s="18"/>
      <c r="AO86" s="18"/>
      <c r="AP86" s="18"/>
      <c r="AQ86" s="18"/>
      <c r="AR86" s="18"/>
      <c r="AS86" s="88">
        <f t="shared" si="2"/>
        <v>365</v>
      </c>
      <c r="AT86" s="6"/>
    </row>
    <row r="87" spans="1:58" ht="15.75" x14ac:dyDescent="0.25">
      <c r="B87" s="53"/>
      <c r="C87" s="18"/>
      <c r="D87" s="18"/>
      <c r="E87" s="18"/>
      <c r="F87" s="18"/>
      <c r="G87" s="18"/>
      <c r="H87" s="18">
        <v>269.82</v>
      </c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  <c r="AA87" s="18"/>
      <c r="AB87" s="18"/>
      <c r="AC87" s="18"/>
      <c r="AD87" s="18"/>
      <c r="AE87" s="18"/>
      <c r="AF87" s="18"/>
      <c r="AG87" s="18"/>
      <c r="AH87" s="18"/>
      <c r="AI87" s="18"/>
      <c r="AJ87" s="18"/>
      <c r="AK87" s="18"/>
      <c r="AL87" s="18"/>
      <c r="AM87" s="18"/>
      <c r="AN87" s="18"/>
      <c r="AO87" s="18"/>
      <c r="AP87" s="18"/>
      <c r="AQ87" s="18"/>
      <c r="AR87" s="18"/>
      <c r="AS87" s="88">
        <f t="shared" si="2"/>
        <v>269.82</v>
      </c>
      <c r="AT87" s="6"/>
    </row>
    <row r="88" spans="1:58" ht="15.75" x14ac:dyDescent="0.25">
      <c r="B88" s="2"/>
      <c r="C88" s="18"/>
      <c r="D88" s="18"/>
      <c r="E88" s="18"/>
      <c r="F88" s="18">
        <v>3255.81</v>
      </c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18"/>
      <c r="AC88" s="18"/>
      <c r="AD88" s="18"/>
      <c r="AE88" s="18"/>
      <c r="AF88" s="18"/>
      <c r="AG88" s="18"/>
      <c r="AH88" s="18"/>
      <c r="AI88" s="18"/>
      <c r="AJ88" s="18"/>
      <c r="AK88" s="18"/>
      <c r="AL88" s="18"/>
      <c r="AM88" s="18"/>
      <c r="AN88" s="18"/>
      <c r="AO88" s="18"/>
      <c r="AP88" s="18"/>
      <c r="AQ88" s="18"/>
      <c r="AR88" s="18"/>
      <c r="AS88" s="88">
        <f t="shared" si="2"/>
        <v>3255.81</v>
      </c>
      <c r="AT88" s="6"/>
    </row>
    <row r="89" spans="1:58" ht="15.75" x14ac:dyDescent="0.25">
      <c r="B89" s="2"/>
      <c r="C89" s="18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  <c r="AA89" s="18"/>
      <c r="AB89" s="18"/>
      <c r="AC89" s="18"/>
      <c r="AD89" s="18"/>
      <c r="AE89" s="18"/>
      <c r="AF89" s="18"/>
      <c r="AG89" s="18"/>
      <c r="AH89" s="18"/>
      <c r="AI89" s="18"/>
      <c r="AJ89" s="18"/>
      <c r="AK89" s="18"/>
      <c r="AL89" s="18"/>
      <c r="AM89" s="18"/>
      <c r="AN89" s="18">
        <v>819</v>
      </c>
      <c r="AO89" s="18"/>
      <c r="AP89" s="18"/>
      <c r="AQ89" s="18"/>
      <c r="AR89" s="18"/>
      <c r="AS89" s="88">
        <f t="shared" si="2"/>
        <v>819</v>
      </c>
      <c r="AT89" s="6"/>
    </row>
    <row r="90" spans="1:58" ht="15.75" x14ac:dyDescent="0.25">
      <c r="B90" s="2"/>
      <c r="C90" s="18"/>
      <c r="D90" s="18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>
        <v>3084.5</v>
      </c>
      <c r="Q90" s="18"/>
      <c r="R90" s="18"/>
      <c r="S90" s="18"/>
      <c r="T90" s="18"/>
      <c r="U90" s="18"/>
      <c r="V90" s="18"/>
      <c r="W90" s="18"/>
      <c r="X90" s="18"/>
      <c r="Y90" s="18"/>
      <c r="Z90" s="18"/>
      <c r="AA90" s="18"/>
      <c r="AB90" s="18"/>
      <c r="AC90" s="18"/>
      <c r="AD90" s="18"/>
      <c r="AE90" s="18"/>
      <c r="AF90" s="18"/>
      <c r="AG90" s="18"/>
      <c r="AH90" s="18"/>
      <c r="AI90" s="18"/>
      <c r="AJ90" s="18"/>
      <c r="AK90" s="18"/>
      <c r="AL90" s="18"/>
      <c r="AM90" s="18"/>
      <c r="AN90" s="18"/>
      <c r="AO90" s="18"/>
      <c r="AP90" s="18"/>
      <c r="AQ90" s="18"/>
      <c r="AR90" s="18"/>
      <c r="AS90" s="88">
        <f t="shared" si="2"/>
        <v>3084.5</v>
      </c>
      <c r="AT90" s="6"/>
    </row>
    <row r="91" spans="1:58" ht="15.75" x14ac:dyDescent="0.25">
      <c r="B91" s="2"/>
      <c r="C91" s="18">
        <v>42130.71</v>
      </c>
      <c r="D91" s="18"/>
      <c r="E91" s="18"/>
      <c r="F91" s="18"/>
      <c r="G91" s="18"/>
      <c r="H91" s="18"/>
      <c r="I91" s="18"/>
      <c r="J91" s="11"/>
      <c r="K91" s="11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  <c r="AA91" s="18"/>
      <c r="AB91" s="18"/>
      <c r="AC91" s="18"/>
      <c r="AD91" s="18"/>
      <c r="AE91" s="18"/>
      <c r="AF91" s="18"/>
      <c r="AG91" s="18"/>
      <c r="AH91" s="18"/>
      <c r="AI91" s="18"/>
      <c r="AJ91" s="18"/>
      <c r="AK91" s="18"/>
      <c r="AL91" s="18"/>
      <c r="AM91" s="18"/>
      <c r="AN91" s="18"/>
      <c r="AO91" s="18"/>
      <c r="AP91" s="18"/>
      <c r="AQ91" s="18"/>
      <c r="AR91" s="18"/>
      <c r="AS91" s="88">
        <f t="shared" si="2"/>
        <v>42130.71</v>
      </c>
      <c r="AT91" s="6"/>
    </row>
    <row r="92" spans="1:58" ht="15.75" x14ac:dyDescent="0.25">
      <c r="B92" s="212"/>
      <c r="C92" s="11"/>
      <c r="D92" s="11">
        <v>9379.99</v>
      </c>
      <c r="E92" s="11"/>
      <c r="F92" s="11"/>
      <c r="G92" s="11"/>
      <c r="H92" s="11"/>
      <c r="I92" s="11"/>
      <c r="J92" s="18"/>
      <c r="K92" s="18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4"/>
      <c r="AJ92" s="11"/>
      <c r="AK92" s="11"/>
      <c r="AL92" s="11"/>
      <c r="AM92" s="11"/>
      <c r="AN92" s="11"/>
      <c r="AO92" s="11"/>
      <c r="AP92" s="11"/>
      <c r="AQ92" s="11"/>
      <c r="AR92" s="11"/>
      <c r="AS92" s="88">
        <f t="shared" si="2"/>
        <v>9379.99</v>
      </c>
      <c r="AT92" s="11"/>
      <c r="AU92" s="11"/>
      <c r="AV92" s="11"/>
      <c r="AW92" s="11"/>
      <c r="AX92" s="11"/>
      <c r="AY92" s="11"/>
      <c r="AZ92" s="11"/>
      <c r="BA92" s="11"/>
      <c r="BB92" s="11"/>
      <c r="BC92" s="11"/>
      <c r="BD92" s="11"/>
      <c r="BE92" s="11"/>
      <c r="BF92" s="1">
        <f>SUM(C92:BE92)</f>
        <v>18759.98</v>
      </c>
    </row>
    <row r="93" spans="1:58" ht="15.75" x14ac:dyDescent="0.25">
      <c r="B93" s="2"/>
      <c r="C93" s="18"/>
      <c r="D93" s="18"/>
      <c r="E93" s="18"/>
      <c r="F93" s="18"/>
      <c r="G93" s="18"/>
      <c r="H93" s="18"/>
      <c r="I93" s="18"/>
      <c r="J93" s="18"/>
      <c r="K93" s="18"/>
      <c r="L93" s="18">
        <v>365</v>
      </c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8"/>
      <c r="AG93" s="18"/>
      <c r="AH93" s="18"/>
      <c r="AI93" s="18"/>
      <c r="AJ93" s="18"/>
      <c r="AK93" s="18"/>
      <c r="AL93" s="18"/>
      <c r="AM93" s="18"/>
      <c r="AN93" s="18"/>
      <c r="AO93" s="18"/>
      <c r="AP93" s="18"/>
      <c r="AQ93" s="18"/>
      <c r="AR93" s="18"/>
      <c r="AS93" s="88">
        <f t="shared" si="2"/>
        <v>365</v>
      </c>
      <c r="AT93" s="6"/>
    </row>
    <row r="94" spans="1:58" ht="15.75" x14ac:dyDescent="0.25">
      <c r="B94" s="2"/>
      <c r="C94" s="18"/>
      <c r="D94" s="18"/>
      <c r="E94" s="18"/>
      <c r="F94" s="18"/>
      <c r="G94" s="18"/>
      <c r="H94" s="18"/>
      <c r="I94" s="18"/>
      <c r="J94" s="18">
        <v>1800.27</v>
      </c>
      <c r="K94" s="18">
        <v>248.28</v>
      </c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  <c r="AA94" s="18"/>
      <c r="AB94" s="18"/>
      <c r="AC94" s="18"/>
      <c r="AD94" s="18"/>
      <c r="AE94" s="18"/>
      <c r="AF94" s="18"/>
      <c r="AG94" s="18"/>
      <c r="AH94" s="18"/>
      <c r="AI94" s="18"/>
      <c r="AJ94" s="18"/>
      <c r="AK94" s="18"/>
      <c r="AL94" s="18"/>
      <c r="AM94" s="18"/>
      <c r="AN94" s="18"/>
      <c r="AO94" s="18"/>
      <c r="AP94" s="18"/>
      <c r="AQ94" s="18"/>
      <c r="AR94" s="18"/>
      <c r="AS94" s="88">
        <f t="shared" si="2"/>
        <v>2048.5500000000002</v>
      </c>
      <c r="AT94" s="6"/>
    </row>
    <row r="95" spans="1:58" ht="15.75" x14ac:dyDescent="0.25">
      <c r="B95" s="2"/>
      <c r="C95" s="18"/>
      <c r="D95" s="18"/>
      <c r="E95" s="18"/>
      <c r="F95" s="18"/>
      <c r="G95" s="18"/>
      <c r="H95" s="18"/>
      <c r="I95" s="18"/>
      <c r="J95" s="18">
        <v>1730.18</v>
      </c>
      <c r="K95" s="18">
        <v>399.66</v>
      </c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  <c r="AA95" s="18"/>
      <c r="AB95" s="18"/>
      <c r="AC95" s="18"/>
      <c r="AD95" s="18"/>
      <c r="AE95" s="18"/>
      <c r="AF95" s="18"/>
      <c r="AG95" s="18"/>
      <c r="AH95" s="18"/>
      <c r="AI95" s="18"/>
      <c r="AJ95" s="18"/>
      <c r="AK95" s="18"/>
      <c r="AL95" s="18"/>
      <c r="AM95" s="18"/>
      <c r="AN95" s="18"/>
      <c r="AO95" s="18"/>
      <c r="AP95" s="18"/>
      <c r="AQ95" s="18"/>
      <c r="AR95" s="18"/>
      <c r="AS95" s="88">
        <f t="shared" si="2"/>
        <v>2129.84</v>
      </c>
      <c r="AT95" s="6"/>
    </row>
    <row r="96" spans="1:58" ht="15.75" x14ac:dyDescent="0.25">
      <c r="B96" s="2"/>
      <c r="C96" s="18"/>
      <c r="D96" s="18"/>
      <c r="E96" s="18"/>
      <c r="F96" s="18"/>
      <c r="G96" s="18"/>
      <c r="H96" s="18">
        <v>3533.52</v>
      </c>
      <c r="I96" s="18">
        <v>742.63</v>
      </c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  <c r="AA96" s="18"/>
      <c r="AB96" s="18"/>
      <c r="AC96" s="18"/>
      <c r="AD96" s="18"/>
      <c r="AE96" s="18"/>
      <c r="AF96" s="18"/>
      <c r="AG96" s="18"/>
      <c r="AH96" s="18"/>
      <c r="AI96" s="18"/>
      <c r="AJ96" s="18"/>
      <c r="AK96" s="18"/>
      <c r="AL96" s="18"/>
      <c r="AM96" s="18"/>
      <c r="AN96" s="18"/>
      <c r="AO96" s="18"/>
      <c r="AP96" s="18"/>
      <c r="AQ96" s="18"/>
      <c r="AR96" s="18"/>
      <c r="AS96" s="88">
        <f t="shared" si="2"/>
        <v>4276.1499999999996</v>
      </c>
      <c r="AT96" s="6"/>
    </row>
    <row r="97" spans="1:46" ht="17.25" customHeight="1" x14ac:dyDescent="0.25">
      <c r="B97" s="2"/>
      <c r="C97" s="18"/>
      <c r="D97" s="18"/>
      <c r="E97" s="18"/>
      <c r="F97" s="18">
        <v>5595.18</v>
      </c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25"/>
      <c r="W97" s="18"/>
      <c r="X97" s="18"/>
      <c r="Y97" s="18"/>
      <c r="Z97" s="18"/>
      <c r="AA97" s="18"/>
      <c r="AB97" s="18"/>
      <c r="AC97" s="18"/>
      <c r="AD97" s="18"/>
      <c r="AE97" s="18"/>
      <c r="AF97" s="18"/>
      <c r="AG97" s="18"/>
      <c r="AH97" s="18"/>
      <c r="AI97" s="18"/>
      <c r="AJ97" s="18"/>
      <c r="AK97" s="18"/>
      <c r="AL97" s="18"/>
      <c r="AM97" s="18"/>
      <c r="AN97" s="18"/>
      <c r="AO97" s="18"/>
      <c r="AP97" s="18"/>
      <c r="AQ97" s="18"/>
      <c r="AR97" s="18"/>
      <c r="AS97" s="88">
        <f t="shared" si="2"/>
        <v>5595.18</v>
      </c>
      <c r="AT97" s="6"/>
    </row>
    <row r="98" spans="1:46" ht="15.75" x14ac:dyDescent="0.25">
      <c r="B98" s="119"/>
      <c r="C98" s="18"/>
      <c r="D98" s="18"/>
      <c r="E98" s="18"/>
      <c r="F98" s="18"/>
      <c r="G98" s="18"/>
      <c r="H98" s="18"/>
      <c r="I98" s="18"/>
      <c r="J98" s="18"/>
      <c r="K98" s="18"/>
      <c r="L98" s="18"/>
      <c r="M98" s="18"/>
      <c r="N98" s="121"/>
      <c r="O98" s="18"/>
      <c r="P98" s="18"/>
      <c r="Q98" s="18"/>
      <c r="R98" s="18"/>
      <c r="S98" s="121"/>
      <c r="T98" s="18"/>
      <c r="U98" s="18"/>
      <c r="V98" s="18"/>
      <c r="W98" s="18"/>
      <c r="X98" s="18"/>
      <c r="Y98" s="121"/>
      <c r="Z98" s="18"/>
      <c r="AA98" s="18"/>
      <c r="AB98" s="121"/>
      <c r="AC98" s="121"/>
      <c r="AD98" s="18"/>
      <c r="AE98" s="18"/>
      <c r="AF98" s="18"/>
      <c r="AG98" s="18"/>
      <c r="AH98" s="18"/>
      <c r="AI98" s="18"/>
      <c r="AJ98" s="18"/>
      <c r="AK98" s="18"/>
      <c r="AL98" s="18"/>
      <c r="AM98" s="18"/>
      <c r="AN98" s="18"/>
      <c r="AO98" s="18"/>
      <c r="AP98" s="18"/>
      <c r="AQ98" s="18"/>
      <c r="AR98" s="18">
        <v>200</v>
      </c>
      <c r="AS98" s="88">
        <f t="shared" si="2"/>
        <v>200</v>
      </c>
      <c r="AT98" s="6"/>
    </row>
    <row r="99" spans="1:46" ht="15.75" x14ac:dyDescent="0.25">
      <c r="B99" s="119"/>
      <c r="C99" s="18"/>
      <c r="D99" s="18"/>
      <c r="E99" s="18"/>
      <c r="F99" s="18"/>
      <c r="G99" s="18"/>
      <c r="H99" s="18"/>
      <c r="I99" s="18"/>
      <c r="J99" s="18"/>
      <c r="K99" s="18"/>
      <c r="L99" s="18"/>
      <c r="M99" s="18"/>
      <c r="N99" s="121"/>
      <c r="O99" s="18"/>
      <c r="P99" s="18"/>
      <c r="Q99" s="18"/>
      <c r="R99" s="18"/>
      <c r="S99" s="121"/>
      <c r="T99" s="18"/>
      <c r="U99" s="18"/>
      <c r="V99" s="18"/>
      <c r="W99" s="18"/>
      <c r="X99" s="18"/>
      <c r="Y99" s="121"/>
      <c r="Z99" s="18"/>
      <c r="AA99" s="18"/>
      <c r="AB99" s="121"/>
      <c r="AC99" s="18"/>
      <c r="AD99" s="18"/>
      <c r="AE99" s="18"/>
      <c r="AF99" s="18"/>
      <c r="AG99" s="18"/>
      <c r="AH99" s="18"/>
      <c r="AI99" s="18"/>
      <c r="AJ99" s="18"/>
      <c r="AK99" s="18"/>
      <c r="AL99" s="18"/>
      <c r="AM99" s="18"/>
      <c r="AN99" s="18"/>
      <c r="AO99" s="18"/>
      <c r="AP99" s="18"/>
      <c r="AQ99" s="18"/>
      <c r="AR99" s="18">
        <v>200</v>
      </c>
      <c r="AS99" s="88">
        <f t="shared" ref="AS99:AS130" si="3">SUM(C99:AR99)</f>
        <v>200</v>
      </c>
      <c r="AT99" s="6"/>
    </row>
    <row r="100" spans="1:46" ht="15.75" x14ac:dyDescent="0.25">
      <c r="B100" s="119"/>
      <c r="C100" s="18"/>
      <c r="D100" s="18"/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21"/>
      <c r="T100" s="18"/>
      <c r="U100" s="18"/>
      <c r="V100" s="18"/>
      <c r="W100" s="18"/>
      <c r="X100" s="18"/>
      <c r="Y100" s="121"/>
      <c r="Z100" s="18"/>
      <c r="AA100" s="18"/>
      <c r="AB100" s="121"/>
      <c r="AC100" s="18"/>
      <c r="AD100" s="18"/>
      <c r="AE100" s="18"/>
      <c r="AF100" s="18"/>
      <c r="AG100" s="18"/>
      <c r="AH100" s="18"/>
      <c r="AI100" s="18"/>
      <c r="AJ100" s="18"/>
      <c r="AK100" s="18"/>
      <c r="AL100" s="18"/>
      <c r="AM100" s="18"/>
      <c r="AN100" s="18"/>
      <c r="AO100" s="18"/>
      <c r="AP100" s="18"/>
      <c r="AQ100" s="18"/>
      <c r="AR100" s="18">
        <v>200</v>
      </c>
      <c r="AS100" s="88">
        <f t="shared" si="3"/>
        <v>200</v>
      </c>
      <c r="AT100" s="6"/>
    </row>
    <row r="101" spans="1:46" ht="15.75" x14ac:dyDescent="0.25">
      <c r="B101" s="119"/>
      <c r="C101" s="18"/>
      <c r="D101" s="18"/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  <c r="AA101" s="18"/>
      <c r="AB101" s="121"/>
      <c r="AC101" s="18"/>
      <c r="AD101" s="18"/>
      <c r="AE101" s="18"/>
      <c r="AF101" s="18"/>
      <c r="AG101" s="18"/>
      <c r="AH101" s="18"/>
      <c r="AI101" s="18"/>
      <c r="AJ101" s="18"/>
      <c r="AK101" s="18"/>
      <c r="AL101" s="18"/>
      <c r="AM101" s="18"/>
      <c r="AN101" s="18"/>
      <c r="AO101" s="18"/>
      <c r="AP101" s="18"/>
      <c r="AQ101" s="18"/>
      <c r="AR101" s="18">
        <v>200</v>
      </c>
      <c r="AS101" s="88">
        <f t="shared" si="3"/>
        <v>200</v>
      </c>
      <c r="AT101" s="6"/>
    </row>
    <row r="102" spans="1:46" s="15" customFormat="1" ht="15.75" x14ac:dyDescent="0.25">
      <c r="A102" s="2"/>
      <c r="B102" s="119"/>
      <c r="C102" s="18"/>
      <c r="D102" s="18"/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  <c r="AA102" s="18"/>
      <c r="AB102" s="18"/>
      <c r="AC102" s="18"/>
      <c r="AD102" s="18"/>
      <c r="AE102" s="18"/>
      <c r="AF102" s="18"/>
      <c r="AG102" s="18"/>
      <c r="AH102" s="18"/>
      <c r="AI102" s="18"/>
      <c r="AJ102" s="18"/>
      <c r="AK102" s="18"/>
      <c r="AL102" s="18"/>
      <c r="AM102" s="18"/>
      <c r="AN102" s="18"/>
      <c r="AO102" s="18"/>
      <c r="AP102" s="18"/>
      <c r="AQ102" s="18"/>
      <c r="AR102" s="18">
        <v>200</v>
      </c>
      <c r="AS102" s="88">
        <f t="shared" si="3"/>
        <v>200</v>
      </c>
      <c r="AT102" s="6"/>
    </row>
    <row r="103" spans="1:46" s="15" customFormat="1" ht="15.75" x14ac:dyDescent="0.25">
      <c r="A103" s="2"/>
      <c r="B103" s="119"/>
      <c r="C103" s="18"/>
      <c r="D103" s="18"/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  <c r="AA103" s="18"/>
      <c r="AB103" s="18"/>
      <c r="AC103" s="18"/>
      <c r="AD103" s="18"/>
      <c r="AE103" s="18"/>
      <c r="AF103" s="18"/>
      <c r="AG103" s="18"/>
      <c r="AH103" s="18"/>
      <c r="AI103" s="18"/>
      <c r="AJ103" s="18"/>
      <c r="AK103" s="18"/>
      <c r="AL103" s="18"/>
      <c r="AM103" s="18"/>
      <c r="AN103" s="18"/>
      <c r="AO103" s="18"/>
      <c r="AP103" s="18"/>
      <c r="AQ103" s="18"/>
      <c r="AR103" s="18">
        <v>200</v>
      </c>
      <c r="AS103" s="88">
        <f t="shared" si="3"/>
        <v>200</v>
      </c>
      <c r="AT103" s="6"/>
    </row>
    <row r="104" spans="1:46" s="15" customFormat="1" ht="15.75" x14ac:dyDescent="0.25">
      <c r="A104" s="2"/>
      <c r="B104" s="119"/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  <c r="AA104" s="18"/>
      <c r="AB104" s="18"/>
      <c r="AC104" s="18"/>
      <c r="AD104" s="18"/>
      <c r="AE104" s="18"/>
      <c r="AF104" s="18"/>
      <c r="AG104" s="18"/>
      <c r="AH104" s="18"/>
      <c r="AI104" s="18"/>
      <c r="AJ104" s="18"/>
      <c r="AK104" s="18"/>
      <c r="AL104" s="18"/>
      <c r="AM104" s="18"/>
      <c r="AN104" s="18"/>
      <c r="AO104" s="18"/>
      <c r="AP104" s="18"/>
      <c r="AQ104" s="18"/>
      <c r="AR104" s="18">
        <v>200</v>
      </c>
      <c r="AS104" s="88">
        <f t="shared" si="3"/>
        <v>200</v>
      </c>
      <c r="AT104" s="6"/>
    </row>
    <row r="105" spans="1:46" s="15" customFormat="1" ht="15.75" x14ac:dyDescent="0.25">
      <c r="A105" s="2"/>
      <c r="B105" s="119"/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  <c r="AA105" s="18"/>
      <c r="AB105" s="18"/>
      <c r="AC105" s="18"/>
      <c r="AD105" s="18"/>
      <c r="AE105" s="18"/>
      <c r="AF105" s="18"/>
      <c r="AG105" s="18"/>
      <c r="AH105" s="18"/>
      <c r="AI105" s="18"/>
      <c r="AJ105" s="18"/>
      <c r="AK105" s="18"/>
      <c r="AL105" s="18"/>
      <c r="AM105" s="18"/>
      <c r="AN105" s="18"/>
      <c r="AO105" s="18"/>
      <c r="AP105" s="18"/>
      <c r="AQ105" s="18"/>
      <c r="AR105" s="18">
        <v>200</v>
      </c>
      <c r="AS105" s="88">
        <f t="shared" si="3"/>
        <v>200</v>
      </c>
      <c r="AT105" s="6"/>
    </row>
    <row r="106" spans="1:46" ht="15.75" x14ac:dyDescent="0.25">
      <c r="B106" s="2"/>
      <c r="C106" s="18"/>
      <c r="D106" s="18"/>
      <c r="E106" s="18"/>
      <c r="F106" s="18"/>
      <c r="G106" s="18"/>
      <c r="H106" s="18">
        <v>3746.82</v>
      </c>
      <c r="I106" s="18">
        <v>791.17</v>
      </c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  <c r="AA106" s="18"/>
      <c r="AB106" s="18"/>
      <c r="AC106" s="18"/>
      <c r="AD106" s="18"/>
      <c r="AE106" s="18"/>
      <c r="AF106" s="18"/>
      <c r="AG106" s="18"/>
      <c r="AH106" s="18"/>
      <c r="AI106" s="18"/>
      <c r="AJ106" s="18"/>
      <c r="AK106" s="18"/>
      <c r="AL106" s="18"/>
      <c r="AM106" s="18"/>
      <c r="AN106" s="18"/>
      <c r="AO106" s="18"/>
      <c r="AP106" s="18"/>
      <c r="AQ106" s="18"/>
      <c r="AR106" s="18"/>
      <c r="AS106" s="88">
        <f t="shared" si="3"/>
        <v>4537.99</v>
      </c>
      <c r="AT106" s="6"/>
    </row>
    <row r="107" spans="1:46" ht="15.75" x14ac:dyDescent="0.25">
      <c r="B107" s="2"/>
      <c r="C107" s="18"/>
      <c r="D107" s="18"/>
      <c r="E107" s="18"/>
      <c r="F107" s="18"/>
      <c r="G107" s="18"/>
      <c r="H107" s="18"/>
      <c r="I107" s="18"/>
      <c r="J107" s="18">
        <v>1732.37</v>
      </c>
      <c r="K107" s="18">
        <v>410.19</v>
      </c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  <c r="AA107" s="18"/>
      <c r="AB107" s="18"/>
      <c r="AC107" s="18"/>
      <c r="AD107" s="18"/>
      <c r="AE107" s="18"/>
      <c r="AF107" s="18"/>
      <c r="AG107" s="18"/>
      <c r="AH107" s="18"/>
      <c r="AI107" s="18"/>
      <c r="AJ107" s="18"/>
      <c r="AK107" s="18"/>
      <c r="AL107" s="18"/>
      <c r="AM107" s="18"/>
      <c r="AN107" s="18"/>
      <c r="AO107" s="18"/>
      <c r="AP107" s="18"/>
      <c r="AQ107" s="18"/>
      <c r="AR107" s="18"/>
      <c r="AS107" s="88">
        <f t="shared" si="3"/>
        <v>2142.56</v>
      </c>
      <c r="AT107" s="6"/>
    </row>
    <row r="108" spans="1:46" ht="15.75" x14ac:dyDescent="0.25">
      <c r="B108" s="2"/>
      <c r="C108" s="18"/>
      <c r="D108" s="18"/>
      <c r="E108" s="18"/>
      <c r="F108" s="18"/>
      <c r="G108" s="18"/>
      <c r="H108" s="18"/>
      <c r="I108" s="18"/>
      <c r="J108" s="18">
        <v>1783.32</v>
      </c>
      <c r="K108" s="18">
        <v>245.44</v>
      </c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  <c r="AA108" s="18"/>
      <c r="AB108" s="18"/>
      <c r="AC108" s="18"/>
      <c r="AD108" s="18"/>
      <c r="AE108" s="18"/>
      <c r="AF108" s="18"/>
      <c r="AG108" s="18"/>
      <c r="AH108" s="18"/>
      <c r="AI108" s="18"/>
      <c r="AJ108" s="18"/>
      <c r="AK108" s="18"/>
      <c r="AL108" s="18"/>
      <c r="AM108" s="18"/>
      <c r="AN108" s="18"/>
      <c r="AO108" s="18"/>
      <c r="AP108" s="18"/>
      <c r="AQ108" s="18"/>
      <c r="AR108" s="18"/>
      <c r="AS108" s="88">
        <f t="shared" si="3"/>
        <v>2028.76</v>
      </c>
      <c r="AT108" s="6"/>
    </row>
    <row r="109" spans="1:46" ht="15.75" x14ac:dyDescent="0.25">
      <c r="B109" s="2"/>
      <c r="C109" s="18"/>
      <c r="D109" s="18"/>
      <c r="E109" s="18"/>
      <c r="F109" s="18"/>
      <c r="G109" s="18"/>
      <c r="H109" s="18">
        <v>157.37</v>
      </c>
      <c r="I109" s="18">
        <v>108.9</v>
      </c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A109" s="18"/>
      <c r="AB109" s="18"/>
      <c r="AC109" s="18"/>
      <c r="AD109" s="18"/>
      <c r="AE109" s="18"/>
      <c r="AF109" s="18"/>
      <c r="AG109" s="18"/>
      <c r="AH109" s="18"/>
      <c r="AI109" s="18"/>
      <c r="AJ109" s="18"/>
      <c r="AK109" s="18"/>
      <c r="AL109" s="18"/>
      <c r="AM109" s="18"/>
      <c r="AN109" s="18"/>
      <c r="AO109" s="18"/>
      <c r="AP109" s="18"/>
      <c r="AQ109" s="18"/>
      <c r="AR109" s="18"/>
      <c r="AS109" s="88">
        <f t="shared" si="3"/>
        <v>266.27</v>
      </c>
      <c r="AT109" s="6"/>
    </row>
    <row r="110" spans="1:46" ht="15.75" x14ac:dyDescent="0.25">
      <c r="B110" s="2"/>
      <c r="C110" s="18">
        <f>50242.27+817.5</f>
        <v>51059.77</v>
      </c>
      <c r="D110" s="18"/>
      <c r="E110" s="18">
        <f>81+54.75+54.75+54.75</f>
        <v>245.25</v>
      </c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  <c r="AA110" s="18"/>
      <c r="AB110" s="18"/>
      <c r="AC110" s="18"/>
      <c r="AD110" s="18"/>
      <c r="AE110" s="18"/>
      <c r="AF110" s="18"/>
      <c r="AG110" s="18"/>
      <c r="AH110" s="18"/>
      <c r="AI110" s="18"/>
      <c r="AJ110" s="18"/>
      <c r="AK110" s="18"/>
      <c r="AL110" s="18"/>
      <c r="AM110" s="18"/>
      <c r="AN110" s="18"/>
      <c r="AO110" s="18"/>
      <c r="AP110" s="18"/>
      <c r="AQ110" s="18"/>
      <c r="AR110" s="18"/>
      <c r="AS110" s="88">
        <f t="shared" si="3"/>
        <v>51305.02</v>
      </c>
      <c r="AT110" s="6"/>
    </row>
    <row r="111" spans="1:46" ht="15.75" x14ac:dyDescent="0.25">
      <c r="B111" s="2"/>
      <c r="C111" s="18"/>
      <c r="D111" s="18"/>
      <c r="E111" s="18"/>
      <c r="F111" s="18"/>
      <c r="G111" s="18"/>
      <c r="H111" s="18"/>
      <c r="I111" s="18"/>
      <c r="J111" s="18"/>
      <c r="K111" s="18"/>
      <c r="L111" s="18">
        <v>365</v>
      </c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  <c r="AA111" s="18"/>
      <c r="AB111" s="18"/>
      <c r="AC111" s="18"/>
      <c r="AD111" s="18"/>
      <c r="AE111" s="18"/>
      <c r="AF111" s="18"/>
      <c r="AG111" s="18"/>
      <c r="AH111" s="18"/>
      <c r="AI111" s="18"/>
      <c r="AJ111" s="18"/>
      <c r="AK111" s="18"/>
      <c r="AL111" s="18"/>
      <c r="AM111" s="18"/>
      <c r="AN111" s="18"/>
      <c r="AO111" s="18"/>
      <c r="AP111" s="18"/>
      <c r="AQ111" s="18"/>
      <c r="AR111" s="18"/>
      <c r="AS111" s="88">
        <f t="shared" si="3"/>
        <v>365</v>
      </c>
      <c r="AT111" s="6"/>
    </row>
    <row r="112" spans="1:46" ht="15.75" x14ac:dyDescent="0.25">
      <c r="B112" s="2"/>
      <c r="C112" s="18"/>
      <c r="D112" s="18"/>
      <c r="E112" s="18"/>
      <c r="F112" s="18">
        <v>105</v>
      </c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  <c r="AA112" s="18"/>
      <c r="AB112" s="18"/>
      <c r="AC112" s="18"/>
      <c r="AD112" s="18"/>
      <c r="AE112" s="18"/>
      <c r="AF112" s="18"/>
      <c r="AG112" s="18"/>
      <c r="AH112" s="18"/>
      <c r="AI112" s="18"/>
      <c r="AJ112" s="18"/>
      <c r="AK112" s="18"/>
      <c r="AL112" s="18"/>
      <c r="AM112" s="18"/>
      <c r="AN112" s="18"/>
      <c r="AO112" s="18"/>
      <c r="AP112" s="18"/>
      <c r="AQ112" s="18"/>
      <c r="AR112" s="18"/>
      <c r="AS112" s="88">
        <f t="shared" si="3"/>
        <v>105</v>
      </c>
      <c r="AT112" s="6"/>
    </row>
    <row r="113" spans="1:46" ht="15.75" x14ac:dyDescent="0.25">
      <c r="B113" s="2"/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  <c r="AA113" s="18"/>
      <c r="AB113" s="18"/>
      <c r="AC113" s="18"/>
      <c r="AD113" s="18"/>
      <c r="AE113" s="18"/>
      <c r="AF113" s="18"/>
      <c r="AG113" s="18"/>
      <c r="AH113" s="18"/>
      <c r="AI113" s="18"/>
      <c r="AJ113" s="18"/>
      <c r="AK113" s="18"/>
      <c r="AL113" s="18"/>
      <c r="AM113" s="18"/>
      <c r="AN113" s="18"/>
      <c r="AO113" s="18"/>
      <c r="AP113" s="18"/>
      <c r="AQ113" s="18"/>
      <c r="AR113" s="18"/>
      <c r="AS113" s="88">
        <f t="shared" si="3"/>
        <v>0</v>
      </c>
      <c r="AT113" s="6"/>
    </row>
    <row r="114" spans="1:46" ht="15.75" x14ac:dyDescent="0.25">
      <c r="B114" s="2"/>
      <c r="C114" s="18"/>
      <c r="D114" s="18"/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  <c r="AA114" s="18"/>
      <c r="AB114" s="18"/>
      <c r="AC114" s="18"/>
      <c r="AD114" s="18"/>
      <c r="AE114" s="18"/>
      <c r="AF114" s="18"/>
      <c r="AG114" s="18"/>
      <c r="AH114" s="18"/>
      <c r="AI114" s="18"/>
      <c r="AJ114" s="18"/>
      <c r="AK114" s="18"/>
      <c r="AL114" s="18"/>
      <c r="AM114" s="18"/>
      <c r="AN114" s="18"/>
      <c r="AO114" s="18"/>
      <c r="AP114" s="18"/>
      <c r="AQ114" s="18"/>
      <c r="AR114" s="18"/>
      <c r="AS114" s="88">
        <f t="shared" si="3"/>
        <v>0</v>
      </c>
      <c r="AT114" s="6"/>
    </row>
    <row r="115" spans="1:46" ht="15.75" x14ac:dyDescent="0.25">
      <c r="B115" s="2"/>
      <c r="C115" s="18"/>
      <c r="D115" s="18"/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  <c r="AA115" s="18"/>
      <c r="AB115" s="18"/>
      <c r="AC115" s="18"/>
      <c r="AD115" s="18"/>
      <c r="AE115" s="18"/>
      <c r="AF115" s="18"/>
      <c r="AG115" s="18"/>
      <c r="AH115" s="18"/>
      <c r="AI115" s="18"/>
      <c r="AJ115" s="18"/>
      <c r="AK115" s="18"/>
      <c r="AL115" s="18"/>
      <c r="AM115" s="18"/>
      <c r="AN115" s="18"/>
      <c r="AO115" s="18"/>
      <c r="AP115" s="18"/>
      <c r="AQ115" s="18"/>
      <c r="AR115" s="18"/>
      <c r="AS115" s="88">
        <f t="shared" si="3"/>
        <v>0</v>
      </c>
      <c r="AT115" s="6"/>
    </row>
    <row r="116" spans="1:46" ht="15.75" x14ac:dyDescent="0.25">
      <c r="B116" s="2"/>
      <c r="C116" s="18"/>
      <c r="D116" s="18"/>
      <c r="E116" s="18"/>
      <c r="F116" s="18"/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  <c r="AA116" s="18"/>
      <c r="AB116" s="18"/>
      <c r="AC116" s="18"/>
      <c r="AD116" s="18"/>
      <c r="AE116" s="18"/>
      <c r="AF116" s="18"/>
      <c r="AG116" s="18"/>
      <c r="AH116" s="18"/>
      <c r="AI116" s="18"/>
      <c r="AJ116" s="18"/>
      <c r="AK116" s="18"/>
      <c r="AL116" s="18"/>
      <c r="AM116" s="18"/>
      <c r="AN116" s="18"/>
      <c r="AO116" s="18"/>
      <c r="AP116" s="18"/>
      <c r="AQ116" s="18"/>
      <c r="AR116" s="18"/>
      <c r="AS116" s="88">
        <f t="shared" si="3"/>
        <v>0</v>
      </c>
      <c r="AT116" s="6"/>
    </row>
    <row r="117" spans="1:46" s="15" customFormat="1" ht="15.75" x14ac:dyDescent="0.25">
      <c r="A117" s="2"/>
      <c r="B117" s="2"/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  <c r="AA117" s="18"/>
      <c r="AB117" s="18"/>
      <c r="AC117" s="18"/>
      <c r="AD117" s="18"/>
      <c r="AE117" s="18"/>
      <c r="AF117" s="18"/>
      <c r="AG117" s="18"/>
      <c r="AH117" s="18"/>
      <c r="AI117" s="18"/>
      <c r="AJ117" s="18"/>
      <c r="AK117" s="18"/>
      <c r="AL117" s="18"/>
      <c r="AM117" s="18"/>
      <c r="AN117" s="18"/>
      <c r="AO117" s="18"/>
      <c r="AP117" s="18"/>
      <c r="AQ117" s="18"/>
      <c r="AR117" s="18"/>
      <c r="AS117" s="88">
        <f t="shared" si="3"/>
        <v>0</v>
      </c>
      <c r="AT117" s="6"/>
    </row>
    <row r="118" spans="1:46" s="15" customFormat="1" ht="15.75" x14ac:dyDescent="0.25">
      <c r="A118" s="2"/>
      <c r="B118" s="2"/>
      <c r="C118" s="18"/>
      <c r="D118" s="18"/>
      <c r="E118" s="18"/>
      <c r="F118" s="18"/>
      <c r="G118" s="18"/>
      <c r="H118" s="18"/>
      <c r="I118" s="18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  <c r="AA118" s="18"/>
      <c r="AB118" s="18"/>
      <c r="AC118" s="18"/>
      <c r="AD118" s="18"/>
      <c r="AE118" s="18"/>
      <c r="AF118" s="18"/>
      <c r="AG118" s="18"/>
      <c r="AH118" s="18"/>
      <c r="AI118" s="18"/>
      <c r="AJ118" s="18"/>
      <c r="AK118" s="18"/>
      <c r="AL118" s="18"/>
      <c r="AM118" s="18"/>
      <c r="AN118" s="18"/>
      <c r="AO118" s="18"/>
      <c r="AP118" s="18"/>
      <c r="AQ118" s="18"/>
      <c r="AR118" s="18"/>
      <c r="AS118" s="88">
        <f t="shared" si="3"/>
        <v>0</v>
      </c>
      <c r="AT118" s="6"/>
    </row>
    <row r="119" spans="1:46" s="15" customFormat="1" ht="15.75" x14ac:dyDescent="0.25">
      <c r="A119" s="2"/>
      <c r="B119" s="2"/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  <c r="AA119" s="18"/>
      <c r="AB119" s="18"/>
      <c r="AC119" s="18"/>
      <c r="AD119" s="18"/>
      <c r="AE119" s="18"/>
      <c r="AF119" s="18"/>
      <c r="AG119" s="18"/>
      <c r="AH119" s="18"/>
      <c r="AI119" s="18"/>
      <c r="AJ119" s="18"/>
      <c r="AK119" s="18"/>
      <c r="AL119" s="18"/>
      <c r="AM119" s="18"/>
      <c r="AN119" s="18"/>
      <c r="AO119" s="18"/>
      <c r="AP119" s="18"/>
      <c r="AQ119" s="18"/>
      <c r="AR119" s="18"/>
      <c r="AS119" s="88">
        <f t="shared" si="3"/>
        <v>0</v>
      </c>
      <c r="AT119" s="6"/>
    </row>
    <row r="120" spans="1:46" s="15" customFormat="1" ht="15.75" x14ac:dyDescent="0.25">
      <c r="A120" s="2"/>
      <c r="B120" s="2"/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  <c r="AA120" s="18"/>
      <c r="AB120" s="18"/>
      <c r="AC120" s="18"/>
      <c r="AD120" s="18"/>
      <c r="AE120" s="18"/>
      <c r="AF120" s="18"/>
      <c r="AG120" s="18"/>
      <c r="AH120" s="18"/>
      <c r="AI120" s="18"/>
      <c r="AJ120" s="18"/>
      <c r="AK120" s="18"/>
      <c r="AL120" s="18"/>
      <c r="AM120" s="18"/>
      <c r="AN120" s="18"/>
      <c r="AO120" s="18"/>
      <c r="AP120" s="18"/>
      <c r="AQ120" s="18"/>
      <c r="AR120" s="18"/>
      <c r="AS120" s="88">
        <f t="shared" si="3"/>
        <v>0</v>
      </c>
      <c r="AT120" s="6"/>
    </row>
    <row r="121" spans="1:46" s="15" customFormat="1" ht="15.75" x14ac:dyDescent="0.25">
      <c r="A121" s="2"/>
      <c r="B121" s="2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  <c r="AA121" s="18"/>
      <c r="AB121" s="18"/>
      <c r="AC121" s="18"/>
      <c r="AD121" s="18"/>
      <c r="AE121" s="18"/>
      <c r="AF121" s="18"/>
      <c r="AG121" s="18"/>
      <c r="AH121" s="18"/>
      <c r="AI121" s="18"/>
      <c r="AJ121" s="18"/>
      <c r="AK121" s="18"/>
      <c r="AL121" s="18"/>
      <c r="AM121" s="18"/>
      <c r="AN121" s="18"/>
      <c r="AO121" s="18"/>
      <c r="AP121" s="18"/>
      <c r="AQ121" s="18"/>
      <c r="AR121" s="18"/>
      <c r="AS121" s="88">
        <f t="shared" si="3"/>
        <v>0</v>
      </c>
      <c r="AT121" s="6"/>
    </row>
    <row r="122" spans="1:46" s="15" customFormat="1" ht="15.75" x14ac:dyDescent="0.25">
      <c r="A122" s="2"/>
      <c r="B122" s="2"/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  <c r="AA122" s="11"/>
      <c r="AB122" s="18"/>
      <c r="AC122" s="18"/>
      <c r="AD122" s="18"/>
      <c r="AE122" s="18"/>
      <c r="AF122" s="18"/>
      <c r="AG122" s="18"/>
      <c r="AH122" s="18"/>
      <c r="AI122" s="18"/>
      <c r="AJ122" s="18"/>
      <c r="AK122" s="18"/>
      <c r="AL122" s="18"/>
      <c r="AM122" s="18"/>
      <c r="AN122" s="18"/>
      <c r="AO122" s="18"/>
      <c r="AP122" s="18"/>
      <c r="AQ122" s="18"/>
      <c r="AR122" s="18"/>
      <c r="AS122" s="88">
        <f t="shared" si="3"/>
        <v>0</v>
      </c>
      <c r="AT122" s="6"/>
    </row>
    <row r="123" spans="1:46" s="15" customFormat="1" ht="15.75" x14ac:dyDescent="0.25">
      <c r="A123" s="2"/>
      <c r="B123" s="2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  <c r="AA123" s="18"/>
      <c r="AB123" s="18"/>
      <c r="AC123" s="18"/>
      <c r="AD123" s="18"/>
      <c r="AE123" s="18"/>
      <c r="AF123" s="18"/>
      <c r="AG123" s="18"/>
      <c r="AH123" s="18"/>
      <c r="AI123" s="18"/>
      <c r="AJ123" s="18"/>
      <c r="AK123" s="18"/>
      <c r="AL123" s="18"/>
      <c r="AM123" s="18"/>
      <c r="AN123" s="18"/>
      <c r="AO123" s="18"/>
      <c r="AP123" s="18"/>
      <c r="AQ123" s="18"/>
      <c r="AR123" s="18"/>
      <c r="AS123" s="88">
        <f t="shared" si="3"/>
        <v>0</v>
      </c>
      <c r="AT123" s="6"/>
    </row>
    <row r="124" spans="1:46" s="15" customFormat="1" ht="15.75" x14ac:dyDescent="0.25">
      <c r="A124" s="2"/>
      <c r="B124" s="2"/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  <c r="AA124" s="18"/>
      <c r="AB124" s="18"/>
      <c r="AC124" s="18"/>
      <c r="AD124" s="18"/>
      <c r="AE124" s="18"/>
      <c r="AF124" s="18"/>
      <c r="AG124" s="18"/>
      <c r="AH124" s="18"/>
      <c r="AI124" s="18"/>
      <c r="AJ124" s="18"/>
      <c r="AK124" s="18"/>
      <c r="AL124" s="18"/>
      <c r="AM124" s="18"/>
      <c r="AN124" s="18"/>
      <c r="AO124" s="18"/>
      <c r="AP124" s="18"/>
      <c r="AQ124" s="18"/>
      <c r="AR124" s="18"/>
      <c r="AS124" s="88">
        <f t="shared" si="3"/>
        <v>0</v>
      </c>
      <c r="AT124" s="6"/>
    </row>
    <row r="125" spans="1:46" ht="15.75" x14ac:dyDescent="0.25">
      <c r="B125" s="2"/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  <c r="AA125" s="18"/>
      <c r="AB125" s="18"/>
      <c r="AC125" s="18"/>
      <c r="AD125" s="18"/>
      <c r="AE125" s="18"/>
      <c r="AF125" s="18"/>
      <c r="AG125" s="18"/>
      <c r="AH125" s="18"/>
      <c r="AI125" s="18"/>
      <c r="AJ125" s="18"/>
      <c r="AK125" s="18"/>
      <c r="AL125" s="18"/>
      <c r="AM125" s="18"/>
      <c r="AN125" s="18"/>
      <c r="AO125" s="18"/>
      <c r="AP125" s="18"/>
      <c r="AQ125" s="18"/>
      <c r="AR125" s="18"/>
      <c r="AS125" s="88">
        <f t="shared" si="3"/>
        <v>0</v>
      </c>
      <c r="AT125" s="6"/>
    </row>
    <row r="126" spans="1:46" ht="15.75" x14ac:dyDescent="0.25">
      <c r="B126" s="110"/>
      <c r="C126" s="18"/>
      <c r="D126" s="18"/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  <c r="AA126" s="18"/>
      <c r="AB126" s="18"/>
      <c r="AC126" s="18"/>
      <c r="AD126" s="18"/>
      <c r="AE126" s="18"/>
      <c r="AF126" s="18"/>
      <c r="AG126" s="18"/>
      <c r="AH126" s="18"/>
      <c r="AI126" s="18"/>
      <c r="AJ126" s="18"/>
      <c r="AK126" s="18"/>
      <c r="AL126" s="18"/>
      <c r="AM126" s="18"/>
      <c r="AN126" s="18"/>
      <c r="AO126" s="18"/>
      <c r="AP126" s="18"/>
      <c r="AQ126" s="18"/>
      <c r="AR126" s="18"/>
      <c r="AS126" s="88">
        <f t="shared" si="3"/>
        <v>0</v>
      </c>
      <c r="AT126" s="6"/>
    </row>
    <row r="127" spans="1:46" ht="15.75" x14ac:dyDescent="0.25">
      <c r="B127" s="2"/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  <c r="AA127" s="18"/>
      <c r="AB127" s="18"/>
      <c r="AC127" s="18"/>
      <c r="AD127" s="18"/>
      <c r="AE127" s="18"/>
      <c r="AF127" s="18"/>
      <c r="AG127" s="18"/>
      <c r="AH127" s="18"/>
      <c r="AI127" s="18"/>
      <c r="AJ127" s="18"/>
      <c r="AK127" s="18"/>
      <c r="AL127" s="18"/>
      <c r="AM127" s="18"/>
      <c r="AN127" s="18"/>
      <c r="AO127" s="18"/>
      <c r="AP127" s="18"/>
      <c r="AQ127" s="18"/>
      <c r="AR127" s="18"/>
      <c r="AS127" s="88">
        <f t="shared" si="3"/>
        <v>0</v>
      </c>
      <c r="AT127" s="6"/>
    </row>
    <row r="128" spans="1:46" s="15" customFormat="1" ht="15.75" x14ac:dyDescent="0.25">
      <c r="A128" s="16"/>
      <c r="B128" s="2"/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  <c r="AA128" s="18"/>
      <c r="AB128" s="18"/>
      <c r="AC128" s="18"/>
      <c r="AD128" s="18"/>
      <c r="AE128" s="18"/>
      <c r="AF128" s="18"/>
      <c r="AG128" s="18"/>
      <c r="AH128" s="18"/>
      <c r="AI128" s="18"/>
      <c r="AJ128" s="18"/>
      <c r="AK128" s="18"/>
      <c r="AL128" s="18"/>
      <c r="AM128" s="18"/>
      <c r="AN128" s="18"/>
      <c r="AO128" s="18"/>
      <c r="AP128" s="18"/>
      <c r="AQ128" s="18"/>
      <c r="AR128" s="18"/>
      <c r="AS128" s="88">
        <f t="shared" si="3"/>
        <v>0</v>
      </c>
      <c r="AT128" s="6"/>
    </row>
    <row r="129" spans="1:58" s="15" customFormat="1" ht="15.75" x14ac:dyDescent="0.25">
      <c r="A129" s="16"/>
      <c r="B129" s="2"/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  <c r="AA129" s="18"/>
      <c r="AB129" s="18"/>
      <c r="AC129" s="18"/>
      <c r="AD129" s="18"/>
      <c r="AE129" s="18"/>
      <c r="AF129" s="18"/>
      <c r="AG129" s="18"/>
      <c r="AH129" s="18"/>
      <c r="AI129" s="18"/>
      <c r="AJ129" s="18"/>
      <c r="AK129" s="18"/>
      <c r="AL129" s="18"/>
      <c r="AM129" s="18"/>
      <c r="AN129" s="18"/>
      <c r="AO129" s="18"/>
      <c r="AP129" s="18"/>
      <c r="AQ129" s="18"/>
      <c r="AR129" s="18"/>
      <c r="AS129" s="88">
        <f t="shared" si="3"/>
        <v>0</v>
      </c>
      <c r="AT129" s="6"/>
    </row>
    <row r="130" spans="1:58" s="15" customFormat="1" ht="15.75" x14ac:dyDescent="0.25">
      <c r="A130" s="16"/>
      <c r="B130" s="2"/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  <c r="AA130" s="18"/>
      <c r="AB130" s="18"/>
      <c r="AC130" s="18"/>
      <c r="AD130" s="18"/>
      <c r="AE130" s="18"/>
      <c r="AF130" s="18"/>
      <c r="AG130" s="18"/>
      <c r="AH130" s="18"/>
      <c r="AI130" s="18"/>
      <c r="AJ130" s="18"/>
      <c r="AK130" s="18"/>
      <c r="AL130" s="18"/>
      <c r="AM130" s="18"/>
      <c r="AN130" s="18"/>
      <c r="AO130" s="18"/>
      <c r="AP130" s="18"/>
      <c r="AQ130" s="18"/>
      <c r="AR130" s="18"/>
      <c r="AS130" s="88">
        <f t="shared" si="3"/>
        <v>0</v>
      </c>
      <c r="AT130" s="6"/>
    </row>
    <row r="131" spans="1:58" s="15" customFormat="1" ht="15.75" x14ac:dyDescent="0.25">
      <c r="A131" s="2"/>
      <c r="B131" s="2"/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  <c r="AA131" s="18"/>
      <c r="AB131" s="18"/>
      <c r="AC131" s="18"/>
      <c r="AD131" s="18"/>
      <c r="AE131" s="18"/>
      <c r="AF131" s="18"/>
      <c r="AG131" s="18"/>
      <c r="AH131" s="18"/>
      <c r="AI131" s="18"/>
      <c r="AJ131" s="18"/>
      <c r="AK131" s="18"/>
      <c r="AL131" s="18"/>
      <c r="AM131" s="18"/>
      <c r="AN131" s="18"/>
      <c r="AO131" s="18"/>
      <c r="AP131" s="18"/>
      <c r="AQ131" s="18"/>
      <c r="AR131" s="18"/>
      <c r="AS131" s="88">
        <f t="shared" ref="AS131:AS187" si="4">SUM(C131:AR131)</f>
        <v>0</v>
      </c>
      <c r="AT131" s="6"/>
    </row>
    <row r="132" spans="1:58" s="15" customFormat="1" ht="15.75" x14ac:dyDescent="0.25">
      <c r="A132" s="2"/>
      <c r="B132" s="2"/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  <c r="AA132" s="18"/>
      <c r="AB132" s="18"/>
      <c r="AC132" s="18"/>
      <c r="AD132" s="18"/>
      <c r="AE132" s="18"/>
      <c r="AF132" s="18"/>
      <c r="AG132" s="18"/>
      <c r="AH132" s="18"/>
      <c r="AI132" s="18"/>
      <c r="AJ132" s="18"/>
      <c r="AK132" s="18"/>
      <c r="AL132" s="18"/>
      <c r="AM132" s="18"/>
      <c r="AN132" s="18"/>
      <c r="AO132" s="18"/>
      <c r="AP132" s="18"/>
      <c r="AQ132" s="18"/>
      <c r="AR132" s="18"/>
      <c r="AS132" s="88">
        <f t="shared" si="4"/>
        <v>0</v>
      </c>
      <c r="AT132" s="6"/>
    </row>
    <row r="133" spans="1:58" ht="15.75" x14ac:dyDescent="0.25">
      <c r="B133" s="2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4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88">
        <f t="shared" si="4"/>
        <v>0</v>
      </c>
      <c r="AT133" s="11"/>
      <c r="AU133" s="11"/>
      <c r="AV133" s="11"/>
      <c r="AW133" s="11"/>
      <c r="AX133" s="11"/>
      <c r="AY133" s="11"/>
      <c r="AZ133" s="11"/>
      <c r="BA133" s="11"/>
      <c r="BB133" s="11"/>
      <c r="BC133" s="11"/>
      <c r="BD133" s="11"/>
      <c r="BE133" s="11"/>
      <c r="BF133" s="1">
        <f>SUM(C133:BE133)</f>
        <v>0</v>
      </c>
    </row>
    <row r="134" spans="1:58" s="15" customFormat="1" ht="15.75" x14ac:dyDescent="0.25">
      <c r="A134" s="16"/>
      <c r="B134" s="2"/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  <c r="AA134" s="18"/>
      <c r="AB134" s="18"/>
      <c r="AC134" s="18"/>
      <c r="AD134" s="18"/>
      <c r="AE134" s="18"/>
      <c r="AF134" s="18"/>
      <c r="AG134" s="18"/>
      <c r="AH134" s="18"/>
      <c r="AI134" s="18"/>
      <c r="AJ134" s="18"/>
      <c r="AK134" s="18"/>
      <c r="AL134" s="18"/>
      <c r="AM134" s="18"/>
      <c r="AN134" s="18"/>
      <c r="AO134" s="18"/>
      <c r="AP134" s="18"/>
      <c r="AQ134" s="18"/>
      <c r="AR134" s="18"/>
      <c r="AS134" s="88">
        <f t="shared" si="4"/>
        <v>0</v>
      </c>
      <c r="AT134" s="6"/>
    </row>
    <row r="135" spans="1:58" s="15" customFormat="1" ht="15.75" x14ac:dyDescent="0.25">
      <c r="A135" s="2"/>
      <c r="B135" s="2"/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  <c r="AA135" s="18"/>
      <c r="AB135" s="18"/>
      <c r="AC135" s="18"/>
      <c r="AD135" s="18"/>
      <c r="AE135" s="18"/>
      <c r="AF135" s="18"/>
      <c r="AG135" s="18"/>
      <c r="AH135" s="18"/>
      <c r="AI135" s="18"/>
      <c r="AJ135" s="18"/>
      <c r="AK135" s="18"/>
      <c r="AL135" s="18"/>
      <c r="AM135" s="18"/>
      <c r="AN135" s="18"/>
      <c r="AO135" s="18"/>
      <c r="AP135" s="18"/>
      <c r="AQ135" s="18"/>
      <c r="AR135" s="18"/>
      <c r="AS135" s="88">
        <f t="shared" si="4"/>
        <v>0</v>
      </c>
      <c r="AT135" s="6"/>
    </row>
    <row r="136" spans="1:58" s="15" customFormat="1" ht="15.75" x14ac:dyDescent="0.25">
      <c r="A136" s="2"/>
      <c r="B136" s="2"/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  <c r="AA136" s="18"/>
      <c r="AB136" s="18"/>
      <c r="AC136" s="18"/>
      <c r="AD136" s="18"/>
      <c r="AE136" s="18"/>
      <c r="AF136" s="18"/>
      <c r="AG136" s="18"/>
      <c r="AH136" s="18"/>
      <c r="AI136" s="18"/>
      <c r="AJ136" s="18"/>
      <c r="AK136" s="18"/>
      <c r="AL136" s="18"/>
      <c r="AM136" s="18"/>
      <c r="AN136" s="18"/>
      <c r="AO136" s="18"/>
      <c r="AP136" s="18"/>
      <c r="AQ136" s="18"/>
      <c r="AR136" s="18"/>
      <c r="AS136" s="88">
        <f t="shared" si="4"/>
        <v>0</v>
      </c>
      <c r="AT136" s="6"/>
    </row>
    <row r="137" spans="1:58" s="15" customFormat="1" ht="15.75" x14ac:dyDescent="0.25">
      <c r="A137" s="2"/>
      <c r="B137" s="2"/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  <c r="AA137" s="18"/>
      <c r="AB137" s="18"/>
      <c r="AC137" s="18"/>
      <c r="AD137" s="18"/>
      <c r="AE137" s="18"/>
      <c r="AF137" s="18"/>
      <c r="AG137" s="18"/>
      <c r="AH137" s="18"/>
      <c r="AI137" s="18"/>
      <c r="AJ137" s="18"/>
      <c r="AK137" s="18"/>
      <c r="AL137" s="18"/>
      <c r="AM137" s="18"/>
      <c r="AN137" s="18"/>
      <c r="AO137" s="18"/>
      <c r="AP137" s="18"/>
      <c r="AQ137" s="18"/>
      <c r="AR137" s="18"/>
      <c r="AS137" s="88">
        <f t="shared" si="4"/>
        <v>0</v>
      </c>
      <c r="AT137" s="6"/>
    </row>
    <row r="138" spans="1:58" s="15" customFormat="1" ht="15.75" x14ac:dyDescent="0.25">
      <c r="A138" s="2"/>
      <c r="B138" s="2"/>
      <c r="C138" s="18"/>
      <c r="D138" s="18"/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  <c r="AA138" s="18"/>
      <c r="AB138" s="18"/>
      <c r="AC138" s="18"/>
      <c r="AD138" s="18"/>
      <c r="AE138" s="18"/>
      <c r="AF138" s="18"/>
      <c r="AG138" s="18"/>
      <c r="AH138" s="18"/>
      <c r="AI138" s="18"/>
      <c r="AJ138" s="18"/>
      <c r="AK138" s="18"/>
      <c r="AL138" s="18"/>
      <c r="AM138" s="18"/>
      <c r="AN138" s="18"/>
      <c r="AO138" s="18"/>
      <c r="AP138" s="18"/>
      <c r="AQ138" s="18"/>
      <c r="AR138" s="18"/>
      <c r="AS138" s="88">
        <f t="shared" si="4"/>
        <v>0</v>
      </c>
      <c r="AT138" s="6"/>
    </row>
    <row r="139" spans="1:58" s="15" customFormat="1" ht="15.75" x14ac:dyDescent="0.25">
      <c r="A139" s="2"/>
      <c r="B139" s="211"/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  <c r="AA139" s="18"/>
      <c r="AB139" s="18"/>
      <c r="AC139" s="18"/>
      <c r="AD139" s="18"/>
      <c r="AE139" s="18"/>
      <c r="AF139" s="18"/>
      <c r="AG139" s="18"/>
      <c r="AH139" s="18"/>
      <c r="AI139" s="18"/>
      <c r="AJ139" s="18"/>
      <c r="AK139" s="18"/>
      <c r="AL139" s="18"/>
      <c r="AM139" s="18"/>
      <c r="AN139" s="18"/>
      <c r="AO139" s="18"/>
      <c r="AP139" s="18"/>
      <c r="AQ139" s="18"/>
      <c r="AR139" s="18"/>
      <c r="AS139" s="88">
        <f t="shared" si="4"/>
        <v>0</v>
      </c>
      <c r="AT139" s="6"/>
    </row>
    <row r="140" spans="1:58" s="15" customFormat="1" ht="15.75" x14ac:dyDescent="0.25">
      <c r="A140" s="2"/>
      <c r="B140" s="2"/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  <c r="AA140" s="18"/>
      <c r="AB140" s="18"/>
      <c r="AC140" s="18"/>
      <c r="AD140" s="18"/>
      <c r="AE140" s="18"/>
      <c r="AF140" s="18"/>
      <c r="AG140" s="18"/>
      <c r="AH140" s="18"/>
      <c r="AI140" s="18"/>
      <c r="AJ140" s="18"/>
      <c r="AK140" s="18"/>
      <c r="AL140" s="18"/>
      <c r="AM140" s="18"/>
      <c r="AN140" s="18"/>
      <c r="AO140" s="18"/>
      <c r="AP140" s="18"/>
      <c r="AQ140" s="18"/>
      <c r="AR140" s="18"/>
      <c r="AS140" s="88">
        <f t="shared" si="4"/>
        <v>0</v>
      </c>
      <c r="AT140" s="6"/>
    </row>
    <row r="141" spans="1:58" s="15" customFormat="1" ht="15.75" x14ac:dyDescent="0.25">
      <c r="A141" s="2"/>
      <c r="B141" s="2"/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  <c r="AA141" s="18"/>
      <c r="AB141" s="18"/>
      <c r="AC141" s="18"/>
      <c r="AD141" s="18"/>
      <c r="AE141" s="18"/>
      <c r="AF141" s="18"/>
      <c r="AG141" s="18"/>
      <c r="AH141" s="18"/>
      <c r="AI141" s="18"/>
      <c r="AJ141" s="18"/>
      <c r="AK141" s="18"/>
      <c r="AL141" s="18"/>
      <c r="AM141" s="18"/>
      <c r="AN141" s="18"/>
      <c r="AO141" s="18"/>
      <c r="AP141" s="18"/>
      <c r="AQ141" s="18"/>
      <c r="AR141" s="18"/>
      <c r="AS141" s="88">
        <f t="shared" si="4"/>
        <v>0</v>
      </c>
      <c r="AT141" s="6"/>
    </row>
    <row r="142" spans="1:58" s="15" customFormat="1" ht="15.75" x14ac:dyDescent="0.25">
      <c r="A142" s="2"/>
      <c r="B142" s="2"/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  <c r="AA142" s="18"/>
      <c r="AB142" s="18"/>
      <c r="AC142" s="18"/>
      <c r="AD142" s="18"/>
      <c r="AE142" s="18"/>
      <c r="AF142" s="18"/>
      <c r="AG142" s="18"/>
      <c r="AH142" s="18"/>
      <c r="AI142" s="18"/>
      <c r="AJ142" s="18"/>
      <c r="AK142" s="18"/>
      <c r="AL142" s="18"/>
      <c r="AM142" s="18"/>
      <c r="AN142" s="18"/>
      <c r="AO142" s="18"/>
      <c r="AP142" s="18"/>
      <c r="AQ142" s="18"/>
      <c r="AR142" s="18"/>
      <c r="AS142" s="88">
        <f t="shared" si="4"/>
        <v>0</v>
      </c>
      <c r="AT142" s="6"/>
    </row>
    <row r="143" spans="1:58" s="15" customFormat="1" ht="15.75" x14ac:dyDescent="0.25">
      <c r="A143" s="2"/>
      <c r="B143" s="2"/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  <c r="AA143" s="18"/>
      <c r="AB143" s="18"/>
      <c r="AC143" s="18"/>
      <c r="AD143" s="18"/>
      <c r="AE143" s="18"/>
      <c r="AF143" s="18"/>
      <c r="AG143" s="18"/>
      <c r="AH143" s="18"/>
      <c r="AI143" s="18"/>
      <c r="AJ143" s="18"/>
      <c r="AK143" s="18"/>
      <c r="AL143" s="18"/>
      <c r="AM143" s="18"/>
      <c r="AN143" s="18"/>
      <c r="AO143" s="18"/>
      <c r="AP143" s="18"/>
      <c r="AQ143" s="18"/>
      <c r="AR143" s="18"/>
      <c r="AS143" s="88">
        <f t="shared" si="4"/>
        <v>0</v>
      </c>
      <c r="AT143" s="6"/>
    </row>
    <row r="144" spans="1:58" s="15" customFormat="1" ht="15.75" x14ac:dyDescent="0.25">
      <c r="A144" s="150"/>
      <c r="B144" s="150"/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  <c r="AA144" s="18"/>
      <c r="AB144" s="18"/>
      <c r="AC144" s="18"/>
      <c r="AD144" s="18"/>
      <c r="AE144" s="18"/>
      <c r="AF144" s="18"/>
      <c r="AG144" s="18"/>
      <c r="AH144" s="18"/>
      <c r="AI144" s="18"/>
      <c r="AJ144" s="18"/>
      <c r="AK144" s="18"/>
      <c r="AL144" s="18"/>
      <c r="AM144" s="18"/>
      <c r="AN144" s="18"/>
      <c r="AO144" s="18"/>
      <c r="AP144" s="18"/>
      <c r="AQ144" s="18"/>
      <c r="AR144" s="18"/>
      <c r="AS144" s="88">
        <f t="shared" si="4"/>
        <v>0</v>
      </c>
      <c r="AT144" s="6"/>
    </row>
    <row r="145" spans="1:46" s="15" customFormat="1" ht="15.75" x14ac:dyDescent="0.25">
      <c r="A145" s="150"/>
      <c r="B145" s="150"/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  <c r="AA145" s="18"/>
      <c r="AB145" s="18"/>
      <c r="AC145" s="18"/>
      <c r="AD145" s="18"/>
      <c r="AE145" s="18"/>
      <c r="AF145" s="18"/>
      <c r="AG145" s="18"/>
      <c r="AH145" s="18"/>
      <c r="AI145" s="18"/>
      <c r="AJ145" s="18"/>
      <c r="AK145" s="18"/>
      <c r="AL145" s="18"/>
      <c r="AM145" s="18"/>
      <c r="AN145" s="18"/>
      <c r="AO145" s="18"/>
      <c r="AP145" s="18"/>
      <c r="AQ145" s="18"/>
      <c r="AR145" s="18"/>
      <c r="AS145" s="88">
        <f t="shared" si="4"/>
        <v>0</v>
      </c>
      <c r="AT145" s="6"/>
    </row>
    <row r="146" spans="1:46" s="15" customFormat="1" ht="15.75" x14ac:dyDescent="0.25">
      <c r="A146" s="150"/>
      <c r="B146" s="150"/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  <c r="AA146" s="18"/>
      <c r="AB146" s="18"/>
      <c r="AC146" s="18"/>
      <c r="AD146" s="18"/>
      <c r="AE146" s="18"/>
      <c r="AF146" s="18"/>
      <c r="AG146" s="18"/>
      <c r="AH146" s="18"/>
      <c r="AI146" s="18"/>
      <c r="AJ146" s="18"/>
      <c r="AK146" s="18"/>
      <c r="AL146" s="18"/>
      <c r="AM146" s="18"/>
      <c r="AN146" s="18"/>
      <c r="AO146" s="18"/>
      <c r="AP146" s="18"/>
      <c r="AQ146" s="18"/>
      <c r="AR146" s="18"/>
      <c r="AS146" s="88">
        <f t="shared" si="4"/>
        <v>0</v>
      </c>
      <c r="AT146" s="6"/>
    </row>
    <row r="147" spans="1:46" s="15" customFormat="1" ht="15.75" x14ac:dyDescent="0.25">
      <c r="A147" s="150"/>
      <c r="B147" s="150"/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  <c r="AA147" s="18"/>
      <c r="AB147" s="18"/>
      <c r="AC147" s="18"/>
      <c r="AD147" s="18"/>
      <c r="AE147" s="18"/>
      <c r="AF147" s="18"/>
      <c r="AG147" s="18"/>
      <c r="AH147" s="18"/>
      <c r="AI147" s="18"/>
      <c r="AJ147" s="18"/>
      <c r="AK147" s="18"/>
      <c r="AL147" s="18"/>
      <c r="AM147" s="18"/>
      <c r="AN147" s="18"/>
      <c r="AO147" s="18"/>
      <c r="AP147" s="18"/>
      <c r="AQ147" s="18"/>
      <c r="AR147" s="18"/>
      <c r="AS147" s="88">
        <f t="shared" si="4"/>
        <v>0</v>
      </c>
      <c r="AT147" s="6"/>
    </row>
    <row r="148" spans="1:46" s="15" customFormat="1" ht="15.75" x14ac:dyDescent="0.25">
      <c r="A148" s="2"/>
      <c r="B148" s="2"/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  <c r="AA148" s="18"/>
      <c r="AB148" s="18"/>
      <c r="AC148" s="18"/>
      <c r="AD148" s="18"/>
      <c r="AE148" s="18"/>
      <c r="AF148" s="18"/>
      <c r="AG148" s="18"/>
      <c r="AH148" s="18"/>
      <c r="AI148" s="18"/>
      <c r="AJ148" s="18"/>
      <c r="AK148" s="18"/>
      <c r="AL148" s="18"/>
      <c r="AM148" s="18"/>
      <c r="AN148" s="18"/>
      <c r="AO148" s="18"/>
      <c r="AP148" s="18"/>
      <c r="AQ148" s="18"/>
      <c r="AR148" s="18"/>
      <c r="AS148" s="88">
        <f t="shared" si="4"/>
        <v>0</v>
      </c>
      <c r="AT148" s="6"/>
    </row>
    <row r="149" spans="1:46" s="15" customFormat="1" ht="15.75" x14ac:dyDescent="0.25">
      <c r="A149" s="2"/>
      <c r="B149" s="2"/>
      <c r="C149" s="18"/>
      <c r="D149" s="18"/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  <c r="AA149" s="18"/>
      <c r="AB149" s="18"/>
      <c r="AC149" s="18"/>
      <c r="AD149" s="18"/>
      <c r="AE149" s="18"/>
      <c r="AF149" s="18"/>
      <c r="AG149" s="18"/>
      <c r="AH149" s="18"/>
      <c r="AI149" s="18"/>
      <c r="AJ149" s="18"/>
      <c r="AK149" s="18"/>
      <c r="AL149" s="18"/>
      <c r="AM149" s="18"/>
      <c r="AN149" s="18"/>
      <c r="AO149" s="18"/>
      <c r="AP149" s="18"/>
      <c r="AQ149" s="18"/>
      <c r="AR149" s="18"/>
      <c r="AS149" s="88">
        <f t="shared" si="4"/>
        <v>0</v>
      </c>
      <c r="AT149" s="6"/>
    </row>
    <row r="150" spans="1:46" s="15" customFormat="1" ht="15.75" x14ac:dyDescent="0.25">
      <c r="A150" s="2"/>
      <c r="B150" s="2"/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  <c r="AA150" s="18"/>
      <c r="AB150" s="18"/>
      <c r="AC150" s="18"/>
      <c r="AD150" s="18"/>
      <c r="AE150" s="18"/>
      <c r="AF150" s="18"/>
      <c r="AG150" s="18"/>
      <c r="AH150" s="18"/>
      <c r="AI150" s="18"/>
      <c r="AJ150" s="18"/>
      <c r="AK150" s="18"/>
      <c r="AL150" s="18"/>
      <c r="AM150" s="18"/>
      <c r="AN150" s="18"/>
      <c r="AO150" s="18"/>
      <c r="AP150" s="18"/>
      <c r="AQ150" s="18"/>
      <c r="AR150" s="18"/>
      <c r="AS150" s="88">
        <f t="shared" si="4"/>
        <v>0</v>
      </c>
      <c r="AT150" s="6"/>
    </row>
    <row r="151" spans="1:46" s="15" customFormat="1" ht="15.75" x14ac:dyDescent="0.25">
      <c r="A151" s="2"/>
      <c r="B151" s="2"/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  <c r="AA151" s="18"/>
      <c r="AB151" s="18"/>
      <c r="AC151" s="18"/>
      <c r="AD151" s="18"/>
      <c r="AE151" s="18"/>
      <c r="AF151" s="18"/>
      <c r="AG151" s="18"/>
      <c r="AH151" s="18"/>
      <c r="AI151" s="18"/>
      <c r="AJ151" s="18"/>
      <c r="AK151" s="18"/>
      <c r="AL151" s="18"/>
      <c r="AM151" s="18"/>
      <c r="AN151" s="18"/>
      <c r="AO151" s="18"/>
      <c r="AP151" s="18"/>
      <c r="AQ151" s="18"/>
      <c r="AR151" s="18"/>
      <c r="AS151" s="88">
        <f t="shared" si="4"/>
        <v>0</v>
      </c>
      <c r="AT151" s="6"/>
    </row>
    <row r="152" spans="1:46" s="15" customFormat="1" ht="15.75" x14ac:dyDescent="0.25">
      <c r="A152" s="2"/>
      <c r="B152" s="2"/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  <c r="AA152" s="18"/>
      <c r="AB152" s="18"/>
      <c r="AC152" s="18"/>
      <c r="AD152" s="18"/>
      <c r="AE152" s="18"/>
      <c r="AF152" s="18"/>
      <c r="AG152" s="18"/>
      <c r="AH152" s="18"/>
      <c r="AI152" s="18"/>
      <c r="AJ152" s="18"/>
      <c r="AK152" s="18"/>
      <c r="AL152" s="18"/>
      <c r="AM152" s="18"/>
      <c r="AN152" s="18"/>
      <c r="AO152" s="18"/>
      <c r="AP152" s="18"/>
      <c r="AQ152" s="18"/>
      <c r="AR152" s="18"/>
      <c r="AS152" s="88">
        <f t="shared" si="4"/>
        <v>0</v>
      </c>
      <c r="AT152" s="6"/>
    </row>
    <row r="153" spans="1:46" s="15" customFormat="1" ht="15.75" x14ac:dyDescent="0.25">
      <c r="A153" s="2"/>
      <c r="B153" s="2"/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  <c r="AA153" s="18"/>
      <c r="AB153" s="18"/>
      <c r="AC153" s="18"/>
      <c r="AD153" s="18"/>
      <c r="AE153" s="18"/>
      <c r="AF153" s="18"/>
      <c r="AG153" s="18"/>
      <c r="AH153" s="18"/>
      <c r="AI153" s="18"/>
      <c r="AJ153" s="18"/>
      <c r="AK153" s="18"/>
      <c r="AL153" s="18"/>
      <c r="AM153" s="18"/>
      <c r="AN153" s="18"/>
      <c r="AO153" s="18"/>
      <c r="AP153" s="18"/>
      <c r="AQ153" s="18"/>
      <c r="AR153" s="18"/>
      <c r="AS153" s="88">
        <f t="shared" si="4"/>
        <v>0</v>
      </c>
      <c r="AT153" s="6"/>
    </row>
    <row r="154" spans="1:46" s="15" customFormat="1" ht="15.75" x14ac:dyDescent="0.25">
      <c r="A154" s="2"/>
      <c r="B154" s="2"/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  <c r="AA154" s="18"/>
      <c r="AB154" s="18"/>
      <c r="AC154" s="18"/>
      <c r="AD154" s="18"/>
      <c r="AE154" s="18"/>
      <c r="AF154" s="18"/>
      <c r="AG154" s="18"/>
      <c r="AH154" s="18"/>
      <c r="AI154" s="18"/>
      <c r="AJ154" s="18"/>
      <c r="AK154" s="18"/>
      <c r="AL154" s="18"/>
      <c r="AM154" s="18"/>
      <c r="AN154" s="18"/>
      <c r="AO154" s="18"/>
      <c r="AP154" s="18"/>
      <c r="AQ154" s="18"/>
      <c r="AR154" s="18"/>
      <c r="AS154" s="88">
        <f t="shared" si="4"/>
        <v>0</v>
      </c>
      <c r="AT154" s="6"/>
    </row>
    <row r="155" spans="1:46" s="15" customFormat="1" ht="15.75" x14ac:dyDescent="0.25">
      <c r="A155" s="2"/>
      <c r="B155" s="211"/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  <c r="AA155" s="18"/>
      <c r="AB155" s="18"/>
      <c r="AC155" s="18"/>
      <c r="AD155" s="18"/>
      <c r="AE155" s="18"/>
      <c r="AF155" s="18"/>
      <c r="AG155" s="18"/>
      <c r="AH155" s="18"/>
      <c r="AI155" s="18"/>
      <c r="AJ155" s="18"/>
      <c r="AK155" s="18"/>
      <c r="AL155" s="18"/>
      <c r="AM155" s="18"/>
      <c r="AN155" s="18"/>
      <c r="AO155" s="18"/>
      <c r="AP155" s="18"/>
      <c r="AQ155" s="18"/>
      <c r="AR155" s="18"/>
      <c r="AS155" s="88">
        <f t="shared" si="4"/>
        <v>0</v>
      </c>
      <c r="AT155" s="6"/>
    </row>
    <row r="156" spans="1:46" ht="15.75" x14ac:dyDescent="0.25">
      <c r="B156" s="211"/>
      <c r="C156" s="18"/>
      <c r="D156" s="18"/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  <c r="AA156" s="18"/>
      <c r="AB156" s="18"/>
      <c r="AC156" s="18"/>
      <c r="AD156" s="18"/>
      <c r="AE156" s="18"/>
      <c r="AF156" s="18"/>
      <c r="AG156" s="18"/>
      <c r="AH156" s="18"/>
      <c r="AI156" s="18"/>
      <c r="AJ156" s="18"/>
      <c r="AK156" s="18"/>
      <c r="AL156" s="18"/>
      <c r="AM156" s="18"/>
      <c r="AN156" s="18"/>
      <c r="AO156" s="18"/>
      <c r="AP156" s="18"/>
      <c r="AQ156" s="18"/>
      <c r="AR156" s="18"/>
      <c r="AS156" s="88">
        <f t="shared" si="4"/>
        <v>0</v>
      </c>
      <c r="AT156" s="6"/>
    </row>
    <row r="157" spans="1:46" ht="15.75" x14ac:dyDescent="0.25">
      <c r="B157" s="211"/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  <c r="AA157" s="18"/>
      <c r="AB157" s="18"/>
      <c r="AC157" s="18"/>
      <c r="AD157" s="18"/>
      <c r="AE157" s="18"/>
      <c r="AF157" s="18"/>
      <c r="AG157" s="18"/>
      <c r="AH157" s="18"/>
      <c r="AI157" s="18"/>
      <c r="AJ157" s="18"/>
      <c r="AK157" s="18"/>
      <c r="AL157" s="18"/>
      <c r="AM157" s="18"/>
      <c r="AN157" s="18"/>
      <c r="AO157" s="18"/>
      <c r="AP157" s="18"/>
      <c r="AQ157" s="18"/>
      <c r="AR157" s="18"/>
      <c r="AS157" s="88">
        <f t="shared" si="4"/>
        <v>0</v>
      </c>
      <c r="AT157" s="6"/>
    </row>
    <row r="158" spans="1:46" ht="15.75" x14ac:dyDescent="0.25">
      <c r="B158" s="2"/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  <c r="AA158" s="18"/>
      <c r="AB158" s="18"/>
      <c r="AC158" s="18"/>
      <c r="AD158" s="18"/>
      <c r="AE158" s="18"/>
      <c r="AF158" s="18"/>
      <c r="AG158" s="18"/>
      <c r="AH158" s="18"/>
      <c r="AI158" s="18"/>
      <c r="AJ158" s="18"/>
      <c r="AK158" s="18"/>
      <c r="AL158" s="18"/>
      <c r="AM158" s="18"/>
      <c r="AN158" s="18"/>
      <c r="AO158" s="18"/>
      <c r="AP158" s="18"/>
      <c r="AQ158" s="18"/>
      <c r="AR158" s="18"/>
      <c r="AS158" s="88">
        <f t="shared" si="4"/>
        <v>0</v>
      </c>
      <c r="AT158" s="6"/>
    </row>
    <row r="159" spans="1:46" ht="15.75" x14ac:dyDescent="0.25">
      <c r="B159" s="2"/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  <c r="AA159" s="18"/>
      <c r="AB159" s="18"/>
      <c r="AC159" s="18"/>
      <c r="AD159" s="18"/>
      <c r="AE159" s="18"/>
      <c r="AF159" s="18"/>
      <c r="AG159" s="18"/>
      <c r="AH159" s="18"/>
      <c r="AI159" s="18"/>
      <c r="AJ159" s="18"/>
      <c r="AK159" s="18"/>
      <c r="AL159" s="18"/>
      <c r="AM159" s="18"/>
      <c r="AN159" s="18"/>
      <c r="AO159" s="18"/>
      <c r="AP159" s="18"/>
      <c r="AQ159" s="18"/>
      <c r="AR159" s="18"/>
      <c r="AS159" s="88">
        <f t="shared" si="4"/>
        <v>0</v>
      </c>
      <c r="AT159" s="6"/>
    </row>
    <row r="160" spans="1:46" ht="15.75" x14ac:dyDescent="0.25">
      <c r="B160" s="2"/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  <c r="AA160" s="18"/>
      <c r="AB160" s="18"/>
      <c r="AC160" s="18"/>
      <c r="AD160" s="18"/>
      <c r="AE160" s="18"/>
      <c r="AF160" s="18"/>
      <c r="AG160" s="18"/>
      <c r="AH160" s="18"/>
      <c r="AI160" s="18"/>
      <c r="AJ160" s="18"/>
      <c r="AK160" s="18"/>
      <c r="AL160" s="18"/>
      <c r="AM160" s="18"/>
      <c r="AN160" s="18"/>
      <c r="AO160" s="18"/>
      <c r="AP160" s="18"/>
      <c r="AQ160" s="18"/>
      <c r="AR160" s="18"/>
      <c r="AS160" s="88">
        <f t="shared" si="4"/>
        <v>0</v>
      </c>
      <c r="AT160" s="6"/>
    </row>
    <row r="161" spans="2:46" ht="15.75" x14ac:dyDescent="0.25">
      <c r="B161" s="2"/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  <c r="AA161" s="18"/>
      <c r="AB161" s="18"/>
      <c r="AC161" s="18"/>
      <c r="AD161" s="18"/>
      <c r="AE161" s="18"/>
      <c r="AF161" s="18"/>
      <c r="AG161" s="18"/>
      <c r="AH161" s="18"/>
      <c r="AI161" s="18"/>
      <c r="AJ161" s="18"/>
      <c r="AK161" s="18"/>
      <c r="AL161" s="18"/>
      <c r="AM161" s="18"/>
      <c r="AN161" s="18"/>
      <c r="AO161" s="18"/>
      <c r="AP161" s="18"/>
      <c r="AQ161" s="18"/>
      <c r="AR161" s="18"/>
      <c r="AS161" s="88">
        <f t="shared" si="4"/>
        <v>0</v>
      </c>
      <c r="AT161" s="6"/>
    </row>
    <row r="162" spans="2:46" ht="15.75" x14ac:dyDescent="0.25">
      <c r="B162" s="2"/>
      <c r="C162" s="18"/>
      <c r="D162" s="18"/>
      <c r="E162" s="18"/>
      <c r="F162" s="18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  <c r="AA162" s="18"/>
      <c r="AB162" s="18"/>
      <c r="AC162" s="18"/>
      <c r="AD162" s="18"/>
      <c r="AE162" s="18"/>
      <c r="AF162" s="18"/>
      <c r="AG162" s="18"/>
      <c r="AH162" s="18"/>
      <c r="AI162" s="18"/>
      <c r="AJ162" s="18"/>
      <c r="AK162" s="18"/>
      <c r="AL162" s="18"/>
      <c r="AM162" s="18"/>
      <c r="AN162" s="18"/>
      <c r="AO162" s="18"/>
      <c r="AP162" s="18"/>
      <c r="AQ162" s="18"/>
      <c r="AR162" s="18"/>
      <c r="AS162" s="88">
        <f t="shared" si="4"/>
        <v>0</v>
      </c>
      <c r="AT162" s="6"/>
    </row>
    <row r="163" spans="2:46" ht="15.75" x14ac:dyDescent="0.25">
      <c r="B163" s="2"/>
      <c r="C163" s="18"/>
      <c r="D163" s="18"/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  <c r="AA163" s="18"/>
      <c r="AB163" s="18"/>
      <c r="AC163" s="18"/>
      <c r="AD163" s="18"/>
      <c r="AE163" s="18"/>
      <c r="AF163" s="18"/>
      <c r="AG163" s="18"/>
      <c r="AH163" s="18"/>
      <c r="AI163" s="18"/>
      <c r="AJ163" s="18"/>
      <c r="AK163" s="18"/>
      <c r="AL163" s="18"/>
      <c r="AM163" s="18"/>
      <c r="AN163" s="18"/>
      <c r="AO163" s="18"/>
      <c r="AP163" s="18"/>
      <c r="AQ163" s="18"/>
      <c r="AR163" s="18"/>
      <c r="AS163" s="88">
        <f t="shared" si="4"/>
        <v>0</v>
      </c>
      <c r="AT163" s="6"/>
    </row>
    <row r="164" spans="2:46" ht="15.75" x14ac:dyDescent="0.25">
      <c r="B164" s="2"/>
      <c r="C164" s="18"/>
      <c r="D164" s="18"/>
      <c r="E164" s="18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  <c r="AA164" s="18"/>
      <c r="AB164" s="18"/>
      <c r="AC164" s="18"/>
      <c r="AD164" s="18"/>
      <c r="AE164" s="18"/>
      <c r="AF164" s="18"/>
      <c r="AG164" s="18"/>
      <c r="AH164" s="18"/>
      <c r="AI164" s="18"/>
      <c r="AJ164" s="18"/>
      <c r="AK164" s="18"/>
      <c r="AL164" s="18"/>
      <c r="AM164" s="18"/>
      <c r="AN164" s="18"/>
      <c r="AO164" s="18"/>
      <c r="AP164" s="18"/>
      <c r="AQ164" s="18"/>
      <c r="AR164" s="18"/>
      <c r="AS164" s="88">
        <f t="shared" si="4"/>
        <v>0</v>
      </c>
      <c r="AT164" s="6"/>
    </row>
    <row r="165" spans="2:46" ht="15.75" x14ac:dyDescent="0.25">
      <c r="B165" s="2"/>
      <c r="C165" s="18"/>
      <c r="D165" s="18"/>
      <c r="E165" s="18"/>
      <c r="F165" s="18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  <c r="AA165" s="18"/>
      <c r="AB165" s="18"/>
      <c r="AC165" s="18"/>
      <c r="AD165" s="18"/>
      <c r="AE165" s="18"/>
      <c r="AF165" s="18"/>
      <c r="AG165" s="18"/>
      <c r="AH165" s="18"/>
      <c r="AI165" s="18"/>
      <c r="AJ165" s="18"/>
      <c r="AK165" s="18"/>
      <c r="AL165" s="18"/>
      <c r="AM165" s="18"/>
      <c r="AN165" s="18"/>
      <c r="AO165" s="18"/>
      <c r="AP165" s="18"/>
      <c r="AQ165" s="18"/>
      <c r="AR165" s="18"/>
      <c r="AS165" s="88">
        <f t="shared" si="4"/>
        <v>0</v>
      </c>
      <c r="AT165" s="6"/>
    </row>
    <row r="166" spans="2:46" ht="15.75" x14ac:dyDescent="0.25">
      <c r="B166" s="2"/>
      <c r="C166" s="18"/>
      <c r="D166" s="18"/>
      <c r="E166" s="18"/>
      <c r="F166" s="18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  <c r="AA166" s="18"/>
      <c r="AB166" s="18"/>
      <c r="AC166" s="18"/>
      <c r="AD166" s="18"/>
      <c r="AE166" s="18"/>
      <c r="AF166" s="18"/>
      <c r="AG166" s="18"/>
      <c r="AH166" s="18"/>
      <c r="AI166" s="18"/>
      <c r="AJ166" s="18"/>
      <c r="AK166" s="18"/>
      <c r="AL166" s="18"/>
      <c r="AM166" s="18"/>
      <c r="AN166" s="18"/>
      <c r="AO166" s="18"/>
      <c r="AP166" s="18"/>
      <c r="AQ166" s="18"/>
      <c r="AR166" s="18"/>
      <c r="AS166" s="88">
        <f t="shared" si="4"/>
        <v>0</v>
      </c>
      <c r="AT166" s="6"/>
    </row>
    <row r="167" spans="2:46" ht="15.75" x14ac:dyDescent="0.25">
      <c r="B167" s="2"/>
      <c r="C167" s="18"/>
      <c r="D167" s="18"/>
      <c r="E167" s="18"/>
      <c r="F167" s="18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  <c r="AA167" s="18"/>
      <c r="AB167" s="18"/>
      <c r="AC167" s="18"/>
      <c r="AD167" s="18"/>
      <c r="AE167" s="18"/>
      <c r="AF167" s="18"/>
      <c r="AG167" s="18"/>
      <c r="AH167" s="18"/>
      <c r="AI167" s="18"/>
      <c r="AJ167" s="18"/>
      <c r="AK167" s="18"/>
      <c r="AL167" s="18"/>
      <c r="AM167" s="18"/>
      <c r="AN167" s="18"/>
      <c r="AO167" s="18"/>
      <c r="AP167" s="18"/>
      <c r="AQ167" s="18"/>
      <c r="AR167" s="18"/>
      <c r="AS167" s="88">
        <f t="shared" si="4"/>
        <v>0</v>
      </c>
      <c r="AT167" s="6"/>
    </row>
    <row r="168" spans="2:46" ht="15.75" x14ac:dyDescent="0.25">
      <c r="B168" s="2"/>
      <c r="C168" s="18"/>
      <c r="D168" s="18"/>
      <c r="E168" s="18"/>
      <c r="F168" s="18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  <c r="AA168" s="18"/>
      <c r="AB168" s="18"/>
      <c r="AC168" s="18"/>
      <c r="AD168" s="18"/>
      <c r="AE168" s="18"/>
      <c r="AF168" s="18"/>
      <c r="AG168" s="18"/>
      <c r="AH168" s="18"/>
      <c r="AI168" s="18"/>
      <c r="AJ168" s="18"/>
      <c r="AK168" s="18"/>
      <c r="AL168" s="18"/>
      <c r="AM168" s="18"/>
      <c r="AN168" s="18"/>
      <c r="AO168" s="18"/>
      <c r="AP168" s="18"/>
      <c r="AQ168" s="18"/>
      <c r="AR168" s="18"/>
      <c r="AS168" s="88">
        <f t="shared" si="4"/>
        <v>0</v>
      </c>
      <c r="AT168" s="6"/>
    </row>
    <row r="169" spans="2:46" ht="15.75" x14ac:dyDescent="0.25">
      <c r="B169" s="2"/>
      <c r="C169" s="18"/>
      <c r="D169" s="18"/>
      <c r="E169" s="18"/>
      <c r="F169" s="18"/>
      <c r="G169" s="18"/>
      <c r="H169" s="18"/>
      <c r="I169" s="18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  <c r="AA169" s="18"/>
      <c r="AB169" s="18"/>
      <c r="AC169" s="18"/>
      <c r="AD169" s="18"/>
      <c r="AE169" s="18"/>
      <c r="AF169" s="18"/>
      <c r="AG169" s="18"/>
      <c r="AH169" s="18"/>
      <c r="AI169" s="18"/>
      <c r="AJ169" s="18"/>
      <c r="AK169" s="18"/>
      <c r="AL169" s="18"/>
      <c r="AM169" s="18"/>
      <c r="AN169" s="18"/>
      <c r="AO169" s="18"/>
      <c r="AP169" s="18"/>
      <c r="AQ169" s="18"/>
      <c r="AR169" s="18"/>
      <c r="AS169" s="88">
        <f t="shared" si="4"/>
        <v>0</v>
      </c>
      <c r="AT169" s="6"/>
    </row>
    <row r="170" spans="2:46" ht="15.75" x14ac:dyDescent="0.25">
      <c r="B170" s="2"/>
      <c r="C170" s="18"/>
      <c r="D170" s="18"/>
      <c r="E170" s="18"/>
      <c r="F170" s="18"/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  <c r="AA170" s="18"/>
      <c r="AB170" s="18"/>
      <c r="AC170" s="18"/>
      <c r="AD170" s="18"/>
      <c r="AE170" s="18"/>
      <c r="AF170" s="18"/>
      <c r="AG170" s="18"/>
      <c r="AH170" s="18"/>
      <c r="AI170" s="18"/>
      <c r="AJ170" s="18"/>
      <c r="AK170" s="18"/>
      <c r="AL170" s="18"/>
      <c r="AM170" s="18"/>
      <c r="AN170" s="18"/>
      <c r="AO170" s="18"/>
      <c r="AP170" s="18"/>
      <c r="AQ170" s="18"/>
      <c r="AR170" s="18"/>
      <c r="AS170" s="88">
        <f t="shared" si="4"/>
        <v>0</v>
      </c>
      <c r="AT170" s="6"/>
    </row>
    <row r="171" spans="2:46" ht="15.75" x14ac:dyDescent="0.25">
      <c r="B171" s="2"/>
      <c r="C171" s="18"/>
      <c r="D171" s="18"/>
      <c r="E171" s="18"/>
      <c r="F171" s="18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  <c r="AA171" s="18"/>
      <c r="AB171" s="18"/>
      <c r="AC171" s="18"/>
      <c r="AD171" s="18"/>
      <c r="AE171" s="18"/>
      <c r="AF171" s="18"/>
      <c r="AG171" s="18"/>
      <c r="AH171" s="18"/>
      <c r="AI171" s="18"/>
      <c r="AJ171" s="18"/>
      <c r="AK171" s="18"/>
      <c r="AL171" s="18"/>
      <c r="AM171" s="18"/>
      <c r="AN171" s="18"/>
      <c r="AO171" s="18"/>
      <c r="AP171" s="18"/>
      <c r="AQ171" s="18"/>
      <c r="AR171" s="18"/>
      <c r="AS171" s="88">
        <f t="shared" si="4"/>
        <v>0</v>
      </c>
      <c r="AT171" s="6"/>
    </row>
    <row r="172" spans="2:46" ht="15.75" x14ac:dyDescent="0.25">
      <c r="B172" s="2"/>
      <c r="C172" s="18"/>
      <c r="D172" s="18"/>
      <c r="E172" s="18"/>
      <c r="F172" s="18"/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  <c r="AA172" s="18"/>
      <c r="AB172" s="18"/>
      <c r="AC172" s="18"/>
      <c r="AD172" s="18"/>
      <c r="AE172" s="18"/>
      <c r="AF172" s="18"/>
      <c r="AG172" s="18"/>
      <c r="AH172" s="18"/>
      <c r="AI172" s="18"/>
      <c r="AJ172" s="18"/>
      <c r="AK172" s="18"/>
      <c r="AL172" s="18"/>
      <c r="AM172" s="18"/>
      <c r="AN172" s="18"/>
      <c r="AO172" s="18"/>
      <c r="AP172" s="18"/>
      <c r="AQ172" s="18"/>
      <c r="AR172" s="18"/>
      <c r="AS172" s="88">
        <f t="shared" si="4"/>
        <v>0</v>
      </c>
      <c r="AT172" s="6"/>
    </row>
    <row r="173" spans="2:46" ht="15.75" x14ac:dyDescent="0.25">
      <c r="B173" s="211"/>
      <c r="C173" s="18"/>
      <c r="D173" s="18"/>
      <c r="E173" s="18"/>
      <c r="F173" s="18"/>
      <c r="G173" s="18"/>
      <c r="H173" s="18"/>
      <c r="I173" s="18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  <c r="AA173" s="18"/>
      <c r="AB173" s="18"/>
      <c r="AC173" s="18"/>
      <c r="AD173" s="18"/>
      <c r="AE173" s="18"/>
      <c r="AF173" s="18"/>
      <c r="AG173" s="18"/>
      <c r="AH173" s="18"/>
      <c r="AI173" s="18"/>
      <c r="AJ173" s="18"/>
      <c r="AK173" s="18"/>
      <c r="AL173" s="18"/>
      <c r="AM173" s="18"/>
      <c r="AN173" s="18"/>
      <c r="AO173" s="18"/>
      <c r="AP173" s="18"/>
      <c r="AQ173" s="18"/>
      <c r="AR173" s="18"/>
      <c r="AS173" s="88">
        <f t="shared" si="4"/>
        <v>0</v>
      </c>
      <c r="AT173" s="6"/>
    </row>
    <row r="174" spans="2:46" ht="15.75" x14ac:dyDescent="0.25">
      <c r="B174" s="211"/>
      <c r="C174" s="18"/>
      <c r="D174" s="18"/>
      <c r="E174" s="18"/>
      <c r="F174" s="18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  <c r="AA174" s="18"/>
      <c r="AB174" s="18"/>
      <c r="AC174" s="18"/>
      <c r="AD174" s="18"/>
      <c r="AE174" s="18"/>
      <c r="AF174" s="18"/>
      <c r="AG174" s="18"/>
      <c r="AH174" s="18"/>
      <c r="AI174" s="18"/>
      <c r="AJ174" s="18"/>
      <c r="AK174" s="18"/>
      <c r="AL174" s="18"/>
      <c r="AM174" s="18"/>
      <c r="AN174" s="18"/>
      <c r="AO174" s="18"/>
      <c r="AP174" s="18"/>
      <c r="AQ174" s="18"/>
      <c r="AR174" s="18"/>
      <c r="AS174" s="88">
        <f t="shared" si="4"/>
        <v>0</v>
      </c>
      <c r="AT174" s="6"/>
    </row>
    <row r="175" spans="2:46" ht="15.75" x14ac:dyDescent="0.25">
      <c r="B175" s="2"/>
      <c r="C175" s="18"/>
      <c r="D175" s="18"/>
      <c r="E175" s="18"/>
      <c r="F175" s="18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  <c r="AA175" s="18"/>
      <c r="AB175" s="18"/>
      <c r="AC175" s="18"/>
      <c r="AD175" s="18"/>
      <c r="AE175" s="18"/>
      <c r="AF175" s="18"/>
      <c r="AG175" s="18"/>
      <c r="AH175" s="18"/>
      <c r="AI175" s="18"/>
      <c r="AJ175" s="18"/>
      <c r="AK175" s="18"/>
      <c r="AL175" s="18"/>
      <c r="AM175" s="18"/>
      <c r="AN175" s="18"/>
      <c r="AO175" s="18"/>
      <c r="AP175" s="18"/>
      <c r="AQ175" s="18"/>
      <c r="AR175" s="18"/>
      <c r="AS175" s="88">
        <f t="shared" si="4"/>
        <v>0</v>
      </c>
      <c r="AT175" s="6"/>
    </row>
    <row r="176" spans="2:46" ht="15.75" x14ac:dyDescent="0.25">
      <c r="B176" s="2"/>
      <c r="C176" s="18"/>
      <c r="D176" s="18"/>
      <c r="E176" s="18"/>
      <c r="F176" s="18"/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  <c r="AA176" s="18"/>
      <c r="AB176" s="18"/>
      <c r="AC176" s="18"/>
      <c r="AD176" s="18"/>
      <c r="AE176" s="18"/>
      <c r="AF176" s="18"/>
      <c r="AG176" s="18"/>
      <c r="AH176" s="18"/>
      <c r="AI176" s="18"/>
      <c r="AJ176" s="18"/>
      <c r="AK176" s="18"/>
      <c r="AL176" s="18"/>
      <c r="AM176" s="18"/>
      <c r="AN176" s="18"/>
      <c r="AO176" s="18"/>
      <c r="AP176" s="18"/>
      <c r="AQ176" s="18"/>
      <c r="AR176" s="18"/>
      <c r="AS176" s="88">
        <f t="shared" si="4"/>
        <v>0</v>
      </c>
      <c r="AT176" s="6"/>
    </row>
    <row r="177" spans="2:46" ht="15.75" x14ac:dyDescent="0.25">
      <c r="B177" s="2"/>
      <c r="C177" s="18"/>
      <c r="D177" s="18"/>
      <c r="E177" s="18"/>
      <c r="F177" s="18"/>
      <c r="G177" s="18"/>
      <c r="H177" s="18"/>
      <c r="I177" s="18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  <c r="AA177" s="18"/>
      <c r="AB177" s="18"/>
      <c r="AC177" s="18"/>
      <c r="AD177" s="18"/>
      <c r="AE177" s="18"/>
      <c r="AF177" s="18"/>
      <c r="AG177" s="18"/>
      <c r="AH177" s="18"/>
      <c r="AI177" s="18"/>
      <c r="AJ177" s="18"/>
      <c r="AK177" s="18"/>
      <c r="AL177" s="18"/>
      <c r="AM177" s="18"/>
      <c r="AN177" s="18"/>
      <c r="AO177" s="18"/>
      <c r="AP177" s="18"/>
      <c r="AQ177" s="18"/>
      <c r="AR177" s="18"/>
      <c r="AS177" s="88">
        <f t="shared" si="4"/>
        <v>0</v>
      </c>
      <c r="AT177" s="6"/>
    </row>
    <row r="178" spans="2:46" ht="15.75" x14ac:dyDescent="0.25">
      <c r="B178" s="2"/>
      <c r="C178" s="18"/>
      <c r="D178" s="18"/>
      <c r="E178" s="18"/>
      <c r="F178" s="18"/>
      <c r="G178" s="18"/>
      <c r="H178" s="18"/>
      <c r="I178" s="18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  <c r="AA178" s="18"/>
      <c r="AB178" s="18"/>
      <c r="AC178" s="18"/>
      <c r="AD178" s="18"/>
      <c r="AE178" s="18"/>
      <c r="AF178" s="18"/>
      <c r="AG178" s="18"/>
      <c r="AH178" s="18"/>
      <c r="AI178" s="18"/>
      <c r="AJ178" s="18"/>
      <c r="AK178" s="18"/>
      <c r="AL178" s="18"/>
      <c r="AM178" s="18"/>
      <c r="AN178" s="18"/>
      <c r="AO178" s="18"/>
      <c r="AP178" s="18"/>
      <c r="AQ178" s="18"/>
      <c r="AR178" s="18"/>
      <c r="AS178" s="88">
        <f t="shared" si="4"/>
        <v>0</v>
      </c>
      <c r="AT178" s="6"/>
    </row>
    <row r="179" spans="2:46" ht="15.75" x14ac:dyDescent="0.25">
      <c r="B179" s="2"/>
      <c r="C179" s="18"/>
      <c r="D179" s="18"/>
      <c r="E179" s="18"/>
      <c r="F179" s="18"/>
      <c r="G179" s="18"/>
      <c r="H179" s="18"/>
      <c r="I179" s="18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  <c r="AA179" s="18"/>
      <c r="AB179" s="18"/>
      <c r="AC179" s="18"/>
      <c r="AD179" s="18"/>
      <c r="AE179" s="18"/>
      <c r="AF179" s="18"/>
      <c r="AG179" s="18"/>
      <c r="AH179" s="18"/>
      <c r="AI179" s="18"/>
      <c r="AJ179" s="18"/>
      <c r="AK179" s="18"/>
      <c r="AL179" s="18"/>
      <c r="AM179" s="18"/>
      <c r="AN179" s="18"/>
      <c r="AO179" s="18"/>
      <c r="AP179" s="18"/>
      <c r="AQ179" s="18"/>
      <c r="AR179" s="18"/>
      <c r="AS179" s="88">
        <f t="shared" si="4"/>
        <v>0</v>
      </c>
      <c r="AT179" s="6"/>
    </row>
    <row r="180" spans="2:46" ht="15.75" x14ac:dyDescent="0.25">
      <c r="B180" s="2"/>
      <c r="C180" s="18"/>
      <c r="D180" s="18"/>
      <c r="E180" s="18"/>
      <c r="F180" s="18"/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  <c r="AA180" s="18"/>
      <c r="AB180" s="18"/>
      <c r="AC180" s="18"/>
      <c r="AD180" s="18"/>
      <c r="AE180" s="18"/>
      <c r="AF180" s="18"/>
      <c r="AG180" s="18"/>
      <c r="AH180" s="18"/>
      <c r="AI180" s="18"/>
      <c r="AJ180" s="18"/>
      <c r="AK180" s="18"/>
      <c r="AL180" s="18"/>
      <c r="AM180" s="18"/>
      <c r="AN180" s="18"/>
      <c r="AO180" s="18"/>
      <c r="AP180" s="18"/>
      <c r="AQ180" s="18"/>
      <c r="AR180" s="18"/>
      <c r="AS180" s="88">
        <f t="shared" si="4"/>
        <v>0</v>
      </c>
      <c r="AT180" s="6"/>
    </row>
    <row r="181" spans="2:46" ht="15.75" x14ac:dyDescent="0.25">
      <c r="B181" s="2"/>
      <c r="C181" s="18"/>
      <c r="D181" s="18"/>
      <c r="E181" s="18"/>
      <c r="F181" s="18"/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  <c r="AA181" s="18"/>
      <c r="AB181" s="18"/>
      <c r="AC181" s="18"/>
      <c r="AD181" s="18"/>
      <c r="AE181" s="18"/>
      <c r="AF181" s="18"/>
      <c r="AG181" s="18"/>
      <c r="AH181" s="18"/>
      <c r="AI181" s="18"/>
      <c r="AJ181" s="18"/>
      <c r="AK181" s="18"/>
      <c r="AL181" s="18"/>
      <c r="AM181" s="18"/>
      <c r="AN181" s="18"/>
      <c r="AO181" s="18"/>
      <c r="AP181" s="18"/>
      <c r="AQ181" s="18"/>
      <c r="AR181" s="18"/>
      <c r="AS181" s="88">
        <f t="shared" si="4"/>
        <v>0</v>
      </c>
      <c r="AT181" s="6"/>
    </row>
    <row r="182" spans="2:46" ht="15.75" x14ac:dyDescent="0.25">
      <c r="B182" s="2"/>
      <c r="C182" s="18"/>
      <c r="D182" s="18"/>
      <c r="E182" s="18"/>
      <c r="F182" s="18"/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  <c r="AA182" s="18"/>
      <c r="AB182" s="18"/>
      <c r="AC182" s="18"/>
      <c r="AD182" s="18"/>
      <c r="AE182" s="18"/>
      <c r="AF182" s="18"/>
      <c r="AG182" s="18"/>
      <c r="AH182" s="18"/>
      <c r="AI182" s="18"/>
      <c r="AJ182" s="18"/>
      <c r="AK182" s="18"/>
      <c r="AL182" s="18"/>
      <c r="AM182" s="18"/>
      <c r="AN182" s="18"/>
      <c r="AO182" s="18"/>
      <c r="AP182" s="18"/>
      <c r="AQ182" s="18"/>
      <c r="AR182" s="18"/>
      <c r="AS182" s="88">
        <f t="shared" si="4"/>
        <v>0</v>
      </c>
      <c r="AT182" s="6"/>
    </row>
    <row r="183" spans="2:46" ht="15.75" x14ac:dyDescent="0.25">
      <c r="B183" s="2"/>
      <c r="C183" s="18"/>
      <c r="D183" s="18"/>
      <c r="E183" s="18"/>
      <c r="F183" s="18"/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  <c r="AA183" s="18"/>
      <c r="AB183" s="18"/>
      <c r="AC183" s="18"/>
      <c r="AD183" s="18"/>
      <c r="AE183" s="18"/>
      <c r="AF183" s="18"/>
      <c r="AG183" s="18"/>
      <c r="AH183" s="18"/>
      <c r="AI183" s="18"/>
      <c r="AJ183" s="18"/>
      <c r="AK183" s="18"/>
      <c r="AL183" s="18"/>
      <c r="AM183" s="18"/>
      <c r="AN183" s="18"/>
      <c r="AO183" s="18"/>
      <c r="AP183" s="18"/>
      <c r="AQ183" s="18"/>
      <c r="AR183" s="18"/>
      <c r="AS183" s="88">
        <f t="shared" si="4"/>
        <v>0</v>
      </c>
      <c r="AT183" s="6"/>
    </row>
    <row r="184" spans="2:46" ht="15.75" x14ac:dyDescent="0.25">
      <c r="B184" s="2"/>
      <c r="C184" s="18"/>
      <c r="D184" s="18"/>
      <c r="E184" s="18"/>
      <c r="F184" s="18"/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  <c r="AA184" s="18"/>
      <c r="AB184" s="18"/>
      <c r="AC184" s="18"/>
      <c r="AD184" s="18"/>
      <c r="AE184" s="18"/>
      <c r="AF184" s="18"/>
      <c r="AG184" s="18"/>
      <c r="AH184" s="18"/>
      <c r="AI184" s="18"/>
      <c r="AJ184" s="18"/>
      <c r="AK184" s="18"/>
      <c r="AL184" s="18"/>
      <c r="AM184" s="18"/>
      <c r="AN184" s="18"/>
      <c r="AO184" s="18"/>
      <c r="AP184" s="18"/>
      <c r="AQ184" s="18"/>
      <c r="AR184" s="18"/>
      <c r="AS184" s="88">
        <f t="shared" si="4"/>
        <v>0</v>
      </c>
      <c r="AT184" s="6"/>
    </row>
    <row r="185" spans="2:46" ht="15.75" x14ac:dyDescent="0.25">
      <c r="B185" s="2"/>
      <c r="C185" s="18"/>
      <c r="D185" s="18"/>
      <c r="E185" s="18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  <c r="AA185" s="18"/>
      <c r="AB185" s="18"/>
      <c r="AC185" s="18"/>
      <c r="AD185" s="18"/>
      <c r="AE185" s="18"/>
      <c r="AF185" s="18"/>
      <c r="AG185" s="18"/>
      <c r="AH185" s="18"/>
      <c r="AI185" s="18"/>
      <c r="AJ185" s="18"/>
      <c r="AK185" s="18"/>
      <c r="AL185" s="18"/>
      <c r="AM185" s="18"/>
      <c r="AN185" s="18"/>
      <c r="AO185" s="18"/>
      <c r="AP185" s="18"/>
      <c r="AQ185" s="18"/>
      <c r="AR185" s="18"/>
      <c r="AS185" s="88">
        <f t="shared" si="4"/>
        <v>0</v>
      </c>
      <c r="AT185" s="6"/>
    </row>
    <row r="186" spans="2:46" ht="15.75" x14ac:dyDescent="0.25">
      <c r="B186" s="2"/>
      <c r="C186" s="18"/>
      <c r="D186" s="18"/>
      <c r="E186" s="18"/>
      <c r="F186" s="18"/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  <c r="AA186" s="18"/>
      <c r="AB186" s="18"/>
      <c r="AC186" s="18"/>
      <c r="AD186" s="18"/>
      <c r="AE186" s="18"/>
      <c r="AF186" s="18"/>
      <c r="AG186" s="18"/>
      <c r="AH186" s="18"/>
      <c r="AI186" s="18"/>
      <c r="AJ186" s="18"/>
      <c r="AK186" s="18"/>
      <c r="AL186" s="18"/>
      <c r="AM186" s="18"/>
      <c r="AN186" s="18"/>
      <c r="AO186" s="18"/>
      <c r="AP186" s="18"/>
      <c r="AQ186" s="18"/>
      <c r="AR186" s="18"/>
      <c r="AS186" s="88">
        <f t="shared" si="4"/>
        <v>0</v>
      </c>
      <c r="AT186" s="6"/>
    </row>
    <row r="187" spans="2:46" ht="15.75" x14ac:dyDescent="0.25">
      <c r="B187" s="2"/>
      <c r="C187" s="18"/>
      <c r="D187" s="18"/>
      <c r="E187" s="18"/>
      <c r="F187" s="18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  <c r="AA187" s="18"/>
      <c r="AB187" s="18"/>
      <c r="AC187" s="18"/>
      <c r="AD187" s="18"/>
      <c r="AE187" s="18"/>
      <c r="AF187" s="18"/>
      <c r="AG187" s="18"/>
      <c r="AH187" s="18"/>
      <c r="AI187" s="18"/>
      <c r="AJ187" s="18"/>
      <c r="AK187" s="18"/>
      <c r="AL187" s="18"/>
      <c r="AM187" s="18"/>
      <c r="AN187" s="18"/>
      <c r="AO187" s="18"/>
      <c r="AP187" s="18"/>
      <c r="AQ187" s="18"/>
      <c r="AR187" s="18"/>
      <c r="AS187" s="88">
        <f t="shared" si="4"/>
        <v>0</v>
      </c>
      <c r="AT187" s="6"/>
    </row>
    <row r="188" spans="2:46" ht="15.75" x14ac:dyDescent="0.25">
      <c r="B188" s="2"/>
      <c r="C188" s="18"/>
      <c r="D188" s="18"/>
      <c r="E188" s="18"/>
      <c r="F188" s="18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  <c r="AA188" s="18"/>
      <c r="AB188" s="18"/>
      <c r="AC188" s="18"/>
      <c r="AD188" s="18"/>
      <c r="AE188" s="18"/>
      <c r="AF188" s="18"/>
      <c r="AG188" s="18"/>
      <c r="AH188" s="18"/>
      <c r="AI188" s="18"/>
      <c r="AJ188" s="18"/>
      <c r="AK188" s="18"/>
      <c r="AL188" s="18"/>
      <c r="AM188" s="18"/>
      <c r="AN188" s="18"/>
      <c r="AO188" s="18"/>
      <c r="AP188" s="18"/>
      <c r="AQ188" s="18"/>
      <c r="AR188" s="18"/>
      <c r="AS188" s="88">
        <f>SUM(C188:AR188)</f>
        <v>0</v>
      </c>
      <c r="AT188" s="6"/>
    </row>
    <row r="189" spans="2:46" ht="15.75" x14ac:dyDescent="0.25">
      <c r="B189" s="2"/>
      <c r="C189" s="18"/>
      <c r="D189" s="18"/>
      <c r="E189" s="18"/>
      <c r="F189" s="18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  <c r="AA189" s="18"/>
      <c r="AB189" s="18"/>
      <c r="AC189" s="18"/>
      <c r="AD189" s="18"/>
      <c r="AE189" s="18"/>
      <c r="AF189" s="18"/>
      <c r="AG189" s="18"/>
      <c r="AH189" s="18"/>
      <c r="AI189" s="18"/>
      <c r="AJ189" s="18"/>
      <c r="AK189" s="18"/>
      <c r="AL189" s="18"/>
      <c r="AM189" s="18"/>
      <c r="AN189" s="18"/>
      <c r="AO189" s="18"/>
      <c r="AP189" s="18"/>
      <c r="AQ189" s="18"/>
      <c r="AR189" s="18"/>
      <c r="AS189" s="88">
        <f>SUM(C189:AR189)</f>
        <v>0</v>
      </c>
      <c r="AT189" s="6"/>
    </row>
    <row r="190" spans="2:46" ht="15.75" x14ac:dyDescent="0.25">
      <c r="C190" s="18"/>
      <c r="D190" s="18"/>
      <c r="E190" s="18"/>
      <c r="F190" s="18"/>
      <c r="G190" s="18"/>
      <c r="H190" s="18"/>
      <c r="I190" s="18"/>
      <c r="J190" s="138"/>
      <c r="K190" s="13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  <c r="AA190" s="18"/>
      <c r="AB190" s="18"/>
      <c r="AC190" s="18"/>
      <c r="AD190" s="18"/>
      <c r="AE190" s="18"/>
      <c r="AF190" s="18"/>
      <c r="AG190" s="18"/>
      <c r="AH190" s="18"/>
      <c r="AI190" s="18"/>
      <c r="AJ190" s="18"/>
      <c r="AK190" s="18"/>
      <c r="AL190" s="18"/>
      <c r="AM190" s="18"/>
      <c r="AN190" s="18"/>
      <c r="AO190" s="18"/>
      <c r="AP190" s="18"/>
      <c r="AQ190" s="18"/>
      <c r="AR190" s="18"/>
      <c r="AS190" s="88">
        <f>SUM(C190:AR190)</f>
        <v>0</v>
      </c>
      <c r="AT190" s="6"/>
    </row>
    <row r="191" spans="2:46" ht="15.75" x14ac:dyDescent="0.25">
      <c r="C191" s="22">
        <f>SUM(C4:C190)</f>
        <v>386155.98000000004</v>
      </c>
      <c r="D191" s="22">
        <f>SUM(D4:D190)</f>
        <v>74480.23</v>
      </c>
      <c r="E191" s="22">
        <f t="shared" ref="E191:AS191" si="5">SUM(E4:E190)</f>
        <v>1585.5</v>
      </c>
      <c r="F191" s="22">
        <f t="shared" si="5"/>
        <v>36713.58</v>
      </c>
      <c r="G191" s="22">
        <f t="shared" si="5"/>
        <v>2712.91</v>
      </c>
      <c r="H191" s="22">
        <f t="shared" si="5"/>
        <v>31548.49</v>
      </c>
      <c r="I191" s="22">
        <f t="shared" si="5"/>
        <v>7272.7800000000007</v>
      </c>
      <c r="J191" s="22">
        <f t="shared" si="5"/>
        <v>28592.299999999996</v>
      </c>
      <c r="K191" s="22">
        <f t="shared" si="5"/>
        <v>5801.829999999999</v>
      </c>
      <c r="L191" s="22">
        <f t="shared" si="5"/>
        <v>2190</v>
      </c>
      <c r="M191" s="22">
        <f t="shared" si="5"/>
        <v>21088.53</v>
      </c>
      <c r="N191" s="22">
        <f t="shared" si="5"/>
        <v>460</v>
      </c>
      <c r="O191" s="22">
        <f t="shared" si="5"/>
        <v>0</v>
      </c>
      <c r="P191" s="22">
        <f t="shared" si="5"/>
        <v>5945.07</v>
      </c>
      <c r="Q191" s="22">
        <f t="shared" si="5"/>
        <v>0</v>
      </c>
      <c r="R191" s="22">
        <f t="shared" si="5"/>
        <v>0</v>
      </c>
      <c r="S191" s="22">
        <f t="shared" si="5"/>
        <v>1249.2</v>
      </c>
      <c r="T191" s="22">
        <f t="shared" si="5"/>
        <v>0</v>
      </c>
      <c r="U191" s="22">
        <f t="shared" si="5"/>
        <v>0</v>
      </c>
      <c r="V191" s="22">
        <f t="shared" si="5"/>
        <v>0</v>
      </c>
      <c r="W191" s="22">
        <f t="shared" si="5"/>
        <v>0</v>
      </c>
      <c r="X191" s="22">
        <f t="shared" si="5"/>
        <v>0</v>
      </c>
      <c r="Y191" s="22">
        <f t="shared" si="5"/>
        <v>40</v>
      </c>
      <c r="Z191" s="22">
        <f t="shared" si="5"/>
        <v>8801.7000000000007</v>
      </c>
      <c r="AA191" s="22">
        <f t="shared" si="5"/>
        <v>0</v>
      </c>
      <c r="AB191" s="22">
        <f t="shared" si="5"/>
        <v>1816.03</v>
      </c>
      <c r="AC191" s="22">
        <f t="shared" si="5"/>
        <v>400</v>
      </c>
      <c r="AD191" s="22">
        <f t="shared" si="5"/>
        <v>0</v>
      </c>
      <c r="AE191" s="22">
        <f t="shared" si="5"/>
        <v>0</v>
      </c>
      <c r="AF191" s="22">
        <f t="shared" si="5"/>
        <v>119.82</v>
      </c>
      <c r="AG191" s="22">
        <f t="shared" si="5"/>
        <v>0</v>
      </c>
      <c r="AH191" s="22">
        <f t="shared" si="5"/>
        <v>0</v>
      </c>
      <c r="AI191" s="22">
        <f t="shared" si="5"/>
        <v>0</v>
      </c>
      <c r="AJ191" s="22">
        <f t="shared" si="5"/>
        <v>0</v>
      </c>
      <c r="AK191" s="22">
        <f t="shared" si="5"/>
        <v>0</v>
      </c>
      <c r="AL191" s="22">
        <f t="shared" si="5"/>
        <v>0</v>
      </c>
      <c r="AM191" s="22">
        <f t="shared" si="5"/>
        <v>0</v>
      </c>
      <c r="AN191" s="22">
        <f t="shared" si="5"/>
        <v>1638</v>
      </c>
      <c r="AO191" s="22">
        <f t="shared" si="5"/>
        <v>0</v>
      </c>
      <c r="AP191" s="22">
        <f t="shared" si="5"/>
        <v>0</v>
      </c>
      <c r="AQ191" s="22">
        <f t="shared" si="5"/>
        <v>0</v>
      </c>
      <c r="AR191" s="22">
        <f t="shared" si="5"/>
        <v>1750</v>
      </c>
      <c r="AS191" s="22">
        <f t="shared" si="5"/>
        <v>620361.95000000007</v>
      </c>
    </row>
  </sheetData>
  <mergeCells count="7">
    <mergeCell ref="A2:B2"/>
    <mergeCell ref="A4:B4"/>
    <mergeCell ref="B1:E1"/>
    <mergeCell ref="P1:Q1"/>
    <mergeCell ref="R1:S1"/>
    <mergeCell ref="J1:K1"/>
    <mergeCell ref="H1:I1"/>
  </mergeCells>
  <pageMargins left="0.32" right="0.21" top="0.36" bottom="0.33" header="0.3" footer="0.3"/>
  <pageSetup paperSize="9" orientation="landscape" horizontalDpi="200" verticalDpi="200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89"/>
  <sheetViews>
    <sheetView zoomScaleNormal="100" workbookViewId="0">
      <pane xSplit="2" ySplit="3" topLeftCell="C93" activePane="bottomRight" state="frozen"/>
      <selection activeCell="A14" sqref="A14:B14"/>
      <selection pane="topRight" activeCell="A14" sqref="A14:B14"/>
      <selection pane="bottomLeft" activeCell="A14" sqref="A14:B14"/>
      <selection pane="bottomRight" activeCell="B114" sqref="B114"/>
    </sheetView>
  </sheetViews>
  <sheetFormatPr baseColWidth="10" defaultRowHeight="15" x14ac:dyDescent="0.25"/>
  <cols>
    <col min="1" max="1" width="11.140625" style="2" customWidth="1"/>
    <col min="2" max="2" width="115.140625" customWidth="1"/>
    <col min="3" max="3" width="14.42578125" style="6" bestFit="1" customWidth="1"/>
    <col min="4" max="21" width="13.28515625" style="15" customWidth="1"/>
    <col min="22" max="22" width="12.140625" bestFit="1" customWidth="1"/>
    <col min="23" max="23" width="13.28515625" bestFit="1" customWidth="1"/>
    <col min="24" max="24" width="13.28515625" customWidth="1"/>
    <col min="25" max="26" width="13.28515625" bestFit="1" customWidth="1"/>
    <col min="27" max="27" width="12.140625" bestFit="1" customWidth="1"/>
    <col min="28" max="28" width="11.5703125" bestFit="1" customWidth="1"/>
    <col min="29" max="29" width="12.140625" bestFit="1" customWidth="1"/>
    <col min="30" max="30" width="11.5703125" bestFit="1" customWidth="1"/>
    <col min="31" max="31" width="12.140625" bestFit="1" customWidth="1"/>
    <col min="32" max="32" width="11.5703125" bestFit="1" customWidth="1"/>
    <col min="33" max="33" width="14" customWidth="1"/>
    <col min="34" max="34" width="11.5703125" customWidth="1"/>
    <col min="35" max="35" width="15.28515625" customWidth="1"/>
    <col min="36" max="36" width="13.85546875" customWidth="1"/>
    <col min="37" max="37" width="11.5703125" bestFit="1" customWidth="1"/>
    <col min="38" max="39" width="11.5703125" customWidth="1"/>
    <col min="40" max="40" width="11.5703125" bestFit="1" customWidth="1"/>
    <col min="41" max="42" width="11.5703125" customWidth="1"/>
    <col min="43" max="43" width="13.85546875" customWidth="1"/>
    <col min="44" max="45" width="11.5703125" customWidth="1"/>
    <col min="46" max="46" width="11.5703125" bestFit="1" customWidth="1"/>
    <col min="47" max="47" width="14.28515625" customWidth="1"/>
  </cols>
  <sheetData>
    <row r="1" spans="1:47" x14ac:dyDescent="0.25">
      <c r="B1" s="207"/>
      <c r="H1" s="263" t="s">
        <v>105</v>
      </c>
      <c r="I1" s="263"/>
      <c r="J1" s="264" t="s">
        <v>106</v>
      </c>
      <c r="K1" s="264"/>
      <c r="P1" s="263"/>
      <c r="Q1" s="263"/>
      <c r="R1" s="264"/>
      <c r="S1" s="264"/>
      <c r="T1" s="144"/>
      <c r="U1" s="146"/>
    </row>
    <row r="2" spans="1:47" ht="33.75" customHeight="1" x14ac:dyDescent="0.35">
      <c r="A2" s="266" t="s">
        <v>2</v>
      </c>
      <c r="B2" s="266"/>
      <c r="C2" s="94" t="s">
        <v>73</v>
      </c>
      <c r="D2" s="95" t="s">
        <v>74</v>
      </c>
      <c r="E2" s="96" t="s">
        <v>75</v>
      </c>
      <c r="F2" s="94" t="s">
        <v>130</v>
      </c>
      <c r="G2" s="15" t="s">
        <v>72</v>
      </c>
      <c r="H2" s="149" t="s">
        <v>108</v>
      </c>
      <c r="I2" s="149" t="s">
        <v>112</v>
      </c>
      <c r="J2" s="149" t="s">
        <v>108</v>
      </c>
      <c r="K2" s="149" t="s">
        <v>112</v>
      </c>
      <c r="L2" s="216" t="s">
        <v>81</v>
      </c>
      <c r="M2" s="104" t="s">
        <v>82</v>
      </c>
      <c r="N2" s="179" t="s">
        <v>16</v>
      </c>
      <c r="P2" s="149"/>
      <c r="Q2" s="149"/>
      <c r="R2" s="149"/>
      <c r="S2" s="149"/>
      <c r="T2" s="142"/>
      <c r="U2" s="142"/>
      <c r="AC2" s="11">
        <v>1123.77</v>
      </c>
      <c r="AI2" s="11"/>
    </row>
    <row r="3" spans="1:47" ht="21" x14ac:dyDescent="0.35">
      <c r="A3" s="20"/>
      <c r="B3" s="225" t="s">
        <v>158</v>
      </c>
      <c r="C3" s="20">
        <v>51101</v>
      </c>
      <c r="D3" s="20">
        <v>51201</v>
      </c>
      <c r="E3" s="233">
        <v>51107</v>
      </c>
      <c r="F3" s="176">
        <v>51203</v>
      </c>
      <c r="G3" s="72">
        <v>51301</v>
      </c>
      <c r="H3" s="176">
        <v>51401</v>
      </c>
      <c r="I3" s="176">
        <v>51402</v>
      </c>
      <c r="J3" s="176">
        <v>51501</v>
      </c>
      <c r="K3" s="176">
        <v>51502</v>
      </c>
      <c r="L3" s="103">
        <v>51701</v>
      </c>
      <c r="M3" s="77">
        <v>51702</v>
      </c>
      <c r="N3" s="177">
        <v>51901</v>
      </c>
      <c r="O3" s="23">
        <v>51903</v>
      </c>
      <c r="P3" s="143">
        <v>54101</v>
      </c>
      <c r="Q3" s="143">
        <v>54103</v>
      </c>
      <c r="R3" s="143">
        <v>54104</v>
      </c>
      <c r="S3" s="143">
        <v>54105</v>
      </c>
      <c r="T3" s="145">
        <v>54106</v>
      </c>
      <c r="U3" s="147">
        <v>54107</v>
      </c>
      <c r="V3" s="20">
        <v>54108</v>
      </c>
      <c r="W3" s="20">
        <v>54109</v>
      </c>
      <c r="X3" s="137">
        <v>54110</v>
      </c>
      <c r="Y3" s="20">
        <v>54111</v>
      </c>
      <c r="Z3" s="20">
        <v>54112</v>
      </c>
      <c r="AA3" s="20">
        <v>54114</v>
      </c>
      <c r="AB3" s="20">
        <v>54115</v>
      </c>
      <c r="AC3" s="20">
        <v>54118</v>
      </c>
      <c r="AD3" s="20">
        <v>54119</v>
      </c>
      <c r="AE3" s="20">
        <v>54199</v>
      </c>
      <c r="AF3" s="20">
        <v>54202</v>
      </c>
      <c r="AG3" s="24">
        <v>54205</v>
      </c>
      <c r="AH3" s="114">
        <v>54301</v>
      </c>
      <c r="AI3" s="137">
        <v>54302</v>
      </c>
      <c r="AJ3" s="92">
        <v>54304</v>
      </c>
      <c r="AK3" s="20">
        <v>54313</v>
      </c>
      <c r="AL3" s="220">
        <v>54316</v>
      </c>
      <c r="AM3" s="236">
        <v>54319</v>
      </c>
      <c r="AN3" s="20">
        <v>54401</v>
      </c>
      <c r="AO3" s="176">
        <v>54403</v>
      </c>
      <c r="AP3" s="176">
        <v>54505</v>
      </c>
      <c r="AQ3" s="209">
        <v>54602</v>
      </c>
      <c r="AR3" s="176">
        <v>61101</v>
      </c>
      <c r="AS3" s="176">
        <v>51104</v>
      </c>
      <c r="AT3" s="20">
        <v>61110</v>
      </c>
      <c r="AU3" s="86" t="s">
        <v>60</v>
      </c>
    </row>
    <row r="4" spans="1:47" ht="21" x14ac:dyDescent="0.35">
      <c r="B4" s="78"/>
      <c r="P4" s="18"/>
      <c r="Q4" s="18"/>
      <c r="R4" s="18"/>
      <c r="S4" s="18"/>
      <c r="T4" s="18"/>
      <c r="U4" s="18"/>
      <c r="V4" s="5"/>
      <c r="AU4" s="12"/>
    </row>
    <row r="5" spans="1:47" ht="18" customHeight="1" x14ac:dyDescent="0.25"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>
        <v>8014.94</v>
      </c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8"/>
      <c r="AR5" s="18"/>
      <c r="AS5" s="18"/>
      <c r="AT5" s="18"/>
      <c r="AU5" s="3">
        <f t="shared" ref="AU5:AU34" si="0">SUM(C5:AT5)</f>
        <v>8014.94</v>
      </c>
    </row>
    <row r="6" spans="1:47" x14ac:dyDescent="0.25"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>
        <v>17287.89</v>
      </c>
      <c r="AH6" s="18"/>
      <c r="AI6" s="18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3">
        <f t="shared" si="0"/>
        <v>17287.89</v>
      </c>
    </row>
    <row r="7" spans="1:47" x14ac:dyDescent="0.25">
      <c r="B7" s="53"/>
      <c r="C7" s="18">
        <v>26588.22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3">
        <f t="shared" si="0"/>
        <v>26588.22</v>
      </c>
    </row>
    <row r="8" spans="1:47" x14ac:dyDescent="0.25">
      <c r="B8" s="53"/>
      <c r="C8" s="18"/>
      <c r="D8" s="18">
        <v>11019.75</v>
      </c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1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3">
        <f t="shared" si="0"/>
        <v>11019.75</v>
      </c>
    </row>
    <row r="9" spans="1:47" x14ac:dyDescent="0.25">
      <c r="B9" s="117"/>
      <c r="C9" s="18"/>
      <c r="D9" s="18">
        <v>1255</v>
      </c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3">
        <f t="shared" si="0"/>
        <v>1255</v>
      </c>
    </row>
    <row r="10" spans="1:47" x14ac:dyDescent="0.25">
      <c r="B10" s="117"/>
      <c r="C10" s="18"/>
      <c r="D10" s="18"/>
      <c r="E10" s="18"/>
      <c r="F10" s="18"/>
      <c r="G10" s="18"/>
      <c r="H10" s="18"/>
      <c r="I10" s="18"/>
      <c r="J10" s="18"/>
      <c r="K10" s="18"/>
      <c r="L10" s="18">
        <v>2631.94</v>
      </c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3">
        <f t="shared" si="0"/>
        <v>2631.94</v>
      </c>
    </row>
    <row r="11" spans="1:47" x14ac:dyDescent="0.25">
      <c r="B11" s="117"/>
      <c r="C11" s="20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>
        <v>2087.61</v>
      </c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3">
        <f t="shared" si="0"/>
        <v>2087.61</v>
      </c>
    </row>
    <row r="12" spans="1:47" x14ac:dyDescent="0.25">
      <c r="B12" s="2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>
        <v>941.79</v>
      </c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3">
        <f t="shared" si="0"/>
        <v>941.79</v>
      </c>
    </row>
    <row r="13" spans="1:47" x14ac:dyDescent="0.25">
      <c r="B13" s="2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>
        <v>120</v>
      </c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3">
        <f t="shared" si="0"/>
        <v>120</v>
      </c>
    </row>
    <row r="14" spans="1:47" x14ac:dyDescent="0.25">
      <c r="B14" s="2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>
        <v>6079</v>
      </c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3"/>
      <c r="AO14" s="3"/>
      <c r="AP14" s="3"/>
      <c r="AQ14" s="3"/>
      <c r="AR14" s="3"/>
      <c r="AS14" s="3"/>
      <c r="AU14" s="3">
        <f t="shared" si="0"/>
        <v>6079</v>
      </c>
    </row>
    <row r="15" spans="1:47" x14ac:dyDescent="0.25">
      <c r="B15" s="117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>
        <v>8.85</v>
      </c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3">
        <f t="shared" si="0"/>
        <v>8.85</v>
      </c>
    </row>
    <row r="16" spans="1:47" x14ac:dyDescent="0.25">
      <c r="B16" s="2"/>
      <c r="C16" s="125"/>
      <c r="D16" s="125"/>
      <c r="E16" s="125"/>
      <c r="F16" s="125"/>
      <c r="G16" s="125"/>
      <c r="H16" s="125"/>
      <c r="I16" s="125"/>
      <c r="J16" s="125"/>
      <c r="K16" s="125"/>
      <c r="L16" s="125"/>
      <c r="M16" s="125"/>
      <c r="N16" s="125"/>
      <c r="O16" s="125"/>
      <c r="P16" s="125"/>
      <c r="Q16" s="125"/>
      <c r="R16" s="125"/>
      <c r="S16" s="125"/>
      <c r="T16" s="125"/>
      <c r="U16" s="125"/>
      <c r="V16" s="125"/>
      <c r="W16" s="125"/>
      <c r="X16" s="125"/>
      <c r="Y16" s="125"/>
      <c r="Z16" s="125"/>
      <c r="AA16" s="125"/>
      <c r="AB16" s="125"/>
      <c r="AC16" s="125">
        <v>233.9</v>
      </c>
      <c r="AD16" s="125"/>
      <c r="AE16" s="125"/>
      <c r="AF16" s="125"/>
      <c r="AG16" s="125"/>
      <c r="AH16" s="125"/>
      <c r="AI16" s="125"/>
      <c r="AJ16" s="125"/>
      <c r="AK16" s="125"/>
      <c r="AL16" s="125"/>
      <c r="AM16" s="125"/>
      <c r="AN16" s="125"/>
      <c r="AO16" s="125"/>
      <c r="AP16" s="125"/>
      <c r="AQ16" s="125"/>
      <c r="AR16" s="125"/>
      <c r="AS16" s="125"/>
      <c r="AT16" s="125"/>
      <c r="AU16" s="3">
        <f t="shared" si="0"/>
        <v>233.9</v>
      </c>
    </row>
    <row r="17" spans="1:47" x14ac:dyDescent="0.25">
      <c r="B17" s="2"/>
      <c r="C17" s="125"/>
      <c r="D17" s="125"/>
      <c r="E17" s="125"/>
      <c r="F17" s="125"/>
      <c r="G17" s="125"/>
      <c r="H17" s="125"/>
      <c r="I17" s="125"/>
      <c r="J17" s="125"/>
      <c r="K17" s="125"/>
      <c r="L17" s="125"/>
      <c r="M17" s="125"/>
      <c r="N17" s="125"/>
      <c r="O17" s="125"/>
      <c r="P17" s="125"/>
      <c r="Q17" s="125"/>
      <c r="R17" s="125"/>
      <c r="S17" s="125"/>
      <c r="T17" s="125"/>
      <c r="U17" s="125"/>
      <c r="V17" s="125"/>
      <c r="W17" s="125"/>
      <c r="X17" s="125"/>
      <c r="Y17" s="125"/>
      <c r="Z17" s="125"/>
      <c r="AA17" s="125"/>
      <c r="AB17" s="125"/>
      <c r="AC17" s="125"/>
      <c r="AD17" s="125"/>
      <c r="AE17" s="125"/>
      <c r="AF17" s="125"/>
      <c r="AG17" s="125"/>
      <c r="AH17" s="125"/>
      <c r="AI17" s="125"/>
      <c r="AJ17" s="125"/>
      <c r="AK17" s="125"/>
      <c r="AL17" s="125"/>
      <c r="AM17" s="125"/>
      <c r="AN17" s="125"/>
      <c r="AO17" s="125"/>
      <c r="AP17" s="125"/>
      <c r="AQ17" s="125">
        <v>14681.96</v>
      </c>
      <c r="AR17" s="125"/>
      <c r="AS17" s="125"/>
      <c r="AT17" s="125"/>
      <c r="AU17" s="3">
        <f t="shared" si="0"/>
        <v>14681.96</v>
      </c>
    </row>
    <row r="18" spans="1:47" x14ac:dyDescent="0.25">
      <c r="B18" s="53"/>
      <c r="C18" s="125"/>
      <c r="D18" s="125"/>
      <c r="E18" s="125"/>
      <c r="F18" s="125"/>
      <c r="G18" s="121"/>
      <c r="H18" s="121"/>
      <c r="I18" s="121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>
        <v>14882</v>
      </c>
      <c r="AR18" s="125"/>
      <c r="AS18" s="125"/>
      <c r="AT18" s="125"/>
      <c r="AU18" s="3">
        <f t="shared" si="0"/>
        <v>14882</v>
      </c>
    </row>
    <row r="19" spans="1:47" x14ac:dyDescent="0.25">
      <c r="B19" s="53"/>
      <c r="C19" s="121"/>
      <c r="D19" s="125"/>
      <c r="E19" s="125"/>
      <c r="F19" s="125"/>
      <c r="G19" s="121"/>
      <c r="H19" s="121"/>
      <c r="I19" s="121"/>
      <c r="J19" s="125"/>
      <c r="K19" s="125"/>
      <c r="L19" s="125"/>
      <c r="M19" s="125"/>
      <c r="N19" s="125"/>
      <c r="O19" s="125"/>
      <c r="P19" s="125"/>
      <c r="Q19" s="125"/>
      <c r="R19" s="125"/>
      <c r="S19" s="125"/>
      <c r="T19" s="125"/>
      <c r="U19" s="125"/>
      <c r="V19" s="125"/>
      <c r="W19" s="125"/>
      <c r="X19" s="125"/>
      <c r="Y19" s="125"/>
      <c r="Z19" s="125"/>
      <c r="AA19" s="125"/>
      <c r="AB19" s="125"/>
      <c r="AC19" s="125"/>
      <c r="AD19" s="125"/>
      <c r="AE19" s="125"/>
      <c r="AF19" s="125"/>
      <c r="AG19" s="125">
        <v>17332.95</v>
      </c>
      <c r="AH19" s="125"/>
      <c r="AI19" s="125"/>
      <c r="AJ19" s="125"/>
      <c r="AK19" s="125"/>
      <c r="AL19" s="125"/>
      <c r="AM19" s="125"/>
      <c r="AN19" s="125"/>
      <c r="AO19" s="125"/>
      <c r="AP19" s="125"/>
      <c r="AQ19" s="125"/>
      <c r="AR19" s="125"/>
      <c r="AS19" s="125"/>
      <c r="AT19" s="125"/>
      <c r="AU19" s="3">
        <f t="shared" si="0"/>
        <v>17332.95</v>
      </c>
    </row>
    <row r="20" spans="1:47" x14ac:dyDescent="0.25">
      <c r="B20" s="2"/>
      <c r="C20" s="125"/>
      <c r="D20" s="121"/>
      <c r="E20" s="121"/>
      <c r="F20" s="125"/>
      <c r="G20" s="125">
        <v>3690.38</v>
      </c>
      <c r="H20" s="121"/>
      <c r="I20" s="121"/>
      <c r="J20" s="125"/>
      <c r="K20" s="125"/>
      <c r="L20" s="125"/>
      <c r="M20" s="125"/>
      <c r="N20" s="125"/>
      <c r="O20" s="125"/>
      <c r="P20" s="125"/>
      <c r="Q20" s="125"/>
      <c r="R20" s="125"/>
      <c r="S20" s="125"/>
      <c r="T20" s="125"/>
      <c r="U20" s="125"/>
      <c r="V20" s="125"/>
      <c r="W20" s="125"/>
      <c r="X20" s="125"/>
      <c r="Y20" s="125"/>
      <c r="Z20" s="125"/>
      <c r="AA20" s="125"/>
      <c r="AB20" s="125"/>
      <c r="AC20" s="125"/>
      <c r="AD20" s="125"/>
      <c r="AE20" s="125"/>
      <c r="AF20" s="125"/>
      <c r="AG20" s="125"/>
      <c r="AH20" s="125"/>
      <c r="AI20" s="125"/>
      <c r="AJ20" s="125"/>
      <c r="AK20" s="125"/>
      <c r="AL20" s="125"/>
      <c r="AM20" s="125"/>
      <c r="AN20" s="125"/>
      <c r="AO20" s="125"/>
      <c r="AP20" s="125"/>
      <c r="AQ20" s="125"/>
      <c r="AR20" s="125"/>
      <c r="AS20" s="125"/>
      <c r="AT20" s="125"/>
      <c r="AU20" s="3">
        <f t="shared" si="0"/>
        <v>3690.38</v>
      </c>
    </row>
    <row r="21" spans="1:47" x14ac:dyDescent="0.25">
      <c r="B21" s="224"/>
      <c r="C21" s="125"/>
      <c r="D21" s="121"/>
      <c r="E21" s="121"/>
      <c r="F21" s="125"/>
      <c r="G21" s="125"/>
      <c r="H21" s="121"/>
      <c r="I21" s="121"/>
      <c r="J21" s="125"/>
      <c r="K21" s="125"/>
      <c r="L21" s="125"/>
      <c r="M21" s="125"/>
      <c r="N21" s="125"/>
      <c r="O21" s="125"/>
      <c r="P21" s="125">
        <v>2142.25</v>
      </c>
      <c r="Q21" s="125"/>
      <c r="R21" s="125"/>
      <c r="S21" s="125"/>
      <c r="T21" s="125"/>
      <c r="U21" s="125"/>
      <c r="V21" s="125"/>
      <c r="W21" s="125"/>
      <c r="X21" s="125"/>
      <c r="Y21" s="125"/>
      <c r="Z21" s="125"/>
      <c r="AA21" s="125"/>
      <c r="AB21" s="125"/>
      <c r="AC21" s="125"/>
      <c r="AD21" s="125"/>
      <c r="AE21" s="125"/>
      <c r="AF21" s="125"/>
      <c r="AG21" s="125"/>
      <c r="AH21" s="125"/>
      <c r="AI21" s="125"/>
      <c r="AJ21" s="125"/>
      <c r="AK21" s="125"/>
      <c r="AL21" s="125"/>
      <c r="AM21" s="125"/>
      <c r="AN21" s="125"/>
      <c r="AO21" s="125"/>
      <c r="AP21" s="125"/>
      <c r="AQ21" s="125"/>
      <c r="AR21" s="125"/>
      <c r="AS21" s="125"/>
      <c r="AT21" s="125"/>
      <c r="AU21" s="3">
        <f t="shared" si="0"/>
        <v>2142.25</v>
      </c>
    </row>
    <row r="22" spans="1:47" s="15" customFormat="1" x14ac:dyDescent="0.25">
      <c r="A22" s="2"/>
      <c r="B22" s="53"/>
      <c r="C22" s="125"/>
      <c r="D22" s="121"/>
      <c r="E22" s="121"/>
      <c r="F22" s="125"/>
      <c r="G22" s="121"/>
      <c r="H22" s="125"/>
      <c r="I22" s="125"/>
      <c r="J22" s="125"/>
      <c r="K22" s="125"/>
      <c r="L22" s="125"/>
      <c r="M22" s="125"/>
      <c r="N22" s="125"/>
      <c r="O22" s="125"/>
      <c r="P22" s="125"/>
      <c r="Q22" s="125"/>
      <c r="R22" s="125"/>
      <c r="S22" s="125"/>
      <c r="T22" s="125"/>
      <c r="U22" s="125"/>
      <c r="V22" s="125"/>
      <c r="W22" s="125"/>
      <c r="X22" s="125"/>
      <c r="Y22" s="125"/>
      <c r="Z22" s="125"/>
      <c r="AA22" s="125"/>
      <c r="AB22" s="125"/>
      <c r="AC22" s="125">
        <v>197.56</v>
      </c>
      <c r="AD22" s="125"/>
      <c r="AE22" s="125"/>
      <c r="AF22" s="125"/>
      <c r="AG22" s="125"/>
      <c r="AH22" s="125"/>
      <c r="AI22" s="125"/>
      <c r="AJ22" s="125"/>
      <c r="AK22" s="125"/>
      <c r="AL22" s="125"/>
      <c r="AM22" s="125"/>
      <c r="AN22" s="125"/>
      <c r="AO22" s="125"/>
      <c r="AP22" s="125"/>
      <c r="AQ22" s="125"/>
      <c r="AR22" s="125"/>
      <c r="AS22" s="125"/>
      <c r="AT22" s="125"/>
      <c r="AU22" s="3">
        <f t="shared" si="0"/>
        <v>197.56</v>
      </c>
    </row>
    <row r="23" spans="1:47" s="15" customFormat="1" x14ac:dyDescent="0.25">
      <c r="A23" s="2"/>
      <c r="B23" s="232"/>
      <c r="C23" s="125"/>
      <c r="D23" s="121"/>
      <c r="E23" s="121"/>
      <c r="F23" s="125"/>
      <c r="G23" s="121"/>
      <c r="H23" s="121"/>
      <c r="I23" s="121"/>
      <c r="J23" s="125"/>
      <c r="K23" s="125"/>
      <c r="L23" s="125"/>
      <c r="M23" s="125"/>
      <c r="N23" s="125"/>
      <c r="O23" s="125"/>
      <c r="P23" s="125"/>
      <c r="Q23" s="125"/>
      <c r="R23" s="125"/>
      <c r="S23" s="125"/>
      <c r="T23" s="125"/>
      <c r="U23" s="125"/>
      <c r="V23" s="125"/>
      <c r="W23" s="125"/>
      <c r="X23" s="125"/>
      <c r="Y23" s="125"/>
      <c r="Z23" s="125"/>
      <c r="AA23" s="125"/>
      <c r="AB23" s="125"/>
      <c r="AC23" s="125">
        <v>1123.77</v>
      </c>
      <c r="AD23" s="125"/>
      <c r="AE23" s="125"/>
      <c r="AF23" s="125"/>
      <c r="AG23" s="125"/>
      <c r="AH23" s="125"/>
      <c r="AI23" s="125"/>
      <c r="AJ23" s="125"/>
      <c r="AK23" s="125"/>
      <c r="AL23" s="125"/>
      <c r="AM23" s="125"/>
      <c r="AN23" s="125"/>
      <c r="AO23" s="125"/>
      <c r="AP23" s="125"/>
      <c r="AQ23" s="125"/>
      <c r="AR23" s="125"/>
      <c r="AS23" s="125"/>
      <c r="AT23" s="125"/>
      <c r="AU23" s="3">
        <f t="shared" si="0"/>
        <v>1123.77</v>
      </c>
    </row>
    <row r="24" spans="1:47" x14ac:dyDescent="0.25">
      <c r="B24" s="117"/>
      <c r="C24" s="125"/>
      <c r="D24" s="121"/>
      <c r="E24" s="121"/>
      <c r="F24" s="125"/>
      <c r="G24" s="125"/>
      <c r="H24" s="121"/>
      <c r="I24" s="121"/>
      <c r="J24" s="125"/>
      <c r="K24" s="125"/>
      <c r="L24" s="125"/>
      <c r="M24" s="125"/>
      <c r="N24" s="121"/>
      <c r="O24" s="125"/>
      <c r="P24" s="125"/>
      <c r="Q24" s="125"/>
      <c r="R24" s="125"/>
      <c r="S24" s="125"/>
      <c r="T24" s="125"/>
      <c r="U24" s="125"/>
      <c r="V24" s="125"/>
      <c r="W24" s="125"/>
      <c r="X24" s="125"/>
      <c r="Y24" s="125"/>
      <c r="Z24" s="125"/>
      <c r="AA24" s="125"/>
      <c r="AB24" s="125"/>
      <c r="AC24" s="125"/>
      <c r="AD24" s="125"/>
      <c r="AE24" s="125"/>
      <c r="AF24" s="125"/>
      <c r="AG24" s="125"/>
      <c r="AH24" s="125"/>
      <c r="AI24" s="125"/>
      <c r="AJ24" s="125">
        <v>31510.04</v>
      </c>
      <c r="AK24" s="125"/>
      <c r="AL24" s="125"/>
      <c r="AM24" s="125"/>
      <c r="AN24" s="125"/>
      <c r="AO24" s="125"/>
      <c r="AP24" s="125"/>
      <c r="AQ24" s="125"/>
      <c r="AR24" s="125"/>
      <c r="AS24" s="125"/>
      <c r="AT24" s="125"/>
      <c r="AU24" s="3">
        <f t="shared" si="0"/>
        <v>31510.04</v>
      </c>
    </row>
    <row r="25" spans="1:47" x14ac:dyDescent="0.25">
      <c r="B25" s="117"/>
      <c r="C25" s="125"/>
      <c r="D25" s="125">
        <v>10096.58</v>
      </c>
      <c r="E25" s="125"/>
      <c r="F25" s="125"/>
      <c r="G25" s="125"/>
      <c r="H25" s="121"/>
      <c r="I25" s="121"/>
      <c r="J25" s="125"/>
      <c r="K25" s="125"/>
      <c r="L25" s="125"/>
      <c r="M25" s="125"/>
      <c r="N25" s="125"/>
      <c r="O25" s="125"/>
      <c r="P25" s="125"/>
      <c r="Q25" s="125"/>
      <c r="R25" s="125"/>
      <c r="S25" s="125"/>
      <c r="T25" s="125"/>
      <c r="U25" s="125"/>
      <c r="V25" s="125"/>
      <c r="W25" s="125"/>
      <c r="X25" s="125"/>
      <c r="Y25" s="125"/>
      <c r="Z25" s="125"/>
      <c r="AA25" s="125"/>
      <c r="AB25" s="125"/>
      <c r="AC25" s="125"/>
      <c r="AD25" s="125"/>
      <c r="AE25" s="125"/>
      <c r="AF25" s="125"/>
      <c r="AG25" s="125"/>
      <c r="AH25" s="125"/>
      <c r="AI25" s="125"/>
      <c r="AJ25" s="125"/>
      <c r="AK25" s="125"/>
      <c r="AL25" s="125"/>
      <c r="AM25" s="125"/>
      <c r="AN25" s="125"/>
      <c r="AO25" s="125"/>
      <c r="AP25" s="125"/>
      <c r="AQ25" s="125"/>
      <c r="AR25" s="125"/>
      <c r="AS25" s="125"/>
      <c r="AT25" s="125"/>
      <c r="AU25" s="3">
        <f t="shared" si="0"/>
        <v>10096.58</v>
      </c>
    </row>
    <row r="26" spans="1:47" x14ac:dyDescent="0.25">
      <c r="B26" s="117"/>
      <c r="C26" s="125">
        <v>25111.8</v>
      </c>
      <c r="D26" s="125"/>
      <c r="E26" s="125"/>
      <c r="F26" s="125"/>
      <c r="G26" s="125"/>
      <c r="H26" s="121"/>
      <c r="I26" s="121"/>
      <c r="J26" s="125"/>
      <c r="K26" s="125"/>
      <c r="L26" s="125"/>
      <c r="M26" s="125"/>
      <c r="N26" s="125"/>
      <c r="O26" s="125"/>
      <c r="P26" s="125"/>
      <c r="Q26" s="125"/>
      <c r="R26" s="125"/>
      <c r="S26" s="125"/>
      <c r="T26" s="125"/>
      <c r="U26" s="125"/>
      <c r="V26" s="125"/>
      <c r="W26" s="125"/>
      <c r="X26" s="125"/>
      <c r="Y26" s="125"/>
      <c r="Z26" s="125"/>
      <c r="AA26" s="125"/>
      <c r="AB26" s="125"/>
      <c r="AC26" s="125"/>
      <c r="AD26" s="125"/>
      <c r="AE26" s="125"/>
      <c r="AF26" s="125"/>
      <c r="AG26" s="125"/>
      <c r="AH26" s="125"/>
      <c r="AI26" s="125"/>
      <c r="AJ26" s="125"/>
      <c r="AK26" s="125"/>
      <c r="AL26" s="125"/>
      <c r="AM26" s="125"/>
      <c r="AN26" s="125"/>
      <c r="AO26" s="125"/>
      <c r="AP26" s="125"/>
      <c r="AQ26" s="125"/>
      <c r="AR26" s="125"/>
      <c r="AS26" s="125"/>
      <c r="AT26" s="125"/>
      <c r="AU26" s="3">
        <f t="shared" si="0"/>
        <v>25111.8</v>
      </c>
    </row>
    <row r="27" spans="1:47" x14ac:dyDescent="0.25">
      <c r="B27" s="2"/>
      <c r="C27" s="121"/>
      <c r="D27" s="125">
        <v>1255</v>
      </c>
      <c r="E27" s="125"/>
      <c r="F27" s="125"/>
      <c r="G27" s="125"/>
      <c r="H27" s="121"/>
      <c r="I27" s="121"/>
      <c r="J27" s="125"/>
      <c r="K27" s="125"/>
      <c r="L27" s="125"/>
      <c r="M27" s="125"/>
      <c r="N27" s="125"/>
      <c r="O27" s="125"/>
      <c r="P27" s="125"/>
      <c r="Q27" s="125"/>
      <c r="R27" s="125"/>
      <c r="S27" s="125"/>
      <c r="T27" s="125"/>
      <c r="U27" s="125"/>
      <c r="V27" s="125"/>
      <c r="W27" s="125"/>
      <c r="X27" s="125"/>
      <c r="Y27" s="125"/>
      <c r="Z27" s="125"/>
      <c r="AA27" s="125"/>
      <c r="AB27" s="125"/>
      <c r="AC27" s="125"/>
      <c r="AD27" s="125"/>
      <c r="AE27" s="125"/>
      <c r="AF27" s="125"/>
      <c r="AG27" s="125"/>
      <c r="AH27" s="125"/>
      <c r="AI27" s="125"/>
      <c r="AJ27" s="125"/>
      <c r="AK27" s="125"/>
      <c r="AL27" s="125"/>
      <c r="AM27" s="125"/>
      <c r="AN27" s="125"/>
      <c r="AO27" s="125"/>
      <c r="AP27" s="125"/>
      <c r="AQ27" s="125"/>
      <c r="AR27" s="125"/>
      <c r="AS27" s="125"/>
      <c r="AT27" s="125"/>
      <c r="AU27" s="3">
        <f t="shared" si="0"/>
        <v>1255</v>
      </c>
    </row>
    <row r="28" spans="1:47" x14ac:dyDescent="0.25">
      <c r="B28" s="53"/>
      <c r="C28" s="125"/>
      <c r="D28" s="125"/>
      <c r="E28" s="125"/>
      <c r="F28" s="125"/>
      <c r="G28" s="125"/>
      <c r="H28" s="121"/>
      <c r="I28" s="121"/>
      <c r="J28" s="125"/>
      <c r="K28" s="125"/>
      <c r="L28" s="125">
        <v>2631.94</v>
      </c>
      <c r="M28" s="125"/>
      <c r="N28" s="125"/>
      <c r="O28" s="121"/>
      <c r="P28" s="125"/>
      <c r="Q28" s="125"/>
      <c r="R28" s="125"/>
      <c r="S28" s="125"/>
      <c r="T28" s="125"/>
      <c r="U28" s="125"/>
      <c r="V28" s="125"/>
      <c r="W28" s="125"/>
      <c r="X28" s="125"/>
      <c r="Y28" s="125"/>
      <c r="Z28" s="125"/>
      <c r="AA28" s="125"/>
      <c r="AB28" s="125"/>
      <c r="AC28" s="125"/>
      <c r="AD28" s="125"/>
      <c r="AE28" s="125"/>
      <c r="AF28" s="125"/>
      <c r="AG28" s="125"/>
      <c r="AH28" s="125"/>
      <c r="AI28" s="125"/>
      <c r="AJ28" s="125"/>
      <c r="AK28" s="125"/>
      <c r="AL28" s="125"/>
      <c r="AM28" s="125"/>
      <c r="AN28" s="125"/>
      <c r="AO28" s="125"/>
      <c r="AP28" s="125"/>
      <c r="AQ28" s="125"/>
      <c r="AR28" s="125"/>
      <c r="AS28" s="125"/>
      <c r="AT28" s="125"/>
      <c r="AU28" s="3">
        <f t="shared" si="0"/>
        <v>2631.94</v>
      </c>
    </row>
    <row r="29" spans="1:47" x14ac:dyDescent="0.25">
      <c r="B29" s="117"/>
      <c r="C29" s="125"/>
      <c r="D29" s="125"/>
      <c r="E29" s="125"/>
      <c r="F29" s="125"/>
      <c r="G29" s="125"/>
      <c r="H29" s="121"/>
      <c r="I29" s="121"/>
      <c r="J29" s="125"/>
      <c r="K29" s="125"/>
      <c r="L29" s="125"/>
      <c r="M29" s="125"/>
      <c r="N29" s="125"/>
      <c r="O29" s="125"/>
      <c r="P29" s="125"/>
      <c r="Q29" s="125"/>
      <c r="R29" s="125"/>
      <c r="S29" s="125"/>
      <c r="T29" s="125"/>
      <c r="U29" s="125"/>
      <c r="V29" s="125"/>
      <c r="W29" s="125"/>
      <c r="X29" s="125"/>
      <c r="Y29" s="125"/>
      <c r="Z29" s="125"/>
      <c r="AA29" s="125"/>
      <c r="AB29" s="125"/>
      <c r="AC29" s="125"/>
      <c r="AD29" s="125"/>
      <c r="AE29" s="125"/>
      <c r="AF29" s="125"/>
      <c r="AG29" s="18">
        <v>1949.83</v>
      </c>
      <c r="AH29" s="125"/>
      <c r="AI29" s="125"/>
      <c r="AJ29" s="125"/>
      <c r="AK29" s="125"/>
      <c r="AL29" s="125"/>
      <c r="AM29" s="125"/>
      <c r="AN29" s="125"/>
      <c r="AO29" s="125"/>
      <c r="AP29" s="125"/>
      <c r="AQ29" s="125"/>
      <c r="AR29" s="125"/>
      <c r="AS29" s="125"/>
      <c r="AT29" s="125"/>
      <c r="AU29" s="3">
        <f t="shared" si="0"/>
        <v>1949.83</v>
      </c>
    </row>
    <row r="30" spans="1:47" s="15" customFormat="1" x14ac:dyDescent="0.25">
      <c r="A30" s="2"/>
      <c r="B30" s="117"/>
      <c r="C30" s="125"/>
      <c r="D30" s="125"/>
      <c r="E30" s="125"/>
      <c r="F30" s="125"/>
      <c r="G30" s="125"/>
      <c r="H30" s="121"/>
      <c r="I30" s="121"/>
      <c r="J30" s="125"/>
      <c r="K30" s="125"/>
      <c r="L30" s="125"/>
      <c r="M30" s="125"/>
      <c r="N30" s="125"/>
      <c r="O30" s="125"/>
      <c r="P30" s="125"/>
      <c r="Q30" s="125"/>
      <c r="R30" s="125"/>
      <c r="S30" s="125"/>
      <c r="T30" s="125"/>
      <c r="U30" s="125"/>
      <c r="V30" s="125"/>
      <c r="W30" s="125"/>
      <c r="X30" s="125"/>
      <c r="Y30" s="125"/>
      <c r="Z30" s="125"/>
      <c r="AA30" s="125"/>
      <c r="AB30" s="125"/>
      <c r="AC30" s="125"/>
      <c r="AD30" s="125">
        <v>47.68</v>
      </c>
      <c r="AE30" s="125"/>
      <c r="AF30" s="125"/>
      <c r="AG30" s="121"/>
      <c r="AH30" s="125"/>
      <c r="AI30" s="125"/>
      <c r="AJ30" s="125"/>
      <c r="AK30" s="125"/>
      <c r="AL30" s="125"/>
      <c r="AM30" s="125"/>
      <c r="AN30" s="125"/>
      <c r="AO30" s="125"/>
      <c r="AP30" s="125"/>
      <c r="AQ30" s="125"/>
      <c r="AR30" s="125"/>
      <c r="AS30" s="125"/>
      <c r="AT30" s="125"/>
      <c r="AU30" s="3">
        <f t="shared" si="0"/>
        <v>47.68</v>
      </c>
    </row>
    <row r="31" spans="1:47" s="15" customFormat="1" x14ac:dyDescent="0.25">
      <c r="A31" s="2"/>
      <c r="B31" s="53"/>
      <c r="C31" s="125"/>
      <c r="D31" s="125"/>
      <c r="E31" s="125"/>
      <c r="F31" s="125"/>
      <c r="G31" s="125"/>
      <c r="H31" s="121"/>
      <c r="I31" s="121"/>
      <c r="J31" s="125"/>
      <c r="K31" s="125"/>
      <c r="L31" s="125"/>
      <c r="M31" s="125"/>
      <c r="N31" s="125"/>
      <c r="O31" s="125"/>
      <c r="P31" s="125"/>
      <c r="Q31" s="125"/>
      <c r="R31" s="125">
        <v>2431.6</v>
      </c>
      <c r="S31" s="125"/>
      <c r="T31" s="125"/>
      <c r="U31" s="125"/>
      <c r="V31" s="125"/>
      <c r="W31" s="125"/>
      <c r="X31" s="125"/>
      <c r="Y31" s="125"/>
      <c r="Z31" s="125"/>
      <c r="AA31" s="125"/>
      <c r="AB31" s="125"/>
      <c r="AC31" s="125"/>
      <c r="AD31" s="125"/>
      <c r="AE31" s="125"/>
      <c r="AF31" s="125"/>
      <c r="AG31" s="121"/>
      <c r="AH31" s="125"/>
      <c r="AI31" s="125"/>
      <c r="AJ31" s="125"/>
      <c r="AK31" s="125"/>
      <c r="AL31" s="125"/>
      <c r="AM31" s="125"/>
      <c r="AN31" s="125"/>
      <c r="AO31" s="125"/>
      <c r="AP31" s="125"/>
      <c r="AQ31" s="125"/>
      <c r="AR31" s="125"/>
      <c r="AS31" s="125"/>
      <c r="AT31" s="125"/>
      <c r="AU31" s="3">
        <f>SUM(C31:AT31)</f>
        <v>2431.6</v>
      </c>
    </row>
    <row r="32" spans="1:47" s="15" customFormat="1" ht="14.25" customHeight="1" x14ac:dyDescent="0.25">
      <c r="A32" s="2"/>
      <c r="B32" s="53"/>
      <c r="C32" s="125"/>
      <c r="D32" s="125"/>
      <c r="E32" s="125"/>
      <c r="F32" s="125"/>
      <c r="G32" s="125"/>
      <c r="H32" s="121"/>
      <c r="I32" s="121"/>
      <c r="J32" s="125"/>
      <c r="K32" s="125"/>
      <c r="L32" s="125"/>
      <c r="M32" s="125"/>
      <c r="N32" s="125"/>
      <c r="O32" s="125"/>
      <c r="P32" s="125"/>
      <c r="Q32" s="125"/>
      <c r="R32" s="125"/>
      <c r="S32" s="125"/>
      <c r="T32" s="125"/>
      <c r="U32" s="125"/>
      <c r="V32" s="125"/>
      <c r="W32" s="125"/>
      <c r="X32" s="125"/>
      <c r="Y32" s="125"/>
      <c r="Z32" s="125"/>
      <c r="AA32" s="125"/>
      <c r="AB32" s="125"/>
      <c r="AC32" s="121"/>
      <c r="AD32" s="125"/>
      <c r="AE32" s="125"/>
      <c r="AF32" s="125"/>
      <c r="AG32" s="125">
        <v>904.58</v>
      </c>
      <c r="AH32" s="125"/>
      <c r="AI32" s="125"/>
      <c r="AJ32" s="125"/>
      <c r="AK32" s="125"/>
      <c r="AL32" s="125"/>
      <c r="AM32" s="125"/>
      <c r="AN32" s="125"/>
      <c r="AO32" s="125"/>
      <c r="AP32" s="125"/>
      <c r="AQ32" s="125"/>
      <c r="AR32" s="125"/>
      <c r="AS32" s="125"/>
      <c r="AT32" s="125"/>
      <c r="AU32" s="3">
        <f t="shared" si="0"/>
        <v>904.58</v>
      </c>
    </row>
    <row r="33" spans="1:47" s="15" customFormat="1" x14ac:dyDescent="0.25">
      <c r="A33" s="2"/>
      <c r="B33" s="53"/>
      <c r="C33" s="125"/>
      <c r="D33" s="125"/>
      <c r="E33" s="125"/>
      <c r="F33" s="125"/>
      <c r="G33" s="125"/>
      <c r="H33" s="121"/>
      <c r="I33" s="121"/>
      <c r="J33" s="125"/>
      <c r="K33" s="125"/>
      <c r="L33" s="125"/>
      <c r="M33" s="125"/>
      <c r="N33" s="125"/>
      <c r="O33" s="125"/>
      <c r="P33" s="125"/>
      <c r="Q33" s="125"/>
      <c r="R33" s="125"/>
      <c r="S33" s="125"/>
      <c r="T33" s="125"/>
      <c r="U33" s="125"/>
      <c r="V33" s="125"/>
      <c r="W33" s="125"/>
      <c r="X33" s="125"/>
      <c r="Y33" s="125"/>
      <c r="Z33" s="125"/>
      <c r="AA33" s="125"/>
      <c r="AB33" s="125"/>
      <c r="AC33" s="125"/>
      <c r="AD33" s="125">
        <v>1570.7</v>
      </c>
      <c r="AE33" s="121"/>
      <c r="AF33" s="125"/>
      <c r="AG33" s="121"/>
      <c r="AH33" s="125"/>
      <c r="AI33" s="125"/>
      <c r="AJ33" s="125"/>
      <c r="AK33" s="125"/>
      <c r="AL33" s="125"/>
      <c r="AM33" s="125"/>
      <c r="AN33" s="125"/>
      <c r="AO33" s="125"/>
      <c r="AP33" s="125"/>
      <c r="AQ33" s="125"/>
      <c r="AR33" s="125"/>
      <c r="AS33" s="125"/>
      <c r="AT33" s="125"/>
      <c r="AU33" s="3">
        <f t="shared" si="0"/>
        <v>1570.7</v>
      </c>
    </row>
    <row r="34" spans="1:47" s="15" customFormat="1" x14ac:dyDescent="0.25">
      <c r="A34" s="2"/>
      <c r="B34" s="117"/>
      <c r="C34" s="125"/>
      <c r="D34" s="125"/>
      <c r="E34" s="125"/>
      <c r="F34" s="125"/>
      <c r="G34" s="125"/>
      <c r="H34" s="121"/>
      <c r="I34" s="121"/>
      <c r="J34" s="125"/>
      <c r="K34" s="125"/>
      <c r="L34" s="125"/>
      <c r="M34" s="125"/>
      <c r="N34" s="125"/>
      <c r="O34" s="125"/>
      <c r="P34" s="121"/>
      <c r="Q34" s="121"/>
      <c r="R34" s="125"/>
      <c r="S34" s="125"/>
      <c r="T34" s="125"/>
      <c r="U34" s="125"/>
      <c r="V34" s="125"/>
      <c r="W34" s="125"/>
      <c r="X34" s="125"/>
      <c r="Y34" s="125"/>
      <c r="Z34" s="125"/>
      <c r="AA34" s="125"/>
      <c r="AB34" s="125"/>
      <c r="AC34" s="125"/>
      <c r="AD34" s="125"/>
      <c r="AE34" s="125"/>
      <c r="AF34" s="125"/>
      <c r="AG34" s="125">
        <v>1688.46</v>
      </c>
      <c r="AH34" s="125"/>
      <c r="AI34" s="125"/>
      <c r="AJ34" s="125"/>
      <c r="AK34" s="125"/>
      <c r="AL34" s="125"/>
      <c r="AM34" s="125"/>
      <c r="AN34" s="125"/>
      <c r="AO34" s="125"/>
      <c r="AP34" s="125"/>
      <c r="AQ34" s="125"/>
      <c r="AR34" s="125"/>
      <c r="AS34" s="125"/>
      <c r="AT34" s="125"/>
      <c r="AU34" s="3">
        <f t="shared" si="0"/>
        <v>1688.46</v>
      </c>
    </row>
    <row r="35" spans="1:47" s="15" customFormat="1" x14ac:dyDescent="0.25">
      <c r="A35" s="2"/>
      <c r="B35" s="117"/>
      <c r="C35" s="18"/>
      <c r="D35" s="18"/>
      <c r="E35" s="18"/>
      <c r="F35" s="18"/>
      <c r="G35" s="18">
        <v>2993.95</v>
      </c>
      <c r="H35" s="121"/>
      <c r="I35" s="121"/>
      <c r="J35" s="121"/>
      <c r="K35" s="121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21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3">
        <f t="shared" ref="AU35:AU241" si="1">SUM(C35:AT35)</f>
        <v>2993.95</v>
      </c>
    </row>
    <row r="36" spans="1:47" s="15" customFormat="1" x14ac:dyDescent="0.25">
      <c r="A36" s="2"/>
      <c r="B36" s="2"/>
      <c r="C36" s="121"/>
      <c r="D36" s="121"/>
      <c r="E36" s="121"/>
      <c r="F36" s="121"/>
      <c r="G36" s="121"/>
      <c r="H36" s="121"/>
      <c r="I36" s="121"/>
      <c r="J36" s="125">
        <v>1360.5</v>
      </c>
      <c r="K36" s="125">
        <v>531.49</v>
      </c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3">
        <f t="shared" si="1"/>
        <v>1891.99</v>
      </c>
    </row>
    <row r="37" spans="1:47" s="15" customFormat="1" x14ac:dyDescent="0.25">
      <c r="A37" s="2"/>
      <c r="B37" s="117"/>
      <c r="C37" s="121"/>
      <c r="D37" s="121"/>
      <c r="E37" s="121"/>
      <c r="F37" s="121"/>
      <c r="G37" s="18"/>
      <c r="H37" s="121"/>
      <c r="I37" s="121"/>
      <c r="J37" s="125">
        <v>0.54</v>
      </c>
      <c r="K37" s="121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3">
        <f t="shared" si="1"/>
        <v>0.54</v>
      </c>
    </row>
    <row r="38" spans="1:47" s="15" customFormat="1" x14ac:dyDescent="0.25">
      <c r="A38" s="2"/>
      <c r="B38" s="117"/>
      <c r="C38" s="18"/>
      <c r="D38" s="18"/>
      <c r="E38" s="18"/>
      <c r="F38" s="18"/>
      <c r="G38" s="18"/>
      <c r="H38" s="125">
        <v>2806.98</v>
      </c>
      <c r="I38" s="125">
        <v>1177.6600000000001</v>
      </c>
      <c r="J38" s="121"/>
      <c r="K38" s="121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21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3">
        <f t="shared" si="1"/>
        <v>3984.6400000000003</v>
      </c>
    </row>
    <row r="39" spans="1:47" s="15" customFormat="1" x14ac:dyDescent="0.25">
      <c r="A39" s="2"/>
      <c r="B39" s="117"/>
      <c r="C39" s="18"/>
      <c r="D39" s="18"/>
      <c r="E39" s="18"/>
      <c r="F39" s="18"/>
      <c r="G39" s="18"/>
      <c r="H39" s="121"/>
      <c r="I39" s="121"/>
      <c r="J39" s="121"/>
      <c r="K39" s="121"/>
      <c r="L39" s="18"/>
      <c r="M39" s="18"/>
      <c r="N39" s="121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>
        <v>11557.6</v>
      </c>
      <c r="AR39" s="18"/>
      <c r="AS39" s="18"/>
      <c r="AT39" s="18"/>
      <c r="AU39" s="3">
        <f t="shared" si="1"/>
        <v>11557.6</v>
      </c>
    </row>
    <row r="40" spans="1:47" s="15" customFormat="1" x14ac:dyDescent="0.25">
      <c r="A40" s="2"/>
      <c r="B40" s="117"/>
      <c r="C40" s="18"/>
      <c r="D40" s="18"/>
      <c r="E40" s="18"/>
      <c r="F40" s="18"/>
      <c r="G40" s="18"/>
      <c r="H40" s="121"/>
      <c r="I40" s="121"/>
      <c r="J40" s="121"/>
      <c r="K40" s="121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21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>
        <v>12886.71</v>
      </c>
      <c r="AR40" s="18"/>
      <c r="AS40" s="18"/>
      <c r="AT40" s="18"/>
      <c r="AU40" s="3">
        <f t="shared" si="1"/>
        <v>12886.71</v>
      </c>
    </row>
    <row r="41" spans="1:47" s="15" customFormat="1" x14ac:dyDescent="0.25">
      <c r="A41" s="2"/>
      <c r="B41" s="53"/>
      <c r="C41" s="18"/>
      <c r="D41" s="18"/>
      <c r="E41" s="18"/>
      <c r="F41" s="18"/>
      <c r="G41" s="18"/>
      <c r="H41" s="121"/>
      <c r="I41" s="121"/>
      <c r="J41" s="121"/>
      <c r="K41" s="121"/>
      <c r="L41" s="18"/>
      <c r="M41" s="18"/>
      <c r="N41" s="18"/>
      <c r="O41" s="18"/>
      <c r="P41" s="121"/>
      <c r="Q41" s="121"/>
      <c r="R41" s="18"/>
      <c r="S41" s="18"/>
      <c r="T41" s="18"/>
      <c r="U41" s="18"/>
      <c r="V41" s="18"/>
      <c r="W41" s="18"/>
      <c r="X41" s="18"/>
      <c r="Y41" s="121"/>
      <c r="Z41" s="18"/>
      <c r="AA41" s="18"/>
      <c r="AB41" s="18"/>
      <c r="AC41" s="18"/>
      <c r="AD41" s="18"/>
      <c r="AE41" s="18"/>
      <c r="AF41" s="18"/>
      <c r="AG41" s="121"/>
      <c r="AH41" s="18"/>
      <c r="AI41" s="18"/>
      <c r="AJ41" s="18">
        <v>25724.19</v>
      </c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3">
        <f t="shared" si="1"/>
        <v>25724.19</v>
      </c>
    </row>
    <row r="42" spans="1:47" s="15" customFormat="1" x14ac:dyDescent="0.25">
      <c r="A42" s="2"/>
      <c r="B42" s="2"/>
      <c r="C42" s="18"/>
      <c r="D42" s="18"/>
      <c r="E42" s="18"/>
      <c r="F42" s="18"/>
      <c r="G42" s="18"/>
      <c r="H42" s="121"/>
      <c r="I42" s="121"/>
      <c r="J42" s="125">
        <v>1521.73</v>
      </c>
      <c r="K42" s="125">
        <v>795.46</v>
      </c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21"/>
      <c r="Z42" s="18"/>
      <c r="AA42" s="18"/>
      <c r="AB42" s="18"/>
      <c r="AC42" s="18"/>
      <c r="AD42" s="18"/>
      <c r="AE42" s="18"/>
      <c r="AF42" s="18"/>
      <c r="AG42" s="121"/>
      <c r="AH42" s="18"/>
      <c r="AI42" s="18"/>
      <c r="AJ42" s="18"/>
      <c r="AK42" s="18"/>
      <c r="AL42" s="18"/>
      <c r="AM42" s="18"/>
      <c r="AN42" s="18"/>
      <c r="AO42" s="18"/>
      <c r="AP42" s="18"/>
      <c r="AQ42" s="18"/>
      <c r="AR42" s="18"/>
      <c r="AS42" s="18"/>
      <c r="AT42" s="18"/>
      <c r="AU42" s="3">
        <f t="shared" si="1"/>
        <v>2317.19</v>
      </c>
    </row>
    <row r="43" spans="1:47" s="15" customFormat="1" x14ac:dyDescent="0.25">
      <c r="A43" s="2"/>
      <c r="B43" s="2"/>
      <c r="C43" s="18"/>
      <c r="D43" s="18"/>
      <c r="E43" s="18"/>
      <c r="F43" s="18"/>
      <c r="G43" s="18"/>
      <c r="H43" s="121"/>
      <c r="I43" s="121"/>
      <c r="J43" s="125">
        <v>37.92</v>
      </c>
      <c r="K43" s="121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21"/>
      <c r="Z43" s="18"/>
      <c r="AA43" s="18"/>
      <c r="AB43" s="18"/>
      <c r="AC43" s="18"/>
      <c r="AD43" s="18"/>
      <c r="AE43" s="18"/>
      <c r="AF43" s="18"/>
      <c r="AG43" s="121"/>
      <c r="AH43" s="18"/>
      <c r="AI43" s="18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8"/>
      <c r="AU43" s="3">
        <f t="shared" si="1"/>
        <v>37.92</v>
      </c>
    </row>
    <row r="44" spans="1:47" s="15" customFormat="1" x14ac:dyDescent="0.25">
      <c r="A44" s="2"/>
      <c r="B44" s="117"/>
      <c r="C44" s="18"/>
      <c r="D44" s="18"/>
      <c r="E44" s="18"/>
      <c r="F44" s="18"/>
      <c r="G44" s="18"/>
      <c r="H44" s="121"/>
      <c r="I44" s="121"/>
      <c r="J44" s="125">
        <v>1086.8</v>
      </c>
      <c r="K44" s="125">
        <v>526.29999999999995</v>
      </c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21"/>
      <c r="Z44" s="18"/>
      <c r="AA44" s="18"/>
      <c r="AB44" s="18"/>
      <c r="AC44" s="18"/>
      <c r="AD44" s="18"/>
      <c r="AE44" s="18"/>
      <c r="AF44" s="18"/>
      <c r="AG44" s="121"/>
      <c r="AH44" s="18"/>
      <c r="AI44" s="18"/>
      <c r="AJ44" s="18"/>
      <c r="AK44" s="18"/>
      <c r="AL44" s="18"/>
      <c r="AM44" s="18"/>
      <c r="AN44" s="18"/>
      <c r="AO44" s="18"/>
      <c r="AP44" s="18"/>
      <c r="AQ44" s="18"/>
      <c r="AR44" s="18"/>
      <c r="AS44" s="18"/>
      <c r="AT44" s="18"/>
      <c r="AU44" s="3">
        <f t="shared" si="1"/>
        <v>1613.1</v>
      </c>
    </row>
    <row r="45" spans="1:47" s="15" customFormat="1" x14ac:dyDescent="0.25">
      <c r="A45" s="2"/>
      <c r="B45" s="53"/>
      <c r="C45" s="18"/>
      <c r="D45" s="18"/>
      <c r="E45" s="18"/>
      <c r="F45" s="18"/>
      <c r="G45" s="18"/>
      <c r="H45" s="18"/>
      <c r="I45" s="18"/>
      <c r="J45" s="125">
        <v>31.94</v>
      </c>
      <c r="K45" s="121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21"/>
      <c r="X45" s="18"/>
      <c r="Y45" s="121"/>
      <c r="Z45" s="18"/>
      <c r="AA45" s="18"/>
      <c r="AB45" s="18"/>
      <c r="AC45" s="18"/>
      <c r="AD45" s="18"/>
      <c r="AE45" s="18"/>
      <c r="AF45" s="18"/>
      <c r="AG45" s="121"/>
      <c r="AH45" s="18"/>
      <c r="AI45" s="18"/>
      <c r="AJ45" s="18"/>
      <c r="AK45" s="18"/>
      <c r="AL45" s="18"/>
      <c r="AM45" s="18"/>
      <c r="AN45" s="18"/>
      <c r="AO45" s="18"/>
      <c r="AP45" s="18"/>
      <c r="AQ45" s="18"/>
      <c r="AR45" s="18"/>
      <c r="AS45" s="18"/>
      <c r="AT45" s="18"/>
      <c r="AU45" s="3">
        <f t="shared" si="1"/>
        <v>31.94</v>
      </c>
    </row>
    <row r="46" spans="1:47" s="15" customFormat="1" x14ac:dyDescent="0.25">
      <c r="A46" s="2"/>
      <c r="B46" s="117"/>
      <c r="C46" s="18"/>
      <c r="D46" s="18"/>
      <c r="E46" s="18"/>
      <c r="F46" s="18"/>
      <c r="G46" s="18"/>
      <c r="H46" s="18"/>
      <c r="I46" s="18"/>
      <c r="J46" s="121"/>
      <c r="K46" s="125">
        <v>147</v>
      </c>
      <c r="L46" s="18"/>
      <c r="M46" s="18"/>
      <c r="N46" s="18"/>
      <c r="O46" s="18"/>
      <c r="P46" s="18"/>
      <c r="Q46" s="18"/>
      <c r="R46" s="121"/>
      <c r="S46" s="121"/>
      <c r="T46" s="18"/>
      <c r="U46" s="18"/>
      <c r="V46" s="18"/>
      <c r="W46" s="18"/>
      <c r="X46" s="18"/>
      <c r="Y46" s="121"/>
      <c r="Z46" s="18"/>
      <c r="AA46" s="18"/>
      <c r="AB46" s="18"/>
      <c r="AC46" s="18"/>
      <c r="AD46" s="18"/>
      <c r="AE46" s="18"/>
      <c r="AF46" s="18"/>
      <c r="AG46" s="121"/>
      <c r="AH46" s="18"/>
      <c r="AI46" s="18"/>
      <c r="AJ46" s="18"/>
      <c r="AK46" s="18"/>
      <c r="AL46" s="18"/>
      <c r="AM46" s="18"/>
      <c r="AN46" s="18"/>
      <c r="AO46" s="18"/>
      <c r="AP46" s="18"/>
      <c r="AQ46" s="18"/>
      <c r="AR46" s="18"/>
      <c r="AS46" s="18"/>
      <c r="AT46" s="18"/>
      <c r="AU46" s="3">
        <f t="shared" si="1"/>
        <v>147</v>
      </c>
    </row>
    <row r="47" spans="1:47" s="15" customFormat="1" x14ac:dyDescent="0.25">
      <c r="A47" s="2"/>
      <c r="B47" s="53"/>
      <c r="C47" s="18"/>
      <c r="D47" s="18"/>
      <c r="E47" s="18"/>
      <c r="F47" s="18"/>
      <c r="G47" s="18"/>
      <c r="H47" s="18"/>
      <c r="I47" s="18"/>
      <c r="J47" s="18">
        <v>1171.8</v>
      </c>
      <c r="K47" s="18">
        <v>408.98</v>
      </c>
      <c r="L47" s="18"/>
      <c r="M47" s="18"/>
      <c r="N47" s="18"/>
      <c r="O47" s="18"/>
      <c r="P47" s="18"/>
      <c r="Q47" s="18"/>
      <c r="R47" s="121"/>
      <c r="S47" s="121"/>
      <c r="T47" s="18"/>
      <c r="U47" s="18"/>
      <c r="V47" s="18"/>
      <c r="W47" s="18"/>
      <c r="X47" s="18"/>
      <c r="Y47" s="121"/>
      <c r="Z47" s="18"/>
      <c r="AA47" s="18"/>
      <c r="AB47" s="18"/>
      <c r="AC47" s="18"/>
      <c r="AD47" s="18"/>
      <c r="AE47" s="18"/>
      <c r="AF47" s="18"/>
      <c r="AG47" s="121"/>
      <c r="AH47" s="18"/>
      <c r="AI47" s="18"/>
      <c r="AJ47" s="18"/>
      <c r="AK47" s="18"/>
      <c r="AL47" s="18"/>
      <c r="AM47" s="18"/>
      <c r="AN47" s="18"/>
      <c r="AO47" s="18"/>
      <c r="AP47" s="18"/>
      <c r="AQ47" s="18"/>
      <c r="AR47" s="18"/>
      <c r="AS47" s="18"/>
      <c r="AT47" s="18"/>
      <c r="AU47" s="3">
        <f t="shared" si="1"/>
        <v>1580.78</v>
      </c>
    </row>
    <row r="48" spans="1:47" s="15" customFormat="1" ht="15.75" customHeight="1" x14ac:dyDescent="0.25">
      <c r="A48" s="2"/>
      <c r="B48" s="117"/>
      <c r="C48" s="18"/>
      <c r="D48" s="18"/>
      <c r="E48" s="18"/>
      <c r="F48" s="18"/>
      <c r="G48" s="121"/>
      <c r="H48" s="125">
        <v>2412.06</v>
      </c>
      <c r="I48" s="125">
        <v>978.6</v>
      </c>
      <c r="J48" s="121"/>
      <c r="K48" s="121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21"/>
      <c r="Z48" s="18"/>
      <c r="AA48" s="18"/>
      <c r="AB48" s="18"/>
      <c r="AC48" s="18"/>
      <c r="AD48" s="18"/>
      <c r="AE48" s="18"/>
      <c r="AF48" s="18"/>
      <c r="AG48" s="121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  <c r="AU48" s="3">
        <f t="shared" si="1"/>
        <v>3390.66</v>
      </c>
    </row>
    <row r="49" spans="1:47" s="15" customFormat="1" ht="15.75" customHeight="1" x14ac:dyDescent="0.25">
      <c r="A49" s="2"/>
      <c r="B49" s="117"/>
      <c r="C49" s="125">
        <v>24307.08</v>
      </c>
      <c r="D49" s="121"/>
      <c r="E49" s="121"/>
      <c r="F49" s="121"/>
      <c r="G49" s="121"/>
      <c r="H49" s="121"/>
      <c r="I49" s="121"/>
      <c r="J49" s="121"/>
      <c r="K49" s="121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21"/>
      <c r="Z49" s="18"/>
      <c r="AA49" s="18"/>
      <c r="AB49" s="18"/>
      <c r="AC49" s="18"/>
      <c r="AD49" s="18"/>
      <c r="AE49" s="18"/>
      <c r="AF49" s="18"/>
      <c r="AG49" s="121"/>
      <c r="AH49" s="18"/>
      <c r="AI49" s="18"/>
      <c r="AJ49" s="18"/>
      <c r="AK49" s="18"/>
      <c r="AL49" s="18"/>
      <c r="AM49" s="18"/>
      <c r="AN49" s="18"/>
      <c r="AO49" s="18"/>
      <c r="AP49" s="18"/>
      <c r="AQ49" s="18"/>
      <c r="AR49" s="18"/>
      <c r="AS49" s="18"/>
      <c r="AT49" s="18"/>
      <c r="AU49" s="3">
        <f t="shared" si="1"/>
        <v>24307.08</v>
      </c>
    </row>
    <row r="50" spans="1:47" s="15" customFormat="1" ht="15.75" customHeight="1" x14ac:dyDescent="0.25">
      <c r="A50" s="2"/>
      <c r="B50" s="117"/>
      <c r="C50" s="121"/>
      <c r="D50" s="125">
        <v>9993.57</v>
      </c>
      <c r="E50" s="125"/>
      <c r="F50" s="121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21"/>
      <c r="Z50" s="18"/>
      <c r="AA50" s="18"/>
      <c r="AB50" s="18"/>
      <c r="AC50" s="18"/>
      <c r="AD50" s="18"/>
      <c r="AE50" s="18"/>
      <c r="AF50" s="18"/>
      <c r="AG50" s="121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  <c r="AU50" s="3">
        <f t="shared" si="1"/>
        <v>9993.57</v>
      </c>
    </row>
    <row r="51" spans="1:47" s="15" customFormat="1" ht="15.75" customHeight="1" x14ac:dyDescent="0.25">
      <c r="A51" s="2"/>
      <c r="B51" s="2"/>
      <c r="C51" s="121"/>
      <c r="D51" s="125">
        <v>1255</v>
      </c>
      <c r="E51" s="125"/>
      <c r="F51" s="121"/>
      <c r="G51" s="18"/>
      <c r="H51" s="18"/>
      <c r="I51" s="18"/>
      <c r="J51" s="18"/>
      <c r="K51" s="18"/>
      <c r="L51" s="18"/>
      <c r="M51" s="18"/>
      <c r="N51" s="125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21"/>
      <c r="Z51" s="18"/>
      <c r="AA51" s="18"/>
      <c r="AB51" s="18"/>
      <c r="AC51" s="18"/>
      <c r="AD51" s="18"/>
      <c r="AE51" s="18"/>
      <c r="AF51" s="18"/>
      <c r="AG51" s="121"/>
      <c r="AH51" s="18"/>
      <c r="AI51" s="18"/>
      <c r="AJ51" s="18"/>
      <c r="AK51" s="18"/>
      <c r="AL51" s="18"/>
      <c r="AM51" s="18"/>
      <c r="AN51" s="18"/>
      <c r="AO51" s="18"/>
      <c r="AP51" s="18"/>
      <c r="AQ51" s="18"/>
      <c r="AR51" s="18"/>
      <c r="AS51" s="18"/>
      <c r="AT51" s="18"/>
      <c r="AU51" s="3">
        <f t="shared" si="1"/>
        <v>1255</v>
      </c>
    </row>
    <row r="52" spans="1:47" s="15" customFormat="1" ht="15.75" customHeight="1" x14ac:dyDescent="0.25">
      <c r="A52" s="2"/>
      <c r="B52" s="53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21"/>
      <c r="Z52" s="18"/>
      <c r="AA52" s="18"/>
      <c r="AB52" s="18"/>
      <c r="AC52" s="18">
        <v>288</v>
      </c>
      <c r="AD52" s="18"/>
      <c r="AE52" s="18"/>
      <c r="AF52" s="18"/>
      <c r="AG52" s="121"/>
      <c r="AH52" s="18"/>
      <c r="AI52" s="18"/>
      <c r="AJ52" s="18"/>
      <c r="AK52" s="18"/>
      <c r="AL52" s="18"/>
      <c r="AM52" s="18"/>
      <c r="AN52" s="18"/>
      <c r="AO52" s="18"/>
      <c r="AP52" s="18"/>
      <c r="AQ52" s="18"/>
      <c r="AR52" s="18"/>
      <c r="AS52" s="18"/>
      <c r="AT52" s="18"/>
      <c r="AU52" s="3">
        <f t="shared" si="1"/>
        <v>288</v>
      </c>
    </row>
    <row r="53" spans="1:47" s="15" customFormat="1" ht="15.75" customHeight="1" x14ac:dyDescent="0.25">
      <c r="A53" s="2"/>
      <c r="B53" s="53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21"/>
      <c r="Z53" s="18"/>
      <c r="AA53" s="18"/>
      <c r="AB53" s="18"/>
      <c r="AC53" s="18"/>
      <c r="AD53" s="18"/>
      <c r="AE53" s="18"/>
      <c r="AF53" s="18"/>
      <c r="AG53" s="125">
        <v>15549.8</v>
      </c>
      <c r="AH53" s="18"/>
      <c r="AI53" s="18"/>
      <c r="AJ53" s="18"/>
      <c r="AK53" s="18"/>
      <c r="AL53" s="18"/>
      <c r="AM53" s="18"/>
      <c r="AN53" s="18"/>
      <c r="AO53" s="18"/>
      <c r="AP53" s="18"/>
      <c r="AQ53" s="18"/>
      <c r="AR53" s="18"/>
      <c r="AS53" s="18"/>
      <c r="AT53" s="18"/>
      <c r="AU53" s="3">
        <f t="shared" si="1"/>
        <v>15549.8</v>
      </c>
    </row>
    <row r="54" spans="1:47" s="15" customFormat="1" ht="15.75" customHeight="1" x14ac:dyDescent="0.25">
      <c r="A54" s="2"/>
      <c r="B54" s="119"/>
      <c r="C54" s="18"/>
      <c r="D54" s="18"/>
      <c r="E54" s="18"/>
      <c r="F54" s="18"/>
      <c r="G54" s="18"/>
      <c r="H54" s="18"/>
      <c r="I54" s="18"/>
      <c r="J54" s="18"/>
      <c r="K54" s="18"/>
      <c r="L54" s="18">
        <v>1582.68</v>
      </c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21"/>
      <c r="Z54" s="18"/>
      <c r="AA54" s="18"/>
      <c r="AB54" s="18"/>
      <c r="AC54" s="18"/>
      <c r="AD54" s="18"/>
      <c r="AE54" s="18"/>
      <c r="AF54" s="18"/>
      <c r="AG54" s="125"/>
      <c r="AH54" s="18"/>
      <c r="AI54" s="18"/>
      <c r="AJ54" s="18"/>
      <c r="AK54" s="18"/>
      <c r="AL54" s="18"/>
      <c r="AM54" s="18"/>
      <c r="AN54" s="18"/>
      <c r="AO54" s="18"/>
      <c r="AP54" s="18"/>
      <c r="AQ54" s="18"/>
      <c r="AR54" s="18"/>
      <c r="AS54" s="18"/>
      <c r="AT54" s="18"/>
      <c r="AU54" s="3">
        <f t="shared" si="1"/>
        <v>1582.68</v>
      </c>
    </row>
    <row r="55" spans="1:47" s="15" customFormat="1" ht="15.75" customHeight="1" x14ac:dyDescent="0.25">
      <c r="A55" s="2"/>
      <c r="B55" s="53"/>
      <c r="C55" s="18"/>
      <c r="D55" s="18"/>
      <c r="E55" s="18"/>
      <c r="F55" s="18"/>
      <c r="G55" s="18"/>
      <c r="H55" s="18"/>
      <c r="I55" s="18"/>
      <c r="J55" s="18"/>
      <c r="K55" s="18"/>
      <c r="L55" s="18">
        <v>2631.95</v>
      </c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21"/>
      <c r="Z55" s="18"/>
      <c r="AA55" s="18"/>
      <c r="AB55" s="18"/>
      <c r="AC55" s="18"/>
      <c r="AD55" s="18"/>
      <c r="AE55" s="18"/>
      <c r="AF55" s="18"/>
      <c r="AG55" s="125"/>
      <c r="AH55" s="18"/>
      <c r="AI55" s="18"/>
      <c r="AJ55" s="18"/>
      <c r="AK55" s="18"/>
      <c r="AL55" s="18"/>
      <c r="AM55" s="18"/>
      <c r="AN55" s="18"/>
      <c r="AO55" s="18"/>
      <c r="AP55" s="18"/>
      <c r="AQ55" s="18"/>
      <c r="AR55" s="18"/>
      <c r="AS55" s="18"/>
      <c r="AT55" s="18"/>
      <c r="AU55" s="3">
        <f t="shared" si="1"/>
        <v>2631.95</v>
      </c>
    </row>
    <row r="56" spans="1:47" s="15" customFormat="1" ht="15.75" customHeight="1" x14ac:dyDescent="0.25">
      <c r="A56" s="2"/>
      <c r="B56" s="53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21"/>
      <c r="Z56" s="18"/>
      <c r="AA56" s="18"/>
      <c r="AB56" s="18"/>
      <c r="AC56" s="18"/>
      <c r="AD56" s="18"/>
      <c r="AE56" s="18"/>
      <c r="AF56" s="18"/>
      <c r="AG56" s="125">
        <v>1940.73</v>
      </c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3">
        <f t="shared" si="1"/>
        <v>1940.73</v>
      </c>
    </row>
    <row r="57" spans="1:47" s="15" customFormat="1" ht="15.75" customHeight="1" x14ac:dyDescent="0.25">
      <c r="A57" s="2"/>
      <c r="B57" s="119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21"/>
      <c r="Z57" s="18"/>
      <c r="AA57" s="18"/>
      <c r="AB57" s="18"/>
      <c r="AC57" s="121"/>
      <c r="AD57" s="18"/>
      <c r="AE57" s="18"/>
      <c r="AF57" s="18"/>
      <c r="AG57" s="125">
        <v>1680.62</v>
      </c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3">
        <f t="shared" si="1"/>
        <v>1680.62</v>
      </c>
    </row>
    <row r="58" spans="1:47" s="15" customFormat="1" ht="15.75" customHeight="1" x14ac:dyDescent="0.25">
      <c r="A58" s="2"/>
      <c r="B58" s="2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21"/>
      <c r="Z58" s="18"/>
      <c r="AA58" s="18"/>
      <c r="AB58" s="18"/>
      <c r="AC58" s="121"/>
      <c r="AD58" s="18"/>
      <c r="AE58" s="18"/>
      <c r="AF58" s="18"/>
      <c r="AG58" s="125"/>
      <c r="AH58" s="18"/>
      <c r="AI58" s="18"/>
      <c r="AJ58" s="18">
        <v>30</v>
      </c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3">
        <f t="shared" si="1"/>
        <v>30</v>
      </c>
    </row>
    <row r="59" spans="1:47" s="15" customFormat="1" ht="15.75" customHeight="1" x14ac:dyDescent="0.25">
      <c r="A59" s="2"/>
      <c r="B59" s="2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>
        <v>308</v>
      </c>
      <c r="S59" s="18"/>
      <c r="T59" s="18"/>
      <c r="U59" s="18"/>
      <c r="V59" s="18"/>
      <c r="W59" s="18"/>
      <c r="X59" s="18"/>
      <c r="Y59" s="121"/>
      <c r="Z59" s="18"/>
      <c r="AA59" s="18"/>
      <c r="AB59" s="18"/>
      <c r="AC59" s="121"/>
      <c r="AD59" s="18"/>
      <c r="AE59" s="18"/>
      <c r="AF59" s="18"/>
      <c r="AG59" s="125"/>
      <c r="AH59" s="18"/>
      <c r="AI59" s="18"/>
      <c r="AJ59" s="18"/>
      <c r="AK59" s="18"/>
      <c r="AL59" s="18"/>
      <c r="AM59" s="18"/>
      <c r="AN59" s="18"/>
      <c r="AO59" s="18"/>
      <c r="AP59" s="18"/>
      <c r="AQ59" s="18"/>
      <c r="AR59" s="18"/>
      <c r="AS59" s="18"/>
      <c r="AT59" s="18"/>
      <c r="AU59" s="3">
        <f t="shared" si="1"/>
        <v>308</v>
      </c>
    </row>
    <row r="60" spans="1:47" s="15" customFormat="1" ht="15.75" customHeight="1" x14ac:dyDescent="0.25">
      <c r="A60" s="2"/>
      <c r="B60" s="2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21"/>
      <c r="Z60" s="18"/>
      <c r="AA60" s="18"/>
      <c r="AB60" s="18"/>
      <c r="AC60" s="121"/>
      <c r="AD60" s="18"/>
      <c r="AE60" s="18"/>
      <c r="AF60" s="18"/>
      <c r="AG60" s="125">
        <v>1001.25</v>
      </c>
      <c r="AH60" s="18"/>
      <c r="AI60" s="18"/>
      <c r="AJ60" s="18"/>
      <c r="AK60" s="18"/>
      <c r="AL60" s="18"/>
      <c r="AM60" s="18"/>
      <c r="AN60" s="18"/>
      <c r="AO60" s="18"/>
      <c r="AP60" s="18"/>
      <c r="AQ60" s="18"/>
      <c r="AR60" s="18"/>
      <c r="AS60" s="18"/>
      <c r="AT60" s="18"/>
      <c r="AU60" s="3">
        <f t="shared" si="1"/>
        <v>1001.25</v>
      </c>
    </row>
    <row r="61" spans="1:47" s="15" customFormat="1" ht="15.75" customHeight="1" x14ac:dyDescent="0.25">
      <c r="A61" s="2"/>
      <c r="B61" s="2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21"/>
      <c r="P61" s="18"/>
      <c r="Q61" s="18"/>
      <c r="R61" s="18"/>
      <c r="S61" s="18"/>
      <c r="T61" s="18"/>
      <c r="U61" s="18"/>
      <c r="V61" s="18"/>
      <c r="W61" s="18"/>
      <c r="X61" s="18"/>
      <c r="Y61" s="121"/>
      <c r="Z61" s="18"/>
      <c r="AA61" s="18"/>
      <c r="AB61" s="18"/>
      <c r="AC61" s="121"/>
      <c r="AD61" s="18"/>
      <c r="AE61" s="18"/>
      <c r="AF61" s="18"/>
      <c r="AG61" s="125">
        <v>18610.060000000001</v>
      </c>
      <c r="AH61" s="18"/>
      <c r="AI61" s="18"/>
      <c r="AJ61" s="18"/>
      <c r="AK61" s="18"/>
      <c r="AL61" s="18"/>
      <c r="AM61" s="18"/>
      <c r="AN61" s="18"/>
      <c r="AO61" s="18"/>
      <c r="AP61" s="18"/>
      <c r="AQ61" s="18"/>
      <c r="AR61" s="18"/>
      <c r="AS61" s="18"/>
      <c r="AT61" s="18"/>
      <c r="AU61" s="3">
        <f t="shared" si="1"/>
        <v>18610.060000000001</v>
      </c>
    </row>
    <row r="62" spans="1:47" s="15" customFormat="1" ht="15.75" customHeight="1" x14ac:dyDescent="0.25">
      <c r="A62" s="2"/>
      <c r="B62" s="212"/>
      <c r="C62" s="181"/>
      <c r="D62"/>
      <c r="E62"/>
      <c r="F62"/>
      <c r="G62" s="11"/>
      <c r="H62" s="11"/>
      <c r="I62" s="18"/>
      <c r="J62" s="18">
        <v>1150.9100000000001</v>
      </c>
      <c r="K62" s="18">
        <v>395.71</v>
      </c>
      <c r="L62" s="18"/>
      <c r="M62" s="18"/>
      <c r="N62" s="18"/>
      <c r="O62" s="121"/>
      <c r="P62" s="18"/>
      <c r="Q62" s="18"/>
      <c r="R62" s="18"/>
      <c r="S62" s="18"/>
      <c r="T62" s="18"/>
      <c r="U62" s="18"/>
      <c r="V62" s="18"/>
      <c r="W62" s="18"/>
      <c r="X62" s="18"/>
      <c r="Y62" s="121"/>
      <c r="Z62" s="18"/>
      <c r="AA62" s="18"/>
      <c r="AB62" s="18"/>
      <c r="AC62" s="121"/>
      <c r="AD62" s="18"/>
      <c r="AE62" s="18"/>
      <c r="AF62" s="18"/>
      <c r="AG62" s="11"/>
      <c r="AH62" s="18"/>
      <c r="AI62" s="18"/>
      <c r="AJ62" s="18"/>
      <c r="AK62" s="18"/>
      <c r="AL62" s="18"/>
      <c r="AM62" s="18"/>
      <c r="AN62" s="18"/>
      <c r="AO62" s="18"/>
      <c r="AP62" s="18"/>
      <c r="AQ62" s="18"/>
      <c r="AR62" s="18"/>
      <c r="AS62" s="18"/>
      <c r="AT62" s="18"/>
      <c r="AU62" s="3">
        <f t="shared" si="1"/>
        <v>1546.6200000000001</v>
      </c>
    </row>
    <row r="63" spans="1:47" s="15" customFormat="1" ht="15.75" customHeight="1" x14ac:dyDescent="0.25">
      <c r="A63" s="2"/>
      <c r="B63" s="53"/>
      <c r="C63" s="121"/>
      <c r="D63" s="121"/>
      <c r="E63" s="121"/>
      <c r="F63" s="121"/>
      <c r="G63" s="18"/>
      <c r="H63" s="18"/>
      <c r="I63" s="18"/>
      <c r="J63" s="18">
        <v>7.19</v>
      </c>
      <c r="K63" s="18"/>
      <c r="L63" s="18"/>
      <c r="M63" s="18"/>
      <c r="N63" s="18"/>
      <c r="O63" s="121"/>
      <c r="P63" s="18"/>
      <c r="Q63" s="18"/>
      <c r="R63" s="18"/>
      <c r="S63" s="18"/>
      <c r="T63" s="18"/>
      <c r="U63" s="18"/>
      <c r="V63" s="18"/>
      <c r="W63" s="18"/>
      <c r="X63" s="18"/>
      <c r="Y63" s="121"/>
      <c r="Z63" s="18"/>
      <c r="AA63" s="18"/>
      <c r="AB63" s="18"/>
      <c r="AC63" s="121"/>
      <c r="AD63" s="18"/>
      <c r="AE63" s="18"/>
      <c r="AF63" s="18"/>
      <c r="AG63" s="121"/>
      <c r="AH63" s="18"/>
      <c r="AI63" s="18"/>
      <c r="AJ63" s="18"/>
      <c r="AK63" s="18"/>
      <c r="AL63" s="18"/>
      <c r="AM63" s="18"/>
      <c r="AN63" s="18"/>
      <c r="AO63" s="18"/>
      <c r="AP63" s="18"/>
      <c r="AQ63" s="18"/>
      <c r="AR63" s="18"/>
      <c r="AS63" s="18"/>
      <c r="AT63" s="18"/>
      <c r="AU63" s="3">
        <f t="shared" si="1"/>
        <v>7.19</v>
      </c>
    </row>
    <row r="64" spans="1:47" s="15" customFormat="1" ht="15.75" customHeight="1" x14ac:dyDescent="0.25">
      <c r="A64" s="2"/>
      <c r="B64" s="211"/>
      <c r="C64" s="121"/>
      <c r="D64" s="121"/>
      <c r="E64" s="121"/>
      <c r="F64" s="121"/>
      <c r="G64" s="18"/>
      <c r="H64" s="18"/>
      <c r="I64" s="18"/>
      <c r="J64" s="18">
        <v>1308.79</v>
      </c>
      <c r="K64" s="18">
        <v>711.37</v>
      </c>
      <c r="L64" s="18"/>
      <c r="M64" s="18"/>
      <c r="N64" s="18"/>
      <c r="O64" s="121"/>
      <c r="P64" s="121"/>
      <c r="Q64" s="121"/>
      <c r="R64" s="18"/>
      <c r="S64" s="18"/>
      <c r="T64" s="18"/>
      <c r="U64" s="18"/>
      <c r="V64" s="18"/>
      <c r="W64" s="18"/>
      <c r="X64" s="18"/>
      <c r="Y64" s="121"/>
      <c r="Z64" s="18"/>
      <c r="AA64" s="18"/>
      <c r="AB64" s="18"/>
      <c r="AC64" s="121"/>
      <c r="AD64" s="18"/>
      <c r="AE64" s="18"/>
      <c r="AF64" s="18"/>
      <c r="AG64" s="121"/>
      <c r="AH64" s="18"/>
      <c r="AI64" s="18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3">
        <f t="shared" si="1"/>
        <v>2020.1599999999999</v>
      </c>
    </row>
    <row r="65" spans="1:47" s="15" customFormat="1" ht="15.75" customHeight="1" x14ac:dyDescent="0.25">
      <c r="A65" s="2"/>
      <c r="B65" s="53"/>
      <c r="C65" s="121"/>
      <c r="D65" s="121"/>
      <c r="E65" s="121"/>
      <c r="F65" s="121"/>
      <c r="G65" s="18"/>
      <c r="H65" s="18"/>
      <c r="I65" s="18"/>
      <c r="J65" s="18">
        <v>24.75</v>
      </c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21"/>
      <c r="Z65" s="18"/>
      <c r="AA65" s="18"/>
      <c r="AB65" s="18"/>
      <c r="AC65" s="156"/>
      <c r="AD65" s="75"/>
      <c r="AE65" s="18"/>
      <c r="AF65" s="18"/>
      <c r="AG65" s="121"/>
      <c r="AH65" s="18"/>
      <c r="AI65" s="18"/>
      <c r="AJ65" s="18"/>
      <c r="AK65" s="18"/>
      <c r="AL65" s="18"/>
      <c r="AM65" s="18"/>
      <c r="AN65" s="18"/>
      <c r="AO65" s="18"/>
      <c r="AP65" s="18"/>
      <c r="AQ65" s="18"/>
      <c r="AR65" s="18"/>
      <c r="AS65" s="18"/>
      <c r="AT65" s="18"/>
      <c r="AU65" s="3">
        <f t="shared" si="1"/>
        <v>24.75</v>
      </c>
    </row>
    <row r="66" spans="1:47" s="15" customFormat="1" ht="15.75" customHeight="1" x14ac:dyDescent="0.25">
      <c r="A66" s="2"/>
      <c r="B66" s="212"/>
      <c r="C66" s="121"/>
      <c r="D66" s="125"/>
      <c r="E66" s="125"/>
      <c r="F66" s="121"/>
      <c r="G66" s="18"/>
      <c r="H66" s="18">
        <v>2314.3200000000002</v>
      </c>
      <c r="I66" s="18">
        <v>1000.21</v>
      </c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21"/>
      <c r="Z66" s="18"/>
      <c r="AA66" s="18"/>
      <c r="AB66" s="18"/>
      <c r="AC66" s="156"/>
      <c r="AD66" s="75"/>
      <c r="AE66" s="18"/>
      <c r="AF66" s="18"/>
      <c r="AG66" s="121"/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3">
        <f t="shared" si="1"/>
        <v>3314.53</v>
      </c>
    </row>
    <row r="67" spans="1:47" s="15" customFormat="1" ht="15.75" customHeight="1" x14ac:dyDescent="0.25">
      <c r="A67" s="2"/>
      <c r="B67" s="2"/>
      <c r="C67" s="121"/>
      <c r="D67" s="121"/>
      <c r="E67" s="121"/>
      <c r="F67" s="121"/>
      <c r="G67" s="18">
        <v>3732.53</v>
      </c>
      <c r="H67" s="18"/>
      <c r="I67" s="18"/>
      <c r="J67" s="18"/>
      <c r="K67" s="18"/>
      <c r="L67" s="18"/>
      <c r="M67" s="18"/>
      <c r="N67" s="121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21"/>
      <c r="Z67" s="18"/>
      <c r="AA67" s="18"/>
      <c r="AB67" s="18"/>
      <c r="AC67" s="156"/>
      <c r="AD67" s="75"/>
      <c r="AE67" s="18"/>
      <c r="AF67" s="18"/>
      <c r="AG67" s="18"/>
      <c r="AH67" s="18"/>
      <c r="AI67" s="18"/>
      <c r="AJ67" s="18"/>
      <c r="AK67" s="18"/>
      <c r="AL67" s="18"/>
      <c r="AM67" s="18"/>
      <c r="AN67" s="18"/>
      <c r="AO67" s="18"/>
      <c r="AP67" s="18"/>
      <c r="AQ67" s="18"/>
      <c r="AR67" s="18"/>
      <c r="AS67" s="18"/>
      <c r="AT67" s="18"/>
      <c r="AU67" s="3">
        <f t="shared" si="1"/>
        <v>3732.53</v>
      </c>
    </row>
    <row r="68" spans="1:47" s="15" customFormat="1" ht="15.75" customHeight="1" x14ac:dyDescent="0.25">
      <c r="A68" s="2"/>
      <c r="B68" s="53"/>
      <c r="C68" s="121"/>
      <c r="D68" s="121"/>
      <c r="E68" s="121"/>
      <c r="F68" s="121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21"/>
      <c r="Z68" s="18"/>
      <c r="AA68" s="18"/>
      <c r="AB68" s="18"/>
      <c r="AC68" s="156"/>
      <c r="AD68" s="75"/>
      <c r="AE68" s="18"/>
      <c r="AF68" s="18"/>
      <c r="AG68" s="18"/>
      <c r="AH68" s="18"/>
      <c r="AI68" s="18"/>
      <c r="AJ68" s="18"/>
      <c r="AK68" s="18"/>
      <c r="AL68" s="18"/>
      <c r="AM68" s="18"/>
      <c r="AN68" s="18"/>
      <c r="AO68" s="18"/>
      <c r="AP68" s="18"/>
      <c r="AQ68" s="18">
        <v>14792.87</v>
      </c>
      <c r="AR68" s="18"/>
      <c r="AS68" s="18"/>
      <c r="AT68" s="18"/>
      <c r="AU68" s="3">
        <f t="shared" si="1"/>
        <v>14792.87</v>
      </c>
    </row>
    <row r="69" spans="1:47" s="15" customFormat="1" ht="15.75" customHeight="1" x14ac:dyDescent="0.25">
      <c r="A69" s="2"/>
      <c r="B69" s="53"/>
      <c r="C69" s="121"/>
      <c r="D69" s="121"/>
      <c r="E69" s="121"/>
      <c r="F69" s="121"/>
      <c r="G69" s="14"/>
      <c r="H69" s="14"/>
      <c r="I69" s="18"/>
      <c r="J69" s="18"/>
      <c r="K69" s="14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21"/>
      <c r="Z69" s="18"/>
      <c r="AA69" s="18"/>
      <c r="AB69" s="18"/>
      <c r="AC69" s="156"/>
      <c r="AD69" s="75"/>
      <c r="AE69" s="18"/>
      <c r="AF69" s="18"/>
      <c r="AG69" s="18"/>
      <c r="AH69" s="18"/>
      <c r="AI69" s="18"/>
      <c r="AJ69" s="18"/>
      <c r="AK69" s="18"/>
      <c r="AL69" s="18"/>
      <c r="AM69" s="18"/>
      <c r="AN69" s="18"/>
      <c r="AO69" s="18"/>
      <c r="AP69" s="18"/>
      <c r="AQ69" s="18">
        <v>13006.06</v>
      </c>
      <c r="AR69" s="18"/>
      <c r="AS69" s="18"/>
      <c r="AT69" s="18"/>
      <c r="AU69" s="3">
        <f t="shared" si="1"/>
        <v>13006.06</v>
      </c>
    </row>
    <row r="70" spans="1:47" s="15" customFormat="1" ht="15.75" customHeight="1" x14ac:dyDescent="0.25">
      <c r="A70" s="2"/>
      <c r="B70" s="2"/>
      <c r="C70" s="125">
        <f>24063.34+182.5+182.5</f>
        <v>24428.34</v>
      </c>
      <c r="D70" s="121"/>
      <c r="E70" s="125">
        <f>54.75+54.75</f>
        <v>109.5</v>
      </c>
      <c r="F70" s="121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21"/>
      <c r="X70" s="18"/>
      <c r="Y70" s="18"/>
      <c r="Z70" s="18"/>
      <c r="AA70" s="18"/>
      <c r="AB70" s="18"/>
      <c r="AC70" s="75"/>
      <c r="AD70" s="75"/>
      <c r="AE70" s="18"/>
      <c r="AF70" s="18"/>
      <c r="AG70" s="18"/>
      <c r="AH70" s="18"/>
      <c r="AI70" s="18"/>
      <c r="AJ70" s="18"/>
      <c r="AK70" s="18"/>
      <c r="AL70" s="18"/>
      <c r="AM70" s="18"/>
      <c r="AN70" s="18"/>
      <c r="AO70" s="18"/>
      <c r="AP70" s="18"/>
      <c r="AQ70" s="18"/>
      <c r="AR70" s="18"/>
      <c r="AS70" s="18"/>
      <c r="AT70" s="18"/>
      <c r="AU70" s="3">
        <f t="shared" si="1"/>
        <v>24537.84</v>
      </c>
    </row>
    <row r="71" spans="1:47" s="15" customFormat="1" ht="15.75" customHeight="1" x14ac:dyDescent="0.25">
      <c r="A71" s="2"/>
      <c r="B71" s="2"/>
      <c r="C71" s="121"/>
      <c r="D71" s="125">
        <v>10093.5</v>
      </c>
      <c r="E71" s="121"/>
      <c r="F71" s="121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21"/>
      <c r="X71" s="18"/>
      <c r="Y71" s="18"/>
      <c r="Z71" s="18"/>
      <c r="AA71" s="18"/>
      <c r="AB71" s="18"/>
      <c r="AC71" s="75"/>
      <c r="AD71" s="75"/>
      <c r="AE71" s="18"/>
      <c r="AF71" s="18"/>
      <c r="AG71" s="18"/>
      <c r="AH71" s="18"/>
      <c r="AI71" s="18"/>
      <c r="AJ71" s="18"/>
      <c r="AK71" s="18"/>
      <c r="AL71" s="18"/>
      <c r="AM71" s="18"/>
      <c r="AN71" s="18"/>
      <c r="AO71" s="18"/>
      <c r="AP71" s="18"/>
      <c r="AQ71" s="18"/>
      <c r="AR71" s="18"/>
      <c r="AS71" s="18"/>
      <c r="AT71" s="18"/>
      <c r="AU71" s="3">
        <f t="shared" si="1"/>
        <v>10093.5</v>
      </c>
    </row>
    <row r="72" spans="1:47" s="15" customFormat="1" ht="15.75" customHeight="1" x14ac:dyDescent="0.25">
      <c r="A72" s="2"/>
      <c r="B72" s="53"/>
      <c r="C72" s="121"/>
      <c r="D72" s="125">
        <v>1255</v>
      </c>
      <c r="E72" s="121"/>
      <c r="F72" s="121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21"/>
      <c r="X72" s="18"/>
      <c r="Y72" s="18"/>
      <c r="Z72" s="18"/>
      <c r="AA72" s="18"/>
      <c r="AB72" s="18"/>
      <c r="AC72" s="75"/>
      <c r="AD72" s="75"/>
      <c r="AE72" s="18"/>
      <c r="AF72" s="18"/>
      <c r="AG72" s="18"/>
      <c r="AH72" s="18"/>
      <c r="AI72" s="18"/>
      <c r="AJ72" s="18"/>
      <c r="AK72" s="18"/>
      <c r="AL72" s="18"/>
      <c r="AM72" s="18"/>
      <c r="AN72" s="18"/>
      <c r="AO72" s="18"/>
      <c r="AP72" s="18"/>
      <c r="AQ72" s="18"/>
      <c r="AR72" s="18"/>
      <c r="AS72" s="18"/>
      <c r="AT72" s="18"/>
      <c r="AU72" s="3">
        <f t="shared" si="1"/>
        <v>1255</v>
      </c>
    </row>
    <row r="73" spans="1:47" s="15" customFormat="1" ht="15.75" customHeight="1" x14ac:dyDescent="0.25">
      <c r="A73" s="2"/>
      <c r="B73" s="53"/>
      <c r="C73" s="121"/>
      <c r="D73" s="121"/>
      <c r="E73" s="121"/>
      <c r="F73" s="121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21"/>
      <c r="X73" s="18"/>
      <c r="Y73" s="18"/>
      <c r="Z73" s="18"/>
      <c r="AA73" s="18"/>
      <c r="AB73" s="18"/>
      <c r="AC73" s="75"/>
      <c r="AD73" s="75"/>
      <c r="AE73" s="18"/>
      <c r="AF73" s="18"/>
      <c r="AG73" s="18">
        <v>1939.95</v>
      </c>
      <c r="AH73" s="18"/>
      <c r="AI73" s="18"/>
      <c r="AJ73" s="18"/>
      <c r="AK73" s="18"/>
      <c r="AL73" s="18"/>
      <c r="AM73" s="18"/>
      <c r="AN73" s="18"/>
      <c r="AO73" s="18"/>
      <c r="AP73" s="18"/>
      <c r="AQ73" s="18"/>
      <c r="AR73" s="18"/>
      <c r="AS73" s="18"/>
      <c r="AT73" s="18"/>
      <c r="AU73" s="3">
        <f t="shared" si="1"/>
        <v>1939.95</v>
      </c>
    </row>
    <row r="74" spans="1:47" s="15" customFormat="1" ht="15.75" customHeight="1" x14ac:dyDescent="0.25">
      <c r="A74" s="2"/>
      <c r="B74" s="53"/>
      <c r="C74" s="121"/>
      <c r="D74" s="121"/>
      <c r="E74" s="121"/>
      <c r="F74" s="121"/>
      <c r="G74" s="125">
        <v>34.229999999999997</v>
      </c>
      <c r="H74" s="121"/>
      <c r="I74" s="121"/>
      <c r="J74" s="121"/>
      <c r="K74" s="121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75"/>
      <c r="AD74" s="75"/>
      <c r="AE74" s="18"/>
      <c r="AF74" s="18"/>
      <c r="AG74" s="18"/>
      <c r="AH74" s="18"/>
      <c r="AI74" s="18"/>
      <c r="AJ74" s="18"/>
      <c r="AK74" s="18"/>
      <c r="AL74" s="18"/>
      <c r="AM74" s="18"/>
      <c r="AN74" s="18"/>
      <c r="AO74" s="18"/>
      <c r="AP74" s="18"/>
      <c r="AQ74" s="18"/>
      <c r="AR74" s="18"/>
      <c r="AS74" s="18"/>
      <c r="AT74" s="18"/>
      <c r="AU74" s="3">
        <f t="shared" si="1"/>
        <v>34.229999999999997</v>
      </c>
    </row>
    <row r="75" spans="1:47" s="15" customFormat="1" ht="15.75" customHeight="1" x14ac:dyDescent="0.25">
      <c r="A75" s="2"/>
      <c r="B75" s="150"/>
      <c r="C75" s="121"/>
      <c r="D75" s="121"/>
      <c r="E75" s="121"/>
      <c r="F75" s="121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  <c r="AA75" s="18"/>
      <c r="AB75" s="18"/>
      <c r="AC75" s="75"/>
      <c r="AD75" s="75"/>
      <c r="AE75" s="18"/>
      <c r="AF75" s="18"/>
      <c r="AG75" s="18"/>
      <c r="AH75" s="18"/>
      <c r="AI75" s="18"/>
      <c r="AJ75" s="18"/>
      <c r="AK75" s="18"/>
      <c r="AL75" s="18"/>
      <c r="AM75" s="18"/>
      <c r="AN75" s="18"/>
      <c r="AO75" s="18"/>
      <c r="AP75" s="18"/>
      <c r="AQ75" s="18">
        <v>13720.13</v>
      </c>
      <c r="AR75" s="18"/>
      <c r="AS75" s="18"/>
      <c r="AT75" s="18"/>
      <c r="AU75" s="3">
        <f t="shared" si="1"/>
        <v>13720.13</v>
      </c>
    </row>
    <row r="76" spans="1:47" s="15" customFormat="1" ht="15.75" customHeight="1" x14ac:dyDescent="0.25">
      <c r="A76" s="2"/>
      <c r="B76" s="53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21"/>
      <c r="Z76" s="18"/>
      <c r="AA76" s="18"/>
      <c r="AB76" s="18"/>
      <c r="AC76" s="75"/>
      <c r="AD76" s="75"/>
      <c r="AE76" s="18"/>
      <c r="AF76" s="18"/>
      <c r="AG76" s="18"/>
      <c r="AH76" s="18"/>
      <c r="AI76" s="18"/>
      <c r="AJ76" s="18">
        <v>29284.41</v>
      </c>
      <c r="AK76" s="18"/>
      <c r="AL76" s="18"/>
      <c r="AM76" s="18"/>
      <c r="AN76" s="18"/>
      <c r="AO76" s="18"/>
      <c r="AP76" s="18"/>
      <c r="AQ76" s="18"/>
      <c r="AR76" s="18"/>
      <c r="AS76" s="18"/>
      <c r="AT76" s="18"/>
      <c r="AU76" s="3">
        <f t="shared" si="1"/>
        <v>29284.41</v>
      </c>
    </row>
    <row r="77" spans="1:47" s="15" customFormat="1" ht="15.75" customHeight="1" x14ac:dyDescent="0.25">
      <c r="A77" s="2"/>
      <c r="B77" s="150"/>
      <c r="C77" s="18"/>
      <c r="D77" s="18"/>
      <c r="E77" s="18"/>
      <c r="F77" s="18"/>
      <c r="G77" s="18"/>
      <c r="H77" s="18"/>
      <c r="I77" s="18"/>
      <c r="J77" s="18"/>
      <c r="K77" s="18"/>
      <c r="L77" s="121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21"/>
      <c r="Z77" s="18"/>
      <c r="AA77" s="18"/>
      <c r="AB77" s="18"/>
      <c r="AC77" s="75">
        <v>762.74</v>
      </c>
      <c r="AD77" s="75"/>
      <c r="AE77" s="18"/>
      <c r="AF77" s="18"/>
      <c r="AG77" s="18"/>
      <c r="AH77" s="18"/>
      <c r="AI77" s="18"/>
      <c r="AJ77" s="18"/>
      <c r="AK77" s="18"/>
      <c r="AL77" s="18"/>
      <c r="AM77" s="18"/>
      <c r="AN77" s="18"/>
      <c r="AO77" s="18"/>
      <c r="AP77" s="18"/>
      <c r="AQ77" s="18"/>
      <c r="AR77" s="18"/>
      <c r="AS77" s="18"/>
      <c r="AT77" s="18"/>
      <c r="AU77" s="3">
        <f t="shared" si="1"/>
        <v>762.74</v>
      </c>
    </row>
    <row r="78" spans="1:47" s="15" customFormat="1" ht="15.75" customHeight="1" x14ac:dyDescent="0.25">
      <c r="A78" s="2"/>
      <c r="B78" s="150"/>
      <c r="C78" s="18"/>
      <c r="D78" s="18"/>
      <c r="E78" s="18"/>
      <c r="F78" s="18"/>
      <c r="G78" s="18">
        <v>7172</v>
      </c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21"/>
      <c r="X78" s="18"/>
      <c r="Y78" s="121"/>
      <c r="Z78" s="18"/>
      <c r="AA78" s="18"/>
      <c r="AB78" s="18"/>
      <c r="AC78" s="75"/>
      <c r="AD78" s="75"/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8"/>
      <c r="AQ78" s="18"/>
      <c r="AR78" s="18"/>
      <c r="AS78" s="18"/>
      <c r="AT78" s="18"/>
      <c r="AU78" s="3">
        <f t="shared" si="1"/>
        <v>7172</v>
      </c>
    </row>
    <row r="79" spans="1:47" s="15" customFormat="1" ht="15.75" customHeight="1" x14ac:dyDescent="0.25">
      <c r="A79" s="150"/>
      <c r="B79" s="150"/>
      <c r="C79" s="18"/>
      <c r="D79" s="18"/>
      <c r="E79" s="18"/>
      <c r="F79" s="18"/>
      <c r="G79" s="18"/>
      <c r="H79" s="18"/>
      <c r="I79" s="18"/>
      <c r="J79" s="18">
        <v>1142.2</v>
      </c>
      <c r="K79" s="18">
        <v>411.34</v>
      </c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21"/>
      <c r="X79" s="18"/>
      <c r="Y79" s="121"/>
      <c r="Z79" s="18"/>
      <c r="AA79" s="18"/>
      <c r="AB79" s="18"/>
      <c r="AC79" s="75"/>
      <c r="AD79" s="75"/>
      <c r="AE79" s="18"/>
      <c r="AF79" s="18"/>
      <c r="AG79" s="121"/>
      <c r="AH79" s="18"/>
      <c r="AI79" s="18"/>
      <c r="AJ79" s="18"/>
      <c r="AK79" s="18"/>
      <c r="AL79" s="18"/>
      <c r="AM79" s="18"/>
      <c r="AN79" s="18"/>
      <c r="AO79" s="18"/>
      <c r="AP79" s="18"/>
      <c r="AQ79" s="18"/>
      <c r="AR79" s="18"/>
      <c r="AS79" s="18"/>
      <c r="AT79" s="18"/>
      <c r="AU79" s="3">
        <f t="shared" si="1"/>
        <v>1553.54</v>
      </c>
    </row>
    <row r="80" spans="1:47" s="15" customFormat="1" ht="15.75" customHeight="1" x14ac:dyDescent="0.25">
      <c r="A80" s="150"/>
      <c r="B80" s="150"/>
      <c r="C80" s="18"/>
      <c r="D80" s="18"/>
      <c r="E80" s="18"/>
      <c r="F80" s="18"/>
      <c r="G80" s="18"/>
      <c r="H80" s="18"/>
      <c r="I80" s="18"/>
      <c r="J80" s="18">
        <v>1.22</v>
      </c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21"/>
      <c r="X80" s="18"/>
      <c r="Y80" s="121"/>
      <c r="Z80" s="18"/>
      <c r="AA80" s="121"/>
      <c r="AB80" s="121"/>
      <c r="AC80" s="156"/>
      <c r="AD80" s="156"/>
      <c r="AE80" s="121"/>
      <c r="AF80" s="18"/>
      <c r="AG80" s="121"/>
      <c r="AH80" s="18"/>
      <c r="AI80" s="18"/>
      <c r="AJ80" s="18"/>
      <c r="AK80" s="18"/>
      <c r="AL80" s="18"/>
      <c r="AM80" s="18"/>
      <c r="AN80" s="18"/>
      <c r="AO80" s="18"/>
      <c r="AP80" s="18"/>
      <c r="AQ80" s="18"/>
      <c r="AR80" s="18"/>
      <c r="AS80" s="18"/>
      <c r="AT80" s="18"/>
      <c r="AU80" s="3">
        <f t="shared" si="1"/>
        <v>1.22</v>
      </c>
    </row>
    <row r="81" spans="1:47" s="15" customFormat="1" ht="15.75" customHeight="1" x14ac:dyDescent="0.25">
      <c r="A81" s="2"/>
      <c r="B81" s="2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21"/>
      <c r="X81" s="18"/>
      <c r="Y81" s="121"/>
      <c r="Z81" s="18"/>
      <c r="AA81" s="18"/>
      <c r="AB81" s="18"/>
      <c r="AC81" s="75"/>
      <c r="AD81" s="75"/>
      <c r="AE81" s="18"/>
      <c r="AF81" s="18"/>
      <c r="AG81" s="125">
        <v>945.76</v>
      </c>
      <c r="AH81" s="18"/>
      <c r="AI81" s="18"/>
      <c r="AJ81" s="18"/>
      <c r="AK81" s="18"/>
      <c r="AL81" s="18"/>
      <c r="AM81" s="18"/>
      <c r="AN81" s="18"/>
      <c r="AO81" s="18"/>
      <c r="AP81" s="18"/>
      <c r="AQ81" s="18"/>
      <c r="AR81" s="18"/>
      <c r="AS81" s="18"/>
      <c r="AT81" s="18"/>
      <c r="AU81" s="3">
        <f t="shared" si="1"/>
        <v>945.76</v>
      </c>
    </row>
    <row r="82" spans="1:47" s="15" customFormat="1" ht="15.75" customHeight="1" x14ac:dyDescent="0.25">
      <c r="A82" s="2"/>
      <c r="B82" s="53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21"/>
      <c r="Z82" s="18"/>
      <c r="AA82" s="18"/>
      <c r="AB82" s="18"/>
      <c r="AC82" s="75"/>
      <c r="AD82" s="75"/>
      <c r="AE82" s="18"/>
      <c r="AF82" s="18"/>
      <c r="AG82" s="125">
        <v>17501.68</v>
      </c>
      <c r="AH82" s="18"/>
      <c r="AI82" s="18"/>
      <c r="AJ82" s="18"/>
      <c r="AK82" s="18"/>
      <c r="AL82" s="18"/>
      <c r="AM82" s="18"/>
      <c r="AN82" s="18"/>
      <c r="AO82" s="18"/>
      <c r="AP82" s="18"/>
      <c r="AQ82" s="18"/>
      <c r="AR82" s="18"/>
      <c r="AS82" s="18"/>
      <c r="AT82" s="18"/>
      <c r="AU82" s="3">
        <f t="shared" si="1"/>
        <v>17501.68</v>
      </c>
    </row>
    <row r="83" spans="1:47" s="15" customFormat="1" ht="15.75" customHeight="1" x14ac:dyDescent="0.25">
      <c r="A83" s="2"/>
      <c r="B83" s="150"/>
      <c r="C83" s="121"/>
      <c r="D83" s="121"/>
      <c r="E83" s="121"/>
      <c r="F83" s="121"/>
      <c r="G83" s="121"/>
      <c r="H83" s="121"/>
      <c r="I83" s="121"/>
      <c r="J83" s="125">
        <v>1142.2</v>
      </c>
      <c r="K83" s="125">
        <v>411.34</v>
      </c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21"/>
      <c r="Z83" s="18"/>
      <c r="AA83" s="18"/>
      <c r="AB83" s="18"/>
      <c r="AC83" s="75"/>
      <c r="AD83" s="75"/>
      <c r="AE83" s="18"/>
      <c r="AF83" s="18"/>
      <c r="AG83" s="121"/>
      <c r="AH83" s="18"/>
      <c r="AI83" s="18"/>
      <c r="AJ83" s="18"/>
      <c r="AK83" s="18"/>
      <c r="AL83" s="18"/>
      <c r="AM83" s="18"/>
      <c r="AN83" s="18"/>
      <c r="AO83" s="18"/>
      <c r="AP83" s="18"/>
      <c r="AQ83" s="18"/>
      <c r="AR83" s="18"/>
      <c r="AS83" s="18"/>
      <c r="AT83" s="18"/>
      <c r="AU83" s="3">
        <f t="shared" si="1"/>
        <v>1553.54</v>
      </c>
    </row>
    <row r="84" spans="1:47" s="15" customFormat="1" ht="15.75" customHeight="1" x14ac:dyDescent="0.25">
      <c r="A84" s="150"/>
      <c r="B84" s="150"/>
      <c r="C84" s="121"/>
      <c r="D84" s="121"/>
      <c r="E84" s="121"/>
      <c r="F84" s="121"/>
      <c r="G84" s="121"/>
      <c r="H84" s="125">
        <v>2376.86</v>
      </c>
      <c r="I84" s="125">
        <v>1037.42</v>
      </c>
      <c r="J84" s="121"/>
      <c r="K84" s="121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21"/>
      <c r="Z84" s="18"/>
      <c r="AA84" s="18"/>
      <c r="AB84" s="18"/>
      <c r="AC84" s="75"/>
      <c r="AD84" s="75"/>
      <c r="AE84" s="18"/>
      <c r="AF84" s="18"/>
      <c r="AG84" s="121"/>
      <c r="AH84" s="18"/>
      <c r="AI84" s="18"/>
      <c r="AJ84" s="18"/>
      <c r="AK84" s="18"/>
      <c r="AL84" s="18"/>
      <c r="AM84" s="18"/>
      <c r="AN84" s="18"/>
      <c r="AO84" s="18"/>
      <c r="AP84" s="18"/>
      <c r="AQ84" s="18"/>
      <c r="AR84" s="18"/>
      <c r="AS84" s="18"/>
      <c r="AT84" s="18"/>
      <c r="AU84" s="3">
        <f t="shared" si="1"/>
        <v>3414.28</v>
      </c>
    </row>
    <row r="85" spans="1:47" s="15" customFormat="1" ht="15.75" customHeight="1" x14ac:dyDescent="0.25">
      <c r="A85" s="2"/>
      <c r="B85" s="2"/>
      <c r="C85" s="18">
        <v>24558.15</v>
      </c>
      <c r="D85" s="18"/>
      <c r="E85" s="18"/>
      <c r="F85" s="18"/>
      <c r="G85" s="18"/>
      <c r="H85" s="18"/>
      <c r="I85" s="18"/>
      <c r="J85" s="18"/>
      <c r="K85" s="18"/>
      <c r="L85" s="18"/>
      <c r="M85" s="18"/>
      <c r="N85" s="121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21"/>
      <c r="Z85" s="18"/>
      <c r="AA85" s="18"/>
      <c r="AB85" s="18"/>
      <c r="AC85" s="75"/>
      <c r="AD85" s="75"/>
      <c r="AE85" s="18"/>
      <c r="AF85" s="18"/>
      <c r="AG85" s="121"/>
      <c r="AH85" s="18"/>
      <c r="AI85" s="18"/>
      <c r="AJ85" s="18"/>
      <c r="AK85" s="18"/>
      <c r="AL85" s="18"/>
      <c r="AM85" s="18"/>
      <c r="AN85" s="18"/>
      <c r="AO85" s="18"/>
      <c r="AP85" s="18"/>
      <c r="AQ85" s="18"/>
      <c r="AR85" s="18"/>
      <c r="AS85" s="18"/>
      <c r="AT85" s="18"/>
      <c r="AU85" s="3">
        <f t="shared" si="1"/>
        <v>24558.15</v>
      </c>
    </row>
    <row r="86" spans="1:47" s="15" customFormat="1" ht="15.75" customHeight="1" x14ac:dyDescent="0.25">
      <c r="A86" s="2"/>
      <c r="B86" s="2"/>
      <c r="C86" s="18"/>
      <c r="D86" s="18">
        <v>10493.42</v>
      </c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21"/>
      <c r="Z86" s="18"/>
      <c r="AA86" s="18"/>
      <c r="AB86" s="18"/>
      <c r="AC86" s="75"/>
      <c r="AD86" s="75"/>
      <c r="AE86" s="18"/>
      <c r="AF86" s="18"/>
      <c r="AG86" s="125"/>
      <c r="AH86" s="18"/>
      <c r="AI86" s="18"/>
      <c r="AJ86" s="18"/>
      <c r="AK86" s="18"/>
      <c r="AL86" s="18"/>
      <c r="AM86" s="18"/>
      <c r="AN86" s="18"/>
      <c r="AO86" s="18"/>
      <c r="AP86" s="18"/>
      <c r="AQ86" s="18"/>
      <c r="AR86" s="18"/>
      <c r="AS86" s="18"/>
      <c r="AT86" s="18"/>
      <c r="AU86" s="3">
        <f t="shared" si="1"/>
        <v>10493.42</v>
      </c>
    </row>
    <row r="87" spans="1:47" s="15" customFormat="1" ht="15.75" customHeight="1" x14ac:dyDescent="0.25">
      <c r="A87" s="2"/>
      <c r="B87" s="2"/>
      <c r="C87" s="18"/>
      <c r="D87" s="18">
        <v>1255</v>
      </c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21"/>
      <c r="Z87" s="18"/>
      <c r="AA87" s="18"/>
      <c r="AB87" s="18"/>
      <c r="AC87" s="75"/>
      <c r="AD87" s="75"/>
      <c r="AE87" s="18"/>
      <c r="AF87" s="18"/>
      <c r="AG87" s="18"/>
      <c r="AH87" s="18"/>
      <c r="AI87" s="18"/>
      <c r="AJ87" s="18"/>
      <c r="AK87" s="18"/>
      <c r="AL87" s="18"/>
      <c r="AM87" s="18"/>
      <c r="AN87" s="18"/>
      <c r="AO87" s="18"/>
      <c r="AP87" s="18"/>
      <c r="AQ87" s="18"/>
      <c r="AR87" s="18"/>
      <c r="AS87" s="18"/>
      <c r="AT87" s="18"/>
      <c r="AU87" s="3">
        <f t="shared" si="1"/>
        <v>1255</v>
      </c>
    </row>
    <row r="88" spans="1:47" s="15" customFormat="1" ht="15.75" customHeight="1" x14ac:dyDescent="0.25">
      <c r="A88" s="2"/>
      <c r="B88" s="110"/>
      <c r="C88" s="18"/>
      <c r="D88" s="18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21"/>
      <c r="Z88" s="18"/>
      <c r="AA88" s="18"/>
      <c r="AB88" s="18"/>
      <c r="AC88" s="75"/>
      <c r="AD88" s="75"/>
      <c r="AE88" s="18"/>
      <c r="AF88" s="18"/>
      <c r="AG88" s="18"/>
      <c r="AH88" s="18"/>
      <c r="AI88" s="18"/>
      <c r="AJ88" s="18"/>
      <c r="AK88" s="18"/>
      <c r="AL88" s="18"/>
      <c r="AM88" s="18"/>
      <c r="AN88" s="18"/>
      <c r="AO88" s="18"/>
      <c r="AP88" s="18"/>
      <c r="AQ88" s="18">
        <v>14261.57</v>
      </c>
      <c r="AR88" s="18"/>
      <c r="AS88" s="18"/>
      <c r="AT88" s="18"/>
      <c r="AU88" s="3">
        <f t="shared" si="1"/>
        <v>14261.57</v>
      </c>
    </row>
    <row r="89" spans="1:47" s="15" customFormat="1" ht="15.75" customHeight="1" x14ac:dyDescent="0.25">
      <c r="A89" s="150"/>
      <c r="B89" s="235"/>
      <c r="C89" s="18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  <c r="AA89" s="18"/>
      <c r="AB89" s="18"/>
      <c r="AC89" s="75"/>
      <c r="AD89" s="75"/>
      <c r="AE89" s="18"/>
      <c r="AF89" s="18"/>
      <c r="AG89" s="18"/>
      <c r="AH89" s="18"/>
      <c r="AI89" s="18"/>
      <c r="AJ89" s="18"/>
      <c r="AK89" s="18"/>
      <c r="AL89" s="18"/>
      <c r="AM89" s="18"/>
      <c r="AN89" s="18"/>
      <c r="AO89" s="18"/>
      <c r="AP89" s="18"/>
      <c r="AQ89" s="18">
        <v>15539.33</v>
      </c>
      <c r="AR89" s="18"/>
      <c r="AS89" s="18"/>
      <c r="AT89" s="18"/>
      <c r="AU89" s="3">
        <f t="shared" si="1"/>
        <v>15539.33</v>
      </c>
    </row>
    <row r="90" spans="1:47" s="15" customFormat="1" ht="15.75" customHeight="1" x14ac:dyDescent="0.25">
      <c r="A90" s="2"/>
      <c r="B90" s="117"/>
      <c r="C90" s="18"/>
      <c r="D90" s="18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  <c r="AA90" s="18"/>
      <c r="AB90" s="18"/>
      <c r="AC90" s="75"/>
      <c r="AD90" s="75"/>
      <c r="AE90" s="18"/>
      <c r="AF90" s="18"/>
      <c r="AG90" s="18">
        <v>1939.14</v>
      </c>
      <c r="AH90" s="18"/>
      <c r="AI90" s="18"/>
      <c r="AJ90" s="18"/>
      <c r="AK90" s="18"/>
      <c r="AL90" s="18"/>
      <c r="AM90" s="18"/>
      <c r="AN90" s="18"/>
      <c r="AO90" s="18"/>
      <c r="AP90" s="18"/>
      <c r="AQ90" s="18"/>
      <c r="AR90" s="18"/>
      <c r="AS90" s="18"/>
      <c r="AT90" s="18"/>
      <c r="AU90" s="3">
        <f t="shared" si="1"/>
        <v>1939.14</v>
      </c>
    </row>
    <row r="91" spans="1:47" s="15" customFormat="1" ht="15.75" customHeight="1" x14ac:dyDescent="0.25">
      <c r="A91" s="2"/>
      <c r="B91" s="2"/>
      <c r="C91" s="18"/>
      <c r="D91" s="18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  <c r="AA91" s="18"/>
      <c r="AB91" s="18"/>
      <c r="AC91" s="75"/>
      <c r="AD91" s="75"/>
      <c r="AE91" s="18"/>
      <c r="AF91" s="18"/>
      <c r="AG91" s="18"/>
      <c r="AH91" s="18"/>
      <c r="AI91" s="18"/>
      <c r="AJ91" s="18">
        <v>29303.29</v>
      </c>
      <c r="AK91" s="18"/>
      <c r="AL91" s="18"/>
      <c r="AM91" s="18"/>
      <c r="AN91" s="18"/>
      <c r="AO91" s="18"/>
      <c r="AP91" s="18"/>
      <c r="AQ91" s="18"/>
      <c r="AR91" s="18"/>
      <c r="AS91" s="18"/>
      <c r="AT91" s="18"/>
      <c r="AU91" s="3">
        <f t="shared" si="1"/>
        <v>29303.29</v>
      </c>
    </row>
    <row r="92" spans="1:47" s="15" customFormat="1" ht="15.75" customHeight="1" x14ac:dyDescent="0.25">
      <c r="A92" s="2"/>
      <c r="B92" s="53"/>
      <c r="C92" s="18"/>
      <c r="D92" s="18"/>
      <c r="E92" s="18"/>
      <c r="F92" s="18"/>
      <c r="G92" s="18"/>
      <c r="H92" s="18"/>
      <c r="I92" s="18"/>
      <c r="J92" s="18"/>
      <c r="K92" s="18"/>
      <c r="L92" s="18">
        <v>1796.25</v>
      </c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  <c r="AA92" s="18"/>
      <c r="AB92" s="18"/>
      <c r="AC92" s="75"/>
      <c r="AD92" s="75"/>
      <c r="AE92" s="18"/>
      <c r="AF92" s="18"/>
      <c r="AG92" s="125"/>
      <c r="AH92" s="18"/>
      <c r="AI92" s="18"/>
      <c r="AJ92" s="18"/>
      <c r="AK92" s="18"/>
      <c r="AL92" s="18"/>
      <c r="AM92" s="18"/>
      <c r="AN92" s="18"/>
      <c r="AO92" s="18"/>
      <c r="AP92" s="18"/>
      <c r="AQ92" s="18"/>
      <c r="AR92" s="18"/>
      <c r="AS92" s="18"/>
      <c r="AT92" s="18"/>
      <c r="AU92" s="3">
        <f t="shared" si="1"/>
        <v>1796.25</v>
      </c>
    </row>
    <row r="93" spans="1:47" s="15" customFormat="1" ht="15.75" customHeight="1" x14ac:dyDescent="0.25">
      <c r="A93" s="2"/>
      <c r="B93" s="2"/>
      <c r="C93" s="18"/>
      <c r="D93" s="18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>
        <v>7405.3</v>
      </c>
      <c r="P93" s="121"/>
      <c r="Q93" s="121"/>
      <c r="R93" s="18"/>
      <c r="S93" s="18"/>
      <c r="T93" s="18"/>
      <c r="U93" s="18"/>
      <c r="V93" s="18"/>
      <c r="W93" s="18"/>
      <c r="X93" s="18"/>
      <c r="Y93" s="18"/>
      <c r="Z93" s="18"/>
      <c r="AA93" s="18"/>
      <c r="AB93" s="18"/>
      <c r="AC93" s="75"/>
      <c r="AD93" s="75"/>
      <c r="AE93" s="18"/>
      <c r="AF93" s="18"/>
      <c r="AG93" s="121"/>
      <c r="AH93" s="18"/>
      <c r="AI93" s="18"/>
      <c r="AJ93" s="18"/>
      <c r="AK93" s="18"/>
      <c r="AL93" s="18"/>
      <c r="AM93" s="18"/>
      <c r="AN93" s="18"/>
      <c r="AO93" s="18"/>
      <c r="AP93" s="18"/>
      <c r="AQ93" s="18"/>
      <c r="AR93" s="18"/>
      <c r="AS93" s="18"/>
      <c r="AT93" s="18"/>
      <c r="AU93" s="3">
        <f t="shared" si="1"/>
        <v>7405.3</v>
      </c>
    </row>
    <row r="94" spans="1:47" s="15" customFormat="1" ht="15.75" customHeight="1" x14ac:dyDescent="0.25">
      <c r="A94" s="2"/>
      <c r="B94" s="2"/>
      <c r="C94" s="18"/>
      <c r="D94" s="18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21"/>
      <c r="Z94" s="18"/>
      <c r="AA94" s="18"/>
      <c r="AB94" s="18"/>
      <c r="AC94" s="75"/>
      <c r="AD94" s="75"/>
      <c r="AE94" s="18"/>
      <c r="AF94" s="18"/>
      <c r="AG94" s="125">
        <v>970.91</v>
      </c>
      <c r="AH94" s="18"/>
      <c r="AI94" s="18"/>
      <c r="AJ94" s="18"/>
      <c r="AK94" s="18"/>
      <c r="AL94" s="18"/>
      <c r="AM94" s="18"/>
      <c r="AN94" s="18"/>
      <c r="AO94" s="18"/>
      <c r="AP94" s="18"/>
      <c r="AQ94" s="18"/>
      <c r="AR94" s="18"/>
      <c r="AS94" s="18"/>
      <c r="AT94" s="18"/>
      <c r="AU94" s="3">
        <f t="shared" si="1"/>
        <v>970.91</v>
      </c>
    </row>
    <row r="95" spans="1:47" s="15" customFormat="1" ht="15.75" customHeight="1" x14ac:dyDescent="0.25">
      <c r="A95" s="2"/>
      <c r="B95" s="2"/>
      <c r="C95" s="18"/>
      <c r="D95" s="18"/>
      <c r="E95" s="18"/>
      <c r="F95" s="18"/>
      <c r="G95" s="18">
        <v>4176.75</v>
      </c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  <c r="AA95" s="18"/>
      <c r="AB95" s="18"/>
      <c r="AC95" s="75"/>
      <c r="AD95" s="75"/>
      <c r="AE95" s="18"/>
      <c r="AF95" s="18"/>
      <c r="AG95" s="121"/>
      <c r="AH95" s="18"/>
      <c r="AI95" s="18"/>
      <c r="AJ95" s="18"/>
      <c r="AK95" s="18"/>
      <c r="AL95" s="18"/>
      <c r="AM95" s="18"/>
      <c r="AN95" s="18"/>
      <c r="AO95" s="18"/>
      <c r="AP95" s="18"/>
      <c r="AQ95" s="18"/>
      <c r="AR95" s="18"/>
      <c r="AS95" s="18"/>
      <c r="AT95" s="18"/>
      <c r="AU95" s="3">
        <f t="shared" si="1"/>
        <v>4176.75</v>
      </c>
    </row>
    <row r="96" spans="1:47" s="15" customFormat="1" ht="15.75" customHeight="1" x14ac:dyDescent="0.25">
      <c r="A96" s="2"/>
      <c r="B96" s="53"/>
      <c r="C96" s="121"/>
      <c r="D96" s="121"/>
      <c r="E96" s="121"/>
      <c r="F96" s="121"/>
      <c r="G96" s="121"/>
      <c r="H96" s="121"/>
      <c r="I96" s="121"/>
      <c r="J96" s="121"/>
      <c r="K96" s="121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  <c r="AA96" s="18"/>
      <c r="AB96" s="18"/>
      <c r="AC96" s="75"/>
      <c r="AD96" s="75"/>
      <c r="AE96" s="18"/>
      <c r="AF96" s="18"/>
      <c r="AG96" s="125">
        <v>17869.419999999998</v>
      </c>
      <c r="AH96" s="18"/>
      <c r="AI96" s="18"/>
      <c r="AJ96" s="18"/>
      <c r="AK96" s="18"/>
      <c r="AL96" s="18"/>
      <c r="AM96" s="18"/>
      <c r="AN96" s="18"/>
      <c r="AO96" s="18"/>
      <c r="AP96" s="18"/>
      <c r="AQ96" s="18"/>
      <c r="AR96" s="18"/>
      <c r="AS96" s="18"/>
      <c r="AT96" s="18"/>
      <c r="AU96" s="3">
        <f t="shared" si="1"/>
        <v>17869.419999999998</v>
      </c>
    </row>
    <row r="97" spans="1:47" s="15" customFormat="1" ht="15.75" customHeight="1" x14ac:dyDescent="0.25">
      <c r="A97" s="2"/>
      <c r="B97" s="2"/>
      <c r="C97" s="121"/>
      <c r="D97" s="125"/>
      <c r="E97" s="125"/>
      <c r="F97" s="121"/>
      <c r="G97" s="18"/>
      <c r="H97" s="18"/>
      <c r="I97" s="18"/>
      <c r="J97" s="18"/>
      <c r="K97" s="18"/>
      <c r="L97" s="18"/>
      <c r="M97" s="18"/>
      <c r="N97" s="18"/>
      <c r="O97" s="18"/>
      <c r="P97" s="11"/>
      <c r="Q97" s="11"/>
      <c r="R97" s="11"/>
      <c r="S97" s="11"/>
      <c r="T97" s="11"/>
      <c r="U97" s="11"/>
      <c r="V97" s="18"/>
      <c r="W97" s="18"/>
      <c r="X97" s="18"/>
      <c r="Y97" s="18"/>
      <c r="Z97" s="18"/>
      <c r="AA97" s="18"/>
      <c r="AB97" s="18"/>
      <c r="AC97" s="75"/>
      <c r="AD97" s="75"/>
      <c r="AE97" s="18"/>
      <c r="AF97" s="18"/>
      <c r="AG97" s="121"/>
      <c r="AH97" s="18"/>
      <c r="AI97" s="18"/>
      <c r="AJ97" s="18"/>
      <c r="AK97" s="18"/>
      <c r="AL97" s="18"/>
      <c r="AM97" s="18"/>
      <c r="AN97" s="18"/>
      <c r="AO97" s="18"/>
      <c r="AP97" s="18"/>
      <c r="AQ97" s="18">
        <v>16233.12</v>
      </c>
      <c r="AR97" s="18"/>
      <c r="AS97" s="18"/>
      <c r="AT97" s="18"/>
      <c r="AU97" s="3">
        <f t="shared" si="1"/>
        <v>16233.12</v>
      </c>
    </row>
    <row r="98" spans="1:47" s="15" customFormat="1" ht="15.75" customHeight="1" x14ac:dyDescent="0.25">
      <c r="A98" s="2"/>
      <c r="B98" s="2"/>
      <c r="C98" s="18"/>
      <c r="D98" s="18"/>
      <c r="E98" s="18"/>
      <c r="F98" s="18"/>
      <c r="G98" s="18"/>
      <c r="H98" s="18"/>
      <c r="I98" s="18"/>
      <c r="J98" s="18"/>
      <c r="K98" s="18"/>
      <c r="L98" s="18"/>
      <c r="M98" s="18"/>
      <c r="N98" s="125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  <c r="AA98" s="18"/>
      <c r="AB98" s="18"/>
      <c r="AC98" s="75"/>
      <c r="AD98" s="75"/>
      <c r="AE98" s="18"/>
      <c r="AF98" s="18"/>
      <c r="AG98" s="121"/>
      <c r="AH98" s="18"/>
      <c r="AI98" s="18"/>
      <c r="AJ98" s="18">
        <v>33813.269999999997</v>
      </c>
      <c r="AK98" s="18"/>
      <c r="AL98" s="18"/>
      <c r="AM98" s="18"/>
      <c r="AN98" s="18"/>
      <c r="AO98" s="18"/>
      <c r="AP98" s="18"/>
      <c r="AQ98" s="18"/>
      <c r="AR98" s="18"/>
      <c r="AS98" s="18"/>
      <c r="AT98" s="18"/>
      <c r="AU98" s="3">
        <f t="shared" si="1"/>
        <v>33813.269999999997</v>
      </c>
    </row>
    <row r="99" spans="1:47" s="15" customFormat="1" ht="15.75" customHeight="1" x14ac:dyDescent="0.25">
      <c r="A99" s="2"/>
      <c r="B99" s="2"/>
      <c r="C99" s="18"/>
      <c r="D99" s="18"/>
      <c r="E99" s="18"/>
      <c r="F99" s="18"/>
      <c r="G99" s="18"/>
      <c r="H99" s="18"/>
      <c r="I99" s="18"/>
      <c r="J99" s="18">
        <v>1418.71</v>
      </c>
      <c r="K99" s="18">
        <v>769.21</v>
      </c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  <c r="AA99" s="18"/>
      <c r="AB99" s="18"/>
      <c r="AC99" s="75"/>
      <c r="AD99" s="75"/>
      <c r="AE99" s="18"/>
      <c r="AF99" s="18"/>
      <c r="AG99" s="121"/>
      <c r="AH99" s="18"/>
      <c r="AI99" s="18"/>
      <c r="AJ99" s="18"/>
      <c r="AK99" s="18"/>
      <c r="AL99" s="18"/>
      <c r="AM99" s="18"/>
      <c r="AN99" s="18"/>
      <c r="AO99" s="18"/>
      <c r="AP99" s="18"/>
      <c r="AQ99" s="18"/>
      <c r="AR99" s="18"/>
      <c r="AS99" s="18"/>
      <c r="AT99" s="18"/>
      <c r="AU99" s="3">
        <f t="shared" si="1"/>
        <v>2187.92</v>
      </c>
    </row>
    <row r="100" spans="1:47" s="15" customFormat="1" ht="15.75" customHeight="1" x14ac:dyDescent="0.25">
      <c r="A100" s="2"/>
      <c r="B100" s="2"/>
      <c r="C100" s="18"/>
      <c r="D100" s="18"/>
      <c r="E100" s="18"/>
      <c r="F100" s="18"/>
      <c r="G100" s="18"/>
      <c r="H100" s="18"/>
      <c r="I100" s="18"/>
      <c r="J100" s="18">
        <v>1219.68</v>
      </c>
      <c r="K100" s="18">
        <v>438.53</v>
      </c>
      <c r="L100" s="18"/>
      <c r="M100" s="18"/>
      <c r="N100" s="18"/>
      <c r="O100" s="18"/>
      <c r="P100" s="18"/>
      <c r="Q100" s="18"/>
      <c r="R100" s="121"/>
      <c r="S100" s="121"/>
      <c r="T100" s="18"/>
      <c r="U100" s="18"/>
      <c r="V100" s="18"/>
      <c r="W100" s="18"/>
      <c r="X100" s="18"/>
      <c r="Y100" s="18"/>
      <c r="Z100" s="18"/>
      <c r="AA100" s="18"/>
      <c r="AB100" s="18"/>
      <c r="AC100" s="75"/>
      <c r="AD100" s="75"/>
      <c r="AE100" s="18"/>
      <c r="AF100" s="18"/>
      <c r="AG100" s="18"/>
      <c r="AH100" s="18"/>
      <c r="AI100" s="18"/>
      <c r="AJ100" s="18"/>
      <c r="AK100" s="18"/>
      <c r="AL100" s="18"/>
      <c r="AM100" s="18"/>
      <c r="AN100" s="18"/>
      <c r="AO100" s="18"/>
      <c r="AP100" s="18"/>
      <c r="AQ100" s="18"/>
      <c r="AR100" s="18"/>
      <c r="AS100" s="18"/>
      <c r="AT100" s="18"/>
      <c r="AU100" s="3">
        <f t="shared" si="1"/>
        <v>1658.21</v>
      </c>
    </row>
    <row r="101" spans="1:47" s="15" customFormat="1" ht="15.75" customHeight="1" x14ac:dyDescent="0.25">
      <c r="A101" s="2"/>
      <c r="B101" s="2"/>
      <c r="C101" s="18">
        <v>24015.65</v>
      </c>
      <c r="D101" s="18"/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21"/>
      <c r="S101" s="121"/>
      <c r="T101" s="18"/>
      <c r="U101" s="18"/>
      <c r="V101" s="18"/>
      <c r="W101" s="18"/>
      <c r="X101" s="18"/>
      <c r="Y101" s="18"/>
      <c r="Z101" s="18"/>
      <c r="AA101" s="18"/>
      <c r="AB101" s="18"/>
      <c r="AC101" s="75"/>
      <c r="AD101" s="75"/>
      <c r="AE101" s="18"/>
      <c r="AF101" s="18"/>
      <c r="AG101" s="18"/>
      <c r="AH101" s="18"/>
      <c r="AI101" s="18"/>
      <c r="AJ101" s="18"/>
      <c r="AK101" s="18"/>
      <c r="AL101" s="18"/>
      <c r="AM101" s="18"/>
      <c r="AN101" s="18"/>
      <c r="AO101" s="18"/>
      <c r="AP101" s="18"/>
      <c r="AQ101" s="18"/>
      <c r="AR101" s="18"/>
      <c r="AS101" s="18"/>
      <c r="AT101" s="18"/>
      <c r="AU101" s="3">
        <f t="shared" si="1"/>
        <v>24015.65</v>
      </c>
    </row>
    <row r="102" spans="1:47" s="15" customFormat="1" ht="15.75" customHeight="1" x14ac:dyDescent="0.25">
      <c r="A102" s="2"/>
      <c r="B102" s="2"/>
      <c r="C102" s="18"/>
      <c r="D102" s="18">
        <v>10458.5</v>
      </c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  <c r="AA102" s="18"/>
      <c r="AB102" s="18"/>
      <c r="AC102" s="75"/>
      <c r="AD102" s="75"/>
      <c r="AE102" s="18"/>
      <c r="AF102" s="18"/>
      <c r="AG102" s="18"/>
      <c r="AH102" s="18"/>
      <c r="AI102" s="18"/>
      <c r="AJ102" s="18"/>
      <c r="AK102" s="18"/>
      <c r="AL102" s="18"/>
      <c r="AM102" s="18"/>
      <c r="AN102" s="18"/>
      <c r="AO102" s="18"/>
      <c r="AP102" s="18"/>
      <c r="AQ102" s="18"/>
      <c r="AR102" s="18"/>
      <c r="AS102" s="18"/>
      <c r="AT102" s="18"/>
      <c r="AU102" s="3">
        <f t="shared" si="1"/>
        <v>10458.5</v>
      </c>
    </row>
    <row r="103" spans="1:47" s="15" customFormat="1" ht="15.75" customHeight="1" x14ac:dyDescent="0.25">
      <c r="A103" s="2"/>
      <c r="B103" s="2"/>
      <c r="C103" s="18"/>
      <c r="D103" s="18">
        <v>1255</v>
      </c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  <c r="AA103" s="18"/>
      <c r="AB103" s="18"/>
      <c r="AC103" s="75"/>
      <c r="AD103" s="75"/>
      <c r="AE103" s="18"/>
      <c r="AF103" s="18"/>
      <c r="AG103" s="18"/>
      <c r="AH103" s="18"/>
      <c r="AI103" s="18"/>
      <c r="AJ103" s="18"/>
      <c r="AK103" s="18"/>
      <c r="AL103" s="18"/>
      <c r="AM103" s="18"/>
      <c r="AN103" s="18"/>
      <c r="AO103" s="18"/>
      <c r="AP103" s="18"/>
      <c r="AQ103" s="18"/>
      <c r="AR103" s="18"/>
      <c r="AS103" s="18"/>
      <c r="AT103" s="18"/>
      <c r="AU103" s="3">
        <f t="shared" si="1"/>
        <v>1255</v>
      </c>
    </row>
    <row r="104" spans="1:47" s="15" customFormat="1" ht="15.75" customHeight="1" x14ac:dyDescent="0.25">
      <c r="A104" s="2"/>
      <c r="B104" s="53"/>
      <c r="C104" s="18"/>
      <c r="D104" s="18"/>
      <c r="E104" s="18"/>
      <c r="F104" s="18"/>
      <c r="G104" s="18"/>
      <c r="H104" s="18"/>
      <c r="I104" s="18"/>
      <c r="J104" s="18"/>
      <c r="K104" s="18">
        <v>109.81</v>
      </c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  <c r="AA104" s="18"/>
      <c r="AB104" s="18"/>
      <c r="AC104" s="75"/>
      <c r="AD104" s="75"/>
      <c r="AE104" s="18"/>
      <c r="AF104" s="18"/>
      <c r="AG104" s="18"/>
      <c r="AH104" s="18"/>
      <c r="AI104" s="18"/>
      <c r="AJ104" s="18"/>
      <c r="AK104" s="18"/>
      <c r="AL104" s="18"/>
      <c r="AM104" s="18"/>
      <c r="AN104" s="18"/>
      <c r="AO104" s="18"/>
      <c r="AP104" s="18"/>
      <c r="AQ104" s="18"/>
      <c r="AR104" s="18"/>
      <c r="AS104" s="18"/>
      <c r="AT104" s="18"/>
      <c r="AU104" s="3">
        <f t="shared" si="1"/>
        <v>109.81</v>
      </c>
    </row>
    <row r="105" spans="1:47" s="15" customFormat="1" ht="15.75" customHeight="1" x14ac:dyDescent="0.25">
      <c r="A105" s="2"/>
      <c r="B105" s="2"/>
      <c r="C105" s="18"/>
      <c r="D105" s="18"/>
      <c r="E105" s="18"/>
      <c r="F105" s="18"/>
      <c r="G105" s="18"/>
      <c r="H105" s="18"/>
      <c r="I105" s="18"/>
      <c r="J105" s="18">
        <v>31.94</v>
      </c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  <c r="AA105" s="18"/>
      <c r="AB105" s="18"/>
      <c r="AC105" s="75"/>
      <c r="AD105" s="75"/>
      <c r="AE105" s="18"/>
      <c r="AF105" s="18"/>
      <c r="AG105" s="18"/>
      <c r="AH105" s="18"/>
      <c r="AI105" s="18"/>
      <c r="AJ105" s="18"/>
      <c r="AK105" s="18"/>
      <c r="AL105" s="18"/>
      <c r="AM105" s="18"/>
      <c r="AN105" s="18"/>
      <c r="AO105" s="18"/>
      <c r="AP105" s="18"/>
      <c r="AQ105" s="18"/>
      <c r="AR105" s="18"/>
      <c r="AS105" s="18"/>
      <c r="AT105" s="18"/>
      <c r="AU105" s="3">
        <f t="shared" si="1"/>
        <v>31.94</v>
      </c>
    </row>
    <row r="106" spans="1:47" s="15" customFormat="1" ht="15.75" customHeight="1" x14ac:dyDescent="0.25">
      <c r="A106" s="215"/>
      <c r="B106" s="2"/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  <c r="AA106" s="18"/>
      <c r="AB106" s="18"/>
      <c r="AC106" s="75"/>
      <c r="AD106" s="75"/>
      <c r="AE106" s="18"/>
      <c r="AF106" s="18"/>
      <c r="AG106" s="18">
        <v>1945.1</v>
      </c>
      <c r="AH106" s="18"/>
      <c r="AI106" s="18"/>
      <c r="AJ106" s="18"/>
      <c r="AK106" s="18"/>
      <c r="AL106" s="18"/>
      <c r="AM106" s="18"/>
      <c r="AN106" s="18"/>
      <c r="AO106" s="18"/>
      <c r="AP106" s="18"/>
      <c r="AQ106" s="18"/>
      <c r="AR106" s="18"/>
      <c r="AS106" s="18"/>
      <c r="AT106" s="18"/>
      <c r="AU106" s="3">
        <f t="shared" si="1"/>
        <v>1945.1</v>
      </c>
    </row>
    <row r="107" spans="1:47" s="15" customFormat="1" ht="15.75" customHeight="1" x14ac:dyDescent="0.25">
      <c r="A107" s="215"/>
      <c r="B107" s="2"/>
      <c r="C107" s="18"/>
      <c r="D107" s="18"/>
      <c r="E107" s="18"/>
      <c r="F107" s="18"/>
      <c r="G107" s="18"/>
      <c r="H107" s="18"/>
      <c r="I107" s="18"/>
      <c r="J107" s="18"/>
      <c r="K107" s="18"/>
      <c r="L107" s="18">
        <v>2112.6</v>
      </c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  <c r="AA107" s="18"/>
      <c r="AB107" s="18"/>
      <c r="AC107" s="75"/>
      <c r="AD107" s="75"/>
      <c r="AE107" s="18"/>
      <c r="AF107" s="18"/>
      <c r="AG107" s="18"/>
      <c r="AH107" s="18"/>
      <c r="AI107" s="18"/>
      <c r="AJ107" s="18"/>
      <c r="AK107" s="18"/>
      <c r="AL107" s="18"/>
      <c r="AM107" s="18"/>
      <c r="AN107" s="18"/>
      <c r="AO107" s="18"/>
      <c r="AP107" s="18"/>
      <c r="AQ107" s="18"/>
      <c r="AR107" s="18"/>
      <c r="AS107" s="18"/>
      <c r="AT107" s="18"/>
      <c r="AU107" s="3">
        <f t="shared" si="1"/>
        <v>2112.6</v>
      </c>
    </row>
    <row r="108" spans="1:47" s="15" customFormat="1" ht="15.75" customHeight="1" x14ac:dyDescent="0.25">
      <c r="A108" s="2"/>
      <c r="B108" s="212"/>
      <c r="C108" s="18"/>
      <c r="D108" s="18"/>
      <c r="E108" s="18"/>
      <c r="F108" s="18"/>
      <c r="G108" s="18"/>
      <c r="H108" s="18">
        <v>2556.86</v>
      </c>
      <c r="I108" s="18">
        <v>1137.42</v>
      </c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  <c r="AA108" s="18"/>
      <c r="AB108" s="18"/>
      <c r="AC108" s="75"/>
      <c r="AD108" s="75"/>
      <c r="AE108" s="18"/>
      <c r="AF108" s="18"/>
      <c r="AG108" s="18"/>
      <c r="AH108" s="18"/>
      <c r="AI108" s="18"/>
      <c r="AJ108" s="18"/>
      <c r="AK108" s="18"/>
      <c r="AL108" s="18"/>
      <c r="AM108" s="18"/>
      <c r="AN108" s="18"/>
      <c r="AO108" s="18"/>
      <c r="AP108" s="18"/>
      <c r="AQ108" s="18"/>
      <c r="AR108" s="18"/>
      <c r="AS108" s="18"/>
      <c r="AT108" s="18"/>
      <c r="AU108" s="3">
        <f t="shared" si="1"/>
        <v>3694.28</v>
      </c>
    </row>
    <row r="109" spans="1:47" s="15" customFormat="1" ht="15.75" customHeight="1" x14ac:dyDescent="0.25">
      <c r="A109" s="2"/>
      <c r="B109" s="2"/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A109" s="18"/>
      <c r="AB109" s="18"/>
      <c r="AC109" s="75"/>
      <c r="AD109" s="75"/>
      <c r="AE109" s="18"/>
      <c r="AF109" s="18"/>
      <c r="AG109" s="18"/>
      <c r="AH109" s="18"/>
      <c r="AI109" s="18"/>
      <c r="AJ109" s="18"/>
      <c r="AK109" s="18"/>
      <c r="AL109" s="18"/>
      <c r="AM109" s="18"/>
      <c r="AN109" s="18"/>
      <c r="AO109" s="18"/>
      <c r="AP109" s="18"/>
      <c r="AQ109" s="18">
        <v>16799.599999999999</v>
      </c>
      <c r="AR109" s="18"/>
      <c r="AS109" s="18"/>
      <c r="AT109" s="18"/>
      <c r="AU109" s="3">
        <f t="shared" si="1"/>
        <v>16799.599999999999</v>
      </c>
    </row>
    <row r="110" spans="1:47" s="15" customFormat="1" ht="15.75" customHeight="1" x14ac:dyDescent="0.25">
      <c r="A110" s="2"/>
      <c r="B110" s="2"/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  <c r="AA110" s="18"/>
      <c r="AB110" s="18"/>
      <c r="AC110" s="75"/>
      <c r="AD110" s="75"/>
      <c r="AE110" s="18"/>
      <c r="AF110" s="18"/>
      <c r="AG110" s="18"/>
      <c r="AH110" s="18"/>
      <c r="AI110" s="18"/>
      <c r="AJ110" s="18"/>
      <c r="AK110" s="18"/>
      <c r="AL110" s="18"/>
      <c r="AM110" s="18">
        <v>1145.46</v>
      </c>
      <c r="AN110" s="18"/>
      <c r="AO110" s="18"/>
      <c r="AP110" s="18"/>
      <c r="AQ110" s="18"/>
      <c r="AR110" s="18"/>
      <c r="AS110" s="18"/>
      <c r="AT110" s="18"/>
      <c r="AU110" s="3">
        <f t="shared" si="1"/>
        <v>1145.46</v>
      </c>
    </row>
    <row r="111" spans="1:47" s="15" customFormat="1" ht="15.75" customHeight="1" x14ac:dyDescent="0.25">
      <c r="A111" s="2"/>
      <c r="B111" s="2"/>
      <c r="C111" s="18"/>
      <c r="D111" s="18"/>
      <c r="E111" s="18"/>
      <c r="F111" s="18"/>
      <c r="G111" s="18">
        <v>3768</v>
      </c>
      <c r="H111" s="18"/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  <c r="AA111" s="11"/>
      <c r="AB111" s="18"/>
      <c r="AC111" s="75"/>
      <c r="AD111" s="75"/>
      <c r="AE111" s="18"/>
      <c r="AF111" s="18"/>
      <c r="AG111" s="18"/>
      <c r="AH111" s="18"/>
      <c r="AI111" s="18"/>
      <c r="AJ111" s="18"/>
      <c r="AK111" s="18"/>
      <c r="AL111" s="18"/>
      <c r="AM111" s="18"/>
      <c r="AN111" s="18"/>
      <c r="AO111" s="18"/>
      <c r="AP111" s="18"/>
      <c r="AQ111" s="18"/>
      <c r="AR111" s="18"/>
      <c r="AS111" s="18"/>
      <c r="AT111" s="18"/>
      <c r="AU111" s="3">
        <f t="shared" si="1"/>
        <v>3768</v>
      </c>
    </row>
    <row r="112" spans="1:47" s="15" customFormat="1" ht="15.75" customHeight="1" x14ac:dyDescent="0.25">
      <c r="A112" s="2"/>
      <c r="B112" s="53"/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  <c r="AA112" s="18"/>
      <c r="AB112" s="18"/>
      <c r="AC112" s="75"/>
      <c r="AD112" s="75"/>
      <c r="AE112" s="18"/>
      <c r="AF112" s="18"/>
      <c r="AG112" s="18">
        <v>939.52</v>
      </c>
      <c r="AH112" s="18"/>
      <c r="AI112" s="18"/>
      <c r="AJ112" s="18"/>
      <c r="AK112" s="18"/>
      <c r="AL112" s="18"/>
      <c r="AM112" s="18"/>
      <c r="AN112" s="18"/>
      <c r="AO112" s="18"/>
      <c r="AP112" s="18"/>
      <c r="AQ112" s="18"/>
      <c r="AR112" s="18"/>
      <c r="AS112" s="18"/>
      <c r="AT112" s="18"/>
      <c r="AU112" s="3">
        <f t="shared" si="1"/>
        <v>939.52</v>
      </c>
    </row>
    <row r="113" spans="1:47" s="15" customFormat="1" ht="15.75" customHeight="1" x14ac:dyDescent="0.25">
      <c r="A113" s="2"/>
      <c r="B113" s="2"/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  <c r="AA113" s="18"/>
      <c r="AB113" s="18"/>
      <c r="AC113" s="75"/>
      <c r="AD113" s="75"/>
      <c r="AE113" s="18"/>
      <c r="AF113" s="18"/>
      <c r="AG113" s="18">
        <v>18599.05</v>
      </c>
      <c r="AH113" s="18"/>
      <c r="AI113" s="18"/>
      <c r="AJ113" s="18"/>
      <c r="AK113" s="18"/>
      <c r="AL113" s="18"/>
      <c r="AM113" s="18"/>
      <c r="AN113" s="18"/>
      <c r="AO113" s="18"/>
      <c r="AP113" s="18"/>
      <c r="AQ113" s="18"/>
      <c r="AR113" s="18"/>
      <c r="AS113" s="18"/>
      <c r="AT113" s="18"/>
      <c r="AU113" s="3">
        <f t="shared" si="1"/>
        <v>18599.05</v>
      </c>
    </row>
    <row r="114" spans="1:47" s="15" customFormat="1" ht="15.75" customHeight="1" x14ac:dyDescent="0.25">
      <c r="A114" s="2"/>
      <c r="B114" s="2"/>
      <c r="C114" s="18"/>
      <c r="D114" s="18"/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  <c r="AA114" s="18"/>
      <c r="AB114" s="18"/>
      <c r="AC114" s="75"/>
      <c r="AD114" s="75"/>
      <c r="AE114" s="18"/>
      <c r="AF114" s="18"/>
      <c r="AG114" s="18"/>
      <c r="AH114" s="18"/>
      <c r="AI114" s="18"/>
      <c r="AJ114" s="18"/>
      <c r="AK114" s="18"/>
      <c r="AL114" s="18"/>
      <c r="AM114" s="18"/>
      <c r="AN114" s="18"/>
      <c r="AO114" s="18"/>
      <c r="AP114" s="18"/>
      <c r="AQ114" s="18">
        <v>16269.81</v>
      </c>
      <c r="AR114" s="18"/>
      <c r="AS114" s="18"/>
      <c r="AT114" s="18"/>
      <c r="AU114" s="3">
        <f t="shared" si="1"/>
        <v>16269.81</v>
      </c>
    </row>
    <row r="115" spans="1:47" s="15" customFormat="1" ht="15.75" customHeight="1" x14ac:dyDescent="0.25">
      <c r="A115" s="2"/>
      <c r="B115" s="2"/>
      <c r="C115" s="18">
        <v>23793.87</v>
      </c>
      <c r="D115" s="18"/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  <c r="AA115" s="18"/>
      <c r="AB115" s="18"/>
      <c r="AC115" s="75"/>
      <c r="AD115" s="75"/>
      <c r="AE115" s="18"/>
      <c r="AF115" s="18"/>
      <c r="AG115" s="18"/>
      <c r="AH115" s="18"/>
      <c r="AI115" s="18"/>
      <c r="AJ115" s="18"/>
      <c r="AK115" s="18"/>
      <c r="AL115" s="18"/>
      <c r="AM115" s="18"/>
      <c r="AN115" s="18"/>
      <c r="AO115" s="18"/>
      <c r="AP115" s="18"/>
      <c r="AQ115" s="18"/>
      <c r="AR115" s="18"/>
      <c r="AS115" s="18"/>
      <c r="AT115" s="18"/>
      <c r="AU115" s="3">
        <f t="shared" si="1"/>
        <v>23793.87</v>
      </c>
    </row>
    <row r="116" spans="1:47" s="15" customFormat="1" ht="15.75" customHeight="1" x14ac:dyDescent="0.25">
      <c r="A116" s="2"/>
      <c r="B116" s="2"/>
      <c r="C116" s="18"/>
      <c r="D116" s="18">
        <v>9991.33</v>
      </c>
      <c r="E116" s="18"/>
      <c r="F116" s="18"/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  <c r="AA116" s="18"/>
      <c r="AB116" s="18"/>
      <c r="AC116" s="75"/>
      <c r="AD116" s="75"/>
      <c r="AE116" s="18"/>
      <c r="AF116" s="18"/>
      <c r="AG116" s="18"/>
      <c r="AH116" s="18"/>
      <c r="AI116" s="18"/>
      <c r="AJ116" s="18"/>
      <c r="AK116" s="18"/>
      <c r="AL116" s="18"/>
      <c r="AM116" s="18"/>
      <c r="AN116" s="18"/>
      <c r="AO116" s="18"/>
      <c r="AP116" s="18"/>
      <c r="AQ116" s="18"/>
      <c r="AR116" s="18"/>
      <c r="AS116" s="18"/>
      <c r="AT116" s="18"/>
      <c r="AU116" s="3">
        <f t="shared" si="1"/>
        <v>9991.33</v>
      </c>
    </row>
    <row r="117" spans="1:47" s="15" customFormat="1" ht="15.75" customHeight="1" x14ac:dyDescent="0.25">
      <c r="A117" s="2"/>
      <c r="B117" s="2"/>
      <c r="C117" s="18"/>
      <c r="D117" s="18">
        <v>1255</v>
      </c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  <c r="AA117" s="18"/>
      <c r="AB117" s="18"/>
      <c r="AC117" s="75"/>
      <c r="AD117" s="75"/>
      <c r="AE117" s="18"/>
      <c r="AF117" s="18"/>
      <c r="AG117" s="18"/>
      <c r="AH117" s="18"/>
      <c r="AI117" s="18"/>
      <c r="AJ117" s="18"/>
      <c r="AK117" s="18"/>
      <c r="AL117" s="18"/>
      <c r="AM117" s="18"/>
      <c r="AN117" s="18"/>
      <c r="AO117" s="18"/>
      <c r="AP117" s="18"/>
      <c r="AQ117" s="18"/>
      <c r="AR117" s="18"/>
      <c r="AS117" s="18"/>
      <c r="AT117" s="18"/>
      <c r="AU117" s="3">
        <f t="shared" si="1"/>
        <v>1255</v>
      </c>
    </row>
    <row r="118" spans="1:47" s="15" customFormat="1" ht="15.75" customHeight="1" x14ac:dyDescent="0.25">
      <c r="A118" s="2"/>
      <c r="B118" s="150"/>
      <c r="C118" s="18"/>
      <c r="D118" s="18"/>
      <c r="E118" s="18"/>
      <c r="F118" s="18"/>
      <c r="G118" s="18"/>
      <c r="H118" s="18"/>
      <c r="I118" s="18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  <c r="AA118" s="18"/>
      <c r="AB118" s="18"/>
      <c r="AC118" s="75"/>
      <c r="AD118" s="75"/>
      <c r="AE118" s="18"/>
      <c r="AF118" s="18"/>
      <c r="AG118" s="18"/>
      <c r="AH118" s="18"/>
      <c r="AI118" s="18"/>
      <c r="AJ118" s="18">
        <v>35284.699999999997</v>
      </c>
      <c r="AK118" s="18"/>
      <c r="AL118" s="18"/>
      <c r="AM118" s="18"/>
      <c r="AN118" s="18"/>
      <c r="AO118" s="18"/>
      <c r="AP118" s="18"/>
      <c r="AQ118" s="18"/>
      <c r="AR118" s="18"/>
      <c r="AS118" s="18"/>
      <c r="AT118" s="18"/>
      <c r="AU118" s="3">
        <f t="shared" si="1"/>
        <v>35284.699999999997</v>
      </c>
    </row>
    <row r="119" spans="1:47" s="15" customFormat="1" ht="15.75" customHeight="1" x14ac:dyDescent="0.25">
      <c r="A119" s="2"/>
      <c r="B119" s="150"/>
      <c r="C119" s="18"/>
      <c r="D119" s="18"/>
      <c r="E119" s="18"/>
      <c r="F119" s="18"/>
      <c r="G119" s="18"/>
      <c r="H119" s="18"/>
      <c r="I119" s="18"/>
      <c r="J119" s="18">
        <v>1284.32</v>
      </c>
      <c r="K119" s="18">
        <v>411.97</v>
      </c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  <c r="AA119" s="18"/>
      <c r="AB119" s="18"/>
      <c r="AC119" s="75"/>
      <c r="AD119" s="75"/>
      <c r="AE119" s="18"/>
      <c r="AF119" s="18"/>
      <c r="AG119" s="18"/>
      <c r="AH119" s="18"/>
      <c r="AI119" s="18"/>
      <c r="AJ119" s="18"/>
      <c r="AK119" s="18"/>
      <c r="AL119" s="18"/>
      <c r="AM119" s="18"/>
      <c r="AN119" s="18"/>
      <c r="AO119" s="18"/>
      <c r="AP119" s="18"/>
      <c r="AQ119" s="18"/>
      <c r="AR119" s="18"/>
      <c r="AS119" s="18"/>
      <c r="AT119" s="18"/>
      <c r="AU119" s="3">
        <f t="shared" si="1"/>
        <v>1696.29</v>
      </c>
    </row>
    <row r="120" spans="1:47" s="15" customFormat="1" ht="15.75" customHeight="1" x14ac:dyDescent="0.25">
      <c r="A120" s="2"/>
      <c r="B120" s="150"/>
      <c r="C120" s="18"/>
      <c r="D120" s="18"/>
      <c r="E120" s="18"/>
      <c r="F120" s="18"/>
      <c r="G120" s="18"/>
      <c r="H120" s="18"/>
      <c r="I120" s="18"/>
      <c r="J120" s="18">
        <v>1236.49</v>
      </c>
      <c r="K120" s="18">
        <v>685.91</v>
      </c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  <c r="AA120" s="18"/>
      <c r="AB120" s="18"/>
      <c r="AC120" s="75"/>
      <c r="AD120" s="75"/>
      <c r="AE120" s="18"/>
      <c r="AF120" s="18"/>
      <c r="AG120" s="18"/>
      <c r="AH120" s="18"/>
      <c r="AI120" s="18"/>
      <c r="AJ120" s="18"/>
      <c r="AK120" s="18"/>
      <c r="AL120" s="18"/>
      <c r="AM120" s="18"/>
      <c r="AN120" s="18"/>
      <c r="AO120" s="18"/>
      <c r="AP120" s="18"/>
      <c r="AQ120" s="18"/>
      <c r="AR120" s="18"/>
      <c r="AS120" s="18"/>
      <c r="AT120" s="18"/>
      <c r="AU120" s="3">
        <f t="shared" si="1"/>
        <v>1922.4</v>
      </c>
    </row>
    <row r="121" spans="1:47" s="15" customFormat="1" ht="15.75" customHeight="1" x14ac:dyDescent="0.25">
      <c r="A121" s="2"/>
      <c r="B121" s="150"/>
      <c r="C121" s="18"/>
      <c r="D121" s="18"/>
      <c r="E121" s="18"/>
      <c r="F121" s="18"/>
      <c r="G121" s="18"/>
      <c r="H121" s="18">
        <v>2338.4499999999998</v>
      </c>
      <c r="I121" s="18">
        <v>1097.81</v>
      </c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  <c r="AA121" s="18"/>
      <c r="AB121" s="18"/>
      <c r="AC121" s="75"/>
      <c r="AD121" s="75"/>
      <c r="AE121" s="18"/>
      <c r="AF121" s="18"/>
      <c r="AG121" s="18"/>
      <c r="AH121" s="18"/>
      <c r="AI121" s="18"/>
      <c r="AJ121" s="18"/>
      <c r="AK121" s="18"/>
      <c r="AL121" s="18"/>
      <c r="AM121" s="18"/>
      <c r="AN121" s="18"/>
      <c r="AO121" s="18"/>
      <c r="AP121" s="18"/>
      <c r="AQ121" s="18"/>
      <c r="AR121" s="18"/>
      <c r="AS121" s="18"/>
      <c r="AT121" s="18"/>
      <c r="AU121" s="3">
        <f t="shared" si="1"/>
        <v>3436.2599999999998</v>
      </c>
    </row>
    <row r="122" spans="1:47" s="15" customFormat="1" ht="15.75" customHeight="1" x14ac:dyDescent="0.25">
      <c r="A122" s="2"/>
      <c r="B122" s="2"/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  <c r="AA122" s="18"/>
      <c r="AB122" s="18"/>
      <c r="AC122" s="75"/>
      <c r="AD122" s="75"/>
      <c r="AE122" s="18"/>
      <c r="AF122" s="18"/>
      <c r="AG122" s="18">
        <v>1938.06</v>
      </c>
      <c r="AH122" s="18"/>
      <c r="AI122" s="18"/>
      <c r="AJ122" s="18"/>
      <c r="AK122" s="18"/>
      <c r="AL122" s="18"/>
      <c r="AM122" s="18"/>
      <c r="AN122" s="18"/>
      <c r="AO122" s="18"/>
      <c r="AP122" s="18"/>
      <c r="AQ122" s="18"/>
      <c r="AR122" s="18"/>
      <c r="AS122" s="18"/>
      <c r="AT122" s="18"/>
      <c r="AU122" s="3">
        <f t="shared" si="1"/>
        <v>1938.06</v>
      </c>
    </row>
    <row r="123" spans="1:47" s="15" customFormat="1" ht="15.75" customHeight="1" x14ac:dyDescent="0.25">
      <c r="A123" s="2"/>
      <c r="B123" s="2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  <c r="AA123" s="18"/>
      <c r="AB123" s="18"/>
      <c r="AC123" s="75"/>
      <c r="AD123" s="75"/>
      <c r="AE123" s="18"/>
      <c r="AF123" s="18"/>
      <c r="AG123" s="18"/>
      <c r="AH123" s="18"/>
      <c r="AI123" s="18"/>
      <c r="AJ123" s="18"/>
      <c r="AK123" s="18"/>
      <c r="AL123" s="18"/>
      <c r="AM123" s="18"/>
      <c r="AN123" s="18"/>
      <c r="AO123" s="18"/>
      <c r="AP123" s="18"/>
      <c r="AQ123" s="18">
        <v>17489.41</v>
      </c>
      <c r="AR123" s="18"/>
      <c r="AS123" s="18"/>
      <c r="AT123" s="18"/>
      <c r="AU123" s="3">
        <f t="shared" si="1"/>
        <v>17489.41</v>
      </c>
    </row>
    <row r="124" spans="1:47" s="15" customFormat="1" ht="15.75" customHeight="1" x14ac:dyDescent="0.25">
      <c r="A124" s="2"/>
      <c r="B124" s="2"/>
      <c r="C124" s="18">
        <v>42.49</v>
      </c>
      <c r="D124" s="18"/>
      <c r="E124" s="18"/>
      <c r="F124" s="18"/>
      <c r="G124" s="18"/>
      <c r="H124" s="18"/>
      <c r="I124" s="18"/>
      <c r="J124" s="18"/>
      <c r="K124" s="18"/>
      <c r="L124" s="18">
        <v>2093.69</v>
      </c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  <c r="AA124" s="18"/>
      <c r="AB124" s="18"/>
      <c r="AC124" s="75"/>
      <c r="AD124" s="75"/>
      <c r="AE124" s="18"/>
      <c r="AF124" s="18"/>
      <c r="AG124" s="18"/>
      <c r="AH124" s="18"/>
      <c r="AI124" s="18"/>
      <c r="AJ124" s="18"/>
      <c r="AK124" s="18"/>
      <c r="AL124" s="18"/>
      <c r="AM124" s="18"/>
      <c r="AN124" s="18"/>
      <c r="AO124" s="18"/>
      <c r="AP124" s="18"/>
      <c r="AQ124" s="18"/>
      <c r="AR124" s="18"/>
      <c r="AS124" s="18"/>
      <c r="AT124" s="18"/>
      <c r="AU124" s="3">
        <f t="shared" si="1"/>
        <v>2136.1799999999998</v>
      </c>
    </row>
    <row r="125" spans="1:47" s="15" customFormat="1" ht="15.75" customHeight="1" x14ac:dyDescent="0.25">
      <c r="A125" s="16"/>
      <c r="B125" s="2"/>
      <c r="C125" s="18"/>
      <c r="D125" s="18"/>
      <c r="E125" s="18"/>
      <c r="F125" s="18"/>
      <c r="G125" s="18"/>
      <c r="H125" s="18"/>
      <c r="I125" s="18"/>
      <c r="J125" s="18"/>
      <c r="K125" s="18"/>
      <c r="L125" s="18">
        <v>2145.39</v>
      </c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  <c r="AA125" s="18"/>
      <c r="AB125" s="18"/>
      <c r="AC125" s="75"/>
      <c r="AD125" s="75"/>
      <c r="AE125" s="18"/>
      <c r="AF125" s="18"/>
      <c r="AG125" s="18"/>
      <c r="AH125" s="18"/>
      <c r="AI125" s="18"/>
      <c r="AJ125" s="18"/>
      <c r="AK125" s="18"/>
      <c r="AL125" s="18"/>
      <c r="AM125" s="18"/>
      <c r="AN125" s="18"/>
      <c r="AO125" s="18"/>
      <c r="AP125" s="18"/>
      <c r="AQ125" s="18"/>
      <c r="AR125" s="18"/>
      <c r="AS125" s="18"/>
      <c r="AT125" s="18"/>
      <c r="AU125" s="3">
        <f t="shared" si="1"/>
        <v>2145.39</v>
      </c>
    </row>
    <row r="126" spans="1:47" s="15" customFormat="1" ht="15.75" customHeight="1" x14ac:dyDescent="0.25">
      <c r="A126" s="2"/>
      <c r="B126" s="2"/>
      <c r="C126" s="18"/>
      <c r="D126" s="18"/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  <c r="AA126" s="18"/>
      <c r="AB126" s="18"/>
      <c r="AC126" s="75"/>
      <c r="AD126" s="75"/>
      <c r="AE126" s="18"/>
      <c r="AF126" s="18"/>
      <c r="AG126" s="18">
        <v>970.91</v>
      </c>
      <c r="AH126" s="18"/>
      <c r="AI126" s="18"/>
      <c r="AJ126" s="18"/>
      <c r="AK126" s="18"/>
      <c r="AL126" s="18"/>
      <c r="AM126" s="18"/>
      <c r="AN126" s="18"/>
      <c r="AO126" s="18"/>
      <c r="AP126" s="18"/>
      <c r="AQ126" s="18"/>
      <c r="AR126" s="18"/>
      <c r="AS126" s="18"/>
      <c r="AT126" s="18"/>
      <c r="AU126" s="3">
        <f t="shared" si="1"/>
        <v>970.91</v>
      </c>
    </row>
    <row r="127" spans="1:47" s="15" customFormat="1" ht="15.75" customHeight="1" x14ac:dyDescent="0.25">
      <c r="A127" s="2"/>
      <c r="B127" s="2"/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  <c r="AA127" s="18"/>
      <c r="AB127" s="18"/>
      <c r="AC127" s="75"/>
      <c r="AD127" s="75"/>
      <c r="AE127" s="18"/>
      <c r="AF127" s="18"/>
      <c r="AG127" s="18">
        <v>19174.099999999999</v>
      </c>
      <c r="AH127" s="18"/>
      <c r="AI127" s="18"/>
      <c r="AJ127" s="18"/>
      <c r="AK127" s="18"/>
      <c r="AL127" s="18"/>
      <c r="AM127" s="18"/>
      <c r="AN127" s="18"/>
      <c r="AO127" s="18"/>
      <c r="AP127" s="18"/>
      <c r="AQ127" s="18"/>
      <c r="AR127" s="18"/>
      <c r="AS127" s="18"/>
      <c r="AT127" s="18"/>
      <c r="AU127" s="3">
        <f t="shared" si="1"/>
        <v>19174.099999999999</v>
      </c>
    </row>
    <row r="128" spans="1:47" s="15" customFormat="1" ht="15.75" customHeight="1" x14ac:dyDescent="0.25">
      <c r="A128" s="2"/>
      <c r="B128" s="2"/>
      <c r="C128" s="18"/>
      <c r="D128" s="18"/>
      <c r="E128" s="18"/>
      <c r="F128" s="18"/>
      <c r="G128" s="18">
        <v>3773</v>
      </c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  <c r="AA128" s="18"/>
      <c r="AB128" s="18"/>
      <c r="AC128" s="75"/>
      <c r="AD128" s="75"/>
      <c r="AE128" s="18"/>
      <c r="AF128" s="18"/>
      <c r="AG128" s="18"/>
      <c r="AH128" s="18"/>
      <c r="AI128" s="18"/>
      <c r="AJ128" s="18"/>
      <c r="AK128" s="18"/>
      <c r="AL128" s="18"/>
      <c r="AM128" s="18"/>
      <c r="AN128" s="18"/>
      <c r="AO128" s="18"/>
      <c r="AP128" s="18"/>
      <c r="AQ128" s="18"/>
      <c r="AR128" s="18"/>
      <c r="AS128" s="18"/>
      <c r="AT128" s="18"/>
      <c r="AU128" s="3">
        <f t="shared" si="1"/>
        <v>3773</v>
      </c>
    </row>
    <row r="129" spans="1:16384" s="15" customFormat="1" ht="15.75" customHeight="1" x14ac:dyDescent="0.25">
      <c r="A129" s="2"/>
      <c r="B129" s="2"/>
      <c r="C129" s="18">
        <v>23368.89</v>
      </c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  <c r="AA129" s="18"/>
      <c r="AB129" s="18"/>
      <c r="AC129" s="75"/>
      <c r="AD129" s="75"/>
      <c r="AE129" s="18"/>
      <c r="AF129" s="18"/>
      <c r="AG129" s="18"/>
      <c r="AH129" s="18"/>
      <c r="AI129" s="18"/>
      <c r="AJ129" s="18"/>
      <c r="AK129" s="18"/>
      <c r="AL129" s="18"/>
      <c r="AM129" s="18"/>
      <c r="AN129" s="18"/>
      <c r="AO129" s="18"/>
      <c r="AP129" s="18"/>
      <c r="AQ129" s="18"/>
      <c r="AR129" s="18"/>
      <c r="AS129" s="18"/>
      <c r="AT129" s="18"/>
      <c r="AU129" s="3">
        <f t="shared" si="1"/>
        <v>23368.89</v>
      </c>
    </row>
    <row r="130" spans="1:16384" s="15" customFormat="1" ht="15.75" customHeight="1" x14ac:dyDescent="0.25">
      <c r="A130" s="2"/>
      <c r="B130" s="212"/>
      <c r="C130" s="18"/>
      <c r="D130" s="18">
        <v>10118.59</v>
      </c>
      <c r="E130" s="18"/>
      <c r="F130" s="18"/>
      <c r="G130" s="11"/>
      <c r="H130" s="2"/>
      <c r="I130" s="2"/>
      <c r="J130" s="2"/>
      <c r="K130" s="2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  <c r="AA130" s="18"/>
      <c r="AB130" s="18"/>
      <c r="AC130" s="75"/>
      <c r="AD130" s="75"/>
      <c r="AE130" s="18"/>
      <c r="AF130" s="18"/>
      <c r="AG130" s="18"/>
      <c r="AH130" s="18"/>
      <c r="AI130" s="18"/>
      <c r="AJ130" s="18"/>
      <c r="AK130" s="18"/>
      <c r="AL130" s="18"/>
      <c r="AM130" s="18"/>
      <c r="AN130" s="18"/>
      <c r="AO130" s="18"/>
      <c r="AP130" s="18"/>
      <c r="AQ130" s="18"/>
      <c r="AR130" s="18"/>
      <c r="AS130" s="18"/>
      <c r="AT130" s="18"/>
      <c r="AU130" s="3">
        <f>SUM(C130:AT130)</f>
        <v>10118.59</v>
      </c>
    </row>
    <row r="131" spans="1:16384" s="15" customFormat="1" ht="15.75" customHeight="1" x14ac:dyDescent="0.25">
      <c r="A131" s="2"/>
      <c r="B131" s="2"/>
      <c r="C131" s="11"/>
      <c r="D131" s="11">
        <v>1680</v>
      </c>
      <c r="E131" s="2"/>
      <c r="F131" s="2"/>
      <c r="G131" s="18"/>
      <c r="H131" s="18"/>
      <c r="I131" s="18"/>
      <c r="J131" s="18"/>
      <c r="K131" s="18"/>
      <c r="L131" s="2"/>
      <c r="M131" s="2"/>
      <c r="N131" s="11"/>
      <c r="O131" s="2"/>
      <c r="P131" s="18"/>
      <c r="Q131" s="18"/>
      <c r="R131" s="18"/>
      <c r="S131" s="18"/>
      <c r="T131" s="18"/>
      <c r="U131" s="18"/>
      <c r="V131" s="2"/>
      <c r="W131" s="2"/>
      <c r="X131" s="2"/>
      <c r="Y131" s="2"/>
      <c r="Z131" s="2"/>
      <c r="AA131" s="127"/>
      <c r="AB131" s="127"/>
      <c r="AC131" s="127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3">
        <f>SUM(C131:AT131)</f>
        <v>1680</v>
      </c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  <c r="FE131" s="2"/>
      <c r="FF131" s="2"/>
      <c r="FG131" s="2"/>
      <c r="FH131" s="2"/>
      <c r="FI131" s="2"/>
      <c r="FJ131" s="2"/>
      <c r="FK131" s="2"/>
      <c r="FL131" s="2"/>
      <c r="FM131" s="2"/>
      <c r="FN131" s="2"/>
      <c r="FO131" s="2"/>
      <c r="FP131" s="2"/>
      <c r="FQ131" s="2"/>
      <c r="FR131" s="2"/>
      <c r="FS131" s="2"/>
      <c r="FT131" s="2"/>
      <c r="FU131" s="2"/>
      <c r="FV131" s="2"/>
      <c r="FW131" s="2"/>
      <c r="FX131" s="2"/>
      <c r="FY131" s="2"/>
      <c r="FZ131" s="2"/>
      <c r="GA131" s="2"/>
      <c r="GB131" s="2"/>
      <c r="GC131" s="2"/>
      <c r="GD131" s="2"/>
      <c r="GE131" s="2"/>
      <c r="GF131" s="2"/>
      <c r="GG131" s="2"/>
      <c r="GH131" s="2"/>
      <c r="GI131" s="2"/>
      <c r="GJ131" s="2"/>
      <c r="GK131" s="2"/>
      <c r="GL131" s="2"/>
      <c r="GM131" s="2"/>
      <c r="GN131" s="2"/>
      <c r="GO131" s="2"/>
      <c r="GP131" s="2"/>
      <c r="GQ131" s="2"/>
      <c r="GR131" s="2"/>
      <c r="GS131" s="2"/>
      <c r="GT131" s="2"/>
      <c r="GU131" s="2"/>
      <c r="GV131" s="2"/>
      <c r="GW131" s="2"/>
      <c r="GX131" s="2"/>
      <c r="GY131" s="2"/>
      <c r="GZ131" s="2"/>
      <c r="HA131" s="2"/>
      <c r="HB131" s="2"/>
      <c r="HC131" s="2"/>
      <c r="HD131" s="2"/>
      <c r="HE131" s="2"/>
      <c r="HF131" s="2"/>
      <c r="HG131" s="2"/>
      <c r="HH131" s="2"/>
      <c r="HI131" s="2"/>
      <c r="HJ131" s="2"/>
      <c r="HK131" s="2"/>
      <c r="HL131" s="2"/>
      <c r="HM131" s="2"/>
      <c r="HN131" s="2"/>
      <c r="HO131" s="2"/>
      <c r="HP131" s="2"/>
      <c r="HQ131" s="2"/>
      <c r="HR131" s="2"/>
      <c r="HS131" s="2"/>
      <c r="HT131" s="2"/>
      <c r="HU131" s="2"/>
      <c r="HV131" s="2"/>
      <c r="HW131" s="2"/>
      <c r="HX131" s="2"/>
      <c r="HY131" s="2"/>
      <c r="HZ131" s="2"/>
      <c r="IA131" s="2"/>
      <c r="IB131" s="2"/>
      <c r="IC131" s="2"/>
      <c r="ID131" s="2"/>
      <c r="IE131" s="2"/>
      <c r="IF131" s="2"/>
      <c r="IG131" s="2"/>
      <c r="IH131" s="2"/>
      <c r="II131" s="2"/>
      <c r="IJ131" s="2"/>
      <c r="IK131" s="2"/>
      <c r="IL131" s="2"/>
      <c r="IM131" s="2"/>
      <c r="IN131" s="2"/>
      <c r="IO131" s="2"/>
      <c r="IP131" s="2"/>
      <c r="IQ131" s="2"/>
      <c r="IR131" s="2"/>
      <c r="IS131" s="2"/>
      <c r="IT131" s="2"/>
      <c r="IU131" s="2"/>
      <c r="IV131" s="2"/>
      <c r="IW131" s="2"/>
      <c r="IX131" s="2"/>
      <c r="IY131" s="2"/>
      <c r="IZ131" s="2"/>
      <c r="JA131" s="2"/>
      <c r="JB131" s="2"/>
      <c r="JC131" s="2"/>
      <c r="JD131" s="2"/>
      <c r="JE131" s="2"/>
      <c r="JF131" s="2"/>
      <c r="JG131" s="2"/>
      <c r="JH131" s="2"/>
      <c r="JI131" s="2"/>
      <c r="JJ131" s="2"/>
      <c r="JK131" s="2"/>
      <c r="JL131" s="2"/>
      <c r="JM131" s="2"/>
      <c r="JN131" s="2"/>
      <c r="JO131" s="2"/>
      <c r="JP131" s="2"/>
      <c r="JQ131" s="2"/>
      <c r="JR131" s="2"/>
      <c r="JS131" s="2"/>
      <c r="JT131" s="2"/>
      <c r="JU131" s="2"/>
      <c r="JV131" s="2"/>
      <c r="JW131" s="2"/>
      <c r="JX131" s="2"/>
      <c r="JY131" s="2"/>
      <c r="JZ131" s="2"/>
      <c r="KA131" s="2"/>
      <c r="KB131" s="2"/>
      <c r="KC131" s="2"/>
      <c r="KD131" s="2"/>
      <c r="KE131" s="2"/>
      <c r="KF131" s="2"/>
      <c r="KG131" s="2"/>
      <c r="KH131" s="2"/>
      <c r="KI131" s="2"/>
      <c r="KJ131" s="2"/>
      <c r="KK131" s="2"/>
      <c r="KL131" s="2"/>
      <c r="KM131" s="2"/>
      <c r="KN131" s="2"/>
      <c r="KO131" s="2"/>
      <c r="KP131" s="2"/>
      <c r="KQ131" s="2"/>
      <c r="KR131" s="2"/>
      <c r="KS131" s="2"/>
      <c r="KT131" s="2"/>
      <c r="KU131" s="2"/>
      <c r="KV131" s="2"/>
      <c r="KW131" s="2"/>
      <c r="KX131" s="2"/>
      <c r="KY131" s="2"/>
      <c r="KZ131" s="2"/>
      <c r="LA131" s="2"/>
      <c r="LB131" s="2"/>
      <c r="LC131" s="2"/>
      <c r="LD131" s="2"/>
      <c r="LE131" s="2"/>
      <c r="LF131" s="2"/>
      <c r="LG131" s="2"/>
      <c r="LH131" s="2"/>
      <c r="LI131" s="2"/>
      <c r="LJ131" s="2"/>
      <c r="LK131" s="2"/>
      <c r="LL131" s="2"/>
      <c r="LM131" s="2"/>
      <c r="LN131" s="2"/>
      <c r="LO131" s="2"/>
      <c r="LP131" s="2"/>
      <c r="LQ131" s="2"/>
      <c r="LR131" s="2"/>
      <c r="LS131" s="2"/>
      <c r="LT131" s="2"/>
      <c r="LU131" s="2"/>
      <c r="LV131" s="2"/>
      <c r="LW131" s="2"/>
      <c r="LX131" s="2"/>
      <c r="LY131" s="2"/>
      <c r="LZ131" s="2"/>
      <c r="MA131" s="2"/>
      <c r="MB131" s="2"/>
      <c r="MC131" s="2"/>
      <c r="MD131" s="2"/>
      <c r="ME131" s="2"/>
      <c r="MF131" s="2"/>
      <c r="MG131" s="2"/>
      <c r="MH131" s="2"/>
      <c r="MI131" s="2"/>
      <c r="MJ131" s="2"/>
      <c r="MK131" s="2"/>
      <c r="ML131" s="2"/>
      <c r="MM131" s="2"/>
      <c r="MN131" s="2"/>
      <c r="MO131" s="2"/>
      <c r="MP131" s="2"/>
      <c r="MQ131" s="2"/>
      <c r="MR131" s="2"/>
      <c r="MS131" s="2"/>
      <c r="MT131" s="2"/>
      <c r="MU131" s="2"/>
      <c r="MV131" s="2"/>
      <c r="MW131" s="2"/>
      <c r="MX131" s="2"/>
      <c r="MY131" s="2"/>
      <c r="MZ131" s="2"/>
      <c r="NA131" s="2"/>
      <c r="NB131" s="2"/>
      <c r="NC131" s="2"/>
      <c r="ND131" s="2"/>
      <c r="NE131" s="2"/>
      <c r="NF131" s="2"/>
      <c r="NG131" s="2"/>
      <c r="NH131" s="2"/>
      <c r="NI131" s="2"/>
      <c r="NJ131" s="2"/>
      <c r="NK131" s="2"/>
      <c r="NL131" s="2"/>
      <c r="NM131" s="2"/>
      <c r="NN131" s="2"/>
      <c r="NO131" s="2"/>
      <c r="NP131" s="2"/>
      <c r="NQ131" s="2"/>
      <c r="NR131" s="2"/>
      <c r="NS131" s="2"/>
      <c r="NT131" s="2"/>
      <c r="NU131" s="2"/>
      <c r="NV131" s="2"/>
      <c r="NW131" s="2"/>
      <c r="NX131" s="2"/>
      <c r="NY131" s="2"/>
      <c r="NZ131" s="2"/>
      <c r="OA131" s="2"/>
      <c r="OB131" s="2"/>
      <c r="OC131" s="2"/>
      <c r="OD131" s="2"/>
      <c r="OE131" s="2"/>
      <c r="OF131" s="2"/>
      <c r="OG131" s="2"/>
      <c r="OH131" s="2"/>
      <c r="OI131" s="2"/>
      <c r="OJ131" s="2"/>
      <c r="OK131" s="2"/>
      <c r="OL131" s="2"/>
      <c r="OM131" s="2"/>
      <c r="ON131" s="2"/>
      <c r="OO131" s="2"/>
      <c r="OP131" s="2"/>
      <c r="OQ131" s="2"/>
      <c r="OR131" s="2"/>
      <c r="OS131" s="2"/>
      <c r="OT131" s="2"/>
      <c r="OU131" s="2"/>
      <c r="OV131" s="2"/>
      <c r="OW131" s="2"/>
      <c r="OX131" s="2"/>
      <c r="OY131" s="2"/>
      <c r="OZ131" s="2"/>
      <c r="PA131" s="2"/>
      <c r="PB131" s="2"/>
      <c r="PC131" s="2"/>
      <c r="PD131" s="2"/>
      <c r="PE131" s="2"/>
      <c r="PF131" s="2"/>
      <c r="PG131" s="2"/>
      <c r="PH131" s="2"/>
      <c r="PI131" s="2"/>
      <c r="PJ131" s="2"/>
      <c r="PK131" s="2"/>
      <c r="PL131" s="2"/>
      <c r="PM131" s="2"/>
      <c r="PN131" s="2"/>
      <c r="PO131" s="2"/>
      <c r="PP131" s="2"/>
      <c r="PQ131" s="2"/>
      <c r="PR131" s="2"/>
      <c r="PS131" s="2"/>
      <c r="PT131" s="2"/>
      <c r="PU131" s="2"/>
      <c r="PV131" s="2"/>
      <c r="PW131" s="2"/>
      <c r="PX131" s="2"/>
      <c r="PY131" s="2"/>
      <c r="PZ131" s="2"/>
      <c r="QA131" s="2"/>
      <c r="QB131" s="2"/>
      <c r="QC131" s="2"/>
      <c r="QD131" s="2"/>
      <c r="QE131" s="2"/>
      <c r="QF131" s="2"/>
      <c r="QG131" s="2"/>
      <c r="QH131" s="2"/>
      <c r="QI131" s="2"/>
      <c r="QJ131" s="2"/>
      <c r="QK131" s="2"/>
      <c r="QL131" s="2"/>
      <c r="QM131" s="2"/>
      <c r="QN131" s="2"/>
      <c r="QO131" s="2"/>
      <c r="QP131" s="2"/>
      <c r="QQ131" s="2"/>
      <c r="QR131" s="2"/>
      <c r="QS131" s="2"/>
      <c r="QT131" s="2"/>
      <c r="QU131" s="2"/>
      <c r="QV131" s="2"/>
      <c r="QW131" s="2"/>
      <c r="QX131" s="2"/>
      <c r="QY131" s="2"/>
      <c r="QZ131" s="2"/>
      <c r="RA131" s="2"/>
      <c r="RB131" s="2"/>
      <c r="RC131" s="2"/>
      <c r="RD131" s="2"/>
      <c r="RE131" s="2"/>
      <c r="RF131" s="2"/>
      <c r="RG131" s="2"/>
      <c r="RH131" s="2"/>
      <c r="RI131" s="2"/>
      <c r="RJ131" s="2"/>
      <c r="RK131" s="2"/>
      <c r="RL131" s="2"/>
      <c r="RM131" s="2"/>
      <c r="RN131" s="2"/>
      <c r="RO131" s="2"/>
      <c r="RP131" s="2"/>
      <c r="RQ131" s="2"/>
      <c r="RR131" s="2"/>
      <c r="RS131" s="2"/>
      <c r="RT131" s="2"/>
      <c r="RU131" s="2"/>
      <c r="RV131" s="2"/>
      <c r="RW131" s="2"/>
      <c r="RX131" s="2"/>
      <c r="RY131" s="2"/>
      <c r="RZ131" s="2"/>
      <c r="SA131" s="2"/>
      <c r="SB131" s="2"/>
      <c r="SC131" s="2"/>
      <c r="SD131" s="2"/>
      <c r="SE131" s="2"/>
      <c r="SF131" s="2"/>
      <c r="SG131" s="2"/>
      <c r="SH131" s="2"/>
      <c r="SI131" s="2"/>
      <c r="SJ131" s="2"/>
      <c r="SK131" s="2"/>
      <c r="SL131" s="2"/>
      <c r="SM131" s="2"/>
      <c r="SN131" s="2"/>
      <c r="SO131" s="2"/>
      <c r="SP131" s="2"/>
      <c r="SQ131" s="2"/>
      <c r="SR131" s="2"/>
      <c r="SS131" s="2"/>
      <c r="ST131" s="2"/>
      <c r="SU131" s="2"/>
      <c r="SV131" s="2"/>
      <c r="SW131" s="2"/>
      <c r="SX131" s="2"/>
      <c r="SY131" s="2"/>
      <c r="SZ131" s="2"/>
      <c r="TA131" s="2"/>
      <c r="TB131" s="2"/>
      <c r="TC131" s="2"/>
      <c r="TD131" s="2"/>
      <c r="TE131" s="2"/>
      <c r="TF131" s="2"/>
      <c r="TG131" s="2"/>
      <c r="TH131" s="2"/>
      <c r="TI131" s="2"/>
      <c r="TJ131" s="2"/>
      <c r="TK131" s="2"/>
      <c r="TL131" s="2"/>
      <c r="TM131" s="2"/>
      <c r="TN131" s="2"/>
      <c r="TO131" s="2"/>
      <c r="TP131" s="2"/>
      <c r="TQ131" s="2"/>
      <c r="TR131" s="2"/>
      <c r="TS131" s="2"/>
      <c r="TT131" s="2"/>
      <c r="TU131" s="2"/>
      <c r="TV131" s="2"/>
      <c r="TW131" s="2"/>
      <c r="TX131" s="2"/>
      <c r="TY131" s="2"/>
      <c r="TZ131" s="2"/>
      <c r="UA131" s="2"/>
      <c r="UB131" s="2"/>
      <c r="UC131" s="2"/>
      <c r="UD131" s="2"/>
      <c r="UE131" s="2"/>
      <c r="UF131" s="2"/>
      <c r="UG131" s="2"/>
      <c r="UH131" s="2"/>
      <c r="UI131" s="2"/>
      <c r="UJ131" s="2"/>
      <c r="UK131" s="2"/>
      <c r="UL131" s="2"/>
      <c r="UM131" s="2"/>
      <c r="UN131" s="2"/>
      <c r="UO131" s="2"/>
      <c r="UP131" s="2"/>
      <c r="UQ131" s="2"/>
      <c r="UR131" s="2"/>
      <c r="US131" s="2"/>
      <c r="UT131" s="2"/>
      <c r="UU131" s="2"/>
      <c r="UV131" s="2"/>
      <c r="UW131" s="2"/>
      <c r="UX131" s="2"/>
      <c r="UY131" s="2"/>
      <c r="UZ131" s="2"/>
      <c r="VA131" s="2"/>
      <c r="VB131" s="2"/>
      <c r="VC131" s="2"/>
      <c r="VD131" s="2"/>
      <c r="VE131" s="2"/>
      <c r="VF131" s="2"/>
      <c r="VG131" s="2"/>
      <c r="VH131" s="2"/>
      <c r="VI131" s="2"/>
      <c r="VJ131" s="2"/>
      <c r="VK131" s="2"/>
      <c r="VL131" s="2"/>
      <c r="VM131" s="2"/>
      <c r="VN131" s="2"/>
      <c r="VO131" s="2"/>
      <c r="VP131" s="2"/>
      <c r="VQ131" s="2"/>
      <c r="VR131" s="2"/>
      <c r="VS131" s="2"/>
      <c r="VT131" s="2"/>
      <c r="VU131" s="2"/>
      <c r="VV131" s="2"/>
      <c r="VW131" s="2"/>
      <c r="VX131" s="2"/>
      <c r="VY131" s="2"/>
      <c r="VZ131" s="2"/>
      <c r="WA131" s="2"/>
      <c r="WB131" s="2"/>
      <c r="WC131" s="2"/>
      <c r="WD131" s="2"/>
      <c r="WE131" s="2"/>
      <c r="WF131" s="2"/>
      <c r="WG131" s="2"/>
      <c r="WH131" s="2"/>
      <c r="WI131" s="2"/>
      <c r="WJ131" s="2"/>
      <c r="WK131" s="2"/>
      <c r="WL131" s="2"/>
      <c r="WM131" s="2"/>
      <c r="WN131" s="2"/>
      <c r="WO131" s="2"/>
      <c r="WP131" s="2"/>
      <c r="WQ131" s="2"/>
      <c r="WR131" s="2"/>
      <c r="WS131" s="2"/>
      <c r="WT131" s="2"/>
      <c r="WU131" s="2"/>
      <c r="WV131" s="2"/>
      <c r="WW131" s="2"/>
      <c r="WX131" s="2"/>
      <c r="WY131" s="2"/>
      <c r="WZ131" s="2"/>
      <c r="XA131" s="2"/>
      <c r="XB131" s="2"/>
      <c r="XC131" s="2"/>
      <c r="XD131" s="2"/>
      <c r="XE131" s="2"/>
      <c r="XF131" s="2"/>
      <c r="XG131" s="2"/>
      <c r="XH131" s="2"/>
      <c r="XI131" s="2"/>
      <c r="XJ131" s="2"/>
      <c r="XK131" s="2"/>
      <c r="XL131" s="2"/>
      <c r="XM131" s="2"/>
      <c r="XN131" s="2"/>
      <c r="XO131" s="2"/>
      <c r="XP131" s="2"/>
      <c r="XQ131" s="2"/>
      <c r="XR131" s="2"/>
      <c r="XS131" s="2"/>
      <c r="XT131" s="2"/>
      <c r="XU131" s="2"/>
      <c r="XV131" s="2"/>
      <c r="XW131" s="2"/>
      <c r="XX131" s="2"/>
      <c r="XY131" s="2"/>
      <c r="XZ131" s="2"/>
      <c r="YA131" s="2"/>
      <c r="YB131" s="2"/>
      <c r="YC131" s="2"/>
      <c r="YD131" s="2"/>
      <c r="YE131" s="2"/>
      <c r="YF131" s="2"/>
      <c r="YG131" s="2"/>
      <c r="YH131" s="2"/>
      <c r="YI131" s="2"/>
      <c r="YJ131" s="2"/>
      <c r="YK131" s="2"/>
      <c r="YL131" s="2"/>
      <c r="YM131" s="2"/>
      <c r="YN131" s="2"/>
      <c r="YO131" s="2"/>
      <c r="YP131" s="2"/>
      <c r="YQ131" s="2"/>
      <c r="YR131" s="2"/>
      <c r="YS131" s="2"/>
      <c r="YT131" s="2"/>
      <c r="YU131" s="2"/>
      <c r="YV131" s="2"/>
      <c r="YW131" s="2"/>
      <c r="YX131" s="2"/>
      <c r="YY131" s="2"/>
      <c r="YZ131" s="2"/>
      <c r="ZA131" s="2"/>
      <c r="ZB131" s="2"/>
      <c r="ZC131" s="2"/>
      <c r="ZD131" s="2"/>
      <c r="ZE131" s="2"/>
      <c r="ZF131" s="2"/>
      <c r="ZG131" s="2"/>
      <c r="ZH131" s="2"/>
      <c r="ZI131" s="2"/>
      <c r="ZJ131" s="2"/>
      <c r="ZK131" s="2"/>
      <c r="ZL131" s="2"/>
      <c r="ZM131" s="2"/>
      <c r="ZN131" s="2"/>
      <c r="ZO131" s="2"/>
      <c r="ZP131" s="2"/>
      <c r="ZQ131" s="2"/>
      <c r="ZR131" s="2"/>
      <c r="ZS131" s="2"/>
      <c r="ZT131" s="2"/>
      <c r="ZU131" s="2"/>
      <c r="ZV131" s="2"/>
      <c r="ZW131" s="2"/>
      <c r="ZX131" s="2"/>
      <c r="ZY131" s="2"/>
      <c r="ZZ131" s="2"/>
      <c r="AAA131" s="2"/>
      <c r="AAB131" s="2"/>
      <c r="AAC131" s="2"/>
      <c r="AAD131" s="2"/>
      <c r="AAE131" s="2"/>
      <c r="AAF131" s="2"/>
      <c r="AAG131" s="2"/>
      <c r="AAH131" s="2"/>
      <c r="AAI131" s="2"/>
      <c r="AAJ131" s="2"/>
      <c r="AAK131" s="2"/>
      <c r="AAL131" s="2"/>
      <c r="AAM131" s="2"/>
      <c r="AAN131" s="2"/>
      <c r="AAO131" s="2"/>
      <c r="AAP131" s="2"/>
      <c r="AAQ131" s="2"/>
      <c r="AAR131" s="2"/>
      <c r="AAS131" s="2"/>
      <c r="AAT131" s="2"/>
      <c r="AAU131" s="2"/>
      <c r="AAV131" s="2"/>
      <c r="AAW131" s="2"/>
      <c r="AAX131" s="2"/>
      <c r="AAY131" s="2"/>
      <c r="AAZ131" s="2"/>
      <c r="ABA131" s="2"/>
      <c r="ABB131" s="2"/>
      <c r="ABC131" s="2"/>
      <c r="ABD131" s="2"/>
      <c r="ABE131" s="2"/>
      <c r="ABF131" s="2"/>
      <c r="ABG131" s="2"/>
      <c r="ABH131" s="2"/>
      <c r="ABI131" s="2"/>
      <c r="ABJ131" s="2"/>
      <c r="ABK131" s="2"/>
      <c r="ABL131" s="2"/>
      <c r="ABM131" s="2"/>
      <c r="ABN131" s="2"/>
      <c r="ABO131" s="2"/>
      <c r="ABP131" s="2"/>
      <c r="ABQ131" s="2"/>
      <c r="ABR131" s="2"/>
      <c r="ABS131" s="2"/>
      <c r="ABT131" s="2"/>
      <c r="ABU131" s="2"/>
      <c r="ABV131" s="2"/>
      <c r="ABW131" s="2"/>
      <c r="ABX131" s="2"/>
      <c r="ABY131" s="2"/>
      <c r="ABZ131" s="2"/>
      <c r="ACA131" s="2"/>
      <c r="ACB131" s="2"/>
      <c r="ACC131" s="2"/>
      <c r="ACD131" s="2"/>
      <c r="ACE131" s="2"/>
      <c r="ACF131" s="2"/>
      <c r="ACG131" s="2"/>
      <c r="ACH131" s="2"/>
      <c r="ACI131" s="2"/>
      <c r="ACJ131" s="2"/>
      <c r="ACK131" s="2"/>
      <c r="ACL131" s="2"/>
      <c r="ACM131" s="2"/>
      <c r="ACN131" s="2"/>
      <c r="ACO131" s="2"/>
      <c r="ACP131" s="2"/>
      <c r="ACQ131" s="2"/>
      <c r="ACR131" s="2"/>
      <c r="ACS131" s="2"/>
      <c r="ACT131" s="2"/>
      <c r="ACU131" s="2"/>
      <c r="ACV131" s="2"/>
      <c r="ACW131" s="2"/>
      <c r="ACX131" s="2"/>
      <c r="ACY131" s="2"/>
      <c r="ACZ131" s="2"/>
      <c r="ADA131" s="2"/>
      <c r="ADB131" s="2"/>
      <c r="ADC131" s="2"/>
      <c r="ADD131" s="2"/>
      <c r="ADE131" s="2"/>
      <c r="ADF131" s="2"/>
      <c r="ADG131" s="2"/>
      <c r="ADH131" s="2"/>
      <c r="ADI131" s="2"/>
      <c r="ADJ131" s="2"/>
      <c r="ADK131" s="2"/>
      <c r="ADL131" s="2"/>
      <c r="ADM131" s="2"/>
      <c r="ADN131" s="2"/>
      <c r="ADO131" s="2"/>
      <c r="ADP131" s="2"/>
      <c r="ADQ131" s="2"/>
      <c r="ADR131" s="2"/>
      <c r="ADS131" s="2"/>
      <c r="ADT131" s="2"/>
      <c r="ADU131" s="2"/>
      <c r="ADV131" s="2"/>
      <c r="ADW131" s="2"/>
      <c r="ADX131" s="2"/>
      <c r="ADY131" s="2"/>
      <c r="ADZ131" s="2"/>
      <c r="AEA131" s="2"/>
      <c r="AEB131" s="2"/>
      <c r="AEC131" s="2"/>
      <c r="AED131" s="2"/>
      <c r="AEE131" s="2"/>
      <c r="AEF131" s="2"/>
      <c r="AEG131" s="2"/>
      <c r="AEH131" s="2"/>
      <c r="AEI131" s="2"/>
      <c r="AEJ131" s="2"/>
      <c r="AEK131" s="2"/>
      <c r="AEL131" s="2"/>
      <c r="AEM131" s="2"/>
      <c r="AEN131" s="2"/>
      <c r="AEO131" s="2"/>
      <c r="AEP131" s="2"/>
      <c r="AEQ131" s="2"/>
      <c r="AER131" s="2"/>
      <c r="AES131" s="2"/>
      <c r="AET131" s="2"/>
      <c r="AEU131" s="2"/>
      <c r="AEV131" s="2"/>
      <c r="AEW131" s="2"/>
      <c r="AEX131" s="2"/>
      <c r="AEY131" s="2"/>
      <c r="AEZ131" s="2"/>
      <c r="AFA131" s="2"/>
      <c r="AFB131" s="2"/>
      <c r="AFC131" s="2"/>
      <c r="AFD131" s="2"/>
      <c r="AFE131" s="2"/>
      <c r="AFF131" s="2"/>
      <c r="AFG131" s="2"/>
      <c r="AFH131" s="2"/>
      <c r="AFI131" s="2"/>
      <c r="AFJ131" s="2"/>
      <c r="AFK131" s="2"/>
      <c r="AFL131" s="2"/>
      <c r="AFM131" s="2"/>
      <c r="AFN131" s="2"/>
      <c r="AFO131" s="2"/>
      <c r="AFP131" s="2"/>
      <c r="AFQ131" s="2"/>
      <c r="AFR131" s="2"/>
      <c r="AFS131" s="2"/>
      <c r="AFT131" s="2"/>
      <c r="AFU131" s="2"/>
      <c r="AFV131" s="2"/>
      <c r="AFW131" s="2"/>
      <c r="AFX131" s="2"/>
      <c r="AFY131" s="2"/>
      <c r="AFZ131" s="2"/>
      <c r="AGA131" s="2"/>
      <c r="AGB131" s="2"/>
      <c r="AGC131" s="2"/>
      <c r="AGD131" s="2"/>
      <c r="AGE131" s="2"/>
      <c r="AGF131" s="2"/>
      <c r="AGG131" s="2"/>
      <c r="AGH131" s="2"/>
      <c r="AGI131" s="2"/>
      <c r="AGJ131" s="2"/>
      <c r="AGK131" s="2"/>
      <c r="AGL131" s="2"/>
      <c r="AGM131" s="2"/>
      <c r="AGN131" s="2"/>
      <c r="AGO131" s="2"/>
      <c r="AGP131" s="2"/>
      <c r="AGQ131" s="2"/>
      <c r="AGR131" s="2"/>
      <c r="AGS131" s="2"/>
      <c r="AGT131" s="2"/>
      <c r="AGU131" s="2"/>
      <c r="AGV131" s="2"/>
      <c r="AGW131" s="2"/>
      <c r="AGX131" s="2"/>
      <c r="AGY131" s="2"/>
      <c r="AGZ131" s="2"/>
      <c r="AHA131" s="2"/>
      <c r="AHB131" s="2"/>
      <c r="AHC131" s="2"/>
      <c r="AHD131" s="2"/>
      <c r="AHE131" s="2"/>
      <c r="AHF131" s="2"/>
      <c r="AHG131" s="2"/>
      <c r="AHH131" s="2"/>
      <c r="AHI131" s="2"/>
      <c r="AHJ131" s="2"/>
      <c r="AHK131" s="2"/>
      <c r="AHL131" s="2"/>
      <c r="AHM131" s="2"/>
      <c r="AHN131" s="2"/>
      <c r="AHO131" s="2"/>
      <c r="AHP131" s="2"/>
      <c r="AHQ131" s="2"/>
      <c r="AHR131" s="2"/>
      <c r="AHS131" s="2"/>
      <c r="AHT131" s="2"/>
      <c r="AHU131" s="2"/>
      <c r="AHV131" s="2"/>
      <c r="AHW131" s="2"/>
      <c r="AHX131" s="2"/>
      <c r="AHY131" s="2"/>
      <c r="AHZ131" s="2"/>
      <c r="AIA131" s="2"/>
      <c r="AIB131" s="2"/>
      <c r="AIC131" s="2"/>
      <c r="AID131" s="2"/>
      <c r="AIE131" s="2"/>
      <c r="AIF131" s="2"/>
      <c r="AIG131" s="2"/>
      <c r="AIH131" s="2"/>
      <c r="AII131" s="2"/>
      <c r="AIJ131" s="2"/>
      <c r="AIK131" s="2"/>
      <c r="AIL131" s="2"/>
      <c r="AIM131" s="2"/>
      <c r="AIN131" s="2"/>
      <c r="AIO131" s="2"/>
      <c r="AIP131" s="2"/>
      <c r="AIQ131" s="2"/>
      <c r="AIR131" s="2"/>
      <c r="AIS131" s="2"/>
      <c r="AIT131" s="2"/>
      <c r="AIU131" s="2"/>
      <c r="AIV131" s="2"/>
      <c r="AIW131" s="2"/>
      <c r="AIX131" s="2"/>
      <c r="AIY131" s="2"/>
      <c r="AIZ131" s="2"/>
      <c r="AJA131" s="2"/>
      <c r="AJB131" s="2"/>
      <c r="AJC131" s="2"/>
      <c r="AJD131" s="2"/>
      <c r="AJE131" s="2"/>
      <c r="AJF131" s="2"/>
      <c r="AJG131" s="2"/>
      <c r="AJH131" s="2"/>
      <c r="AJI131" s="2"/>
      <c r="AJJ131" s="2"/>
      <c r="AJK131" s="2"/>
      <c r="AJL131" s="2"/>
      <c r="AJM131" s="2"/>
      <c r="AJN131" s="2"/>
      <c r="AJO131" s="2"/>
      <c r="AJP131" s="2"/>
      <c r="AJQ131" s="2"/>
      <c r="AJR131" s="2"/>
      <c r="AJS131" s="2"/>
      <c r="AJT131" s="2"/>
      <c r="AJU131" s="2"/>
      <c r="AJV131" s="2"/>
      <c r="AJW131" s="2"/>
      <c r="AJX131" s="2"/>
      <c r="AJY131" s="2"/>
      <c r="AJZ131" s="2"/>
      <c r="AKA131" s="2"/>
      <c r="AKB131" s="2"/>
      <c r="AKC131" s="2"/>
      <c r="AKD131" s="2"/>
      <c r="AKE131" s="2"/>
      <c r="AKF131" s="2"/>
      <c r="AKG131" s="2"/>
      <c r="AKH131" s="2"/>
      <c r="AKI131" s="2"/>
      <c r="AKJ131" s="2"/>
      <c r="AKK131" s="2"/>
      <c r="AKL131" s="2"/>
      <c r="AKM131" s="2"/>
      <c r="AKN131" s="2"/>
      <c r="AKO131" s="2"/>
      <c r="AKP131" s="2"/>
      <c r="AKQ131" s="2"/>
      <c r="AKR131" s="2"/>
      <c r="AKS131" s="2"/>
      <c r="AKT131" s="2"/>
      <c r="AKU131" s="2"/>
      <c r="AKV131" s="2"/>
      <c r="AKW131" s="2"/>
      <c r="AKX131" s="2"/>
      <c r="AKY131" s="2"/>
      <c r="AKZ131" s="2"/>
      <c r="ALA131" s="2"/>
      <c r="ALB131" s="2"/>
      <c r="ALC131" s="2"/>
      <c r="ALD131" s="2"/>
      <c r="ALE131" s="2"/>
      <c r="ALF131" s="2"/>
      <c r="ALG131" s="2"/>
      <c r="ALH131" s="2"/>
      <c r="ALI131" s="2"/>
      <c r="ALJ131" s="2"/>
      <c r="ALK131" s="2"/>
      <c r="ALL131" s="2"/>
      <c r="ALM131" s="2"/>
      <c r="ALN131" s="2"/>
      <c r="ALO131" s="2"/>
      <c r="ALP131" s="2"/>
      <c r="ALQ131" s="2"/>
      <c r="ALR131" s="2"/>
      <c r="ALS131" s="2"/>
      <c r="ALT131" s="2"/>
      <c r="ALU131" s="2"/>
      <c r="ALV131" s="2"/>
      <c r="ALW131" s="2"/>
      <c r="ALX131" s="2"/>
      <c r="ALY131" s="2"/>
      <c r="ALZ131" s="2"/>
      <c r="AMA131" s="2"/>
      <c r="AMB131" s="2"/>
      <c r="AMC131" s="2"/>
      <c r="AMD131" s="2"/>
      <c r="AME131" s="2"/>
      <c r="AMF131" s="2"/>
      <c r="AMG131" s="2"/>
      <c r="AMH131" s="2"/>
      <c r="AMI131" s="2"/>
      <c r="AMJ131" s="2"/>
      <c r="AMK131" s="2"/>
      <c r="AML131" s="2"/>
      <c r="AMM131" s="2"/>
      <c r="AMN131" s="2"/>
      <c r="AMO131" s="2"/>
      <c r="AMP131" s="2"/>
      <c r="AMQ131" s="2"/>
      <c r="AMR131" s="2"/>
      <c r="AMS131" s="2"/>
      <c r="AMT131" s="2"/>
      <c r="AMU131" s="2"/>
      <c r="AMV131" s="2"/>
      <c r="AMW131" s="2"/>
      <c r="AMX131" s="2"/>
      <c r="AMY131" s="2"/>
      <c r="AMZ131" s="2"/>
      <c r="ANA131" s="2"/>
      <c r="ANB131" s="2"/>
      <c r="ANC131" s="2"/>
      <c r="AND131" s="2"/>
      <c r="ANE131" s="2"/>
      <c r="ANF131" s="2"/>
      <c r="ANG131" s="2"/>
      <c r="ANH131" s="2"/>
      <c r="ANI131" s="2"/>
      <c r="ANJ131" s="2"/>
      <c r="ANK131" s="2"/>
      <c r="ANL131" s="2"/>
      <c r="ANM131" s="2"/>
      <c r="ANN131" s="2"/>
      <c r="ANO131" s="2"/>
      <c r="ANP131" s="2"/>
      <c r="ANQ131" s="2"/>
      <c r="ANR131" s="2"/>
      <c r="ANS131" s="2"/>
      <c r="ANT131" s="2"/>
      <c r="ANU131" s="2"/>
      <c r="ANV131" s="2"/>
      <c r="ANW131" s="2"/>
      <c r="ANX131" s="2"/>
      <c r="ANY131" s="2"/>
      <c r="ANZ131" s="2"/>
      <c r="AOA131" s="2"/>
      <c r="AOB131" s="2"/>
      <c r="AOC131" s="2"/>
      <c r="AOD131" s="2"/>
      <c r="AOE131" s="2"/>
      <c r="AOF131" s="2"/>
      <c r="AOG131" s="2"/>
      <c r="AOH131" s="2"/>
      <c r="AOI131" s="2"/>
      <c r="AOJ131" s="2"/>
      <c r="AOK131" s="2"/>
      <c r="AOL131" s="2"/>
      <c r="AOM131" s="2"/>
      <c r="AON131" s="2"/>
      <c r="AOO131" s="2"/>
      <c r="AOP131" s="2"/>
      <c r="AOQ131" s="2"/>
      <c r="AOR131" s="2"/>
      <c r="AOS131" s="2"/>
      <c r="AOT131" s="2"/>
      <c r="AOU131" s="2"/>
      <c r="AOV131" s="2"/>
      <c r="AOW131" s="2"/>
      <c r="AOX131" s="2"/>
      <c r="AOY131" s="2"/>
      <c r="AOZ131" s="2"/>
      <c r="APA131" s="2"/>
      <c r="APB131" s="2"/>
      <c r="APC131" s="2"/>
      <c r="APD131" s="2"/>
      <c r="APE131" s="2"/>
      <c r="APF131" s="2"/>
      <c r="APG131" s="2"/>
      <c r="APH131" s="2"/>
      <c r="API131" s="2"/>
      <c r="APJ131" s="2"/>
      <c r="APK131" s="2"/>
      <c r="APL131" s="2"/>
      <c r="APM131" s="2"/>
      <c r="APN131" s="2"/>
      <c r="APO131" s="2"/>
      <c r="APP131" s="2"/>
      <c r="APQ131" s="2"/>
      <c r="APR131" s="2"/>
      <c r="APS131" s="2"/>
      <c r="APT131" s="2"/>
      <c r="APU131" s="2"/>
      <c r="APV131" s="2"/>
      <c r="APW131" s="2"/>
      <c r="APX131" s="2"/>
      <c r="APY131" s="2"/>
      <c r="APZ131" s="2"/>
      <c r="AQA131" s="2"/>
      <c r="AQB131" s="2"/>
      <c r="AQC131" s="2"/>
      <c r="AQD131" s="2"/>
      <c r="AQE131" s="2"/>
      <c r="AQF131" s="2"/>
      <c r="AQG131" s="2"/>
      <c r="AQH131" s="2"/>
      <c r="AQI131" s="2"/>
      <c r="AQJ131" s="2"/>
      <c r="AQK131" s="2"/>
      <c r="AQL131" s="2"/>
      <c r="AQM131" s="2"/>
      <c r="AQN131" s="2"/>
      <c r="AQO131" s="2"/>
      <c r="AQP131" s="2"/>
      <c r="AQQ131" s="2"/>
      <c r="AQR131" s="2"/>
      <c r="AQS131" s="2"/>
      <c r="AQT131" s="2"/>
      <c r="AQU131" s="2"/>
      <c r="AQV131" s="2"/>
      <c r="AQW131" s="2"/>
      <c r="AQX131" s="2"/>
      <c r="AQY131" s="2"/>
      <c r="AQZ131" s="2"/>
      <c r="ARA131" s="2"/>
      <c r="ARB131" s="2"/>
      <c r="ARC131" s="2"/>
      <c r="ARD131" s="2"/>
      <c r="ARE131" s="2"/>
      <c r="ARF131" s="2"/>
      <c r="ARG131" s="2"/>
      <c r="ARH131" s="2"/>
      <c r="ARI131" s="2"/>
      <c r="ARJ131" s="2"/>
      <c r="ARK131" s="2"/>
      <c r="ARL131" s="2"/>
      <c r="ARM131" s="2"/>
      <c r="ARN131" s="2"/>
      <c r="ARO131" s="2"/>
      <c r="ARP131" s="2"/>
      <c r="ARQ131" s="2"/>
      <c r="ARR131" s="2"/>
      <c r="ARS131" s="2"/>
      <c r="ART131" s="2"/>
      <c r="ARU131" s="2"/>
      <c r="ARV131" s="2"/>
      <c r="ARW131" s="2"/>
      <c r="ARX131" s="2"/>
      <c r="ARY131" s="2"/>
      <c r="ARZ131" s="2"/>
      <c r="ASA131" s="2"/>
      <c r="ASB131" s="2"/>
      <c r="ASC131" s="2"/>
      <c r="ASD131" s="2"/>
      <c r="ASE131" s="2"/>
      <c r="ASF131" s="2"/>
      <c r="ASG131" s="2"/>
      <c r="ASH131" s="2"/>
      <c r="ASI131" s="2"/>
      <c r="ASJ131" s="2"/>
      <c r="ASK131" s="2"/>
      <c r="ASL131" s="2"/>
      <c r="ASM131" s="2"/>
      <c r="ASN131" s="2"/>
      <c r="ASO131" s="2"/>
      <c r="ASP131" s="2"/>
      <c r="ASQ131" s="2"/>
      <c r="ASR131" s="2"/>
      <c r="ASS131" s="2"/>
      <c r="AST131" s="2"/>
      <c r="ASU131" s="2"/>
      <c r="ASV131" s="2"/>
      <c r="ASW131" s="2"/>
      <c r="ASX131" s="2"/>
      <c r="ASY131" s="2"/>
      <c r="ASZ131" s="2"/>
      <c r="ATA131" s="2"/>
      <c r="ATB131" s="2"/>
      <c r="ATC131" s="2"/>
      <c r="ATD131" s="2"/>
      <c r="ATE131" s="2"/>
      <c r="ATF131" s="2"/>
      <c r="ATG131" s="2"/>
      <c r="ATH131" s="2"/>
      <c r="ATI131" s="2"/>
      <c r="ATJ131" s="2"/>
      <c r="ATK131" s="2"/>
      <c r="ATL131" s="2"/>
      <c r="ATM131" s="2"/>
      <c r="ATN131" s="2"/>
      <c r="ATO131" s="2"/>
      <c r="ATP131" s="2"/>
      <c r="ATQ131" s="2"/>
      <c r="ATR131" s="2"/>
      <c r="ATS131" s="2"/>
      <c r="ATT131" s="2"/>
      <c r="ATU131" s="2"/>
      <c r="ATV131" s="2"/>
      <c r="ATW131" s="2"/>
      <c r="ATX131" s="2"/>
      <c r="ATY131" s="2"/>
      <c r="ATZ131" s="2"/>
      <c r="AUA131" s="2"/>
      <c r="AUB131" s="2"/>
      <c r="AUC131" s="2"/>
      <c r="AUD131" s="2"/>
      <c r="AUE131" s="2"/>
      <c r="AUF131" s="2"/>
      <c r="AUG131" s="2"/>
      <c r="AUH131" s="2"/>
      <c r="AUI131" s="2"/>
      <c r="AUJ131" s="2"/>
      <c r="AUK131" s="2"/>
      <c r="AUL131" s="2"/>
      <c r="AUM131" s="2"/>
      <c r="AUN131" s="2"/>
      <c r="AUO131" s="2"/>
      <c r="AUP131" s="2"/>
      <c r="AUQ131" s="2"/>
      <c r="AUR131" s="2"/>
      <c r="AUS131" s="2"/>
      <c r="AUT131" s="2"/>
      <c r="AUU131" s="2"/>
      <c r="AUV131" s="2"/>
      <c r="AUW131" s="2"/>
      <c r="AUX131" s="2"/>
      <c r="AUY131" s="2"/>
      <c r="AUZ131" s="2"/>
      <c r="AVA131" s="2"/>
      <c r="AVB131" s="2"/>
      <c r="AVC131" s="2"/>
      <c r="AVD131" s="2"/>
      <c r="AVE131" s="2"/>
      <c r="AVF131" s="2"/>
      <c r="AVG131" s="2"/>
      <c r="AVH131" s="2"/>
      <c r="AVI131" s="2"/>
      <c r="AVJ131" s="2"/>
      <c r="AVK131" s="2"/>
      <c r="AVL131" s="2"/>
      <c r="AVM131" s="2"/>
      <c r="AVN131" s="2"/>
      <c r="AVO131" s="2"/>
      <c r="AVP131" s="2"/>
      <c r="AVQ131" s="2"/>
      <c r="AVR131" s="2"/>
      <c r="AVS131" s="2"/>
      <c r="AVT131" s="2"/>
      <c r="AVU131" s="2"/>
      <c r="AVV131" s="2"/>
      <c r="AVW131" s="2"/>
      <c r="AVX131" s="2"/>
      <c r="AVY131" s="2"/>
      <c r="AVZ131" s="2"/>
      <c r="AWA131" s="2"/>
      <c r="AWB131" s="2"/>
      <c r="AWC131" s="2"/>
      <c r="AWD131" s="2"/>
      <c r="AWE131" s="2"/>
      <c r="AWF131" s="2"/>
      <c r="AWG131" s="2"/>
      <c r="AWH131" s="2"/>
      <c r="AWI131" s="2"/>
      <c r="AWJ131" s="2"/>
      <c r="AWK131" s="2"/>
      <c r="AWL131" s="2"/>
      <c r="AWM131" s="2"/>
      <c r="AWN131" s="2"/>
      <c r="AWO131" s="2"/>
      <c r="AWP131" s="2"/>
      <c r="AWQ131" s="2"/>
      <c r="AWR131" s="2"/>
      <c r="AWS131" s="2"/>
      <c r="AWT131" s="2"/>
      <c r="AWU131" s="2"/>
      <c r="AWV131" s="2"/>
      <c r="AWW131" s="2"/>
      <c r="AWX131" s="2"/>
      <c r="AWY131" s="2"/>
      <c r="AWZ131" s="2"/>
      <c r="AXA131" s="2"/>
      <c r="AXB131" s="2"/>
      <c r="AXC131" s="2"/>
      <c r="AXD131" s="2"/>
      <c r="AXE131" s="2"/>
      <c r="AXF131" s="2"/>
      <c r="AXG131" s="2"/>
      <c r="AXH131" s="2"/>
      <c r="AXI131" s="2"/>
      <c r="AXJ131" s="2"/>
      <c r="AXK131" s="2"/>
      <c r="AXL131" s="2"/>
      <c r="AXM131" s="2"/>
      <c r="AXN131" s="2"/>
      <c r="AXO131" s="2"/>
      <c r="AXP131" s="2"/>
      <c r="AXQ131" s="2"/>
      <c r="AXR131" s="2"/>
      <c r="AXS131" s="2"/>
      <c r="AXT131" s="2"/>
      <c r="AXU131" s="2"/>
      <c r="AXV131" s="2"/>
      <c r="AXW131" s="2"/>
      <c r="AXX131" s="2"/>
      <c r="AXY131" s="2"/>
      <c r="AXZ131" s="2"/>
      <c r="AYA131" s="2"/>
      <c r="AYB131" s="2"/>
      <c r="AYC131" s="2"/>
      <c r="AYD131" s="2"/>
      <c r="AYE131" s="2"/>
      <c r="AYF131" s="2"/>
      <c r="AYG131" s="2"/>
      <c r="AYH131" s="2"/>
      <c r="AYI131" s="2"/>
      <c r="AYJ131" s="2"/>
      <c r="AYK131" s="2"/>
      <c r="AYL131" s="2"/>
      <c r="AYM131" s="2"/>
      <c r="AYN131" s="2"/>
      <c r="AYO131" s="2"/>
      <c r="AYP131" s="2"/>
      <c r="AYQ131" s="2"/>
      <c r="AYR131" s="2"/>
      <c r="AYS131" s="2"/>
      <c r="AYT131" s="2"/>
      <c r="AYU131" s="2"/>
      <c r="AYV131" s="2"/>
      <c r="AYW131" s="2"/>
      <c r="AYX131" s="2"/>
      <c r="AYY131" s="2"/>
      <c r="AYZ131" s="2"/>
      <c r="AZA131" s="2"/>
      <c r="AZB131" s="2"/>
      <c r="AZC131" s="2"/>
      <c r="AZD131" s="2"/>
      <c r="AZE131" s="2"/>
      <c r="AZF131" s="2"/>
      <c r="AZG131" s="2"/>
      <c r="AZH131" s="2"/>
      <c r="AZI131" s="2"/>
      <c r="AZJ131" s="2"/>
      <c r="AZK131" s="2"/>
      <c r="AZL131" s="2"/>
      <c r="AZM131" s="2"/>
      <c r="AZN131" s="2"/>
      <c r="AZO131" s="2"/>
      <c r="AZP131" s="2"/>
      <c r="AZQ131" s="2"/>
      <c r="AZR131" s="2"/>
      <c r="AZS131" s="2"/>
      <c r="AZT131" s="2"/>
      <c r="AZU131" s="2"/>
      <c r="AZV131" s="2"/>
      <c r="AZW131" s="2"/>
      <c r="AZX131" s="2"/>
      <c r="AZY131" s="2"/>
      <c r="AZZ131" s="2"/>
      <c r="BAA131" s="2"/>
      <c r="BAB131" s="2"/>
      <c r="BAC131" s="2"/>
      <c r="BAD131" s="2"/>
      <c r="BAE131" s="2"/>
      <c r="BAF131" s="2"/>
      <c r="BAG131" s="2"/>
      <c r="BAH131" s="2"/>
      <c r="BAI131" s="2"/>
      <c r="BAJ131" s="2"/>
      <c r="BAK131" s="2"/>
      <c r="BAL131" s="2"/>
      <c r="BAM131" s="2"/>
      <c r="BAN131" s="2"/>
      <c r="BAO131" s="2"/>
      <c r="BAP131" s="2"/>
      <c r="BAQ131" s="2"/>
      <c r="BAR131" s="2"/>
      <c r="BAS131" s="2"/>
      <c r="BAT131" s="2"/>
      <c r="BAU131" s="2"/>
      <c r="BAV131" s="2"/>
      <c r="BAW131" s="2"/>
      <c r="BAX131" s="2"/>
      <c r="BAY131" s="2"/>
      <c r="BAZ131" s="2"/>
      <c r="BBA131" s="2"/>
      <c r="BBB131" s="2"/>
      <c r="BBC131" s="2"/>
      <c r="BBD131" s="2"/>
      <c r="BBE131" s="2"/>
      <c r="BBF131" s="2"/>
      <c r="BBG131" s="2"/>
      <c r="BBH131" s="2"/>
      <c r="BBI131" s="2"/>
      <c r="BBJ131" s="2"/>
      <c r="BBK131" s="2"/>
      <c r="BBL131" s="2"/>
      <c r="BBM131" s="2"/>
      <c r="BBN131" s="2"/>
      <c r="BBO131" s="2"/>
      <c r="BBP131" s="2"/>
      <c r="BBQ131" s="2"/>
      <c r="BBR131" s="2"/>
      <c r="BBS131" s="2"/>
      <c r="BBT131" s="2"/>
      <c r="BBU131" s="2"/>
      <c r="BBV131" s="2"/>
      <c r="BBW131" s="2"/>
      <c r="BBX131" s="2"/>
      <c r="BBY131" s="2"/>
      <c r="BBZ131" s="2"/>
      <c r="BCA131" s="2"/>
      <c r="BCB131" s="2"/>
      <c r="BCC131" s="2"/>
      <c r="BCD131" s="2"/>
      <c r="BCE131" s="2"/>
      <c r="BCF131" s="2"/>
      <c r="BCG131" s="2"/>
      <c r="BCH131" s="2"/>
      <c r="BCI131" s="2"/>
      <c r="BCJ131" s="2"/>
      <c r="BCK131" s="2"/>
      <c r="BCL131" s="2"/>
      <c r="BCM131" s="2"/>
      <c r="BCN131" s="2"/>
      <c r="BCO131" s="2"/>
      <c r="BCP131" s="2"/>
      <c r="BCQ131" s="2"/>
      <c r="BCR131" s="2"/>
      <c r="BCS131" s="2"/>
      <c r="BCT131" s="2"/>
      <c r="BCU131" s="2"/>
      <c r="BCV131" s="2"/>
      <c r="BCW131" s="2"/>
      <c r="BCX131" s="2"/>
      <c r="BCY131" s="2"/>
      <c r="BCZ131" s="2"/>
      <c r="BDA131" s="2"/>
      <c r="BDB131" s="2"/>
      <c r="BDC131" s="2"/>
      <c r="BDD131" s="2"/>
      <c r="BDE131" s="2"/>
      <c r="BDF131" s="2"/>
      <c r="BDG131" s="2"/>
      <c r="BDH131" s="2"/>
      <c r="BDI131" s="2"/>
      <c r="BDJ131" s="2"/>
      <c r="BDK131" s="2"/>
      <c r="BDL131" s="2"/>
      <c r="BDM131" s="2"/>
      <c r="BDN131" s="2"/>
      <c r="BDO131" s="2"/>
      <c r="BDP131" s="2"/>
      <c r="BDQ131" s="2"/>
      <c r="BDR131" s="2"/>
      <c r="BDS131" s="2"/>
      <c r="BDT131" s="2"/>
      <c r="BDU131" s="2"/>
      <c r="BDV131" s="2"/>
      <c r="BDW131" s="2"/>
      <c r="BDX131" s="2"/>
      <c r="BDY131" s="2"/>
      <c r="BDZ131" s="2"/>
      <c r="BEA131" s="2"/>
      <c r="BEB131" s="2"/>
      <c r="BEC131" s="2"/>
      <c r="BED131" s="2"/>
      <c r="BEE131" s="2"/>
      <c r="BEF131" s="2"/>
      <c r="BEG131" s="2"/>
      <c r="BEH131" s="2"/>
      <c r="BEI131" s="2"/>
      <c r="BEJ131" s="2"/>
      <c r="BEK131" s="2"/>
      <c r="BEL131" s="2"/>
      <c r="BEM131" s="2"/>
      <c r="BEN131" s="2"/>
      <c r="BEO131" s="2"/>
      <c r="BEP131" s="2"/>
      <c r="BEQ131" s="2"/>
      <c r="BER131" s="2"/>
      <c r="BES131" s="2"/>
      <c r="BET131" s="2"/>
      <c r="BEU131" s="2"/>
      <c r="BEV131" s="2"/>
      <c r="BEW131" s="2"/>
      <c r="BEX131" s="2"/>
      <c r="BEY131" s="2"/>
      <c r="BEZ131" s="2"/>
      <c r="BFA131" s="2"/>
      <c r="BFB131" s="2"/>
      <c r="BFC131" s="2"/>
      <c r="BFD131" s="2"/>
      <c r="BFE131" s="2"/>
      <c r="BFF131" s="2"/>
      <c r="BFG131" s="2"/>
      <c r="BFH131" s="2"/>
      <c r="BFI131" s="2"/>
      <c r="BFJ131" s="2"/>
      <c r="BFK131" s="2"/>
      <c r="BFL131" s="2"/>
      <c r="BFM131" s="2"/>
      <c r="BFN131" s="2"/>
      <c r="BFO131" s="2"/>
      <c r="BFP131" s="2"/>
      <c r="BFQ131" s="2"/>
      <c r="BFR131" s="2"/>
      <c r="BFS131" s="2"/>
      <c r="BFT131" s="2"/>
      <c r="BFU131" s="2"/>
      <c r="BFV131" s="2"/>
      <c r="BFW131" s="2"/>
      <c r="BFX131" s="2"/>
      <c r="BFY131" s="2"/>
      <c r="BFZ131" s="2"/>
      <c r="BGA131" s="2"/>
      <c r="BGB131" s="2"/>
      <c r="BGC131" s="2"/>
      <c r="BGD131" s="2"/>
      <c r="BGE131" s="2"/>
      <c r="BGF131" s="2"/>
      <c r="BGG131" s="2"/>
      <c r="BGH131" s="2"/>
      <c r="BGI131" s="2"/>
      <c r="BGJ131" s="2"/>
      <c r="BGK131" s="2"/>
      <c r="BGL131" s="2"/>
      <c r="BGM131" s="2"/>
      <c r="BGN131" s="2"/>
      <c r="BGO131" s="2"/>
      <c r="BGP131" s="2"/>
      <c r="BGQ131" s="2"/>
      <c r="BGR131" s="2"/>
      <c r="BGS131" s="2"/>
      <c r="BGT131" s="2"/>
      <c r="BGU131" s="2"/>
      <c r="BGV131" s="2"/>
      <c r="BGW131" s="2"/>
      <c r="BGX131" s="2"/>
      <c r="BGY131" s="2"/>
      <c r="BGZ131" s="2"/>
      <c r="BHA131" s="2"/>
      <c r="BHB131" s="2"/>
      <c r="BHC131" s="2"/>
      <c r="BHD131" s="2"/>
      <c r="BHE131" s="2"/>
      <c r="BHF131" s="2"/>
      <c r="BHG131" s="2"/>
      <c r="BHH131" s="2"/>
      <c r="BHI131" s="2"/>
      <c r="BHJ131" s="2"/>
      <c r="BHK131" s="2"/>
      <c r="BHL131" s="2"/>
      <c r="BHM131" s="2"/>
      <c r="BHN131" s="2"/>
      <c r="BHO131" s="2"/>
      <c r="BHP131" s="2"/>
      <c r="BHQ131" s="2"/>
      <c r="BHR131" s="2"/>
      <c r="BHS131" s="2"/>
      <c r="BHT131" s="2"/>
      <c r="BHU131" s="2"/>
      <c r="BHV131" s="2"/>
      <c r="BHW131" s="2"/>
      <c r="BHX131" s="2"/>
      <c r="BHY131" s="2"/>
      <c r="BHZ131" s="2"/>
      <c r="BIA131" s="2"/>
      <c r="BIB131" s="2"/>
      <c r="BIC131" s="2"/>
      <c r="BID131" s="2"/>
      <c r="BIE131" s="2"/>
      <c r="BIF131" s="2"/>
      <c r="BIG131" s="2"/>
      <c r="BIH131" s="2"/>
      <c r="BII131" s="2"/>
      <c r="BIJ131" s="2"/>
      <c r="BIK131" s="2"/>
      <c r="BIL131" s="2"/>
      <c r="BIM131" s="2"/>
      <c r="BIN131" s="2"/>
      <c r="BIO131" s="2"/>
      <c r="BIP131" s="2"/>
      <c r="BIQ131" s="2"/>
      <c r="BIR131" s="2"/>
      <c r="BIS131" s="2"/>
      <c r="BIT131" s="2"/>
      <c r="BIU131" s="2"/>
      <c r="BIV131" s="2"/>
      <c r="BIW131" s="2"/>
      <c r="BIX131" s="2"/>
      <c r="BIY131" s="2"/>
      <c r="BIZ131" s="2"/>
      <c r="BJA131" s="2"/>
      <c r="BJB131" s="2"/>
      <c r="BJC131" s="2"/>
      <c r="BJD131" s="2"/>
      <c r="BJE131" s="2"/>
      <c r="BJF131" s="2"/>
      <c r="BJG131" s="2"/>
      <c r="BJH131" s="2"/>
      <c r="BJI131" s="2"/>
      <c r="BJJ131" s="2"/>
      <c r="BJK131" s="2"/>
      <c r="BJL131" s="2"/>
      <c r="BJM131" s="2"/>
      <c r="BJN131" s="2"/>
      <c r="BJO131" s="2"/>
      <c r="BJP131" s="2"/>
      <c r="BJQ131" s="2"/>
      <c r="BJR131" s="2"/>
      <c r="BJS131" s="2"/>
      <c r="BJT131" s="2"/>
      <c r="BJU131" s="2"/>
      <c r="BJV131" s="2"/>
      <c r="BJW131" s="2"/>
      <c r="BJX131" s="2"/>
      <c r="BJY131" s="2"/>
      <c r="BJZ131" s="2"/>
      <c r="BKA131" s="2"/>
      <c r="BKB131" s="2"/>
      <c r="BKC131" s="2"/>
      <c r="BKD131" s="2"/>
      <c r="BKE131" s="2"/>
      <c r="BKF131" s="2"/>
      <c r="BKG131" s="2"/>
      <c r="BKH131" s="2"/>
      <c r="BKI131" s="2"/>
      <c r="BKJ131" s="2"/>
      <c r="BKK131" s="2"/>
      <c r="BKL131" s="2"/>
      <c r="BKM131" s="2"/>
      <c r="BKN131" s="2"/>
      <c r="BKO131" s="2"/>
      <c r="BKP131" s="2"/>
      <c r="BKQ131" s="2"/>
      <c r="BKR131" s="2"/>
      <c r="BKS131" s="2"/>
      <c r="BKT131" s="2"/>
      <c r="BKU131" s="2"/>
      <c r="BKV131" s="2"/>
      <c r="BKW131" s="2"/>
      <c r="BKX131" s="2"/>
      <c r="BKY131" s="2"/>
      <c r="BKZ131" s="2"/>
      <c r="BLA131" s="2"/>
      <c r="BLB131" s="2"/>
      <c r="BLC131" s="2"/>
      <c r="BLD131" s="2"/>
      <c r="BLE131" s="2"/>
      <c r="BLF131" s="2"/>
      <c r="BLG131" s="2"/>
      <c r="BLH131" s="2"/>
      <c r="BLI131" s="2"/>
      <c r="BLJ131" s="2"/>
      <c r="BLK131" s="2"/>
      <c r="BLL131" s="2"/>
      <c r="BLM131" s="2"/>
      <c r="BLN131" s="2"/>
      <c r="BLO131" s="2"/>
      <c r="BLP131" s="2"/>
      <c r="BLQ131" s="2"/>
      <c r="BLR131" s="2"/>
      <c r="BLS131" s="2"/>
      <c r="BLT131" s="2"/>
      <c r="BLU131" s="2"/>
      <c r="BLV131" s="2"/>
      <c r="BLW131" s="2"/>
      <c r="BLX131" s="2"/>
      <c r="BLY131" s="2"/>
      <c r="BLZ131" s="2"/>
      <c r="BMA131" s="2"/>
      <c r="BMB131" s="2"/>
      <c r="BMC131" s="2"/>
      <c r="BMD131" s="2"/>
      <c r="BME131" s="2"/>
      <c r="BMF131" s="2"/>
      <c r="BMG131" s="2"/>
      <c r="BMH131" s="2"/>
      <c r="BMI131" s="2"/>
      <c r="BMJ131" s="2"/>
      <c r="BMK131" s="2"/>
      <c r="BML131" s="2"/>
      <c r="BMM131" s="2"/>
      <c r="BMN131" s="2"/>
      <c r="BMO131" s="2"/>
      <c r="BMP131" s="2"/>
      <c r="BMQ131" s="2"/>
      <c r="BMR131" s="2"/>
      <c r="BMS131" s="2"/>
      <c r="BMT131" s="2"/>
      <c r="BMU131" s="2"/>
      <c r="BMV131" s="2"/>
      <c r="BMW131" s="2"/>
      <c r="BMX131" s="2"/>
      <c r="BMY131" s="2"/>
      <c r="BMZ131" s="2"/>
      <c r="BNA131" s="2"/>
      <c r="BNB131" s="2"/>
      <c r="BNC131" s="2"/>
      <c r="BND131" s="2"/>
      <c r="BNE131" s="2"/>
      <c r="BNF131" s="2"/>
      <c r="BNG131" s="2"/>
      <c r="BNH131" s="2"/>
      <c r="BNI131" s="2"/>
      <c r="BNJ131" s="2"/>
      <c r="BNK131" s="2"/>
      <c r="BNL131" s="2"/>
      <c r="BNM131" s="2"/>
      <c r="BNN131" s="2"/>
      <c r="BNO131" s="2"/>
      <c r="BNP131" s="2"/>
      <c r="BNQ131" s="2"/>
      <c r="BNR131" s="2"/>
      <c r="BNS131" s="2"/>
      <c r="BNT131" s="2"/>
      <c r="BNU131" s="2"/>
      <c r="BNV131" s="2"/>
      <c r="BNW131" s="2"/>
      <c r="BNX131" s="2"/>
      <c r="BNY131" s="2"/>
      <c r="BNZ131" s="2"/>
      <c r="BOA131" s="2"/>
      <c r="BOB131" s="2"/>
      <c r="BOC131" s="2"/>
      <c r="BOD131" s="2"/>
      <c r="BOE131" s="2"/>
      <c r="BOF131" s="2"/>
      <c r="BOG131" s="2"/>
      <c r="BOH131" s="2"/>
      <c r="BOI131" s="2"/>
      <c r="BOJ131" s="2"/>
      <c r="BOK131" s="2"/>
      <c r="BOL131" s="2"/>
      <c r="BOM131" s="2"/>
      <c r="BON131" s="2"/>
      <c r="BOO131" s="2"/>
      <c r="BOP131" s="2"/>
      <c r="BOQ131" s="2"/>
      <c r="BOR131" s="2"/>
      <c r="BOS131" s="2"/>
      <c r="BOT131" s="2"/>
      <c r="BOU131" s="2"/>
      <c r="BOV131" s="2"/>
      <c r="BOW131" s="2"/>
      <c r="BOX131" s="2"/>
      <c r="BOY131" s="2"/>
      <c r="BOZ131" s="2"/>
      <c r="BPA131" s="2"/>
      <c r="BPB131" s="2"/>
      <c r="BPC131" s="2"/>
      <c r="BPD131" s="2"/>
      <c r="BPE131" s="2"/>
      <c r="BPF131" s="2"/>
      <c r="BPG131" s="2"/>
      <c r="BPH131" s="2"/>
      <c r="BPI131" s="2"/>
      <c r="BPJ131" s="2"/>
      <c r="BPK131" s="2"/>
      <c r="BPL131" s="2"/>
      <c r="BPM131" s="2"/>
      <c r="BPN131" s="2"/>
      <c r="BPO131" s="2"/>
      <c r="BPP131" s="2"/>
      <c r="BPQ131" s="2"/>
      <c r="BPR131" s="2"/>
      <c r="BPS131" s="2"/>
      <c r="BPT131" s="2"/>
      <c r="BPU131" s="2"/>
      <c r="BPV131" s="2"/>
      <c r="BPW131" s="2"/>
      <c r="BPX131" s="2"/>
      <c r="BPY131" s="2"/>
      <c r="BPZ131" s="2"/>
      <c r="BQA131" s="2"/>
      <c r="BQB131" s="2"/>
      <c r="BQC131" s="2"/>
      <c r="BQD131" s="2"/>
      <c r="BQE131" s="2"/>
      <c r="BQF131" s="2"/>
      <c r="BQG131" s="2"/>
      <c r="BQH131" s="2"/>
      <c r="BQI131" s="2"/>
      <c r="BQJ131" s="2"/>
      <c r="BQK131" s="2"/>
      <c r="BQL131" s="2"/>
      <c r="BQM131" s="2"/>
      <c r="BQN131" s="2"/>
      <c r="BQO131" s="2"/>
      <c r="BQP131" s="2"/>
      <c r="BQQ131" s="2"/>
      <c r="BQR131" s="2"/>
      <c r="BQS131" s="2"/>
      <c r="BQT131" s="2"/>
      <c r="BQU131" s="2"/>
      <c r="BQV131" s="2"/>
      <c r="BQW131" s="2"/>
      <c r="BQX131" s="2"/>
      <c r="BQY131" s="2"/>
      <c r="BQZ131" s="2"/>
      <c r="BRA131" s="2"/>
      <c r="BRB131" s="2"/>
      <c r="BRC131" s="2"/>
      <c r="BRD131" s="2"/>
      <c r="BRE131" s="2"/>
      <c r="BRF131" s="2"/>
      <c r="BRG131" s="2"/>
      <c r="BRH131" s="2"/>
      <c r="BRI131" s="2"/>
      <c r="BRJ131" s="2"/>
      <c r="BRK131" s="2"/>
      <c r="BRL131" s="2"/>
      <c r="BRM131" s="2"/>
      <c r="BRN131" s="2"/>
      <c r="BRO131" s="2"/>
      <c r="BRP131" s="2"/>
      <c r="BRQ131" s="2"/>
      <c r="BRR131" s="2"/>
      <c r="BRS131" s="2"/>
      <c r="BRT131" s="2"/>
      <c r="BRU131" s="2"/>
      <c r="BRV131" s="2"/>
      <c r="BRW131" s="2"/>
      <c r="BRX131" s="2"/>
      <c r="BRY131" s="2"/>
      <c r="BRZ131" s="2"/>
      <c r="BSA131" s="2"/>
      <c r="BSB131" s="2"/>
      <c r="BSC131" s="2"/>
      <c r="BSD131" s="2"/>
      <c r="BSE131" s="2"/>
      <c r="BSF131" s="2"/>
      <c r="BSG131" s="2"/>
      <c r="BSH131" s="2"/>
      <c r="BSI131" s="2"/>
      <c r="BSJ131" s="2"/>
      <c r="BSK131" s="2"/>
      <c r="BSL131" s="2"/>
      <c r="BSM131" s="2"/>
      <c r="BSN131" s="2"/>
      <c r="BSO131" s="2"/>
      <c r="BSP131" s="2"/>
      <c r="BSQ131" s="2"/>
      <c r="BSR131" s="2"/>
      <c r="BSS131" s="2"/>
      <c r="BST131" s="2"/>
      <c r="BSU131" s="2"/>
      <c r="BSV131" s="2"/>
      <c r="BSW131" s="2"/>
      <c r="BSX131" s="2"/>
      <c r="BSY131" s="2"/>
      <c r="BSZ131" s="2"/>
      <c r="BTA131" s="2"/>
      <c r="BTB131" s="2"/>
      <c r="BTC131" s="2"/>
      <c r="BTD131" s="2"/>
      <c r="BTE131" s="2"/>
      <c r="BTF131" s="2"/>
      <c r="BTG131" s="2"/>
      <c r="BTH131" s="2"/>
      <c r="BTI131" s="2"/>
      <c r="BTJ131" s="2"/>
      <c r="BTK131" s="2"/>
      <c r="BTL131" s="2"/>
      <c r="BTM131" s="2"/>
      <c r="BTN131" s="2"/>
      <c r="BTO131" s="2"/>
      <c r="BTP131" s="2"/>
      <c r="BTQ131" s="2"/>
      <c r="BTR131" s="2"/>
      <c r="BTS131" s="2"/>
      <c r="BTT131" s="2"/>
      <c r="BTU131" s="2"/>
      <c r="BTV131" s="2"/>
      <c r="BTW131" s="2"/>
      <c r="BTX131" s="2"/>
      <c r="BTY131" s="2"/>
      <c r="BTZ131" s="2"/>
      <c r="BUA131" s="2"/>
      <c r="BUB131" s="2"/>
      <c r="BUC131" s="2"/>
      <c r="BUD131" s="2"/>
      <c r="BUE131" s="2"/>
      <c r="BUF131" s="2"/>
      <c r="BUG131" s="2"/>
      <c r="BUH131" s="2"/>
      <c r="BUI131" s="2"/>
      <c r="BUJ131" s="2"/>
      <c r="BUK131" s="2"/>
      <c r="BUL131" s="2"/>
      <c r="BUM131" s="2"/>
      <c r="BUN131" s="2"/>
      <c r="BUO131" s="2"/>
      <c r="BUP131" s="2"/>
      <c r="BUQ131" s="2"/>
      <c r="BUR131" s="2"/>
      <c r="BUS131" s="2"/>
      <c r="BUT131" s="2"/>
      <c r="BUU131" s="2"/>
      <c r="BUV131" s="2"/>
      <c r="BUW131" s="2"/>
      <c r="BUX131" s="2"/>
      <c r="BUY131" s="2"/>
      <c r="BUZ131" s="2"/>
      <c r="BVA131" s="2"/>
      <c r="BVB131" s="2"/>
      <c r="BVC131" s="2"/>
      <c r="BVD131" s="2"/>
      <c r="BVE131" s="2"/>
      <c r="BVF131" s="2"/>
      <c r="BVG131" s="2"/>
      <c r="BVH131" s="2"/>
      <c r="BVI131" s="2"/>
      <c r="BVJ131" s="2"/>
      <c r="BVK131" s="2"/>
      <c r="BVL131" s="2"/>
      <c r="BVM131" s="2"/>
      <c r="BVN131" s="2"/>
      <c r="BVO131" s="2"/>
      <c r="BVP131" s="2"/>
      <c r="BVQ131" s="2"/>
      <c r="BVR131" s="2"/>
      <c r="BVS131" s="2"/>
      <c r="BVT131" s="2"/>
      <c r="BVU131" s="2"/>
      <c r="BVV131" s="2"/>
      <c r="BVW131" s="2"/>
      <c r="BVX131" s="2"/>
      <c r="BVY131" s="2"/>
      <c r="BVZ131" s="2"/>
      <c r="BWA131" s="2"/>
      <c r="BWB131" s="2"/>
      <c r="BWC131" s="2"/>
      <c r="BWD131" s="2"/>
      <c r="BWE131" s="2"/>
      <c r="BWF131" s="2"/>
      <c r="BWG131" s="2"/>
      <c r="BWH131" s="2"/>
      <c r="BWI131" s="2"/>
      <c r="BWJ131" s="2"/>
      <c r="BWK131" s="2"/>
      <c r="BWL131" s="2"/>
      <c r="BWM131" s="2"/>
      <c r="BWN131" s="2"/>
      <c r="BWO131" s="2"/>
      <c r="BWP131" s="2"/>
      <c r="BWQ131" s="2"/>
      <c r="BWR131" s="2"/>
      <c r="BWS131" s="2"/>
      <c r="BWT131" s="2"/>
      <c r="BWU131" s="2"/>
      <c r="BWV131" s="2"/>
      <c r="BWW131" s="2"/>
      <c r="BWX131" s="2"/>
      <c r="BWY131" s="2"/>
      <c r="BWZ131" s="2"/>
      <c r="BXA131" s="2"/>
      <c r="BXB131" s="2"/>
      <c r="BXC131" s="2"/>
      <c r="BXD131" s="2"/>
      <c r="BXE131" s="2"/>
      <c r="BXF131" s="2"/>
      <c r="BXG131" s="2"/>
      <c r="BXH131" s="2"/>
      <c r="BXI131" s="2"/>
      <c r="BXJ131" s="2"/>
      <c r="BXK131" s="2"/>
      <c r="BXL131" s="2"/>
      <c r="BXM131" s="2"/>
      <c r="BXN131" s="2"/>
      <c r="BXO131" s="2"/>
      <c r="BXP131" s="2"/>
      <c r="BXQ131" s="2"/>
      <c r="BXR131" s="2"/>
      <c r="BXS131" s="2"/>
      <c r="BXT131" s="2"/>
      <c r="BXU131" s="2"/>
      <c r="BXV131" s="2"/>
      <c r="BXW131" s="2"/>
      <c r="BXX131" s="2"/>
      <c r="BXY131" s="2"/>
      <c r="BXZ131" s="2"/>
      <c r="BYA131" s="2"/>
      <c r="BYB131" s="2"/>
      <c r="BYC131" s="2"/>
      <c r="BYD131" s="2"/>
      <c r="BYE131" s="2"/>
      <c r="BYF131" s="2"/>
      <c r="BYG131" s="2"/>
      <c r="BYH131" s="2"/>
      <c r="BYI131" s="2"/>
      <c r="BYJ131" s="2"/>
      <c r="BYK131" s="2"/>
      <c r="BYL131" s="2"/>
      <c r="BYM131" s="2"/>
      <c r="BYN131" s="2"/>
      <c r="BYO131" s="2"/>
      <c r="BYP131" s="2"/>
      <c r="BYQ131" s="2"/>
      <c r="BYR131" s="2"/>
      <c r="BYS131" s="2"/>
      <c r="BYT131" s="2"/>
      <c r="BYU131" s="2"/>
      <c r="BYV131" s="2"/>
      <c r="BYW131" s="2"/>
      <c r="BYX131" s="2"/>
      <c r="BYY131" s="2"/>
      <c r="BYZ131" s="2"/>
      <c r="BZA131" s="2"/>
      <c r="BZB131" s="2"/>
      <c r="BZC131" s="2"/>
      <c r="BZD131" s="2"/>
      <c r="BZE131" s="2"/>
      <c r="BZF131" s="2"/>
      <c r="BZG131" s="2"/>
      <c r="BZH131" s="2"/>
      <c r="BZI131" s="2"/>
      <c r="BZJ131" s="2"/>
      <c r="BZK131" s="2"/>
      <c r="BZL131" s="2"/>
      <c r="BZM131" s="2"/>
      <c r="BZN131" s="2"/>
      <c r="BZO131" s="2"/>
      <c r="BZP131" s="2"/>
      <c r="BZQ131" s="2"/>
      <c r="BZR131" s="2"/>
      <c r="BZS131" s="2"/>
      <c r="BZT131" s="2"/>
      <c r="BZU131" s="2"/>
      <c r="BZV131" s="2"/>
      <c r="BZW131" s="2"/>
      <c r="BZX131" s="2"/>
      <c r="BZY131" s="2"/>
      <c r="BZZ131" s="2"/>
      <c r="CAA131" s="2"/>
      <c r="CAB131" s="2"/>
      <c r="CAC131" s="2"/>
      <c r="CAD131" s="2"/>
      <c r="CAE131" s="2"/>
      <c r="CAF131" s="2"/>
      <c r="CAG131" s="2"/>
      <c r="CAH131" s="2"/>
      <c r="CAI131" s="2"/>
      <c r="CAJ131" s="2"/>
      <c r="CAK131" s="2"/>
      <c r="CAL131" s="2"/>
      <c r="CAM131" s="2"/>
      <c r="CAN131" s="2"/>
      <c r="CAO131" s="2"/>
      <c r="CAP131" s="2"/>
      <c r="CAQ131" s="2"/>
      <c r="CAR131" s="2"/>
      <c r="CAS131" s="2"/>
      <c r="CAT131" s="2"/>
      <c r="CAU131" s="2"/>
      <c r="CAV131" s="2"/>
      <c r="CAW131" s="2"/>
      <c r="CAX131" s="2"/>
      <c r="CAY131" s="2"/>
      <c r="CAZ131" s="2"/>
      <c r="CBA131" s="2"/>
      <c r="CBB131" s="2"/>
      <c r="CBC131" s="2"/>
      <c r="CBD131" s="2"/>
      <c r="CBE131" s="2"/>
      <c r="CBF131" s="2"/>
      <c r="CBG131" s="2"/>
      <c r="CBH131" s="2"/>
      <c r="CBI131" s="2"/>
      <c r="CBJ131" s="2"/>
      <c r="CBK131" s="2"/>
      <c r="CBL131" s="2"/>
      <c r="CBM131" s="2"/>
      <c r="CBN131" s="2"/>
      <c r="CBO131" s="2"/>
      <c r="CBP131" s="2"/>
      <c r="CBQ131" s="2"/>
      <c r="CBR131" s="2"/>
      <c r="CBS131" s="2"/>
      <c r="CBT131" s="2"/>
      <c r="CBU131" s="2"/>
      <c r="CBV131" s="2"/>
      <c r="CBW131" s="2"/>
      <c r="CBX131" s="2"/>
      <c r="CBY131" s="2"/>
      <c r="CBZ131" s="2"/>
      <c r="CCA131" s="2"/>
      <c r="CCB131" s="2"/>
      <c r="CCC131" s="2"/>
      <c r="CCD131" s="2"/>
      <c r="CCE131" s="2"/>
      <c r="CCF131" s="2"/>
      <c r="CCG131" s="2"/>
      <c r="CCH131" s="2"/>
      <c r="CCI131" s="2"/>
      <c r="CCJ131" s="2"/>
      <c r="CCK131" s="2"/>
      <c r="CCL131" s="2"/>
      <c r="CCM131" s="2"/>
      <c r="CCN131" s="2"/>
      <c r="CCO131" s="2"/>
      <c r="CCP131" s="2"/>
      <c r="CCQ131" s="2"/>
      <c r="CCR131" s="2"/>
      <c r="CCS131" s="2"/>
      <c r="CCT131" s="2"/>
      <c r="CCU131" s="2"/>
      <c r="CCV131" s="2"/>
      <c r="CCW131" s="2"/>
      <c r="CCX131" s="2"/>
      <c r="CCY131" s="2"/>
      <c r="CCZ131" s="2"/>
      <c r="CDA131" s="2"/>
      <c r="CDB131" s="2"/>
      <c r="CDC131" s="2"/>
      <c r="CDD131" s="2"/>
      <c r="CDE131" s="2"/>
      <c r="CDF131" s="2"/>
      <c r="CDG131" s="2"/>
      <c r="CDH131" s="2"/>
      <c r="CDI131" s="2"/>
      <c r="CDJ131" s="2"/>
      <c r="CDK131" s="2"/>
      <c r="CDL131" s="2"/>
      <c r="CDM131" s="2"/>
      <c r="CDN131" s="2"/>
      <c r="CDO131" s="2"/>
      <c r="CDP131" s="2"/>
      <c r="CDQ131" s="2"/>
      <c r="CDR131" s="2"/>
      <c r="CDS131" s="2"/>
      <c r="CDT131" s="2"/>
      <c r="CDU131" s="2"/>
      <c r="CDV131" s="2"/>
      <c r="CDW131" s="2"/>
      <c r="CDX131" s="2"/>
      <c r="CDY131" s="2"/>
      <c r="CDZ131" s="2"/>
      <c r="CEA131" s="2"/>
      <c r="CEB131" s="2"/>
      <c r="CEC131" s="2"/>
      <c r="CED131" s="2"/>
      <c r="CEE131" s="2"/>
      <c r="CEF131" s="2"/>
      <c r="CEG131" s="2"/>
      <c r="CEH131" s="2"/>
      <c r="CEI131" s="2"/>
      <c r="CEJ131" s="2"/>
      <c r="CEK131" s="2"/>
      <c r="CEL131" s="2"/>
      <c r="CEM131" s="2"/>
      <c r="CEN131" s="2"/>
      <c r="CEO131" s="2"/>
      <c r="CEP131" s="2"/>
      <c r="CEQ131" s="2"/>
      <c r="CER131" s="2"/>
      <c r="CES131" s="2"/>
      <c r="CET131" s="2"/>
      <c r="CEU131" s="2"/>
      <c r="CEV131" s="2"/>
      <c r="CEW131" s="2"/>
      <c r="CEX131" s="2"/>
      <c r="CEY131" s="2"/>
      <c r="CEZ131" s="2"/>
      <c r="CFA131" s="2"/>
      <c r="CFB131" s="2"/>
      <c r="CFC131" s="2"/>
      <c r="CFD131" s="2"/>
      <c r="CFE131" s="2"/>
      <c r="CFF131" s="2"/>
      <c r="CFG131" s="2"/>
      <c r="CFH131" s="2"/>
      <c r="CFI131" s="2"/>
      <c r="CFJ131" s="2"/>
      <c r="CFK131" s="2"/>
      <c r="CFL131" s="2"/>
      <c r="CFM131" s="2"/>
      <c r="CFN131" s="2"/>
      <c r="CFO131" s="2"/>
      <c r="CFP131" s="2"/>
      <c r="CFQ131" s="2"/>
      <c r="CFR131" s="2"/>
      <c r="CFS131" s="2"/>
      <c r="CFT131" s="2"/>
      <c r="CFU131" s="2"/>
      <c r="CFV131" s="2"/>
      <c r="CFW131" s="2"/>
      <c r="CFX131" s="2"/>
      <c r="CFY131" s="2"/>
      <c r="CFZ131" s="2"/>
      <c r="CGA131" s="2"/>
      <c r="CGB131" s="2"/>
      <c r="CGC131" s="2"/>
      <c r="CGD131" s="2"/>
      <c r="CGE131" s="2"/>
      <c r="CGF131" s="2"/>
      <c r="CGG131" s="2"/>
      <c r="CGH131" s="2"/>
      <c r="CGI131" s="2"/>
      <c r="CGJ131" s="2"/>
      <c r="CGK131" s="2"/>
      <c r="CGL131" s="2"/>
      <c r="CGM131" s="2"/>
      <c r="CGN131" s="2"/>
      <c r="CGO131" s="2"/>
      <c r="CGP131" s="2"/>
      <c r="CGQ131" s="2"/>
      <c r="CGR131" s="2"/>
      <c r="CGS131" s="2"/>
      <c r="CGT131" s="2"/>
      <c r="CGU131" s="2"/>
      <c r="CGV131" s="2"/>
      <c r="CGW131" s="2"/>
      <c r="CGX131" s="2"/>
      <c r="CGY131" s="2"/>
      <c r="CGZ131" s="2"/>
      <c r="CHA131" s="2"/>
      <c r="CHB131" s="2"/>
      <c r="CHC131" s="2"/>
      <c r="CHD131" s="2"/>
      <c r="CHE131" s="2"/>
      <c r="CHF131" s="2"/>
      <c r="CHG131" s="2"/>
      <c r="CHH131" s="2"/>
      <c r="CHI131" s="2"/>
      <c r="CHJ131" s="2"/>
      <c r="CHK131" s="2"/>
      <c r="CHL131" s="2"/>
      <c r="CHM131" s="2"/>
      <c r="CHN131" s="2"/>
      <c r="CHO131" s="2"/>
      <c r="CHP131" s="2"/>
      <c r="CHQ131" s="2"/>
      <c r="CHR131" s="2"/>
      <c r="CHS131" s="2"/>
      <c r="CHT131" s="2"/>
      <c r="CHU131" s="2"/>
      <c r="CHV131" s="2"/>
      <c r="CHW131" s="2"/>
      <c r="CHX131" s="2"/>
      <c r="CHY131" s="2"/>
      <c r="CHZ131" s="2"/>
      <c r="CIA131" s="2"/>
      <c r="CIB131" s="2"/>
      <c r="CIC131" s="2"/>
      <c r="CID131" s="2"/>
      <c r="CIE131" s="2"/>
      <c r="CIF131" s="2"/>
      <c r="CIG131" s="2"/>
      <c r="CIH131" s="2"/>
      <c r="CII131" s="2"/>
      <c r="CIJ131" s="2"/>
      <c r="CIK131" s="2"/>
      <c r="CIL131" s="2"/>
      <c r="CIM131" s="2"/>
      <c r="CIN131" s="2"/>
      <c r="CIO131" s="2"/>
      <c r="CIP131" s="2"/>
      <c r="CIQ131" s="2"/>
      <c r="CIR131" s="2"/>
      <c r="CIS131" s="2"/>
      <c r="CIT131" s="2"/>
      <c r="CIU131" s="2"/>
      <c r="CIV131" s="2"/>
      <c r="CIW131" s="2"/>
      <c r="CIX131" s="2"/>
      <c r="CIY131" s="2"/>
      <c r="CIZ131" s="2"/>
      <c r="CJA131" s="2"/>
      <c r="CJB131" s="2"/>
      <c r="CJC131" s="2"/>
      <c r="CJD131" s="2"/>
      <c r="CJE131" s="2"/>
      <c r="CJF131" s="2"/>
      <c r="CJG131" s="2"/>
      <c r="CJH131" s="2"/>
      <c r="CJI131" s="2"/>
      <c r="CJJ131" s="2"/>
      <c r="CJK131" s="2"/>
      <c r="CJL131" s="2"/>
      <c r="CJM131" s="2"/>
      <c r="CJN131" s="2"/>
      <c r="CJO131" s="2"/>
      <c r="CJP131" s="2"/>
      <c r="CJQ131" s="2"/>
      <c r="CJR131" s="2"/>
      <c r="CJS131" s="2"/>
      <c r="CJT131" s="2"/>
      <c r="CJU131" s="2"/>
      <c r="CJV131" s="2"/>
      <c r="CJW131" s="2"/>
      <c r="CJX131" s="2"/>
      <c r="CJY131" s="2"/>
      <c r="CJZ131" s="2"/>
      <c r="CKA131" s="2"/>
      <c r="CKB131" s="2"/>
      <c r="CKC131" s="2"/>
      <c r="CKD131" s="2"/>
      <c r="CKE131" s="2"/>
      <c r="CKF131" s="2"/>
      <c r="CKG131" s="2"/>
      <c r="CKH131" s="2"/>
      <c r="CKI131" s="2"/>
      <c r="CKJ131" s="2"/>
      <c r="CKK131" s="2"/>
      <c r="CKL131" s="2"/>
      <c r="CKM131" s="2"/>
      <c r="CKN131" s="2"/>
      <c r="CKO131" s="2"/>
      <c r="CKP131" s="2"/>
      <c r="CKQ131" s="2"/>
      <c r="CKR131" s="2"/>
      <c r="CKS131" s="2"/>
      <c r="CKT131" s="2"/>
      <c r="CKU131" s="2"/>
      <c r="CKV131" s="2"/>
      <c r="CKW131" s="2"/>
      <c r="CKX131" s="2"/>
      <c r="CKY131" s="2"/>
      <c r="CKZ131" s="2"/>
      <c r="CLA131" s="2"/>
      <c r="CLB131" s="2"/>
      <c r="CLC131" s="2"/>
      <c r="CLD131" s="2"/>
      <c r="CLE131" s="2"/>
      <c r="CLF131" s="2"/>
      <c r="CLG131" s="2"/>
      <c r="CLH131" s="2"/>
      <c r="CLI131" s="2"/>
      <c r="CLJ131" s="2"/>
      <c r="CLK131" s="2"/>
      <c r="CLL131" s="2"/>
      <c r="CLM131" s="2"/>
      <c r="CLN131" s="2"/>
      <c r="CLO131" s="2"/>
      <c r="CLP131" s="2"/>
      <c r="CLQ131" s="2"/>
      <c r="CLR131" s="2"/>
      <c r="CLS131" s="2"/>
      <c r="CLT131" s="2"/>
      <c r="CLU131" s="2"/>
      <c r="CLV131" s="2"/>
      <c r="CLW131" s="2"/>
      <c r="CLX131" s="2"/>
      <c r="CLY131" s="2"/>
      <c r="CLZ131" s="2"/>
      <c r="CMA131" s="2"/>
      <c r="CMB131" s="2"/>
      <c r="CMC131" s="2"/>
      <c r="CMD131" s="2"/>
      <c r="CME131" s="2"/>
      <c r="CMF131" s="2"/>
      <c r="CMG131" s="2"/>
      <c r="CMH131" s="2"/>
      <c r="CMI131" s="2"/>
      <c r="CMJ131" s="2"/>
      <c r="CMK131" s="2"/>
      <c r="CML131" s="2"/>
      <c r="CMM131" s="2"/>
      <c r="CMN131" s="2"/>
      <c r="CMO131" s="2"/>
      <c r="CMP131" s="2"/>
      <c r="CMQ131" s="2"/>
      <c r="CMR131" s="2"/>
      <c r="CMS131" s="2"/>
      <c r="CMT131" s="2"/>
      <c r="CMU131" s="2"/>
      <c r="CMV131" s="2"/>
      <c r="CMW131" s="2"/>
      <c r="CMX131" s="2"/>
      <c r="CMY131" s="2"/>
      <c r="CMZ131" s="2"/>
      <c r="CNA131" s="2"/>
      <c r="CNB131" s="2"/>
      <c r="CNC131" s="2"/>
      <c r="CND131" s="2"/>
      <c r="CNE131" s="2"/>
      <c r="CNF131" s="2"/>
      <c r="CNG131" s="2"/>
      <c r="CNH131" s="2"/>
      <c r="CNI131" s="2"/>
      <c r="CNJ131" s="2"/>
      <c r="CNK131" s="2"/>
      <c r="CNL131" s="2"/>
      <c r="CNM131" s="2"/>
      <c r="CNN131" s="2"/>
      <c r="CNO131" s="2"/>
      <c r="CNP131" s="2"/>
      <c r="CNQ131" s="2"/>
      <c r="CNR131" s="2"/>
      <c r="CNS131" s="2"/>
      <c r="CNT131" s="2"/>
      <c r="CNU131" s="2"/>
      <c r="CNV131" s="2"/>
      <c r="CNW131" s="2"/>
      <c r="CNX131" s="2"/>
      <c r="CNY131" s="2"/>
      <c r="CNZ131" s="2"/>
      <c r="COA131" s="2"/>
      <c r="COB131" s="2"/>
      <c r="COC131" s="2"/>
      <c r="COD131" s="2"/>
      <c r="COE131" s="2"/>
      <c r="COF131" s="2"/>
      <c r="COG131" s="2"/>
      <c r="COH131" s="2"/>
      <c r="COI131" s="2"/>
      <c r="COJ131" s="2"/>
      <c r="COK131" s="2"/>
      <c r="COL131" s="2"/>
      <c r="COM131" s="2"/>
      <c r="CON131" s="2"/>
      <c r="COO131" s="2"/>
      <c r="COP131" s="2"/>
      <c r="COQ131" s="2"/>
      <c r="COR131" s="2"/>
      <c r="COS131" s="2"/>
      <c r="COT131" s="2"/>
      <c r="COU131" s="2"/>
      <c r="COV131" s="2"/>
      <c r="COW131" s="2"/>
      <c r="COX131" s="2"/>
      <c r="COY131" s="2"/>
      <c r="COZ131" s="2"/>
      <c r="CPA131" s="2"/>
      <c r="CPB131" s="2"/>
      <c r="CPC131" s="2"/>
      <c r="CPD131" s="2"/>
      <c r="CPE131" s="2"/>
      <c r="CPF131" s="2"/>
      <c r="CPG131" s="2"/>
      <c r="CPH131" s="2"/>
      <c r="CPI131" s="2"/>
      <c r="CPJ131" s="2"/>
      <c r="CPK131" s="2"/>
      <c r="CPL131" s="2"/>
      <c r="CPM131" s="2"/>
      <c r="CPN131" s="2"/>
      <c r="CPO131" s="2"/>
      <c r="CPP131" s="2"/>
      <c r="CPQ131" s="2"/>
      <c r="CPR131" s="2"/>
      <c r="CPS131" s="2"/>
      <c r="CPT131" s="2"/>
      <c r="CPU131" s="2"/>
      <c r="CPV131" s="2"/>
      <c r="CPW131" s="2"/>
      <c r="CPX131" s="2"/>
      <c r="CPY131" s="2"/>
      <c r="CPZ131" s="2"/>
      <c r="CQA131" s="2"/>
      <c r="CQB131" s="2"/>
      <c r="CQC131" s="2"/>
      <c r="CQD131" s="2"/>
      <c r="CQE131" s="2"/>
      <c r="CQF131" s="2"/>
      <c r="CQG131" s="2"/>
      <c r="CQH131" s="2"/>
      <c r="CQI131" s="2"/>
      <c r="CQJ131" s="2"/>
      <c r="CQK131" s="2"/>
      <c r="CQL131" s="2"/>
      <c r="CQM131" s="2"/>
      <c r="CQN131" s="2"/>
      <c r="CQO131" s="2"/>
      <c r="CQP131" s="2"/>
      <c r="CQQ131" s="2"/>
      <c r="CQR131" s="2"/>
      <c r="CQS131" s="2"/>
      <c r="CQT131" s="2"/>
      <c r="CQU131" s="2"/>
      <c r="CQV131" s="2"/>
      <c r="CQW131" s="2"/>
      <c r="CQX131" s="2"/>
      <c r="CQY131" s="2"/>
      <c r="CQZ131" s="2"/>
      <c r="CRA131" s="2"/>
      <c r="CRB131" s="2"/>
      <c r="CRC131" s="2"/>
      <c r="CRD131" s="2"/>
      <c r="CRE131" s="2"/>
      <c r="CRF131" s="2"/>
      <c r="CRG131" s="2"/>
      <c r="CRH131" s="2"/>
      <c r="CRI131" s="2"/>
      <c r="CRJ131" s="2"/>
      <c r="CRK131" s="2"/>
      <c r="CRL131" s="2"/>
      <c r="CRM131" s="2"/>
      <c r="CRN131" s="2"/>
      <c r="CRO131" s="2"/>
      <c r="CRP131" s="2"/>
      <c r="CRQ131" s="2"/>
      <c r="CRR131" s="2"/>
      <c r="CRS131" s="2"/>
      <c r="CRT131" s="2"/>
      <c r="CRU131" s="2"/>
      <c r="CRV131" s="2"/>
      <c r="CRW131" s="2"/>
      <c r="CRX131" s="2"/>
      <c r="CRY131" s="2"/>
      <c r="CRZ131" s="2"/>
      <c r="CSA131" s="2"/>
      <c r="CSB131" s="2"/>
      <c r="CSC131" s="2"/>
      <c r="CSD131" s="2"/>
      <c r="CSE131" s="2"/>
      <c r="CSF131" s="2"/>
      <c r="CSG131" s="2"/>
      <c r="CSH131" s="2"/>
      <c r="CSI131" s="2"/>
      <c r="CSJ131" s="2"/>
      <c r="CSK131" s="2"/>
      <c r="CSL131" s="2"/>
      <c r="CSM131" s="2"/>
      <c r="CSN131" s="2"/>
      <c r="CSO131" s="2"/>
      <c r="CSP131" s="2"/>
      <c r="CSQ131" s="2"/>
      <c r="CSR131" s="2"/>
      <c r="CSS131" s="2"/>
      <c r="CST131" s="2"/>
      <c r="CSU131" s="2"/>
      <c r="CSV131" s="2"/>
      <c r="CSW131" s="2"/>
      <c r="CSX131" s="2"/>
      <c r="CSY131" s="2"/>
      <c r="CSZ131" s="2"/>
      <c r="CTA131" s="2"/>
      <c r="CTB131" s="2"/>
      <c r="CTC131" s="2"/>
      <c r="CTD131" s="2"/>
      <c r="CTE131" s="2"/>
      <c r="CTF131" s="2"/>
      <c r="CTG131" s="2"/>
      <c r="CTH131" s="2"/>
      <c r="CTI131" s="2"/>
      <c r="CTJ131" s="2"/>
      <c r="CTK131" s="2"/>
      <c r="CTL131" s="2"/>
      <c r="CTM131" s="2"/>
      <c r="CTN131" s="2"/>
      <c r="CTO131" s="2"/>
      <c r="CTP131" s="2"/>
      <c r="CTQ131" s="2"/>
      <c r="CTR131" s="2"/>
      <c r="CTS131" s="2"/>
      <c r="CTT131" s="2"/>
      <c r="CTU131" s="2"/>
      <c r="CTV131" s="2"/>
      <c r="CTW131" s="2"/>
      <c r="CTX131" s="2"/>
      <c r="CTY131" s="2"/>
      <c r="CTZ131" s="2"/>
      <c r="CUA131" s="2"/>
      <c r="CUB131" s="2"/>
      <c r="CUC131" s="2"/>
      <c r="CUD131" s="2"/>
      <c r="CUE131" s="2"/>
      <c r="CUF131" s="2"/>
      <c r="CUG131" s="2"/>
      <c r="CUH131" s="2"/>
      <c r="CUI131" s="2"/>
      <c r="CUJ131" s="2"/>
      <c r="CUK131" s="2"/>
      <c r="CUL131" s="2"/>
      <c r="CUM131" s="2"/>
      <c r="CUN131" s="2"/>
      <c r="CUO131" s="2"/>
      <c r="CUP131" s="2"/>
      <c r="CUQ131" s="2"/>
      <c r="CUR131" s="2"/>
      <c r="CUS131" s="2"/>
      <c r="CUT131" s="2"/>
      <c r="CUU131" s="2"/>
      <c r="CUV131" s="2"/>
      <c r="CUW131" s="2"/>
      <c r="CUX131" s="2"/>
      <c r="CUY131" s="2"/>
      <c r="CUZ131" s="2"/>
      <c r="CVA131" s="2"/>
      <c r="CVB131" s="2"/>
      <c r="CVC131" s="2"/>
      <c r="CVD131" s="2"/>
      <c r="CVE131" s="2"/>
      <c r="CVF131" s="2"/>
      <c r="CVG131" s="2"/>
      <c r="CVH131" s="2"/>
      <c r="CVI131" s="2"/>
      <c r="CVJ131" s="2"/>
      <c r="CVK131" s="2"/>
      <c r="CVL131" s="2"/>
      <c r="CVM131" s="2"/>
      <c r="CVN131" s="2"/>
      <c r="CVO131" s="2"/>
      <c r="CVP131" s="2"/>
      <c r="CVQ131" s="2"/>
      <c r="CVR131" s="2"/>
      <c r="CVS131" s="2"/>
      <c r="CVT131" s="2"/>
      <c r="CVU131" s="2"/>
      <c r="CVV131" s="2"/>
      <c r="CVW131" s="2"/>
      <c r="CVX131" s="2"/>
      <c r="CVY131" s="2"/>
      <c r="CVZ131" s="2"/>
      <c r="CWA131" s="2"/>
      <c r="CWB131" s="2"/>
      <c r="CWC131" s="2"/>
      <c r="CWD131" s="2"/>
      <c r="CWE131" s="2"/>
      <c r="CWF131" s="2"/>
      <c r="CWG131" s="2"/>
      <c r="CWH131" s="2"/>
      <c r="CWI131" s="2"/>
      <c r="CWJ131" s="2"/>
      <c r="CWK131" s="2"/>
      <c r="CWL131" s="2"/>
      <c r="CWM131" s="2"/>
      <c r="CWN131" s="2"/>
      <c r="CWO131" s="2"/>
      <c r="CWP131" s="2"/>
      <c r="CWQ131" s="2"/>
      <c r="CWR131" s="2"/>
      <c r="CWS131" s="2"/>
      <c r="CWT131" s="2"/>
      <c r="CWU131" s="2"/>
      <c r="CWV131" s="2"/>
      <c r="CWW131" s="2"/>
      <c r="CWX131" s="2"/>
      <c r="CWY131" s="2"/>
      <c r="CWZ131" s="2"/>
      <c r="CXA131" s="2"/>
      <c r="CXB131" s="2"/>
      <c r="CXC131" s="2"/>
      <c r="CXD131" s="2"/>
      <c r="CXE131" s="2"/>
      <c r="CXF131" s="2"/>
      <c r="CXG131" s="2"/>
      <c r="CXH131" s="2"/>
      <c r="CXI131" s="2"/>
      <c r="CXJ131" s="2"/>
      <c r="CXK131" s="2"/>
      <c r="CXL131" s="2"/>
      <c r="CXM131" s="2"/>
      <c r="CXN131" s="2"/>
      <c r="CXO131" s="2"/>
      <c r="CXP131" s="2"/>
      <c r="CXQ131" s="2"/>
      <c r="CXR131" s="2"/>
      <c r="CXS131" s="2"/>
      <c r="CXT131" s="2"/>
      <c r="CXU131" s="2"/>
      <c r="CXV131" s="2"/>
      <c r="CXW131" s="2"/>
      <c r="CXX131" s="2"/>
      <c r="CXY131" s="2"/>
      <c r="CXZ131" s="2"/>
      <c r="CYA131" s="2"/>
      <c r="CYB131" s="2"/>
      <c r="CYC131" s="2"/>
      <c r="CYD131" s="2"/>
      <c r="CYE131" s="2"/>
      <c r="CYF131" s="2"/>
      <c r="CYG131" s="2"/>
      <c r="CYH131" s="2"/>
      <c r="CYI131" s="2"/>
      <c r="CYJ131" s="2"/>
      <c r="CYK131" s="2"/>
      <c r="CYL131" s="2"/>
      <c r="CYM131" s="2"/>
      <c r="CYN131" s="2"/>
      <c r="CYO131" s="2"/>
      <c r="CYP131" s="2"/>
      <c r="CYQ131" s="2"/>
      <c r="CYR131" s="2"/>
      <c r="CYS131" s="2"/>
      <c r="CYT131" s="2"/>
      <c r="CYU131" s="2"/>
      <c r="CYV131" s="2"/>
      <c r="CYW131" s="2"/>
      <c r="CYX131" s="2"/>
      <c r="CYY131" s="2"/>
      <c r="CYZ131" s="2"/>
      <c r="CZA131" s="2"/>
      <c r="CZB131" s="2"/>
      <c r="CZC131" s="2"/>
      <c r="CZD131" s="2"/>
      <c r="CZE131" s="2"/>
      <c r="CZF131" s="2"/>
      <c r="CZG131" s="2"/>
      <c r="CZH131" s="2"/>
      <c r="CZI131" s="2"/>
      <c r="CZJ131" s="2"/>
      <c r="CZK131" s="2"/>
      <c r="CZL131" s="2"/>
      <c r="CZM131" s="2"/>
      <c r="CZN131" s="2"/>
      <c r="CZO131" s="2"/>
      <c r="CZP131" s="2"/>
      <c r="CZQ131" s="2"/>
      <c r="CZR131" s="2"/>
      <c r="CZS131" s="2"/>
      <c r="CZT131" s="2"/>
      <c r="CZU131" s="2"/>
      <c r="CZV131" s="2"/>
      <c r="CZW131" s="2"/>
      <c r="CZX131" s="2"/>
      <c r="CZY131" s="2"/>
      <c r="CZZ131" s="2"/>
      <c r="DAA131" s="2"/>
      <c r="DAB131" s="2"/>
      <c r="DAC131" s="2"/>
      <c r="DAD131" s="2"/>
      <c r="DAE131" s="2"/>
      <c r="DAF131" s="2"/>
      <c r="DAG131" s="2"/>
      <c r="DAH131" s="2"/>
      <c r="DAI131" s="2"/>
      <c r="DAJ131" s="2"/>
      <c r="DAK131" s="2"/>
      <c r="DAL131" s="2"/>
      <c r="DAM131" s="2"/>
      <c r="DAN131" s="2"/>
      <c r="DAO131" s="2"/>
      <c r="DAP131" s="2"/>
      <c r="DAQ131" s="2"/>
      <c r="DAR131" s="2"/>
      <c r="DAS131" s="2"/>
      <c r="DAT131" s="2"/>
      <c r="DAU131" s="2"/>
      <c r="DAV131" s="2"/>
      <c r="DAW131" s="2"/>
      <c r="DAX131" s="2"/>
      <c r="DAY131" s="2"/>
      <c r="DAZ131" s="2"/>
      <c r="DBA131" s="2"/>
      <c r="DBB131" s="2"/>
      <c r="DBC131" s="2"/>
      <c r="DBD131" s="2"/>
      <c r="DBE131" s="2"/>
      <c r="DBF131" s="2"/>
      <c r="DBG131" s="2"/>
      <c r="DBH131" s="2"/>
      <c r="DBI131" s="2"/>
      <c r="DBJ131" s="2"/>
      <c r="DBK131" s="2"/>
      <c r="DBL131" s="2"/>
      <c r="DBM131" s="2"/>
      <c r="DBN131" s="2"/>
      <c r="DBO131" s="2"/>
      <c r="DBP131" s="2"/>
      <c r="DBQ131" s="2"/>
      <c r="DBR131" s="2"/>
      <c r="DBS131" s="2"/>
      <c r="DBT131" s="2"/>
      <c r="DBU131" s="2"/>
      <c r="DBV131" s="2"/>
      <c r="DBW131" s="2"/>
      <c r="DBX131" s="2"/>
      <c r="DBY131" s="2"/>
      <c r="DBZ131" s="2"/>
      <c r="DCA131" s="2"/>
      <c r="DCB131" s="2"/>
      <c r="DCC131" s="2"/>
      <c r="DCD131" s="2"/>
      <c r="DCE131" s="2"/>
      <c r="DCF131" s="2"/>
      <c r="DCG131" s="2"/>
      <c r="DCH131" s="2"/>
      <c r="DCI131" s="2"/>
      <c r="DCJ131" s="2"/>
      <c r="DCK131" s="2"/>
      <c r="DCL131" s="2"/>
      <c r="DCM131" s="2"/>
      <c r="DCN131" s="2"/>
      <c r="DCO131" s="2"/>
      <c r="DCP131" s="2"/>
      <c r="DCQ131" s="2"/>
      <c r="DCR131" s="2"/>
      <c r="DCS131" s="2"/>
      <c r="DCT131" s="2"/>
      <c r="DCU131" s="2"/>
      <c r="DCV131" s="2"/>
      <c r="DCW131" s="2"/>
      <c r="DCX131" s="2"/>
      <c r="DCY131" s="2"/>
      <c r="DCZ131" s="2"/>
      <c r="DDA131" s="2"/>
      <c r="DDB131" s="2"/>
      <c r="DDC131" s="2"/>
      <c r="DDD131" s="2"/>
      <c r="DDE131" s="2"/>
      <c r="DDF131" s="2"/>
      <c r="DDG131" s="2"/>
      <c r="DDH131" s="2"/>
      <c r="DDI131" s="2"/>
      <c r="DDJ131" s="2"/>
      <c r="DDK131" s="2"/>
      <c r="DDL131" s="2"/>
      <c r="DDM131" s="2"/>
      <c r="DDN131" s="2"/>
      <c r="DDO131" s="2"/>
      <c r="DDP131" s="2"/>
      <c r="DDQ131" s="2"/>
      <c r="DDR131" s="2"/>
      <c r="DDS131" s="2"/>
      <c r="DDT131" s="2"/>
      <c r="DDU131" s="2"/>
      <c r="DDV131" s="2"/>
      <c r="DDW131" s="2"/>
      <c r="DDX131" s="2"/>
      <c r="DDY131" s="2"/>
      <c r="DDZ131" s="2"/>
      <c r="DEA131" s="2"/>
      <c r="DEB131" s="2"/>
      <c r="DEC131" s="2"/>
      <c r="DED131" s="2"/>
      <c r="DEE131" s="2"/>
      <c r="DEF131" s="2"/>
      <c r="DEG131" s="2"/>
      <c r="DEH131" s="2"/>
      <c r="DEI131" s="2"/>
      <c r="DEJ131" s="2"/>
      <c r="DEK131" s="2"/>
      <c r="DEL131" s="2"/>
      <c r="DEM131" s="2"/>
      <c r="DEN131" s="2"/>
      <c r="DEO131" s="2"/>
      <c r="DEP131" s="2"/>
      <c r="DEQ131" s="2"/>
      <c r="DER131" s="2"/>
      <c r="DES131" s="2"/>
      <c r="DET131" s="2"/>
      <c r="DEU131" s="2"/>
      <c r="DEV131" s="2"/>
      <c r="DEW131" s="2"/>
      <c r="DEX131" s="2"/>
      <c r="DEY131" s="2"/>
      <c r="DEZ131" s="2"/>
      <c r="DFA131" s="2"/>
      <c r="DFB131" s="2"/>
      <c r="DFC131" s="2"/>
      <c r="DFD131" s="2"/>
      <c r="DFE131" s="2"/>
      <c r="DFF131" s="2"/>
      <c r="DFG131" s="2"/>
      <c r="DFH131" s="2"/>
      <c r="DFI131" s="2"/>
      <c r="DFJ131" s="2"/>
      <c r="DFK131" s="2"/>
      <c r="DFL131" s="2"/>
      <c r="DFM131" s="2"/>
      <c r="DFN131" s="2"/>
      <c r="DFO131" s="2"/>
      <c r="DFP131" s="2"/>
      <c r="DFQ131" s="2"/>
      <c r="DFR131" s="2"/>
      <c r="DFS131" s="2"/>
      <c r="DFT131" s="2"/>
      <c r="DFU131" s="2"/>
      <c r="DFV131" s="2"/>
      <c r="DFW131" s="2"/>
      <c r="DFX131" s="2"/>
      <c r="DFY131" s="2"/>
      <c r="DFZ131" s="2"/>
      <c r="DGA131" s="2"/>
      <c r="DGB131" s="2"/>
      <c r="DGC131" s="2"/>
      <c r="DGD131" s="2"/>
      <c r="DGE131" s="2"/>
      <c r="DGF131" s="2"/>
      <c r="DGG131" s="2"/>
      <c r="DGH131" s="2"/>
      <c r="DGI131" s="2"/>
      <c r="DGJ131" s="2"/>
      <c r="DGK131" s="2"/>
      <c r="DGL131" s="2"/>
      <c r="DGM131" s="2"/>
      <c r="DGN131" s="2"/>
      <c r="DGO131" s="2"/>
      <c r="DGP131" s="2"/>
      <c r="DGQ131" s="2"/>
      <c r="DGR131" s="2"/>
      <c r="DGS131" s="2"/>
      <c r="DGT131" s="2"/>
      <c r="DGU131" s="2"/>
      <c r="DGV131" s="2"/>
      <c r="DGW131" s="2"/>
      <c r="DGX131" s="2"/>
      <c r="DGY131" s="2"/>
      <c r="DGZ131" s="2"/>
      <c r="DHA131" s="2"/>
      <c r="DHB131" s="2"/>
      <c r="DHC131" s="2"/>
      <c r="DHD131" s="2"/>
      <c r="DHE131" s="2"/>
      <c r="DHF131" s="2"/>
      <c r="DHG131" s="2"/>
      <c r="DHH131" s="2"/>
      <c r="DHI131" s="2"/>
      <c r="DHJ131" s="2"/>
      <c r="DHK131" s="2"/>
      <c r="DHL131" s="2"/>
      <c r="DHM131" s="2"/>
      <c r="DHN131" s="2"/>
      <c r="DHO131" s="2"/>
      <c r="DHP131" s="2"/>
      <c r="DHQ131" s="2"/>
      <c r="DHR131" s="2"/>
      <c r="DHS131" s="2"/>
      <c r="DHT131" s="2"/>
      <c r="DHU131" s="2"/>
      <c r="DHV131" s="2"/>
      <c r="DHW131" s="2"/>
      <c r="DHX131" s="2"/>
      <c r="DHY131" s="2"/>
      <c r="DHZ131" s="2"/>
      <c r="DIA131" s="2"/>
      <c r="DIB131" s="2"/>
      <c r="DIC131" s="2"/>
      <c r="DID131" s="2"/>
      <c r="DIE131" s="2"/>
      <c r="DIF131" s="2"/>
      <c r="DIG131" s="2"/>
      <c r="DIH131" s="2"/>
      <c r="DII131" s="2"/>
      <c r="DIJ131" s="2"/>
      <c r="DIK131" s="2"/>
      <c r="DIL131" s="2"/>
      <c r="DIM131" s="2"/>
      <c r="DIN131" s="2"/>
      <c r="DIO131" s="2"/>
      <c r="DIP131" s="2"/>
      <c r="DIQ131" s="2"/>
      <c r="DIR131" s="2"/>
      <c r="DIS131" s="2"/>
      <c r="DIT131" s="2"/>
      <c r="DIU131" s="2"/>
      <c r="DIV131" s="2"/>
      <c r="DIW131" s="2"/>
      <c r="DIX131" s="2"/>
      <c r="DIY131" s="2"/>
      <c r="DIZ131" s="2"/>
      <c r="DJA131" s="2"/>
      <c r="DJB131" s="2"/>
      <c r="DJC131" s="2"/>
      <c r="DJD131" s="2"/>
      <c r="DJE131" s="2"/>
      <c r="DJF131" s="2"/>
      <c r="DJG131" s="2"/>
      <c r="DJH131" s="2"/>
      <c r="DJI131" s="2"/>
      <c r="DJJ131" s="2"/>
      <c r="DJK131" s="2"/>
      <c r="DJL131" s="2"/>
      <c r="DJM131" s="2"/>
      <c r="DJN131" s="2"/>
      <c r="DJO131" s="2"/>
      <c r="DJP131" s="2"/>
      <c r="DJQ131" s="2"/>
      <c r="DJR131" s="2"/>
      <c r="DJS131" s="2"/>
      <c r="DJT131" s="2"/>
      <c r="DJU131" s="2"/>
      <c r="DJV131" s="2"/>
      <c r="DJW131" s="2"/>
      <c r="DJX131" s="2"/>
      <c r="DJY131" s="2"/>
      <c r="DJZ131" s="2"/>
      <c r="DKA131" s="2"/>
      <c r="DKB131" s="2"/>
      <c r="DKC131" s="2"/>
      <c r="DKD131" s="2"/>
      <c r="DKE131" s="2"/>
      <c r="DKF131" s="2"/>
      <c r="DKG131" s="2"/>
      <c r="DKH131" s="2"/>
      <c r="DKI131" s="2"/>
      <c r="DKJ131" s="2"/>
      <c r="DKK131" s="2"/>
      <c r="DKL131" s="2"/>
      <c r="DKM131" s="2"/>
      <c r="DKN131" s="2"/>
      <c r="DKO131" s="2"/>
      <c r="DKP131" s="2"/>
      <c r="DKQ131" s="2"/>
      <c r="DKR131" s="2"/>
      <c r="DKS131" s="2"/>
      <c r="DKT131" s="2"/>
      <c r="DKU131" s="2"/>
      <c r="DKV131" s="2"/>
      <c r="DKW131" s="2"/>
      <c r="DKX131" s="2"/>
      <c r="DKY131" s="2"/>
      <c r="DKZ131" s="2"/>
      <c r="DLA131" s="2"/>
      <c r="DLB131" s="2"/>
      <c r="DLC131" s="2"/>
      <c r="DLD131" s="2"/>
      <c r="DLE131" s="2"/>
      <c r="DLF131" s="2"/>
      <c r="DLG131" s="2"/>
      <c r="DLH131" s="2"/>
      <c r="DLI131" s="2"/>
      <c r="DLJ131" s="2"/>
      <c r="DLK131" s="2"/>
      <c r="DLL131" s="2"/>
      <c r="DLM131" s="2"/>
      <c r="DLN131" s="2"/>
      <c r="DLO131" s="2"/>
      <c r="DLP131" s="2"/>
      <c r="DLQ131" s="2"/>
      <c r="DLR131" s="2"/>
      <c r="DLS131" s="2"/>
      <c r="DLT131" s="2"/>
      <c r="DLU131" s="2"/>
      <c r="DLV131" s="2"/>
      <c r="DLW131" s="2"/>
      <c r="DLX131" s="2"/>
      <c r="DLY131" s="2"/>
      <c r="DLZ131" s="2"/>
      <c r="DMA131" s="2"/>
      <c r="DMB131" s="2"/>
      <c r="DMC131" s="2"/>
      <c r="DMD131" s="2"/>
      <c r="DME131" s="2"/>
      <c r="DMF131" s="2"/>
      <c r="DMG131" s="2"/>
      <c r="DMH131" s="2"/>
      <c r="DMI131" s="2"/>
      <c r="DMJ131" s="2"/>
      <c r="DMK131" s="2"/>
      <c r="DML131" s="2"/>
      <c r="DMM131" s="2"/>
      <c r="DMN131" s="2"/>
      <c r="DMO131" s="2"/>
      <c r="DMP131" s="2"/>
      <c r="DMQ131" s="2"/>
      <c r="DMR131" s="2"/>
      <c r="DMS131" s="2"/>
      <c r="DMT131" s="2"/>
      <c r="DMU131" s="2"/>
      <c r="DMV131" s="2"/>
      <c r="DMW131" s="2"/>
      <c r="DMX131" s="2"/>
      <c r="DMY131" s="2"/>
      <c r="DMZ131" s="2"/>
      <c r="DNA131" s="2"/>
      <c r="DNB131" s="2"/>
      <c r="DNC131" s="2"/>
      <c r="DND131" s="2"/>
      <c r="DNE131" s="2"/>
      <c r="DNF131" s="2"/>
      <c r="DNG131" s="2"/>
      <c r="DNH131" s="2"/>
      <c r="DNI131" s="2"/>
      <c r="DNJ131" s="2"/>
      <c r="DNK131" s="2"/>
      <c r="DNL131" s="2"/>
      <c r="DNM131" s="2"/>
      <c r="DNN131" s="2"/>
      <c r="DNO131" s="2"/>
      <c r="DNP131" s="2"/>
      <c r="DNQ131" s="2"/>
      <c r="DNR131" s="2"/>
      <c r="DNS131" s="2"/>
      <c r="DNT131" s="2"/>
      <c r="DNU131" s="2"/>
      <c r="DNV131" s="2"/>
      <c r="DNW131" s="2"/>
      <c r="DNX131" s="2"/>
      <c r="DNY131" s="2"/>
      <c r="DNZ131" s="2"/>
      <c r="DOA131" s="2"/>
      <c r="DOB131" s="2"/>
      <c r="DOC131" s="2"/>
      <c r="DOD131" s="2"/>
      <c r="DOE131" s="2"/>
      <c r="DOF131" s="2"/>
      <c r="DOG131" s="2"/>
      <c r="DOH131" s="2"/>
      <c r="DOI131" s="2"/>
      <c r="DOJ131" s="2"/>
      <c r="DOK131" s="2"/>
      <c r="DOL131" s="2"/>
      <c r="DOM131" s="2"/>
      <c r="DON131" s="2"/>
      <c r="DOO131" s="2"/>
      <c r="DOP131" s="2"/>
      <c r="DOQ131" s="2"/>
      <c r="DOR131" s="2"/>
      <c r="DOS131" s="2"/>
      <c r="DOT131" s="2"/>
      <c r="DOU131" s="2"/>
      <c r="DOV131" s="2"/>
      <c r="DOW131" s="2"/>
      <c r="DOX131" s="2"/>
      <c r="DOY131" s="2"/>
      <c r="DOZ131" s="2"/>
      <c r="DPA131" s="2"/>
      <c r="DPB131" s="2"/>
      <c r="DPC131" s="2"/>
      <c r="DPD131" s="2"/>
      <c r="DPE131" s="2"/>
      <c r="DPF131" s="2"/>
      <c r="DPG131" s="2"/>
      <c r="DPH131" s="2"/>
      <c r="DPI131" s="2"/>
      <c r="DPJ131" s="2"/>
      <c r="DPK131" s="2"/>
      <c r="DPL131" s="2"/>
      <c r="DPM131" s="2"/>
      <c r="DPN131" s="2"/>
      <c r="DPO131" s="2"/>
      <c r="DPP131" s="2"/>
      <c r="DPQ131" s="2"/>
      <c r="DPR131" s="2"/>
      <c r="DPS131" s="2"/>
      <c r="DPT131" s="2"/>
      <c r="DPU131" s="2"/>
      <c r="DPV131" s="2"/>
      <c r="DPW131" s="2"/>
      <c r="DPX131" s="2"/>
      <c r="DPY131" s="2"/>
      <c r="DPZ131" s="2"/>
      <c r="DQA131" s="2"/>
      <c r="DQB131" s="2"/>
      <c r="DQC131" s="2"/>
      <c r="DQD131" s="2"/>
      <c r="DQE131" s="2"/>
      <c r="DQF131" s="2"/>
      <c r="DQG131" s="2"/>
      <c r="DQH131" s="2"/>
      <c r="DQI131" s="2"/>
      <c r="DQJ131" s="2"/>
      <c r="DQK131" s="2"/>
      <c r="DQL131" s="2"/>
      <c r="DQM131" s="2"/>
      <c r="DQN131" s="2"/>
      <c r="DQO131" s="2"/>
      <c r="DQP131" s="2"/>
      <c r="DQQ131" s="2"/>
      <c r="DQR131" s="2"/>
      <c r="DQS131" s="2"/>
      <c r="DQT131" s="2"/>
      <c r="DQU131" s="2"/>
      <c r="DQV131" s="2"/>
      <c r="DQW131" s="2"/>
      <c r="DQX131" s="2"/>
      <c r="DQY131" s="2"/>
      <c r="DQZ131" s="2"/>
      <c r="DRA131" s="2"/>
      <c r="DRB131" s="2"/>
      <c r="DRC131" s="2"/>
      <c r="DRD131" s="2"/>
      <c r="DRE131" s="2"/>
      <c r="DRF131" s="2"/>
      <c r="DRG131" s="2"/>
      <c r="DRH131" s="2"/>
      <c r="DRI131" s="2"/>
      <c r="DRJ131" s="2"/>
      <c r="DRK131" s="2"/>
      <c r="DRL131" s="2"/>
      <c r="DRM131" s="2"/>
      <c r="DRN131" s="2"/>
      <c r="DRO131" s="2"/>
      <c r="DRP131" s="2"/>
      <c r="DRQ131" s="2"/>
      <c r="DRR131" s="2"/>
      <c r="DRS131" s="2"/>
      <c r="DRT131" s="2"/>
      <c r="DRU131" s="2"/>
      <c r="DRV131" s="2"/>
      <c r="DRW131" s="2"/>
      <c r="DRX131" s="2"/>
      <c r="DRY131" s="2"/>
      <c r="DRZ131" s="2"/>
      <c r="DSA131" s="2"/>
      <c r="DSB131" s="2"/>
      <c r="DSC131" s="2"/>
      <c r="DSD131" s="2"/>
      <c r="DSE131" s="2"/>
      <c r="DSF131" s="2"/>
      <c r="DSG131" s="2"/>
      <c r="DSH131" s="2"/>
      <c r="DSI131" s="2"/>
      <c r="DSJ131" s="2"/>
      <c r="DSK131" s="2"/>
      <c r="DSL131" s="2"/>
      <c r="DSM131" s="2"/>
      <c r="DSN131" s="2"/>
      <c r="DSO131" s="2"/>
      <c r="DSP131" s="2"/>
      <c r="DSQ131" s="2"/>
      <c r="DSR131" s="2"/>
      <c r="DSS131" s="2"/>
      <c r="DST131" s="2"/>
      <c r="DSU131" s="2"/>
      <c r="DSV131" s="2"/>
      <c r="DSW131" s="2"/>
      <c r="DSX131" s="2"/>
      <c r="DSY131" s="2"/>
      <c r="DSZ131" s="2"/>
      <c r="DTA131" s="2"/>
      <c r="DTB131" s="2"/>
      <c r="DTC131" s="2"/>
      <c r="DTD131" s="2"/>
      <c r="DTE131" s="2"/>
      <c r="DTF131" s="2"/>
      <c r="DTG131" s="2"/>
      <c r="DTH131" s="2"/>
      <c r="DTI131" s="2"/>
      <c r="DTJ131" s="2"/>
      <c r="DTK131" s="2"/>
      <c r="DTL131" s="2"/>
      <c r="DTM131" s="2"/>
      <c r="DTN131" s="2"/>
      <c r="DTO131" s="2"/>
      <c r="DTP131" s="2"/>
      <c r="DTQ131" s="2"/>
      <c r="DTR131" s="2"/>
      <c r="DTS131" s="2"/>
      <c r="DTT131" s="2"/>
      <c r="DTU131" s="2"/>
      <c r="DTV131" s="2"/>
      <c r="DTW131" s="2"/>
      <c r="DTX131" s="2"/>
      <c r="DTY131" s="2"/>
      <c r="DTZ131" s="2"/>
      <c r="DUA131" s="2"/>
      <c r="DUB131" s="2"/>
      <c r="DUC131" s="2"/>
      <c r="DUD131" s="2"/>
      <c r="DUE131" s="2"/>
      <c r="DUF131" s="2"/>
      <c r="DUG131" s="2"/>
      <c r="DUH131" s="2"/>
      <c r="DUI131" s="2"/>
      <c r="DUJ131" s="2"/>
      <c r="DUK131" s="2"/>
      <c r="DUL131" s="2"/>
      <c r="DUM131" s="2"/>
      <c r="DUN131" s="2"/>
      <c r="DUO131" s="2"/>
      <c r="DUP131" s="2"/>
      <c r="DUQ131" s="2"/>
      <c r="DUR131" s="2"/>
      <c r="DUS131" s="2"/>
      <c r="DUT131" s="2"/>
      <c r="DUU131" s="2"/>
      <c r="DUV131" s="2"/>
      <c r="DUW131" s="2"/>
      <c r="DUX131" s="2"/>
      <c r="DUY131" s="2"/>
      <c r="DUZ131" s="2"/>
      <c r="DVA131" s="2"/>
      <c r="DVB131" s="2"/>
      <c r="DVC131" s="2"/>
      <c r="DVD131" s="2"/>
      <c r="DVE131" s="2"/>
      <c r="DVF131" s="2"/>
      <c r="DVG131" s="2"/>
      <c r="DVH131" s="2"/>
      <c r="DVI131" s="2"/>
      <c r="DVJ131" s="2"/>
      <c r="DVK131" s="2"/>
      <c r="DVL131" s="2"/>
      <c r="DVM131" s="2"/>
      <c r="DVN131" s="2"/>
      <c r="DVO131" s="2"/>
      <c r="DVP131" s="2"/>
      <c r="DVQ131" s="2"/>
      <c r="DVR131" s="2"/>
      <c r="DVS131" s="2"/>
      <c r="DVT131" s="2"/>
      <c r="DVU131" s="2"/>
      <c r="DVV131" s="2"/>
      <c r="DVW131" s="2"/>
      <c r="DVX131" s="2"/>
      <c r="DVY131" s="2"/>
      <c r="DVZ131" s="2"/>
      <c r="DWA131" s="2"/>
      <c r="DWB131" s="2"/>
      <c r="DWC131" s="2"/>
      <c r="DWD131" s="2"/>
      <c r="DWE131" s="2"/>
      <c r="DWF131" s="2"/>
      <c r="DWG131" s="2"/>
      <c r="DWH131" s="2"/>
      <c r="DWI131" s="2"/>
      <c r="DWJ131" s="2"/>
      <c r="DWK131" s="2"/>
      <c r="DWL131" s="2"/>
      <c r="DWM131" s="2"/>
      <c r="DWN131" s="2"/>
      <c r="DWO131" s="2"/>
      <c r="DWP131" s="2"/>
      <c r="DWQ131" s="2"/>
      <c r="DWR131" s="2"/>
      <c r="DWS131" s="2"/>
      <c r="DWT131" s="2"/>
      <c r="DWU131" s="2"/>
      <c r="DWV131" s="2"/>
      <c r="DWW131" s="2"/>
      <c r="DWX131" s="2"/>
      <c r="DWY131" s="2"/>
      <c r="DWZ131" s="2"/>
      <c r="DXA131" s="2"/>
      <c r="DXB131" s="2"/>
      <c r="DXC131" s="2"/>
      <c r="DXD131" s="2"/>
      <c r="DXE131" s="2"/>
      <c r="DXF131" s="2"/>
      <c r="DXG131" s="2"/>
      <c r="DXH131" s="2"/>
      <c r="DXI131" s="2"/>
      <c r="DXJ131" s="2"/>
      <c r="DXK131" s="2"/>
      <c r="DXL131" s="2"/>
      <c r="DXM131" s="2"/>
      <c r="DXN131" s="2"/>
      <c r="DXO131" s="2"/>
      <c r="DXP131" s="2"/>
      <c r="DXQ131" s="2"/>
      <c r="DXR131" s="2"/>
      <c r="DXS131" s="2"/>
      <c r="DXT131" s="2"/>
      <c r="DXU131" s="2"/>
      <c r="DXV131" s="2"/>
      <c r="DXW131" s="2"/>
      <c r="DXX131" s="2"/>
      <c r="DXY131" s="2"/>
      <c r="DXZ131" s="2"/>
      <c r="DYA131" s="2"/>
      <c r="DYB131" s="2"/>
      <c r="DYC131" s="2"/>
      <c r="DYD131" s="2"/>
      <c r="DYE131" s="2"/>
      <c r="DYF131" s="2"/>
      <c r="DYG131" s="2"/>
      <c r="DYH131" s="2"/>
      <c r="DYI131" s="2"/>
      <c r="DYJ131" s="2"/>
      <c r="DYK131" s="2"/>
      <c r="DYL131" s="2"/>
      <c r="DYM131" s="2"/>
      <c r="DYN131" s="2"/>
      <c r="DYO131" s="2"/>
      <c r="DYP131" s="2"/>
      <c r="DYQ131" s="2"/>
      <c r="DYR131" s="2"/>
      <c r="DYS131" s="2"/>
      <c r="DYT131" s="2"/>
      <c r="DYU131" s="2"/>
      <c r="DYV131" s="2"/>
      <c r="DYW131" s="2"/>
      <c r="DYX131" s="2"/>
      <c r="DYY131" s="2"/>
      <c r="DYZ131" s="2"/>
      <c r="DZA131" s="2"/>
      <c r="DZB131" s="2"/>
      <c r="DZC131" s="2"/>
      <c r="DZD131" s="2"/>
      <c r="DZE131" s="2"/>
      <c r="DZF131" s="2"/>
      <c r="DZG131" s="2"/>
      <c r="DZH131" s="2"/>
      <c r="DZI131" s="2"/>
      <c r="DZJ131" s="2"/>
      <c r="DZK131" s="2"/>
      <c r="DZL131" s="2"/>
      <c r="DZM131" s="2"/>
      <c r="DZN131" s="2"/>
      <c r="DZO131" s="2"/>
      <c r="DZP131" s="2"/>
      <c r="DZQ131" s="2"/>
      <c r="DZR131" s="2"/>
      <c r="DZS131" s="2"/>
      <c r="DZT131" s="2"/>
      <c r="DZU131" s="2"/>
      <c r="DZV131" s="2"/>
      <c r="DZW131" s="2"/>
      <c r="DZX131" s="2"/>
      <c r="DZY131" s="2"/>
      <c r="DZZ131" s="2"/>
      <c r="EAA131" s="2"/>
      <c r="EAB131" s="2"/>
      <c r="EAC131" s="2"/>
      <c r="EAD131" s="2"/>
      <c r="EAE131" s="2"/>
      <c r="EAF131" s="2"/>
      <c r="EAG131" s="2"/>
      <c r="EAH131" s="2"/>
      <c r="EAI131" s="2"/>
      <c r="EAJ131" s="2"/>
      <c r="EAK131" s="2"/>
      <c r="EAL131" s="2"/>
      <c r="EAM131" s="2"/>
      <c r="EAN131" s="2"/>
      <c r="EAO131" s="2"/>
      <c r="EAP131" s="2"/>
      <c r="EAQ131" s="2"/>
      <c r="EAR131" s="2"/>
      <c r="EAS131" s="2"/>
      <c r="EAT131" s="2"/>
      <c r="EAU131" s="2"/>
      <c r="EAV131" s="2"/>
      <c r="EAW131" s="2"/>
      <c r="EAX131" s="2"/>
      <c r="EAY131" s="2"/>
      <c r="EAZ131" s="2"/>
      <c r="EBA131" s="2"/>
      <c r="EBB131" s="2"/>
      <c r="EBC131" s="2"/>
      <c r="EBD131" s="2"/>
      <c r="EBE131" s="2"/>
      <c r="EBF131" s="2"/>
      <c r="EBG131" s="2"/>
      <c r="EBH131" s="2"/>
      <c r="EBI131" s="2"/>
      <c r="EBJ131" s="2"/>
      <c r="EBK131" s="2"/>
      <c r="EBL131" s="2"/>
      <c r="EBM131" s="2"/>
      <c r="EBN131" s="2"/>
      <c r="EBO131" s="2"/>
      <c r="EBP131" s="2"/>
      <c r="EBQ131" s="2"/>
      <c r="EBR131" s="2"/>
      <c r="EBS131" s="2"/>
      <c r="EBT131" s="2"/>
      <c r="EBU131" s="2"/>
      <c r="EBV131" s="2"/>
      <c r="EBW131" s="2"/>
      <c r="EBX131" s="2"/>
      <c r="EBY131" s="2"/>
      <c r="EBZ131" s="2"/>
      <c r="ECA131" s="2"/>
      <c r="ECB131" s="2"/>
      <c r="ECC131" s="2"/>
      <c r="ECD131" s="2"/>
      <c r="ECE131" s="2"/>
      <c r="ECF131" s="2"/>
      <c r="ECG131" s="2"/>
      <c r="ECH131" s="2"/>
      <c r="ECI131" s="2"/>
      <c r="ECJ131" s="2"/>
      <c r="ECK131" s="2"/>
      <c r="ECL131" s="2"/>
      <c r="ECM131" s="2"/>
      <c r="ECN131" s="2"/>
      <c r="ECO131" s="2"/>
      <c r="ECP131" s="2"/>
      <c r="ECQ131" s="2"/>
      <c r="ECR131" s="2"/>
      <c r="ECS131" s="2"/>
      <c r="ECT131" s="2"/>
      <c r="ECU131" s="2"/>
      <c r="ECV131" s="2"/>
      <c r="ECW131" s="2"/>
      <c r="ECX131" s="2"/>
      <c r="ECY131" s="2"/>
      <c r="ECZ131" s="2"/>
      <c r="EDA131" s="2"/>
      <c r="EDB131" s="2"/>
      <c r="EDC131" s="2"/>
      <c r="EDD131" s="2"/>
      <c r="EDE131" s="2"/>
      <c r="EDF131" s="2"/>
      <c r="EDG131" s="2"/>
      <c r="EDH131" s="2"/>
      <c r="EDI131" s="2"/>
      <c r="EDJ131" s="2"/>
      <c r="EDK131" s="2"/>
      <c r="EDL131" s="2"/>
      <c r="EDM131" s="2"/>
      <c r="EDN131" s="2"/>
      <c r="EDO131" s="2"/>
      <c r="EDP131" s="2"/>
      <c r="EDQ131" s="2"/>
      <c r="EDR131" s="2"/>
      <c r="EDS131" s="2"/>
      <c r="EDT131" s="2"/>
      <c r="EDU131" s="2"/>
      <c r="EDV131" s="2"/>
      <c r="EDW131" s="2"/>
      <c r="EDX131" s="2"/>
      <c r="EDY131" s="2"/>
      <c r="EDZ131" s="2"/>
      <c r="EEA131" s="2"/>
      <c r="EEB131" s="2"/>
      <c r="EEC131" s="2"/>
      <c r="EED131" s="2"/>
      <c r="EEE131" s="2"/>
      <c r="EEF131" s="2"/>
      <c r="EEG131" s="2"/>
      <c r="EEH131" s="2"/>
      <c r="EEI131" s="2"/>
      <c r="EEJ131" s="2"/>
      <c r="EEK131" s="2"/>
      <c r="EEL131" s="2"/>
      <c r="EEM131" s="2"/>
      <c r="EEN131" s="2"/>
      <c r="EEO131" s="2"/>
      <c r="EEP131" s="2"/>
      <c r="EEQ131" s="2"/>
      <c r="EER131" s="2"/>
      <c r="EES131" s="2"/>
      <c r="EET131" s="2"/>
      <c r="EEU131" s="2"/>
      <c r="EEV131" s="2"/>
      <c r="EEW131" s="2"/>
      <c r="EEX131" s="2"/>
      <c r="EEY131" s="2"/>
      <c r="EEZ131" s="2"/>
      <c r="EFA131" s="2"/>
      <c r="EFB131" s="2"/>
      <c r="EFC131" s="2"/>
      <c r="EFD131" s="2"/>
      <c r="EFE131" s="2"/>
      <c r="EFF131" s="2"/>
      <c r="EFG131" s="2"/>
      <c r="EFH131" s="2"/>
      <c r="EFI131" s="2"/>
      <c r="EFJ131" s="2"/>
      <c r="EFK131" s="2"/>
      <c r="EFL131" s="2"/>
      <c r="EFM131" s="2"/>
      <c r="EFN131" s="2"/>
      <c r="EFO131" s="2"/>
      <c r="EFP131" s="2"/>
      <c r="EFQ131" s="2"/>
      <c r="EFR131" s="2"/>
      <c r="EFS131" s="2"/>
      <c r="EFT131" s="2"/>
      <c r="EFU131" s="2"/>
      <c r="EFV131" s="2"/>
      <c r="EFW131" s="2"/>
      <c r="EFX131" s="2"/>
      <c r="EFY131" s="2"/>
      <c r="EFZ131" s="2"/>
      <c r="EGA131" s="2"/>
      <c r="EGB131" s="2"/>
      <c r="EGC131" s="2"/>
      <c r="EGD131" s="2"/>
      <c r="EGE131" s="2"/>
      <c r="EGF131" s="2"/>
      <c r="EGG131" s="2"/>
      <c r="EGH131" s="2"/>
      <c r="EGI131" s="2"/>
      <c r="EGJ131" s="2"/>
      <c r="EGK131" s="2"/>
      <c r="EGL131" s="2"/>
      <c r="EGM131" s="2"/>
      <c r="EGN131" s="2"/>
      <c r="EGO131" s="2"/>
      <c r="EGP131" s="2"/>
      <c r="EGQ131" s="2"/>
      <c r="EGR131" s="2"/>
      <c r="EGS131" s="2"/>
      <c r="EGT131" s="2"/>
      <c r="EGU131" s="2"/>
      <c r="EGV131" s="2"/>
      <c r="EGW131" s="2"/>
      <c r="EGX131" s="2"/>
      <c r="EGY131" s="2"/>
      <c r="EGZ131" s="2"/>
      <c r="EHA131" s="2"/>
      <c r="EHB131" s="2"/>
      <c r="EHC131" s="2"/>
      <c r="EHD131" s="2"/>
      <c r="EHE131" s="2"/>
      <c r="EHF131" s="2"/>
      <c r="EHG131" s="2"/>
      <c r="EHH131" s="2"/>
      <c r="EHI131" s="2"/>
      <c r="EHJ131" s="2"/>
      <c r="EHK131" s="2"/>
      <c r="EHL131" s="2"/>
      <c r="EHM131" s="2"/>
      <c r="EHN131" s="2"/>
      <c r="EHO131" s="2"/>
      <c r="EHP131" s="2"/>
      <c r="EHQ131" s="2"/>
      <c r="EHR131" s="2"/>
      <c r="EHS131" s="2"/>
      <c r="EHT131" s="2"/>
      <c r="EHU131" s="2"/>
      <c r="EHV131" s="2"/>
      <c r="EHW131" s="2"/>
      <c r="EHX131" s="2"/>
      <c r="EHY131" s="2"/>
      <c r="EHZ131" s="2"/>
      <c r="EIA131" s="2"/>
      <c r="EIB131" s="2"/>
      <c r="EIC131" s="2"/>
      <c r="EID131" s="2"/>
      <c r="EIE131" s="2"/>
      <c r="EIF131" s="2"/>
      <c r="EIG131" s="2"/>
      <c r="EIH131" s="2"/>
      <c r="EII131" s="2"/>
      <c r="EIJ131" s="2"/>
      <c r="EIK131" s="2"/>
      <c r="EIL131" s="2"/>
      <c r="EIM131" s="2"/>
      <c r="EIN131" s="2"/>
      <c r="EIO131" s="2"/>
      <c r="EIP131" s="2"/>
      <c r="EIQ131" s="2"/>
      <c r="EIR131" s="2"/>
      <c r="EIS131" s="2"/>
      <c r="EIT131" s="2"/>
      <c r="EIU131" s="2"/>
      <c r="EIV131" s="2"/>
      <c r="EIW131" s="2"/>
      <c r="EIX131" s="2"/>
      <c r="EIY131" s="2"/>
      <c r="EIZ131" s="2"/>
      <c r="EJA131" s="2"/>
      <c r="EJB131" s="2"/>
      <c r="EJC131" s="2"/>
      <c r="EJD131" s="2"/>
      <c r="EJE131" s="2"/>
      <c r="EJF131" s="2"/>
      <c r="EJG131" s="2"/>
      <c r="EJH131" s="2"/>
      <c r="EJI131" s="2"/>
      <c r="EJJ131" s="2"/>
      <c r="EJK131" s="2"/>
      <c r="EJL131" s="2"/>
      <c r="EJM131" s="2"/>
      <c r="EJN131" s="2"/>
      <c r="EJO131" s="2"/>
      <c r="EJP131" s="2"/>
      <c r="EJQ131" s="2"/>
      <c r="EJR131" s="2"/>
      <c r="EJS131" s="2"/>
      <c r="EJT131" s="2"/>
      <c r="EJU131" s="2"/>
      <c r="EJV131" s="2"/>
      <c r="EJW131" s="2"/>
      <c r="EJX131" s="2"/>
      <c r="EJY131" s="2"/>
      <c r="EJZ131" s="2"/>
      <c r="EKA131" s="2"/>
      <c r="EKB131" s="2"/>
      <c r="EKC131" s="2"/>
      <c r="EKD131" s="2"/>
      <c r="EKE131" s="2"/>
      <c r="EKF131" s="2"/>
      <c r="EKG131" s="2"/>
      <c r="EKH131" s="2"/>
      <c r="EKI131" s="2"/>
      <c r="EKJ131" s="2"/>
      <c r="EKK131" s="2"/>
      <c r="EKL131" s="2"/>
      <c r="EKM131" s="2"/>
      <c r="EKN131" s="2"/>
      <c r="EKO131" s="2"/>
      <c r="EKP131" s="2"/>
      <c r="EKQ131" s="2"/>
      <c r="EKR131" s="2"/>
      <c r="EKS131" s="2"/>
      <c r="EKT131" s="2"/>
      <c r="EKU131" s="2"/>
      <c r="EKV131" s="2"/>
      <c r="EKW131" s="2"/>
      <c r="EKX131" s="2"/>
      <c r="EKY131" s="2"/>
      <c r="EKZ131" s="2"/>
      <c r="ELA131" s="2"/>
      <c r="ELB131" s="2"/>
      <c r="ELC131" s="2"/>
      <c r="ELD131" s="2"/>
      <c r="ELE131" s="2"/>
      <c r="ELF131" s="2"/>
      <c r="ELG131" s="2"/>
      <c r="ELH131" s="2"/>
      <c r="ELI131" s="2"/>
      <c r="ELJ131" s="2"/>
      <c r="ELK131" s="2"/>
      <c r="ELL131" s="2"/>
      <c r="ELM131" s="2"/>
      <c r="ELN131" s="2"/>
      <c r="ELO131" s="2"/>
      <c r="ELP131" s="2"/>
      <c r="ELQ131" s="2"/>
      <c r="ELR131" s="2"/>
      <c r="ELS131" s="2"/>
      <c r="ELT131" s="2"/>
      <c r="ELU131" s="2"/>
      <c r="ELV131" s="2"/>
      <c r="ELW131" s="2"/>
      <c r="ELX131" s="2"/>
      <c r="ELY131" s="2"/>
      <c r="ELZ131" s="2"/>
      <c r="EMA131" s="2"/>
      <c r="EMB131" s="2"/>
      <c r="EMC131" s="2"/>
      <c r="EMD131" s="2"/>
      <c r="EME131" s="2"/>
      <c r="EMF131" s="2"/>
      <c r="EMG131" s="2"/>
      <c r="EMH131" s="2"/>
      <c r="EMI131" s="2"/>
      <c r="EMJ131" s="2"/>
      <c r="EMK131" s="2"/>
      <c r="EML131" s="2"/>
      <c r="EMM131" s="2"/>
      <c r="EMN131" s="2"/>
      <c r="EMO131" s="2"/>
      <c r="EMP131" s="2"/>
      <c r="EMQ131" s="2"/>
      <c r="EMR131" s="2"/>
      <c r="EMS131" s="2"/>
      <c r="EMT131" s="2"/>
      <c r="EMU131" s="2"/>
      <c r="EMV131" s="2"/>
      <c r="EMW131" s="2"/>
      <c r="EMX131" s="2"/>
      <c r="EMY131" s="2"/>
      <c r="EMZ131" s="2"/>
      <c r="ENA131" s="2"/>
      <c r="ENB131" s="2"/>
      <c r="ENC131" s="2"/>
      <c r="END131" s="2"/>
      <c r="ENE131" s="2"/>
      <c r="ENF131" s="2"/>
      <c r="ENG131" s="2"/>
      <c r="ENH131" s="2"/>
      <c r="ENI131" s="2"/>
      <c r="ENJ131" s="2"/>
      <c r="ENK131" s="2"/>
      <c r="ENL131" s="2"/>
      <c r="ENM131" s="2"/>
      <c r="ENN131" s="2"/>
      <c r="ENO131" s="2"/>
      <c r="ENP131" s="2"/>
      <c r="ENQ131" s="2"/>
      <c r="ENR131" s="2"/>
      <c r="ENS131" s="2"/>
      <c r="ENT131" s="2"/>
      <c r="ENU131" s="2"/>
      <c r="ENV131" s="2"/>
      <c r="ENW131" s="2"/>
      <c r="ENX131" s="2"/>
      <c r="ENY131" s="2"/>
      <c r="ENZ131" s="2"/>
      <c r="EOA131" s="2"/>
      <c r="EOB131" s="2"/>
      <c r="EOC131" s="2"/>
      <c r="EOD131" s="2"/>
      <c r="EOE131" s="2"/>
      <c r="EOF131" s="2"/>
      <c r="EOG131" s="2"/>
      <c r="EOH131" s="2"/>
      <c r="EOI131" s="2"/>
      <c r="EOJ131" s="2"/>
      <c r="EOK131" s="2"/>
      <c r="EOL131" s="2"/>
      <c r="EOM131" s="2"/>
      <c r="EON131" s="2"/>
      <c r="EOO131" s="2"/>
      <c r="EOP131" s="2"/>
      <c r="EOQ131" s="2"/>
      <c r="EOR131" s="2"/>
      <c r="EOS131" s="2"/>
      <c r="EOT131" s="2"/>
      <c r="EOU131" s="2"/>
      <c r="EOV131" s="2"/>
      <c r="EOW131" s="2"/>
      <c r="EOX131" s="2"/>
      <c r="EOY131" s="2"/>
      <c r="EOZ131" s="2"/>
      <c r="EPA131" s="2"/>
      <c r="EPB131" s="2"/>
      <c r="EPC131" s="2"/>
      <c r="EPD131" s="2"/>
      <c r="EPE131" s="2"/>
      <c r="EPF131" s="2"/>
      <c r="EPG131" s="2"/>
      <c r="EPH131" s="2"/>
      <c r="EPI131" s="2"/>
      <c r="EPJ131" s="2"/>
      <c r="EPK131" s="2"/>
      <c r="EPL131" s="2"/>
      <c r="EPM131" s="2"/>
      <c r="EPN131" s="2"/>
      <c r="EPO131" s="2"/>
      <c r="EPP131" s="2"/>
      <c r="EPQ131" s="2"/>
      <c r="EPR131" s="2"/>
      <c r="EPS131" s="2"/>
      <c r="EPT131" s="2"/>
      <c r="EPU131" s="2"/>
      <c r="EPV131" s="2"/>
      <c r="EPW131" s="2"/>
      <c r="EPX131" s="2"/>
      <c r="EPY131" s="2"/>
      <c r="EPZ131" s="2"/>
      <c r="EQA131" s="2"/>
      <c r="EQB131" s="2"/>
      <c r="EQC131" s="2"/>
      <c r="EQD131" s="2"/>
      <c r="EQE131" s="2"/>
      <c r="EQF131" s="2"/>
      <c r="EQG131" s="2"/>
      <c r="EQH131" s="2"/>
      <c r="EQI131" s="2"/>
      <c r="EQJ131" s="2"/>
      <c r="EQK131" s="2"/>
      <c r="EQL131" s="2"/>
      <c r="EQM131" s="2"/>
      <c r="EQN131" s="2"/>
      <c r="EQO131" s="2"/>
      <c r="EQP131" s="2"/>
      <c r="EQQ131" s="2"/>
      <c r="EQR131" s="2"/>
      <c r="EQS131" s="2"/>
      <c r="EQT131" s="2"/>
      <c r="EQU131" s="2"/>
      <c r="EQV131" s="2"/>
      <c r="EQW131" s="2"/>
      <c r="EQX131" s="2"/>
      <c r="EQY131" s="2"/>
      <c r="EQZ131" s="2"/>
      <c r="ERA131" s="2"/>
      <c r="ERB131" s="2"/>
      <c r="ERC131" s="2"/>
      <c r="ERD131" s="2"/>
      <c r="ERE131" s="2"/>
      <c r="ERF131" s="2"/>
      <c r="ERG131" s="2"/>
      <c r="ERH131" s="2"/>
      <c r="ERI131" s="2"/>
      <c r="ERJ131" s="2"/>
      <c r="ERK131" s="2"/>
      <c r="ERL131" s="2"/>
      <c r="ERM131" s="2"/>
      <c r="ERN131" s="2"/>
      <c r="ERO131" s="2"/>
      <c r="ERP131" s="2"/>
      <c r="ERQ131" s="2"/>
      <c r="ERR131" s="2"/>
      <c r="ERS131" s="2"/>
      <c r="ERT131" s="2"/>
      <c r="ERU131" s="2"/>
      <c r="ERV131" s="2"/>
      <c r="ERW131" s="2"/>
      <c r="ERX131" s="2"/>
      <c r="ERY131" s="2"/>
      <c r="ERZ131" s="2"/>
      <c r="ESA131" s="2"/>
      <c r="ESB131" s="2"/>
      <c r="ESC131" s="2"/>
      <c r="ESD131" s="2"/>
      <c r="ESE131" s="2"/>
      <c r="ESF131" s="2"/>
      <c r="ESG131" s="2"/>
      <c r="ESH131" s="2"/>
      <c r="ESI131" s="2"/>
      <c r="ESJ131" s="2"/>
      <c r="ESK131" s="2"/>
      <c r="ESL131" s="2"/>
      <c r="ESM131" s="2"/>
      <c r="ESN131" s="2"/>
      <c r="ESO131" s="2"/>
      <c r="ESP131" s="2"/>
      <c r="ESQ131" s="2"/>
      <c r="ESR131" s="2"/>
      <c r="ESS131" s="2"/>
      <c r="EST131" s="2"/>
      <c r="ESU131" s="2"/>
      <c r="ESV131" s="2"/>
      <c r="ESW131" s="2"/>
      <c r="ESX131" s="2"/>
      <c r="ESY131" s="2"/>
      <c r="ESZ131" s="2"/>
      <c r="ETA131" s="2"/>
      <c r="ETB131" s="2"/>
      <c r="ETC131" s="2"/>
      <c r="ETD131" s="2"/>
      <c r="ETE131" s="2"/>
      <c r="ETF131" s="2"/>
      <c r="ETG131" s="2"/>
      <c r="ETH131" s="2"/>
      <c r="ETI131" s="2"/>
      <c r="ETJ131" s="2"/>
      <c r="ETK131" s="2"/>
      <c r="ETL131" s="2"/>
      <c r="ETM131" s="2"/>
      <c r="ETN131" s="2"/>
      <c r="ETO131" s="2"/>
      <c r="ETP131" s="2"/>
      <c r="ETQ131" s="2"/>
      <c r="ETR131" s="2"/>
      <c r="ETS131" s="2"/>
      <c r="ETT131" s="2"/>
      <c r="ETU131" s="2"/>
      <c r="ETV131" s="2"/>
      <c r="ETW131" s="2"/>
      <c r="ETX131" s="2"/>
      <c r="ETY131" s="2"/>
      <c r="ETZ131" s="2"/>
      <c r="EUA131" s="2"/>
      <c r="EUB131" s="2"/>
      <c r="EUC131" s="2"/>
      <c r="EUD131" s="2"/>
      <c r="EUE131" s="2"/>
      <c r="EUF131" s="2"/>
      <c r="EUG131" s="2"/>
      <c r="EUH131" s="2"/>
      <c r="EUI131" s="2"/>
      <c r="EUJ131" s="2"/>
      <c r="EUK131" s="2"/>
      <c r="EUL131" s="2"/>
      <c r="EUM131" s="2"/>
      <c r="EUN131" s="2"/>
      <c r="EUO131" s="2"/>
      <c r="EUP131" s="2"/>
      <c r="EUQ131" s="2"/>
      <c r="EUR131" s="2"/>
      <c r="EUS131" s="2"/>
      <c r="EUT131" s="2"/>
      <c r="EUU131" s="2"/>
      <c r="EUV131" s="2"/>
      <c r="EUW131" s="2"/>
      <c r="EUX131" s="2"/>
      <c r="EUY131" s="2"/>
      <c r="EUZ131" s="2"/>
      <c r="EVA131" s="2"/>
      <c r="EVB131" s="2"/>
      <c r="EVC131" s="2"/>
      <c r="EVD131" s="2"/>
      <c r="EVE131" s="2"/>
      <c r="EVF131" s="2"/>
      <c r="EVG131" s="2"/>
      <c r="EVH131" s="2"/>
      <c r="EVI131" s="2"/>
      <c r="EVJ131" s="2"/>
      <c r="EVK131" s="2"/>
      <c r="EVL131" s="2"/>
      <c r="EVM131" s="2"/>
      <c r="EVN131" s="2"/>
      <c r="EVO131" s="2"/>
      <c r="EVP131" s="2"/>
      <c r="EVQ131" s="2"/>
      <c r="EVR131" s="2"/>
      <c r="EVS131" s="2"/>
      <c r="EVT131" s="2"/>
      <c r="EVU131" s="2"/>
      <c r="EVV131" s="2"/>
      <c r="EVW131" s="2"/>
      <c r="EVX131" s="2"/>
      <c r="EVY131" s="2"/>
      <c r="EVZ131" s="2"/>
      <c r="EWA131" s="2"/>
      <c r="EWB131" s="2"/>
      <c r="EWC131" s="2"/>
      <c r="EWD131" s="2"/>
      <c r="EWE131" s="2"/>
      <c r="EWF131" s="2"/>
      <c r="EWG131" s="2"/>
      <c r="EWH131" s="2"/>
      <c r="EWI131" s="2"/>
      <c r="EWJ131" s="2"/>
      <c r="EWK131" s="2"/>
      <c r="EWL131" s="2"/>
      <c r="EWM131" s="2"/>
      <c r="EWN131" s="2"/>
      <c r="EWO131" s="2"/>
      <c r="EWP131" s="2"/>
      <c r="EWQ131" s="2"/>
      <c r="EWR131" s="2"/>
      <c r="EWS131" s="2"/>
      <c r="EWT131" s="2"/>
      <c r="EWU131" s="2"/>
      <c r="EWV131" s="2"/>
      <c r="EWW131" s="2"/>
      <c r="EWX131" s="2"/>
      <c r="EWY131" s="2"/>
      <c r="EWZ131" s="2"/>
      <c r="EXA131" s="2"/>
      <c r="EXB131" s="2"/>
      <c r="EXC131" s="2"/>
      <c r="EXD131" s="2"/>
      <c r="EXE131" s="2"/>
      <c r="EXF131" s="2"/>
      <c r="EXG131" s="2"/>
      <c r="EXH131" s="2"/>
      <c r="EXI131" s="2"/>
      <c r="EXJ131" s="2"/>
      <c r="EXK131" s="2"/>
      <c r="EXL131" s="2"/>
      <c r="EXM131" s="2"/>
      <c r="EXN131" s="2"/>
      <c r="EXO131" s="2"/>
      <c r="EXP131" s="2"/>
      <c r="EXQ131" s="2"/>
      <c r="EXR131" s="2"/>
      <c r="EXS131" s="2"/>
      <c r="EXT131" s="2"/>
      <c r="EXU131" s="2"/>
      <c r="EXV131" s="2"/>
      <c r="EXW131" s="2"/>
      <c r="EXX131" s="2"/>
      <c r="EXY131" s="2"/>
      <c r="EXZ131" s="2"/>
      <c r="EYA131" s="2"/>
      <c r="EYB131" s="2"/>
      <c r="EYC131" s="2"/>
      <c r="EYD131" s="2"/>
      <c r="EYE131" s="2"/>
      <c r="EYF131" s="2"/>
      <c r="EYG131" s="2"/>
      <c r="EYH131" s="2"/>
      <c r="EYI131" s="2"/>
      <c r="EYJ131" s="2"/>
      <c r="EYK131" s="2"/>
      <c r="EYL131" s="2"/>
      <c r="EYM131" s="2"/>
      <c r="EYN131" s="2"/>
      <c r="EYO131" s="2"/>
      <c r="EYP131" s="2"/>
      <c r="EYQ131" s="2"/>
      <c r="EYR131" s="2"/>
      <c r="EYS131" s="2"/>
      <c r="EYT131" s="2"/>
      <c r="EYU131" s="2"/>
      <c r="EYV131" s="2"/>
      <c r="EYW131" s="2"/>
      <c r="EYX131" s="2"/>
      <c r="EYY131" s="2"/>
      <c r="EYZ131" s="2"/>
      <c r="EZA131" s="2"/>
      <c r="EZB131" s="2"/>
      <c r="EZC131" s="2"/>
      <c r="EZD131" s="2"/>
      <c r="EZE131" s="2"/>
      <c r="EZF131" s="2"/>
      <c r="EZG131" s="2"/>
      <c r="EZH131" s="2"/>
      <c r="EZI131" s="2"/>
      <c r="EZJ131" s="2"/>
      <c r="EZK131" s="2"/>
      <c r="EZL131" s="2"/>
      <c r="EZM131" s="2"/>
      <c r="EZN131" s="2"/>
      <c r="EZO131" s="2"/>
      <c r="EZP131" s="2"/>
      <c r="EZQ131" s="2"/>
      <c r="EZR131" s="2"/>
      <c r="EZS131" s="2"/>
      <c r="EZT131" s="2"/>
      <c r="EZU131" s="2"/>
      <c r="EZV131" s="2"/>
      <c r="EZW131" s="2"/>
      <c r="EZX131" s="2"/>
      <c r="EZY131" s="2"/>
      <c r="EZZ131" s="2"/>
      <c r="FAA131" s="2"/>
      <c r="FAB131" s="2"/>
      <c r="FAC131" s="2"/>
      <c r="FAD131" s="2"/>
      <c r="FAE131" s="2"/>
      <c r="FAF131" s="2"/>
      <c r="FAG131" s="2"/>
      <c r="FAH131" s="2"/>
      <c r="FAI131" s="2"/>
      <c r="FAJ131" s="2"/>
      <c r="FAK131" s="2"/>
      <c r="FAL131" s="2"/>
      <c r="FAM131" s="2"/>
      <c r="FAN131" s="2"/>
      <c r="FAO131" s="2"/>
      <c r="FAP131" s="2"/>
      <c r="FAQ131" s="2"/>
      <c r="FAR131" s="2"/>
      <c r="FAS131" s="2"/>
      <c r="FAT131" s="2"/>
      <c r="FAU131" s="2"/>
      <c r="FAV131" s="2"/>
      <c r="FAW131" s="2"/>
      <c r="FAX131" s="2"/>
      <c r="FAY131" s="2"/>
      <c r="FAZ131" s="2"/>
      <c r="FBA131" s="2"/>
      <c r="FBB131" s="2"/>
      <c r="FBC131" s="2"/>
      <c r="FBD131" s="2"/>
      <c r="FBE131" s="2"/>
      <c r="FBF131" s="2"/>
      <c r="FBG131" s="2"/>
      <c r="FBH131" s="2"/>
      <c r="FBI131" s="2"/>
      <c r="FBJ131" s="2"/>
      <c r="FBK131" s="2"/>
      <c r="FBL131" s="2"/>
      <c r="FBM131" s="2"/>
      <c r="FBN131" s="2"/>
      <c r="FBO131" s="2"/>
      <c r="FBP131" s="2"/>
      <c r="FBQ131" s="2"/>
      <c r="FBR131" s="2"/>
      <c r="FBS131" s="2"/>
      <c r="FBT131" s="2"/>
      <c r="FBU131" s="2"/>
      <c r="FBV131" s="2"/>
      <c r="FBW131" s="2"/>
      <c r="FBX131" s="2"/>
      <c r="FBY131" s="2"/>
      <c r="FBZ131" s="2"/>
      <c r="FCA131" s="2"/>
      <c r="FCB131" s="2"/>
      <c r="FCC131" s="2"/>
      <c r="FCD131" s="2"/>
      <c r="FCE131" s="2"/>
      <c r="FCF131" s="2"/>
      <c r="FCG131" s="2"/>
      <c r="FCH131" s="2"/>
      <c r="FCI131" s="2"/>
      <c r="FCJ131" s="2"/>
      <c r="FCK131" s="2"/>
      <c r="FCL131" s="2"/>
      <c r="FCM131" s="2"/>
      <c r="FCN131" s="2"/>
      <c r="FCO131" s="2"/>
      <c r="FCP131" s="2"/>
      <c r="FCQ131" s="2"/>
      <c r="FCR131" s="2"/>
      <c r="FCS131" s="2"/>
      <c r="FCT131" s="2"/>
      <c r="FCU131" s="2"/>
      <c r="FCV131" s="2"/>
      <c r="FCW131" s="2"/>
      <c r="FCX131" s="2"/>
      <c r="FCY131" s="2"/>
      <c r="FCZ131" s="2"/>
      <c r="FDA131" s="2"/>
      <c r="FDB131" s="2"/>
      <c r="FDC131" s="2"/>
      <c r="FDD131" s="2"/>
      <c r="FDE131" s="2"/>
      <c r="FDF131" s="2"/>
      <c r="FDG131" s="2"/>
      <c r="FDH131" s="2"/>
      <c r="FDI131" s="2"/>
      <c r="FDJ131" s="2"/>
      <c r="FDK131" s="2"/>
      <c r="FDL131" s="2"/>
      <c r="FDM131" s="2"/>
      <c r="FDN131" s="2"/>
      <c r="FDO131" s="2"/>
      <c r="FDP131" s="2"/>
      <c r="FDQ131" s="2"/>
      <c r="FDR131" s="2"/>
      <c r="FDS131" s="2"/>
      <c r="FDT131" s="2"/>
      <c r="FDU131" s="2"/>
      <c r="FDV131" s="2"/>
      <c r="FDW131" s="2"/>
      <c r="FDX131" s="2"/>
      <c r="FDY131" s="2"/>
      <c r="FDZ131" s="2"/>
      <c r="FEA131" s="2"/>
      <c r="FEB131" s="2"/>
      <c r="FEC131" s="2"/>
      <c r="FED131" s="2"/>
      <c r="FEE131" s="2"/>
      <c r="FEF131" s="2"/>
      <c r="FEG131" s="2"/>
      <c r="FEH131" s="2"/>
      <c r="FEI131" s="2"/>
      <c r="FEJ131" s="2"/>
      <c r="FEK131" s="2"/>
      <c r="FEL131" s="2"/>
      <c r="FEM131" s="2"/>
      <c r="FEN131" s="2"/>
      <c r="FEO131" s="2"/>
      <c r="FEP131" s="2"/>
      <c r="FEQ131" s="2"/>
      <c r="FER131" s="2"/>
      <c r="FES131" s="2"/>
      <c r="FET131" s="2"/>
      <c r="FEU131" s="2"/>
      <c r="FEV131" s="2"/>
      <c r="FEW131" s="2"/>
      <c r="FEX131" s="2"/>
      <c r="FEY131" s="2"/>
      <c r="FEZ131" s="2"/>
      <c r="FFA131" s="2"/>
      <c r="FFB131" s="2"/>
      <c r="FFC131" s="2"/>
      <c r="FFD131" s="2"/>
      <c r="FFE131" s="2"/>
      <c r="FFF131" s="2"/>
      <c r="FFG131" s="2"/>
      <c r="FFH131" s="2"/>
      <c r="FFI131" s="2"/>
      <c r="FFJ131" s="2"/>
      <c r="FFK131" s="2"/>
      <c r="FFL131" s="2"/>
      <c r="FFM131" s="2"/>
      <c r="FFN131" s="2"/>
      <c r="FFO131" s="2"/>
      <c r="FFP131" s="2"/>
      <c r="FFQ131" s="2"/>
      <c r="FFR131" s="2"/>
      <c r="FFS131" s="2"/>
      <c r="FFT131" s="2"/>
      <c r="FFU131" s="2"/>
      <c r="FFV131" s="2"/>
      <c r="FFW131" s="2"/>
      <c r="FFX131" s="2"/>
      <c r="FFY131" s="2"/>
      <c r="FFZ131" s="2"/>
      <c r="FGA131" s="2"/>
      <c r="FGB131" s="2"/>
      <c r="FGC131" s="2"/>
      <c r="FGD131" s="2"/>
      <c r="FGE131" s="2"/>
      <c r="FGF131" s="2"/>
      <c r="FGG131" s="2"/>
      <c r="FGH131" s="2"/>
      <c r="FGI131" s="2"/>
      <c r="FGJ131" s="2"/>
      <c r="FGK131" s="2"/>
      <c r="FGL131" s="2"/>
      <c r="FGM131" s="2"/>
      <c r="FGN131" s="2"/>
      <c r="FGO131" s="2"/>
      <c r="FGP131" s="2"/>
      <c r="FGQ131" s="2"/>
      <c r="FGR131" s="2"/>
      <c r="FGS131" s="2"/>
      <c r="FGT131" s="2"/>
      <c r="FGU131" s="2"/>
      <c r="FGV131" s="2"/>
      <c r="FGW131" s="2"/>
      <c r="FGX131" s="2"/>
      <c r="FGY131" s="2"/>
      <c r="FGZ131" s="2"/>
      <c r="FHA131" s="2"/>
      <c r="FHB131" s="2"/>
      <c r="FHC131" s="2"/>
      <c r="FHD131" s="2"/>
      <c r="FHE131" s="2"/>
      <c r="FHF131" s="2"/>
      <c r="FHG131" s="2"/>
      <c r="FHH131" s="2"/>
      <c r="FHI131" s="2"/>
      <c r="FHJ131" s="2"/>
      <c r="FHK131" s="2"/>
      <c r="FHL131" s="2"/>
      <c r="FHM131" s="2"/>
      <c r="FHN131" s="2"/>
      <c r="FHO131" s="2"/>
      <c r="FHP131" s="2"/>
      <c r="FHQ131" s="2"/>
      <c r="FHR131" s="2"/>
      <c r="FHS131" s="2"/>
      <c r="FHT131" s="2"/>
      <c r="FHU131" s="2"/>
      <c r="FHV131" s="2"/>
      <c r="FHW131" s="2"/>
      <c r="FHX131" s="2"/>
      <c r="FHY131" s="2"/>
      <c r="FHZ131" s="2"/>
      <c r="FIA131" s="2"/>
      <c r="FIB131" s="2"/>
      <c r="FIC131" s="2"/>
      <c r="FID131" s="2"/>
      <c r="FIE131" s="2"/>
      <c r="FIF131" s="2"/>
      <c r="FIG131" s="2"/>
      <c r="FIH131" s="2"/>
      <c r="FII131" s="2"/>
      <c r="FIJ131" s="2"/>
      <c r="FIK131" s="2"/>
      <c r="FIL131" s="2"/>
      <c r="FIM131" s="2"/>
      <c r="FIN131" s="2"/>
      <c r="FIO131" s="2"/>
      <c r="FIP131" s="2"/>
      <c r="FIQ131" s="2"/>
      <c r="FIR131" s="2"/>
      <c r="FIS131" s="2"/>
      <c r="FIT131" s="2"/>
      <c r="FIU131" s="2"/>
      <c r="FIV131" s="2"/>
      <c r="FIW131" s="2"/>
      <c r="FIX131" s="2"/>
      <c r="FIY131" s="2"/>
      <c r="FIZ131" s="2"/>
      <c r="FJA131" s="2"/>
      <c r="FJB131" s="2"/>
      <c r="FJC131" s="2"/>
      <c r="FJD131" s="2"/>
      <c r="FJE131" s="2"/>
      <c r="FJF131" s="2"/>
      <c r="FJG131" s="2"/>
      <c r="FJH131" s="2"/>
      <c r="FJI131" s="2"/>
      <c r="FJJ131" s="2"/>
      <c r="FJK131" s="2"/>
      <c r="FJL131" s="2"/>
      <c r="FJM131" s="2"/>
      <c r="FJN131" s="2"/>
      <c r="FJO131" s="2"/>
      <c r="FJP131" s="2"/>
      <c r="FJQ131" s="2"/>
      <c r="FJR131" s="2"/>
      <c r="FJS131" s="2"/>
      <c r="FJT131" s="2"/>
      <c r="FJU131" s="2"/>
      <c r="FJV131" s="2"/>
      <c r="FJW131" s="2"/>
      <c r="FJX131" s="2"/>
      <c r="FJY131" s="2"/>
      <c r="FJZ131" s="2"/>
      <c r="FKA131" s="2"/>
      <c r="FKB131" s="2"/>
      <c r="FKC131" s="2"/>
      <c r="FKD131" s="2"/>
      <c r="FKE131" s="2"/>
      <c r="FKF131" s="2"/>
      <c r="FKG131" s="2"/>
      <c r="FKH131" s="2"/>
      <c r="FKI131" s="2"/>
      <c r="FKJ131" s="2"/>
      <c r="FKK131" s="2"/>
      <c r="FKL131" s="2"/>
      <c r="FKM131" s="2"/>
      <c r="FKN131" s="2"/>
      <c r="FKO131" s="2"/>
      <c r="FKP131" s="2"/>
      <c r="FKQ131" s="2"/>
      <c r="FKR131" s="2"/>
      <c r="FKS131" s="2"/>
      <c r="FKT131" s="2"/>
      <c r="FKU131" s="2"/>
      <c r="FKV131" s="2"/>
      <c r="FKW131" s="2"/>
      <c r="FKX131" s="2"/>
      <c r="FKY131" s="2"/>
      <c r="FKZ131" s="2"/>
      <c r="FLA131" s="2"/>
      <c r="FLB131" s="2"/>
      <c r="FLC131" s="2"/>
      <c r="FLD131" s="2"/>
      <c r="FLE131" s="2"/>
      <c r="FLF131" s="2"/>
      <c r="FLG131" s="2"/>
      <c r="FLH131" s="2"/>
      <c r="FLI131" s="2"/>
      <c r="FLJ131" s="2"/>
      <c r="FLK131" s="2"/>
      <c r="FLL131" s="2"/>
      <c r="FLM131" s="2"/>
      <c r="FLN131" s="2"/>
      <c r="FLO131" s="2"/>
      <c r="FLP131" s="2"/>
      <c r="FLQ131" s="2"/>
      <c r="FLR131" s="2"/>
      <c r="FLS131" s="2"/>
      <c r="FLT131" s="2"/>
      <c r="FLU131" s="2"/>
      <c r="FLV131" s="2"/>
      <c r="FLW131" s="2"/>
      <c r="FLX131" s="2"/>
      <c r="FLY131" s="2"/>
      <c r="FLZ131" s="2"/>
      <c r="FMA131" s="2"/>
      <c r="FMB131" s="2"/>
      <c r="FMC131" s="2"/>
      <c r="FMD131" s="2"/>
      <c r="FME131" s="2"/>
      <c r="FMF131" s="2"/>
      <c r="FMG131" s="2"/>
      <c r="FMH131" s="2"/>
      <c r="FMI131" s="2"/>
      <c r="FMJ131" s="2"/>
      <c r="FMK131" s="2"/>
      <c r="FML131" s="2"/>
      <c r="FMM131" s="2"/>
      <c r="FMN131" s="2"/>
      <c r="FMO131" s="2"/>
      <c r="FMP131" s="2"/>
      <c r="FMQ131" s="2"/>
      <c r="FMR131" s="2"/>
      <c r="FMS131" s="2"/>
      <c r="FMT131" s="2"/>
      <c r="FMU131" s="2"/>
      <c r="FMV131" s="2"/>
      <c r="FMW131" s="2"/>
      <c r="FMX131" s="2"/>
      <c r="FMY131" s="2"/>
      <c r="FMZ131" s="2"/>
      <c r="FNA131" s="2"/>
      <c r="FNB131" s="2"/>
      <c r="FNC131" s="2"/>
      <c r="FND131" s="2"/>
      <c r="FNE131" s="2"/>
      <c r="FNF131" s="2"/>
      <c r="FNG131" s="2"/>
      <c r="FNH131" s="2"/>
      <c r="FNI131" s="2"/>
      <c r="FNJ131" s="2"/>
      <c r="FNK131" s="2"/>
      <c r="FNL131" s="2"/>
      <c r="FNM131" s="2"/>
      <c r="FNN131" s="2"/>
      <c r="FNO131" s="2"/>
      <c r="FNP131" s="2"/>
      <c r="FNQ131" s="2"/>
      <c r="FNR131" s="2"/>
      <c r="FNS131" s="2"/>
      <c r="FNT131" s="2"/>
      <c r="FNU131" s="2"/>
      <c r="FNV131" s="2"/>
      <c r="FNW131" s="2"/>
      <c r="FNX131" s="2"/>
      <c r="FNY131" s="2"/>
      <c r="FNZ131" s="2"/>
      <c r="FOA131" s="2"/>
      <c r="FOB131" s="2"/>
      <c r="FOC131" s="2"/>
      <c r="FOD131" s="2"/>
      <c r="FOE131" s="2"/>
      <c r="FOF131" s="2"/>
      <c r="FOG131" s="2"/>
      <c r="FOH131" s="2"/>
      <c r="FOI131" s="2"/>
      <c r="FOJ131" s="2"/>
      <c r="FOK131" s="2"/>
      <c r="FOL131" s="2"/>
      <c r="FOM131" s="2"/>
      <c r="FON131" s="2"/>
      <c r="FOO131" s="2"/>
      <c r="FOP131" s="2"/>
      <c r="FOQ131" s="2"/>
      <c r="FOR131" s="2"/>
      <c r="FOS131" s="2"/>
      <c r="FOT131" s="2"/>
      <c r="FOU131" s="2"/>
      <c r="FOV131" s="2"/>
      <c r="FOW131" s="2"/>
      <c r="FOX131" s="2"/>
      <c r="FOY131" s="2"/>
      <c r="FOZ131" s="2"/>
      <c r="FPA131" s="2"/>
      <c r="FPB131" s="2"/>
      <c r="FPC131" s="2"/>
      <c r="FPD131" s="2"/>
      <c r="FPE131" s="2"/>
      <c r="FPF131" s="2"/>
      <c r="FPG131" s="2"/>
      <c r="FPH131" s="2"/>
      <c r="FPI131" s="2"/>
      <c r="FPJ131" s="2"/>
      <c r="FPK131" s="2"/>
      <c r="FPL131" s="2"/>
      <c r="FPM131" s="2"/>
      <c r="FPN131" s="2"/>
      <c r="FPO131" s="2"/>
      <c r="FPP131" s="2"/>
      <c r="FPQ131" s="2"/>
      <c r="FPR131" s="2"/>
      <c r="FPS131" s="2"/>
      <c r="FPT131" s="2"/>
      <c r="FPU131" s="2"/>
      <c r="FPV131" s="2"/>
      <c r="FPW131" s="2"/>
      <c r="FPX131" s="2"/>
      <c r="FPY131" s="2"/>
      <c r="FPZ131" s="2"/>
      <c r="FQA131" s="2"/>
      <c r="FQB131" s="2"/>
      <c r="FQC131" s="2"/>
      <c r="FQD131" s="2"/>
      <c r="FQE131" s="2"/>
      <c r="FQF131" s="2"/>
      <c r="FQG131" s="2"/>
      <c r="FQH131" s="2"/>
      <c r="FQI131" s="2"/>
      <c r="FQJ131" s="2"/>
      <c r="FQK131" s="2"/>
      <c r="FQL131" s="2"/>
      <c r="FQM131" s="2"/>
      <c r="FQN131" s="2"/>
      <c r="FQO131" s="2"/>
      <c r="FQP131" s="2"/>
      <c r="FQQ131" s="2"/>
      <c r="FQR131" s="2"/>
      <c r="FQS131" s="2"/>
      <c r="FQT131" s="2"/>
      <c r="FQU131" s="2"/>
      <c r="FQV131" s="2"/>
      <c r="FQW131" s="2"/>
      <c r="FQX131" s="2"/>
      <c r="FQY131" s="2"/>
      <c r="FQZ131" s="2"/>
      <c r="FRA131" s="2"/>
      <c r="FRB131" s="2"/>
      <c r="FRC131" s="2"/>
      <c r="FRD131" s="2"/>
      <c r="FRE131" s="2"/>
      <c r="FRF131" s="2"/>
      <c r="FRG131" s="2"/>
      <c r="FRH131" s="2"/>
      <c r="FRI131" s="2"/>
      <c r="FRJ131" s="2"/>
      <c r="FRK131" s="2"/>
      <c r="FRL131" s="2"/>
      <c r="FRM131" s="2"/>
      <c r="FRN131" s="2"/>
      <c r="FRO131" s="2"/>
      <c r="FRP131" s="2"/>
      <c r="FRQ131" s="2"/>
      <c r="FRR131" s="2"/>
      <c r="FRS131" s="2"/>
      <c r="FRT131" s="2"/>
      <c r="FRU131" s="2"/>
      <c r="FRV131" s="2"/>
      <c r="FRW131" s="2"/>
      <c r="FRX131" s="2"/>
      <c r="FRY131" s="2"/>
      <c r="FRZ131" s="2"/>
      <c r="FSA131" s="2"/>
      <c r="FSB131" s="2"/>
      <c r="FSC131" s="2"/>
      <c r="FSD131" s="2"/>
      <c r="FSE131" s="2"/>
      <c r="FSF131" s="2"/>
      <c r="FSG131" s="2"/>
      <c r="FSH131" s="2"/>
      <c r="FSI131" s="2"/>
      <c r="FSJ131" s="2"/>
      <c r="FSK131" s="2"/>
      <c r="FSL131" s="2"/>
      <c r="FSM131" s="2"/>
      <c r="FSN131" s="2"/>
      <c r="FSO131" s="2"/>
      <c r="FSP131" s="2"/>
      <c r="FSQ131" s="2"/>
      <c r="FSR131" s="2"/>
      <c r="FSS131" s="2"/>
      <c r="FST131" s="2"/>
      <c r="FSU131" s="2"/>
      <c r="FSV131" s="2"/>
      <c r="FSW131" s="2"/>
      <c r="FSX131" s="2"/>
      <c r="FSY131" s="2"/>
      <c r="FSZ131" s="2"/>
      <c r="FTA131" s="2"/>
      <c r="FTB131" s="2"/>
      <c r="FTC131" s="2"/>
      <c r="FTD131" s="2"/>
      <c r="FTE131" s="2"/>
      <c r="FTF131" s="2"/>
      <c r="FTG131" s="2"/>
      <c r="FTH131" s="2"/>
      <c r="FTI131" s="2"/>
      <c r="FTJ131" s="2"/>
      <c r="FTK131" s="2"/>
      <c r="FTL131" s="2"/>
      <c r="FTM131" s="2"/>
      <c r="FTN131" s="2"/>
      <c r="FTO131" s="2"/>
      <c r="FTP131" s="2"/>
      <c r="FTQ131" s="2"/>
      <c r="FTR131" s="2"/>
      <c r="FTS131" s="2"/>
      <c r="FTT131" s="2"/>
      <c r="FTU131" s="2"/>
      <c r="FTV131" s="2"/>
      <c r="FTW131" s="2"/>
      <c r="FTX131" s="2"/>
      <c r="FTY131" s="2"/>
      <c r="FTZ131" s="2"/>
      <c r="FUA131" s="2"/>
      <c r="FUB131" s="2"/>
      <c r="FUC131" s="2"/>
      <c r="FUD131" s="2"/>
      <c r="FUE131" s="2"/>
      <c r="FUF131" s="2"/>
      <c r="FUG131" s="2"/>
      <c r="FUH131" s="2"/>
      <c r="FUI131" s="2"/>
      <c r="FUJ131" s="2"/>
      <c r="FUK131" s="2"/>
      <c r="FUL131" s="2"/>
      <c r="FUM131" s="2"/>
      <c r="FUN131" s="2"/>
      <c r="FUO131" s="2"/>
      <c r="FUP131" s="2"/>
      <c r="FUQ131" s="2"/>
      <c r="FUR131" s="2"/>
      <c r="FUS131" s="2"/>
      <c r="FUT131" s="2"/>
      <c r="FUU131" s="2"/>
      <c r="FUV131" s="2"/>
      <c r="FUW131" s="2"/>
      <c r="FUX131" s="2"/>
      <c r="FUY131" s="2"/>
      <c r="FUZ131" s="2"/>
      <c r="FVA131" s="2"/>
      <c r="FVB131" s="2"/>
      <c r="FVC131" s="2"/>
      <c r="FVD131" s="2"/>
      <c r="FVE131" s="2"/>
      <c r="FVF131" s="2"/>
      <c r="FVG131" s="2"/>
      <c r="FVH131" s="2"/>
      <c r="FVI131" s="2"/>
      <c r="FVJ131" s="2"/>
      <c r="FVK131" s="2"/>
      <c r="FVL131" s="2"/>
      <c r="FVM131" s="2"/>
      <c r="FVN131" s="2"/>
      <c r="FVO131" s="2"/>
      <c r="FVP131" s="2"/>
      <c r="FVQ131" s="2"/>
      <c r="FVR131" s="2"/>
      <c r="FVS131" s="2"/>
      <c r="FVT131" s="2"/>
      <c r="FVU131" s="2"/>
      <c r="FVV131" s="2"/>
      <c r="FVW131" s="2"/>
      <c r="FVX131" s="2"/>
      <c r="FVY131" s="2"/>
      <c r="FVZ131" s="2"/>
      <c r="FWA131" s="2"/>
      <c r="FWB131" s="2"/>
      <c r="FWC131" s="2"/>
      <c r="FWD131" s="2"/>
      <c r="FWE131" s="2"/>
      <c r="FWF131" s="2"/>
      <c r="FWG131" s="2"/>
      <c r="FWH131" s="2"/>
      <c r="FWI131" s="2"/>
      <c r="FWJ131" s="2"/>
      <c r="FWK131" s="2"/>
      <c r="FWL131" s="2"/>
      <c r="FWM131" s="2"/>
      <c r="FWN131" s="2"/>
      <c r="FWO131" s="2"/>
      <c r="FWP131" s="2"/>
      <c r="FWQ131" s="2"/>
      <c r="FWR131" s="2"/>
      <c r="FWS131" s="2"/>
      <c r="FWT131" s="2"/>
      <c r="FWU131" s="2"/>
      <c r="FWV131" s="2"/>
      <c r="FWW131" s="2"/>
      <c r="FWX131" s="2"/>
      <c r="FWY131" s="2"/>
      <c r="FWZ131" s="2"/>
      <c r="FXA131" s="2"/>
      <c r="FXB131" s="2"/>
      <c r="FXC131" s="2"/>
      <c r="FXD131" s="2"/>
      <c r="FXE131" s="2"/>
      <c r="FXF131" s="2"/>
      <c r="FXG131" s="2"/>
      <c r="FXH131" s="2"/>
      <c r="FXI131" s="2"/>
      <c r="FXJ131" s="2"/>
      <c r="FXK131" s="2"/>
      <c r="FXL131" s="2"/>
      <c r="FXM131" s="2"/>
      <c r="FXN131" s="2"/>
      <c r="FXO131" s="2"/>
      <c r="FXP131" s="2"/>
      <c r="FXQ131" s="2"/>
      <c r="FXR131" s="2"/>
      <c r="FXS131" s="2"/>
      <c r="FXT131" s="2"/>
      <c r="FXU131" s="2"/>
      <c r="FXV131" s="2"/>
      <c r="FXW131" s="2"/>
      <c r="FXX131" s="2"/>
      <c r="FXY131" s="2"/>
      <c r="FXZ131" s="2"/>
      <c r="FYA131" s="2"/>
      <c r="FYB131" s="2"/>
      <c r="FYC131" s="2"/>
      <c r="FYD131" s="2"/>
      <c r="FYE131" s="2"/>
      <c r="FYF131" s="2"/>
      <c r="FYG131" s="2"/>
      <c r="FYH131" s="2"/>
      <c r="FYI131" s="2"/>
      <c r="FYJ131" s="2"/>
      <c r="FYK131" s="2"/>
      <c r="FYL131" s="2"/>
      <c r="FYM131" s="2"/>
      <c r="FYN131" s="2"/>
      <c r="FYO131" s="2"/>
      <c r="FYP131" s="2"/>
      <c r="FYQ131" s="2"/>
      <c r="FYR131" s="2"/>
      <c r="FYS131" s="2"/>
      <c r="FYT131" s="2"/>
      <c r="FYU131" s="2"/>
      <c r="FYV131" s="2"/>
      <c r="FYW131" s="2"/>
      <c r="FYX131" s="2"/>
      <c r="FYY131" s="2"/>
      <c r="FYZ131" s="2"/>
      <c r="FZA131" s="2"/>
      <c r="FZB131" s="2"/>
      <c r="FZC131" s="2"/>
      <c r="FZD131" s="2"/>
      <c r="FZE131" s="2"/>
      <c r="FZF131" s="2"/>
      <c r="FZG131" s="2"/>
      <c r="FZH131" s="2"/>
      <c r="FZI131" s="2"/>
      <c r="FZJ131" s="2"/>
      <c r="FZK131" s="2"/>
      <c r="FZL131" s="2"/>
      <c r="FZM131" s="2"/>
      <c r="FZN131" s="2"/>
      <c r="FZO131" s="2"/>
      <c r="FZP131" s="2"/>
      <c r="FZQ131" s="2"/>
      <c r="FZR131" s="2"/>
      <c r="FZS131" s="2"/>
      <c r="FZT131" s="2"/>
      <c r="FZU131" s="2"/>
      <c r="FZV131" s="2"/>
      <c r="FZW131" s="2"/>
      <c r="FZX131" s="2"/>
      <c r="FZY131" s="2"/>
      <c r="FZZ131" s="2"/>
      <c r="GAA131" s="2"/>
      <c r="GAB131" s="2"/>
      <c r="GAC131" s="2"/>
      <c r="GAD131" s="2"/>
      <c r="GAE131" s="2"/>
      <c r="GAF131" s="2"/>
      <c r="GAG131" s="2"/>
      <c r="GAH131" s="2"/>
      <c r="GAI131" s="2"/>
      <c r="GAJ131" s="2"/>
      <c r="GAK131" s="2"/>
      <c r="GAL131" s="2"/>
      <c r="GAM131" s="2"/>
      <c r="GAN131" s="2"/>
      <c r="GAO131" s="2"/>
      <c r="GAP131" s="2"/>
      <c r="GAQ131" s="2"/>
      <c r="GAR131" s="2"/>
      <c r="GAS131" s="2"/>
      <c r="GAT131" s="2"/>
      <c r="GAU131" s="2"/>
      <c r="GAV131" s="2"/>
      <c r="GAW131" s="2"/>
      <c r="GAX131" s="2"/>
      <c r="GAY131" s="2"/>
      <c r="GAZ131" s="2"/>
      <c r="GBA131" s="2"/>
      <c r="GBB131" s="2"/>
      <c r="GBC131" s="2"/>
      <c r="GBD131" s="2"/>
      <c r="GBE131" s="2"/>
      <c r="GBF131" s="2"/>
      <c r="GBG131" s="2"/>
      <c r="GBH131" s="2"/>
      <c r="GBI131" s="2"/>
      <c r="GBJ131" s="2"/>
      <c r="GBK131" s="2"/>
      <c r="GBL131" s="2"/>
      <c r="GBM131" s="2"/>
      <c r="GBN131" s="2"/>
      <c r="GBO131" s="2"/>
      <c r="GBP131" s="2"/>
      <c r="GBQ131" s="2"/>
      <c r="GBR131" s="2"/>
      <c r="GBS131" s="2"/>
      <c r="GBT131" s="2"/>
      <c r="GBU131" s="2"/>
      <c r="GBV131" s="2"/>
      <c r="GBW131" s="2"/>
      <c r="GBX131" s="2"/>
      <c r="GBY131" s="2"/>
      <c r="GBZ131" s="2"/>
      <c r="GCA131" s="2"/>
      <c r="GCB131" s="2"/>
      <c r="GCC131" s="2"/>
      <c r="GCD131" s="2"/>
      <c r="GCE131" s="2"/>
      <c r="GCF131" s="2"/>
      <c r="GCG131" s="2"/>
      <c r="GCH131" s="2"/>
      <c r="GCI131" s="2"/>
      <c r="GCJ131" s="2"/>
      <c r="GCK131" s="2"/>
      <c r="GCL131" s="2"/>
      <c r="GCM131" s="2"/>
      <c r="GCN131" s="2"/>
      <c r="GCO131" s="2"/>
      <c r="GCP131" s="2"/>
      <c r="GCQ131" s="2"/>
      <c r="GCR131" s="2"/>
      <c r="GCS131" s="2"/>
      <c r="GCT131" s="2"/>
      <c r="GCU131" s="2"/>
      <c r="GCV131" s="2"/>
      <c r="GCW131" s="2"/>
      <c r="GCX131" s="2"/>
      <c r="GCY131" s="2"/>
      <c r="GCZ131" s="2"/>
      <c r="GDA131" s="2"/>
      <c r="GDB131" s="2"/>
      <c r="GDC131" s="2"/>
      <c r="GDD131" s="2"/>
      <c r="GDE131" s="2"/>
      <c r="GDF131" s="2"/>
      <c r="GDG131" s="2"/>
      <c r="GDH131" s="2"/>
      <c r="GDI131" s="2"/>
      <c r="GDJ131" s="2"/>
      <c r="GDK131" s="2"/>
      <c r="GDL131" s="2"/>
      <c r="GDM131" s="2"/>
      <c r="GDN131" s="2"/>
      <c r="GDO131" s="2"/>
      <c r="GDP131" s="2"/>
      <c r="GDQ131" s="2"/>
      <c r="GDR131" s="2"/>
      <c r="GDS131" s="2"/>
      <c r="GDT131" s="2"/>
      <c r="GDU131" s="2"/>
      <c r="GDV131" s="2"/>
      <c r="GDW131" s="2"/>
      <c r="GDX131" s="2"/>
      <c r="GDY131" s="2"/>
      <c r="GDZ131" s="2"/>
      <c r="GEA131" s="2"/>
      <c r="GEB131" s="2"/>
      <c r="GEC131" s="2"/>
      <c r="GED131" s="2"/>
      <c r="GEE131" s="2"/>
      <c r="GEF131" s="2"/>
      <c r="GEG131" s="2"/>
      <c r="GEH131" s="2"/>
      <c r="GEI131" s="2"/>
      <c r="GEJ131" s="2"/>
      <c r="GEK131" s="2"/>
      <c r="GEL131" s="2"/>
      <c r="GEM131" s="2"/>
      <c r="GEN131" s="2"/>
      <c r="GEO131" s="2"/>
      <c r="GEP131" s="2"/>
      <c r="GEQ131" s="2"/>
      <c r="GER131" s="2"/>
      <c r="GES131" s="2"/>
      <c r="GET131" s="2"/>
      <c r="GEU131" s="2"/>
      <c r="GEV131" s="2"/>
      <c r="GEW131" s="2"/>
      <c r="GEX131" s="2"/>
      <c r="GEY131" s="2"/>
      <c r="GEZ131" s="2"/>
      <c r="GFA131" s="2"/>
      <c r="GFB131" s="2"/>
      <c r="GFC131" s="2"/>
      <c r="GFD131" s="2"/>
      <c r="GFE131" s="2"/>
      <c r="GFF131" s="2"/>
      <c r="GFG131" s="2"/>
      <c r="GFH131" s="2"/>
      <c r="GFI131" s="2"/>
      <c r="GFJ131" s="2"/>
      <c r="GFK131" s="2"/>
      <c r="GFL131" s="2"/>
      <c r="GFM131" s="2"/>
      <c r="GFN131" s="2"/>
      <c r="GFO131" s="2"/>
      <c r="GFP131" s="2"/>
      <c r="GFQ131" s="2"/>
      <c r="GFR131" s="2"/>
      <c r="GFS131" s="2"/>
      <c r="GFT131" s="2"/>
      <c r="GFU131" s="2"/>
      <c r="GFV131" s="2"/>
      <c r="GFW131" s="2"/>
      <c r="GFX131" s="2"/>
      <c r="GFY131" s="2"/>
      <c r="GFZ131" s="2"/>
      <c r="GGA131" s="2"/>
      <c r="GGB131" s="2"/>
      <c r="GGC131" s="2"/>
      <c r="GGD131" s="2"/>
      <c r="GGE131" s="2"/>
      <c r="GGF131" s="2"/>
      <c r="GGG131" s="2"/>
      <c r="GGH131" s="2"/>
      <c r="GGI131" s="2"/>
      <c r="GGJ131" s="2"/>
      <c r="GGK131" s="2"/>
      <c r="GGL131" s="2"/>
      <c r="GGM131" s="2"/>
      <c r="GGN131" s="2"/>
      <c r="GGO131" s="2"/>
      <c r="GGP131" s="2"/>
      <c r="GGQ131" s="2"/>
      <c r="GGR131" s="2"/>
      <c r="GGS131" s="2"/>
      <c r="GGT131" s="2"/>
      <c r="GGU131" s="2"/>
      <c r="GGV131" s="2"/>
      <c r="GGW131" s="2"/>
      <c r="GGX131" s="2"/>
      <c r="GGY131" s="2"/>
      <c r="GGZ131" s="2"/>
      <c r="GHA131" s="2"/>
      <c r="GHB131" s="2"/>
      <c r="GHC131" s="2"/>
      <c r="GHD131" s="2"/>
      <c r="GHE131" s="2"/>
      <c r="GHF131" s="2"/>
      <c r="GHG131" s="2"/>
      <c r="GHH131" s="2"/>
      <c r="GHI131" s="2"/>
      <c r="GHJ131" s="2"/>
      <c r="GHK131" s="2"/>
      <c r="GHL131" s="2"/>
      <c r="GHM131" s="2"/>
      <c r="GHN131" s="2"/>
      <c r="GHO131" s="2"/>
      <c r="GHP131" s="2"/>
      <c r="GHQ131" s="2"/>
      <c r="GHR131" s="2"/>
      <c r="GHS131" s="2"/>
      <c r="GHT131" s="2"/>
      <c r="GHU131" s="2"/>
      <c r="GHV131" s="2"/>
      <c r="GHW131" s="2"/>
      <c r="GHX131" s="2"/>
      <c r="GHY131" s="2"/>
      <c r="GHZ131" s="2"/>
      <c r="GIA131" s="2"/>
      <c r="GIB131" s="2"/>
      <c r="GIC131" s="2"/>
      <c r="GID131" s="2"/>
      <c r="GIE131" s="2"/>
      <c r="GIF131" s="2"/>
      <c r="GIG131" s="2"/>
      <c r="GIH131" s="2"/>
      <c r="GII131" s="2"/>
      <c r="GIJ131" s="2"/>
      <c r="GIK131" s="2"/>
      <c r="GIL131" s="2"/>
      <c r="GIM131" s="2"/>
      <c r="GIN131" s="2"/>
      <c r="GIO131" s="2"/>
      <c r="GIP131" s="2"/>
      <c r="GIQ131" s="2"/>
      <c r="GIR131" s="2"/>
      <c r="GIS131" s="2"/>
      <c r="GIT131" s="2"/>
      <c r="GIU131" s="2"/>
      <c r="GIV131" s="2"/>
      <c r="GIW131" s="2"/>
      <c r="GIX131" s="2"/>
      <c r="GIY131" s="2"/>
      <c r="GIZ131" s="2"/>
      <c r="GJA131" s="2"/>
      <c r="GJB131" s="2"/>
      <c r="GJC131" s="2"/>
      <c r="GJD131" s="2"/>
      <c r="GJE131" s="2"/>
      <c r="GJF131" s="2"/>
      <c r="GJG131" s="2"/>
      <c r="GJH131" s="2"/>
      <c r="GJI131" s="2"/>
      <c r="GJJ131" s="2"/>
      <c r="GJK131" s="2"/>
      <c r="GJL131" s="2"/>
      <c r="GJM131" s="2"/>
      <c r="GJN131" s="2"/>
      <c r="GJO131" s="2"/>
      <c r="GJP131" s="2"/>
      <c r="GJQ131" s="2"/>
      <c r="GJR131" s="2"/>
      <c r="GJS131" s="2"/>
      <c r="GJT131" s="2"/>
      <c r="GJU131" s="2"/>
      <c r="GJV131" s="2"/>
      <c r="GJW131" s="2"/>
      <c r="GJX131" s="2"/>
      <c r="GJY131" s="2"/>
      <c r="GJZ131" s="2"/>
      <c r="GKA131" s="2"/>
      <c r="GKB131" s="2"/>
      <c r="GKC131" s="2"/>
      <c r="GKD131" s="2"/>
      <c r="GKE131" s="2"/>
      <c r="GKF131" s="2"/>
      <c r="GKG131" s="2"/>
      <c r="GKH131" s="2"/>
      <c r="GKI131" s="2"/>
      <c r="GKJ131" s="2"/>
      <c r="GKK131" s="2"/>
      <c r="GKL131" s="2"/>
      <c r="GKM131" s="2"/>
      <c r="GKN131" s="2"/>
      <c r="GKO131" s="2"/>
      <c r="GKP131" s="2"/>
      <c r="GKQ131" s="2"/>
      <c r="GKR131" s="2"/>
      <c r="GKS131" s="2"/>
      <c r="GKT131" s="2"/>
      <c r="GKU131" s="2"/>
      <c r="GKV131" s="2"/>
      <c r="GKW131" s="2"/>
      <c r="GKX131" s="2"/>
      <c r="GKY131" s="2"/>
      <c r="GKZ131" s="2"/>
      <c r="GLA131" s="2"/>
      <c r="GLB131" s="2"/>
      <c r="GLC131" s="2"/>
      <c r="GLD131" s="2"/>
      <c r="GLE131" s="2"/>
      <c r="GLF131" s="2"/>
      <c r="GLG131" s="2"/>
      <c r="GLH131" s="2"/>
      <c r="GLI131" s="2"/>
      <c r="GLJ131" s="2"/>
      <c r="GLK131" s="2"/>
      <c r="GLL131" s="2"/>
      <c r="GLM131" s="2"/>
      <c r="GLN131" s="2"/>
      <c r="GLO131" s="2"/>
      <c r="GLP131" s="2"/>
      <c r="GLQ131" s="2"/>
      <c r="GLR131" s="2"/>
      <c r="GLS131" s="2"/>
      <c r="GLT131" s="2"/>
      <c r="GLU131" s="2"/>
      <c r="GLV131" s="2"/>
      <c r="GLW131" s="2"/>
      <c r="GLX131" s="2"/>
      <c r="GLY131" s="2"/>
      <c r="GLZ131" s="2"/>
      <c r="GMA131" s="2"/>
      <c r="GMB131" s="2"/>
      <c r="GMC131" s="2"/>
      <c r="GMD131" s="2"/>
      <c r="GME131" s="2"/>
      <c r="GMF131" s="2"/>
      <c r="GMG131" s="2"/>
      <c r="GMH131" s="2"/>
      <c r="GMI131" s="2"/>
      <c r="GMJ131" s="2"/>
      <c r="GMK131" s="2"/>
      <c r="GML131" s="2"/>
      <c r="GMM131" s="2"/>
      <c r="GMN131" s="2"/>
      <c r="GMO131" s="2"/>
      <c r="GMP131" s="2"/>
      <c r="GMQ131" s="2"/>
      <c r="GMR131" s="2"/>
      <c r="GMS131" s="2"/>
      <c r="GMT131" s="2"/>
      <c r="GMU131" s="2"/>
      <c r="GMV131" s="2"/>
      <c r="GMW131" s="2"/>
      <c r="GMX131" s="2"/>
      <c r="GMY131" s="2"/>
      <c r="GMZ131" s="2"/>
      <c r="GNA131" s="2"/>
      <c r="GNB131" s="2"/>
      <c r="GNC131" s="2"/>
      <c r="GND131" s="2"/>
      <c r="GNE131" s="2"/>
      <c r="GNF131" s="2"/>
      <c r="GNG131" s="2"/>
      <c r="GNH131" s="2"/>
      <c r="GNI131" s="2"/>
      <c r="GNJ131" s="2"/>
      <c r="GNK131" s="2"/>
      <c r="GNL131" s="2"/>
      <c r="GNM131" s="2"/>
      <c r="GNN131" s="2"/>
      <c r="GNO131" s="2"/>
      <c r="GNP131" s="2"/>
      <c r="GNQ131" s="2"/>
      <c r="GNR131" s="2"/>
      <c r="GNS131" s="2"/>
      <c r="GNT131" s="2"/>
      <c r="GNU131" s="2"/>
      <c r="GNV131" s="2"/>
      <c r="GNW131" s="2"/>
      <c r="GNX131" s="2"/>
      <c r="GNY131" s="2"/>
      <c r="GNZ131" s="2"/>
      <c r="GOA131" s="2"/>
      <c r="GOB131" s="2"/>
      <c r="GOC131" s="2"/>
      <c r="GOD131" s="2"/>
      <c r="GOE131" s="2"/>
      <c r="GOF131" s="2"/>
      <c r="GOG131" s="2"/>
      <c r="GOH131" s="2"/>
      <c r="GOI131" s="2"/>
      <c r="GOJ131" s="2"/>
      <c r="GOK131" s="2"/>
      <c r="GOL131" s="2"/>
      <c r="GOM131" s="2"/>
      <c r="GON131" s="2"/>
      <c r="GOO131" s="2"/>
      <c r="GOP131" s="2"/>
      <c r="GOQ131" s="2"/>
      <c r="GOR131" s="2"/>
      <c r="GOS131" s="2"/>
      <c r="GOT131" s="2"/>
      <c r="GOU131" s="2"/>
      <c r="GOV131" s="2"/>
      <c r="GOW131" s="2"/>
      <c r="GOX131" s="2"/>
      <c r="GOY131" s="2"/>
      <c r="GOZ131" s="2"/>
      <c r="GPA131" s="2"/>
      <c r="GPB131" s="2"/>
      <c r="GPC131" s="2"/>
      <c r="GPD131" s="2"/>
      <c r="GPE131" s="2"/>
      <c r="GPF131" s="2"/>
      <c r="GPG131" s="2"/>
      <c r="GPH131" s="2"/>
      <c r="GPI131" s="2"/>
      <c r="GPJ131" s="2"/>
      <c r="GPK131" s="2"/>
      <c r="GPL131" s="2"/>
      <c r="GPM131" s="2"/>
      <c r="GPN131" s="2"/>
      <c r="GPO131" s="2"/>
      <c r="GPP131" s="2"/>
      <c r="GPQ131" s="2"/>
      <c r="GPR131" s="2"/>
      <c r="GPS131" s="2"/>
      <c r="GPT131" s="2"/>
      <c r="GPU131" s="2"/>
      <c r="GPV131" s="2"/>
      <c r="GPW131" s="2"/>
      <c r="GPX131" s="2"/>
      <c r="GPY131" s="2"/>
      <c r="GPZ131" s="2"/>
      <c r="GQA131" s="2"/>
      <c r="GQB131" s="2"/>
      <c r="GQC131" s="2"/>
      <c r="GQD131" s="2"/>
      <c r="GQE131" s="2"/>
      <c r="GQF131" s="2"/>
      <c r="GQG131" s="2"/>
      <c r="GQH131" s="2"/>
      <c r="GQI131" s="2"/>
      <c r="GQJ131" s="2"/>
      <c r="GQK131" s="2"/>
      <c r="GQL131" s="2"/>
      <c r="GQM131" s="2"/>
      <c r="GQN131" s="2"/>
      <c r="GQO131" s="2"/>
      <c r="GQP131" s="2"/>
      <c r="GQQ131" s="2"/>
      <c r="GQR131" s="2"/>
      <c r="GQS131" s="2"/>
      <c r="GQT131" s="2"/>
      <c r="GQU131" s="2"/>
      <c r="GQV131" s="2"/>
      <c r="GQW131" s="2"/>
      <c r="GQX131" s="2"/>
      <c r="GQY131" s="2"/>
      <c r="GQZ131" s="2"/>
      <c r="GRA131" s="2"/>
      <c r="GRB131" s="2"/>
      <c r="GRC131" s="2"/>
      <c r="GRD131" s="2"/>
      <c r="GRE131" s="2"/>
      <c r="GRF131" s="2"/>
      <c r="GRG131" s="2"/>
      <c r="GRH131" s="2"/>
      <c r="GRI131" s="2"/>
      <c r="GRJ131" s="2"/>
      <c r="GRK131" s="2"/>
      <c r="GRL131" s="2"/>
      <c r="GRM131" s="2"/>
      <c r="GRN131" s="2"/>
      <c r="GRO131" s="2"/>
      <c r="GRP131" s="2"/>
      <c r="GRQ131" s="2"/>
      <c r="GRR131" s="2"/>
      <c r="GRS131" s="2"/>
      <c r="GRT131" s="2"/>
      <c r="GRU131" s="2"/>
      <c r="GRV131" s="2"/>
      <c r="GRW131" s="2"/>
      <c r="GRX131" s="2"/>
      <c r="GRY131" s="2"/>
      <c r="GRZ131" s="2"/>
      <c r="GSA131" s="2"/>
      <c r="GSB131" s="2"/>
      <c r="GSC131" s="2"/>
      <c r="GSD131" s="2"/>
      <c r="GSE131" s="2"/>
      <c r="GSF131" s="2"/>
      <c r="GSG131" s="2"/>
      <c r="GSH131" s="2"/>
      <c r="GSI131" s="2"/>
      <c r="GSJ131" s="2"/>
      <c r="GSK131" s="2"/>
      <c r="GSL131" s="2"/>
      <c r="GSM131" s="2"/>
      <c r="GSN131" s="2"/>
      <c r="GSO131" s="2"/>
      <c r="GSP131" s="2"/>
      <c r="GSQ131" s="2"/>
      <c r="GSR131" s="2"/>
      <c r="GSS131" s="2"/>
      <c r="GST131" s="2"/>
      <c r="GSU131" s="2"/>
      <c r="GSV131" s="2"/>
      <c r="GSW131" s="2"/>
      <c r="GSX131" s="2"/>
      <c r="GSY131" s="2"/>
      <c r="GSZ131" s="2"/>
      <c r="GTA131" s="2"/>
      <c r="GTB131" s="2"/>
      <c r="GTC131" s="2"/>
      <c r="GTD131" s="2"/>
      <c r="GTE131" s="2"/>
      <c r="GTF131" s="2"/>
      <c r="GTG131" s="2"/>
      <c r="GTH131" s="2"/>
      <c r="GTI131" s="2"/>
      <c r="GTJ131" s="2"/>
      <c r="GTK131" s="2"/>
      <c r="GTL131" s="2"/>
      <c r="GTM131" s="2"/>
      <c r="GTN131" s="2"/>
      <c r="GTO131" s="2"/>
      <c r="GTP131" s="2"/>
      <c r="GTQ131" s="2"/>
      <c r="GTR131" s="2"/>
      <c r="GTS131" s="2"/>
      <c r="GTT131" s="2"/>
      <c r="GTU131" s="2"/>
      <c r="GTV131" s="2"/>
      <c r="GTW131" s="2"/>
      <c r="GTX131" s="2"/>
      <c r="GTY131" s="2"/>
      <c r="GTZ131" s="2"/>
      <c r="GUA131" s="2"/>
      <c r="GUB131" s="2"/>
      <c r="GUC131" s="2"/>
      <c r="GUD131" s="2"/>
      <c r="GUE131" s="2"/>
      <c r="GUF131" s="2"/>
      <c r="GUG131" s="2"/>
      <c r="GUH131" s="2"/>
      <c r="GUI131" s="2"/>
      <c r="GUJ131" s="2"/>
      <c r="GUK131" s="2"/>
      <c r="GUL131" s="2"/>
      <c r="GUM131" s="2"/>
      <c r="GUN131" s="2"/>
      <c r="GUO131" s="2"/>
      <c r="GUP131" s="2"/>
      <c r="GUQ131" s="2"/>
      <c r="GUR131" s="2"/>
      <c r="GUS131" s="2"/>
      <c r="GUT131" s="2"/>
      <c r="GUU131" s="2"/>
      <c r="GUV131" s="2"/>
      <c r="GUW131" s="2"/>
      <c r="GUX131" s="2"/>
      <c r="GUY131" s="2"/>
      <c r="GUZ131" s="2"/>
      <c r="GVA131" s="2"/>
      <c r="GVB131" s="2"/>
      <c r="GVC131" s="2"/>
      <c r="GVD131" s="2"/>
      <c r="GVE131" s="2"/>
      <c r="GVF131" s="2"/>
      <c r="GVG131" s="2"/>
      <c r="GVH131" s="2"/>
      <c r="GVI131" s="2"/>
      <c r="GVJ131" s="2"/>
      <c r="GVK131" s="2"/>
      <c r="GVL131" s="2"/>
      <c r="GVM131" s="2"/>
      <c r="GVN131" s="2"/>
      <c r="GVO131" s="2"/>
      <c r="GVP131" s="2"/>
      <c r="GVQ131" s="2"/>
      <c r="GVR131" s="2"/>
      <c r="GVS131" s="2"/>
      <c r="GVT131" s="2"/>
      <c r="GVU131" s="2"/>
      <c r="GVV131" s="2"/>
      <c r="GVW131" s="2"/>
      <c r="GVX131" s="2"/>
      <c r="GVY131" s="2"/>
      <c r="GVZ131" s="2"/>
      <c r="GWA131" s="2"/>
      <c r="GWB131" s="2"/>
      <c r="GWC131" s="2"/>
      <c r="GWD131" s="2"/>
      <c r="GWE131" s="2"/>
      <c r="GWF131" s="2"/>
      <c r="GWG131" s="2"/>
      <c r="GWH131" s="2"/>
      <c r="GWI131" s="2"/>
      <c r="GWJ131" s="2"/>
      <c r="GWK131" s="2"/>
      <c r="GWL131" s="2"/>
      <c r="GWM131" s="2"/>
      <c r="GWN131" s="2"/>
      <c r="GWO131" s="2"/>
      <c r="GWP131" s="2"/>
      <c r="GWQ131" s="2"/>
      <c r="GWR131" s="2"/>
      <c r="GWS131" s="2"/>
      <c r="GWT131" s="2"/>
      <c r="GWU131" s="2"/>
      <c r="GWV131" s="2"/>
      <c r="GWW131" s="2"/>
      <c r="GWX131" s="2"/>
      <c r="GWY131" s="2"/>
      <c r="GWZ131" s="2"/>
      <c r="GXA131" s="2"/>
      <c r="GXB131" s="2"/>
      <c r="GXC131" s="2"/>
      <c r="GXD131" s="2"/>
      <c r="GXE131" s="2"/>
      <c r="GXF131" s="2"/>
      <c r="GXG131" s="2"/>
      <c r="GXH131" s="2"/>
      <c r="GXI131" s="2"/>
      <c r="GXJ131" s="2"/>
      <c r="GXK131" s="2"/>
      <c r="GXL131" s="2"/>
      <c r="GXM131" s="2"/>
      <c r="GXN131" s="2"/>
      <c r="GXO131" s="2"/>
      <c r="GXP131" s="2"/>
      <c r="GXQ131" s="2"/>
      <c r="GXR131" s="2"/>
      <c r="GXS131" s="2"/>
      <c r="GXT131" s="2"/>
      <c r="GXU131" s="2"/>
      <c r="GXV131" s="2"/>
      <c r="GXW131" s="2"/>
      <c r="GXX131" s="2"/>
      <c r="GXY131" s="2"/>
      <c r="GXZ131" s="2"/>
      <c r="GYA131" s="2"/>
      <c r="GYB131" s="2"/>
      <c r="GYC131" s="2"/>
      <c r="GYD131" s="2"/>
      <c r="GYE131" s="2"/>
      <c r="GYF131" s="2"/>
      <c r="GYG131" s="2"/>
      <c r="GYH131" s="2"/>
      <c r="GYI131" s="2"/>
      <c r="GYJ131" s="2"/>
      <c r="GYK131" s="2"/>
      <c r="GYL131" s="2"/>
      <c r="GYM131" s="2"/>
      <c r="GYN131" s="2"/>
      <c r="GYO131" s="2"/>
      <c r="GYP131" s="2"/>
      <c r="GYQ131" s="2"/>
      <c r="GYR131" s="2"/>
      <c r="GYS131" s="2"/>
      <c r="GYT131" s="2"/>
      <c r="GYU131" s="2"/>
      <c r="GYV131" s="2"/>
      <c r="GYW131" s="2"/>
      <c r="GYX131" s="2"/>
      <c r="GYY131" s="2"/>
      <c r="GYZ131" s="2"/>
      <c r="GZA131" s="2"/>
      <c r="GZB131" s="2"/>
      <c r="GZC131" s="2"/>
      <c r="GZD131" s="2"/>
      <c r="GZE131" s="2"/>
      <c r="GZF131" s="2"/>
      <c r="GZG131" s="2"/>
      <c r="GZH131" s="2"/>
      <c r="GZI131" s="2"/>
      <c r="GZJ131" s="2"/>
      <c r="GZK131" s="2"/>
      <c r="GZL131" s="2"/>
      <c r="GZM131" s="2"/>
      <c r="GZN131" s="2"/>
      <c r="GZO131" s="2"/>
      <c r="GZP131" s="2"/>
      <c r="GZQ131" s="2"/>
      <c r="GZR131" s="2"/>
      <c r="GZS131" s="2"/>
      <c r="GZT131" s="2"/>
      <c r="GZU131" s="2"/>
      <c r="GZV131" s="2"/>
      <c r="GZW131" s="2"/>
      <c r="GZX131" s="2"/>
      <c r="GZY131" s="2"/>
      <c r="GZZ131" s="2"/>
      <c r="HAA131" s="2"/>
      <c r="HAB131" s="2"/>
      <c r="HAC131" s="2"/>
      <c r="HAD131" s="2"/>
      <c r="HAE131" s="2"/>
      <c r="HAF131" s="2"/>
      <c r="HAG131" s="2"/>
      <c r="HAH131" s="2"/>
      <c r="HAI131" s="2"/>
      <c r="HAJ131" s="2"/>
      <c r="HAK131" s="2"/>
      <c r="HAL131" s="2"/>
      <c r="HAM131" s="2"/>
      <c r="HAN131" s="2"/>
      <c r="HAO131" s="2"/>
      <c r="HAP131" s="2"/>
      <c r="HAQ131" s="2"/>
      <c r="HAR131" s="2"/>
      <c r="HAS131" s="2"/>
      <c r="HAT131" s="2"/>
      <c r="HAU131" s="2"/>
      <c r="HAV131" s="2"/>
      <c r="HAW131" s="2"/>
      <c r="HAX131" s="2"/>
      <c r="HAY131" s="2"/>
      <c r="HAZ131" s="2"/>
      <c r="HBA131" s="2"/>
      <c r="HBB131" s="2"/>
      <c r="HBC131" s="2"/>
      <c r="HBD131" s="2"/>
      <c r="HBE131" s="2"/>
      <c r="HBF131" s="2"/>
      <c r="HBG131" s="2"/>
      <c r="HBH131" s="2"/>
      <c r="HBI131" s="2"/>
      <c r="HBJ131" s="2"/>
      <c r="HBK131" s="2"/>
      <c r="HBL131" s="2"/>
      <c r="HBM131" s="2"/>
      <c r="HBN131" s="2"/>
      <c r="HBO131" s="2"/>
      <c r="HBP131" s="2"/>
      <c r="HBQ131" s="2"/>
      <c r="HBR131" s="2"/>
      <c r="HBS131" s="2"/>
      <c r="HBT131" s="2"/>
      <c r="HBU131" s="2"/>
      <c r="HBV131" s="2"/>
      <c r="HBW131" s="2"/>
      <c r="HBX131" s="2"/>
      <c r="HBY131" s="2"/>
      <c r="HBZ131" s="2"/>
      <c r="HCA131" s="2"/>
      <c r="HCB131" s="2"/>
      <c r="HCC131" s="2"/>
      <c r="HCD131" s="2"/>
      <c r="HCE131" s="2"/>
      <c r="HCF131" s="2"/>
      <c r="HCG131" s="2"/>
      <c r="HCH131" s="2"/>
      <c r="HCI131" s="2"/>
      <c r="HCJ131" s="2"/>
      <c r="HCK131" s="2"/>
      <c r="HCL131" s="2"/>
      <c r="HCM131" s="2"/>
      <c r="HCN131" s="2"/>
      <c r="HCO131" s="2"/>
      <c r="HCP131" s="2"/>
      <c r="HCQ131" s="2"/>
      <c r="HCR131" s="2"/>
      <c r="HCS131" s="2"/>
      <c r="HCT131" s="2"/>
      <c r="HCU131" s="2"/>
      <c r="HCV131" s="2"/>
      <c r="HCW131" s="2"/>
      <c r="HCX131" s="2"/>
      <c r="HCY131" s="2"/>
      <c r="HCZ131" s="2"/>
      <c r="HDA131" s="2"/>
      <c r="HDB131" s="2"/>
      <c r="HDC131" s="2"/>
      <c r="HDD131" s="2"/>
      <c r="HDE131" s="2"/>
      <c r="HDF131" s="2"/>
      <c r="HDG131" s="2"/>
      <c r="HDH131" s="2"/>
      <c r="HDI131" s="2"/>
      <c r="HDJ131" s="2"/>
      <c r="HDK131" s="2"/>
      <c r="HDL131" s="2"/>
      <c r="HDM131" s="2"/>
      <c r="HDN131" s="2"/>
      <c r="HDO131" s="2"/>
      <c r="HDP131" s="2"/>
      <c r="HDQ131" s="2"/>
      <c r="HDR131" s="2"/>
      <c r="HDS131" s="2"/>
      <c r="HDT131" s="2"/>
      <c r="HDU131" s="2"/>
      <c r="HDV131" s="2"/>
      <c r="HDW131" s="2"/>
      <c r="HDX131" s="2"/>
      <c r="HDY131" s="2"/>
      <c r="HDZ131" s="2"/>
      <c r="HEA131" s="2"/>
      <c r="HEB131" s="2"/>
      <c r="HEC131" s="2"/>
      <c r="HED131" s="2"/>
      <c r="HEE131" s="2"/>
      <c r="HEF131" s="2"/>
      <c r="HEG131" s="2"/>
      <c r="HEH131" s="2"/>
      <c r="HEI131" s="2"/>
      <c r="HEJ131" s="2"/>
      <c r="HEK131" s="2"/>
      <c r="HEL131" s="2"/>
      <c r="HEM131" s="2"/>
      <c r="HEN131" s="2"/>
      <c r="HEO131" s="2"/>
      <c r="HEP131" s="2"/>
      <c r="HEQ131" s="2"/>
      <c r="HER131" s="2"/>
      <c r="HES131" s="2"/>
      <c r="HET131" s="2"/>
      <c r="HEU131" s="2"/>
      <c r="HEV131" s="2"/>
      <c r="HEW131" s="2"/>
      <c r="HEX131" s="2"/>
      <c r="HEY131" s="2"/>
      <c r="HEZ131" s="2"/>
      <c r="HFA131" s="2"/>
      <c r="HFB131" s="2"/>
      <c r="HFC131" s="2"/>
      <c r="HFD131" s="2"/>
      <c r="HFE131" s="2"/>
      <c r="HFF131" s="2"/>
      <c r="HFG131" s="2"/>
      <c r="HFH131" s="2"/>
      <c r="HFI131" s="2"/>
      <c r="HFJ131" s="2"/>
      <c r="HFK131" s="2"/>
      <c r="HFL131" s="2"/>
      <c r="HFM131" s="2"/>
      <c r="HFN131" s="2"/>
      <c r="HFO131" s="2"/>
      <c r="HFP131" s="2"/>
      <c r="HFQ131" s="2"/>
      <c r="HFR131" s="2"/>
      <c r="HFS131" s="2"/>
      <c r="HFT131" s="2"/>
      <c r="HFU131" s="2"/>
      <c r="HFV131" s="2"/>
      <c r="HFW131" s="2"/>
      <c r="HFX131" s="2"/>
      <c r="HFY131" s="2"/>
      <c r="HFZ131" s="2"/>
      <c r="HGA131" s="2"/>
      <c r="HGB131" s="2"/>
      <c r="HGC131" s="2"/>
      <c r="HGD131" s="2"/>
      <c r="HGE131" s="2"/>
      <c r="HGF131" s="2"/>
      <c r="HGG131" s="2"/>
      <c r="HGH131" s="2"/>
      <c r="HGI131" s="2"/>
      <c r="HGJ131" s="2"/>
      <c r="HGK131" s="2"/>
      <c r="HGL131" s="2"/>
      <c r="HGM131" s="2"/>
      <c r="HGN131" s="2"/>
      <c r="HGO131" s="2"/>
      <c r="HGP131" s="2"/>
      <c r="HGQ131" s="2"/>
      <c r="HGR131" s="2"/>
      <c r="HGS131" s="2"/>
      <c r="HGT131" s="2"/>
      <c r="HGU131" s="2"/>
      <c r="HGV131" s="2"/>
      <c r="HGW131" s="2"/>
      <c r="HGX131" s="2"/>
      <c r="HGY131" s="2"/>
      <c r="HGZ131" s="2"/>
      <c r="HHA131" s="2"/>
      <c r="HHB131" s="2"/>
      <c r="HHC131" s="2"/>
      <c r="HHD131" s="2"/>
      <c r="HHE131" s="2"/>
      <c r="HHF131" s="2"/>
      <c r="HHG131" s="2"/>
      <c r="HHH131" s="2"/>
      <c r="HHI131" s="2"/>
      <c r="HHJ131" s="2"/>
      <c r="HHK131" s="2"/>
      <c r="HHL131" s="2"/>
      <c r="HHM131" s="2"/>
      <c r="HHN131" s="2"/>
      <c r="HHO131" s="2"/>
      <c r="HHP131" s="2"/>
      <c r="HHQ131" s="2"/>
      <c r="HHR131" s="2"/>
      <c r="HHS131" s="2"/>
      <c r="HHT131" s="2"/>
      <c r="HHU131" s="2"/>
      <c r="HHV131" s="2"/>
      <c r="HHW131" s="2"/>
      <c r="HHX131" s="2"/>
      <c r="HHY131" s="2"/>
      <c r="HHZ131" s="2"/>
      <c r="HIA131" s="2"/>
      <c r="HIB131" s="2"/>
      <c r="HIC131" s="2"/>
      <c r="HID131" s="2"/>
      <c r="HIE131" s="2"/>
      <c r="HIF131" s="2"/>
      <c r="HIG131" s="2"/>
      <c r="HIH131" s="2"/>
      <c r="HII131" s="2"/>
      <c r="HIJ131" s="2"/>
      <c r="HIK131" s="2"/>
      <c r="HIL131" s="2"/>
      <c r="HIM131" s="2"/>
      <c r="HIN131" s="2"/>
      <c r="HIO131" s="2"/>
      <c r="HIP131" s="2"/>
      <c r="HIQ131" s="2"/>
      <c r="HIR131" s="2"/>
      <c r="HIS131" s="2"/>
      <c r="HIT131" s="2"/>
      <c r="HIU131" s="2"/>
      <c r="HIV131" s="2"/>
      <c r="HIW131" s="2"/>
      <c r="HIX131" s="2"/>
      <c r="HIY131" s="2"/>
      <c r="HIZ131" s="2"/>
      <c r="HJA131" s="2"/>
      <c r="HJB131" s="2"/>
      <c r="HJC131" s="2"/>
      <c r="HJD131" s="2"/>
      <c r="HJE131" s="2"/>
      <c r="HJF131" s="2"/>
      <c r="HJG131" s="2"/>
      <c r="HJH131" s="2"/>
      <c r="HJI131" s="2"/>
      <c r="HJJ131" s="2"/>
      <c r="HJK131" s="2"/>
      <c r="HJL131" s="2"/>
      <c r="HJM131" s="2"/>
      <c r="HJN131" s="2"/>
      <c r="HJO131" s="2"/>
      <c r="HJP131" s="2"/>
      <c r="HJQ131" s="2"/>
      <c r="HJR131" s="2"/>
      <c r="HJS131" s="2"/>
      <c r="HJT131" s="2"/>
      <c r="HJU131" s="2"/>
      <c r="HJV131" s="2"/>
      <c r="HJW131" s="2"/>
      <c r="HJX131" s="2"/>
      <c r="HJY131" s="2"/>
      <c r="HJZ131" s="2"/>
      <c r="HKA131" s="2"/>
      <c r="HKB131" s="2"/>
      <c r="HKC131" s="2"/>
      <c r="HKD131" s="2"/>
      <c r="HKE131" s="2"/>
      <c r="HKF131" s="2"/>
      <c r="HKG131" s="2"/>
      <c r="HKH131" s="2"/>
      <c r="HKI131" s="2"/>
      <c r="HKJ131" s="2"/>
      <c r="HKK131" s="2"/>
      <c r="HKL131" s="2"/>
      <c r="HKM131" s="2"/>
      <c r="HKN131" s="2"/>
      <c r="HKO131" s="2"/>
      <c r="HKP131" s="2"/>
      <c r="HKQ131" s="2"/>
      <c r="HKR131" s="2"/>
      <c r="HKS131" s="2"/>
      <c r="HKT131" s="2"/>
      <c r="HKU131" s="2"/>
      <c r="HKV131" s="2"/>
      <c r="HKW131" s="2"/>
      <c r="HKX131" s="2"/>
      <c r="HKY131" s="2"/>
      <c r="HKZ131" s="2"/>
      <c r="HLA131" s="2"/>
      <c r="HLB131" s="2"/>
      <c r="HLC131" s="2"/>
      <c r="HLD131" s="2"/>
      <c r="HLE131" s="2"/>
      <c r="HLF131" s="2"/>
      <c r="HLG131" s="2"/>
      <c r="HLH131" s="2"/>
      <c r="HLI131" s="2"/>
      <c r="HLJ131" s="2"/>
      <c r="HLK131" s="2"/>
      <c r="HLL131" s="2"/>
      <c r="HLM131" s="2"/>
      <c r="HLN131" s="2"/>
      <c r="HLO131" s="2"/>
      <c r="HLP131" s="2"/>
      <c r="HLQ131" s="2"/>
      <c r="HLR131" s="2"/>
      <c r="HLS131" s="2"/>
      <c r="HLT131" s="2"/>
      <c r="HLU131" s="2"/>
      <c r="HLV131" s="2"/>
      <c r="HLW131" s="2"/>
      <c r="HLX131" s="2"/>
      <c r="HLY131" s="2"/>
      <c r="HLZ131" s="2"/>
      <c r="HMA131" s="2"/>
      <c r="HMB131" s="2"/>
      <c r="HMC131" s="2"/>
      <c r="HMD131" s="2"/>
      <c r="HME131" s="2"/>
      <c r="HMF131" s="2"/>
      <c r="HMG131" s="2"/>
      <c r="HMH131" s="2"/>
      <c r="HMI131" s="2"/>
      <c r="HMJ131" s="2"/>
      <c r="HMK131" s="2"/>
      <c r="HML131" s="2"/>
      <c r="HMM131" s="2"/>
      <c r="HMN131" s="2"/>
      <c r="HMO131" s="2"/>
      <c r="HMP131" s="2"/>
      <c r="HMQ131" s="2"/>
      <c r="HMR131" s="2"/>
      <c r="HMS131" s="2"/>
      <c r="HMT131" s="2"/>
      <c r="HMU131" s="2"/>
      <c r="HMV131" s="2"/>
      <c r="HMW131" s="2"/>
      <c r="HMX131" s="2"/>
      <c r="HMY131" s="2"/>
      <c r="HMZ131" s="2"/>
      <c r="HNA131" s="2"/>
      <c r="HNB131" s="2"/>
      <c r="HNC131" s="2"/>
      <c r="HND131" s="2"/>
      <c r="HNE131" s="2"/>
      <c r="HNF131" s="2"/>
      <c r="HNG131" s="2"/>
      <c r="HNH131" s="2"/>
      <c r="HNI131" s="2"/>
      <c r="HNJ131" s="2"/>
      <c r="HNK131" s="2"/>
      <c r="HNL131" s="2"/>
      <c r="HNM131" s="2"/>
      <c r="HNN131" s="2"/>
      <c r="HNO131" s="2"/>
      <c r="HNP131" s="2"/>
      <c r="HNQ131" s="2"/>
      <c r="HNR131" s="2"/>
      <c r="HNS131" s="2"/>
      <c r="HNT131" s="2"/>
      <c r="HNU131" s="2"/>
      <c r="HNV131" s="2"/>
      <c r="HNW131" s="2"/>
      <c r="HNX131" s="2"/>
      <c r="HNY131" s="2"/>
      <c r="HNZ131" s="2"/>
      <c r="HOA131" s="2"/>
      <c r="HOB131" s="2"/>
      <c r="HOC131" s="2"/>
      <c r="HOD131" s="2"/>
      <c r="HOE131" s="2"/>
      <c r="HOF131" s="2"/>
      <c r="HOG131" s="2"/>
      <c r="HOH131" s="2"/>
      <c r="HOI131" s="2"/>
      <c r="HOJ131" s="2"/>
      <c r="HOK131" s="2"/>
      <c r="HOL131" s="2"/>
      <c r="HOM131" s="2"/>
      <c r="HON131" s="2"/>
      <c r="HOO131" s="2"/>
      <c r="HOP131" s="2"/>
      <c r="HOQ131" s="2"/>
      <c r="HOR131" s="2"/>
      <c r="HOS131" s="2"/>
      <c r="HOT131" s="2"/>
      <c r="HOU131" s="2"/>
      <c r="HOV131" s="2"/>
      <c r="HOW131" s="2"/>
      <c r="HOX131" s="2"/>
      <c r="HOY131" s="2"/>
      <c r="HOZ131" s="2"/>
      <c r="HPA131" s="2"/>
      <c r="HPB131" s="2"/>
      <c r="HPC131" s="2"/>
      <c r="HPD131" s="2"/>
      <c r="HPE131" s="2"/>
      <c r="HPF131" s="2"/>
      <c r="HPG131" s="2"/>
      <c r="HPH131" s="2"/>
      <c r="HPI131" s="2"/>
      <c r="HPJ131" s="2"/>
      <c r="HPK131" s="2"/>
      <c r="HPL131" s="2"/>
      <c r="HPM131" s="2"/>
      <c r="HPN131" s="2"/>
      <c r="HPO131" s="2"/>
      <c r="HPP131" s="2"/>
      <c r="HPQ131" s="2"/>
      <c r="HPR131" s="2"/>
      <c r="HPS131" s="2"/>
      <c r="HPT131" s="2"/>
      <c r="HPU131" s="2"/>
      <c r="HPV131" s="2"/>
      <c r="HPW131" s="2"/>
      <c r="HPX131" s="2"/>
      <c r="HPY131" s="2"/>
      <c r="HPZ131" s="2"/>
      <c r="HQA131" s="2"/>
      <c r="HQB131" s="2"/>
      <c r="HQC131" s="2"/>
      <c r="HQD131" s="2"/>
      <c r="HQE131" s="2"/>
      <c r="HQF131" s="2"/>
      <c r="HQG131" s="2"/>
      <c r="HQH131" s="2"/>
      <c r="HQI131" s="2"/>
      <c r="HQJ131" s="2"/>
      <c r="HQK131" s="2"/>
      <c r="HQL131" s="2"/>
      <c r="HQM131" s="2"/>
      <c r="HQN131" s="2"/>
      <c r="HQO131" s="2"/>
      <c r="HQP131" s="2"/>
      <c r="HQQ131" s="2"/>
      <c r="HQR131" s="2"/>
      <c r="HQS131" s="2"/>
      <c r="HQT131" s="2"/>
      <c r="HQU131" s="2"/>
      <c r="HQV131" s="2"/>
      <c r="HQW131" s="2"/>
      <c r="HQX131" s="2"/>
      <c r="HQY131" s="2"/>
      <c r="HQZ131" s="2"/>
      <c r="HRA131" s="2"/>
      <c r="HRB131" s="2"/>
      <c r="HRC131" s="2"/>
      <c r="HRD131" s="2"/>
      <c r="HRE131" s="2"/>
      <c r="HRF131" s="2"/>
      <c r="HRG131" s="2"/>
      <c r="HRH131" s="2"/>
      <c r="HRI131" s="2"/>
      <c r="HRJ131" s="2"/>
      <c r="HRK131" s="2"/>
      <c r="HRL131" s="2"/>
      <c r="HRM131" s="2"/>
      <c r="HRN131" s="2"/>
      <c r="HRO131" s="2"/>
      <c r="HRP131" s="2"/>
      <c r="HRQ131" s="2"/>
      <c r="HRR131" s="2"/>
      <c r="HRS131" s="2"/>
      <c r="HRT131" s="2"/>
      <c r="HRU131" s="2"/>
      <c r="HRV131" s="2"/>
      <c r="HRW131" s="2"/>
      <c r="HRX131" s="2"/>
      <c r="HRY131" s="2"/>
      <c r="HRZ131" s="2"/>
      <c r="HSA131" s="2"/>
      <c r="HSB131" s="2"/>
      <c r="HSC131" s="2"/>
      <c r="HSD131" s="2"/>
      <c r="HSE131" s="2"/>
      <c r="HSF131" s="2"/>
      <c r="HSG131" s="2"/>
      <c r="HSH131" s="2"/>
      <c r="HSI131" s="2"/>
      <c r="HSJ131" s="2"/>
      <c r="HSK131" s="2"/>
      <c r="HSL131" s="2"/>
      <c r="HSM131" s="2"/>
      <c r="HSN131" s="2"/>
      <c r="HSO131" s="2"/>
      <c r="HSP131" s="2"/>
      <c r="HSQ131" s="2"/>
      <c r="HSR131" s="2"/>
      <c r="HSS131" s="2"/>
      <c r="HST131" s="2"/>
      <c r="HSU131" s="2"/>
      <c r="HSV131" s="2"/>
      <c r="HSW131" s="2"/>
      <c r="HSX131" s="2"/>
      <c r="HSY131" s="2"/>
      <c r="HSZ131" s="2"/>
      <c r="HTA131" s="2"/>
      <c r="HTB131" s="2"/>
      <c r="HTC131" s="2"/>
      <c r="HTD131" s="2"/>
      <c r="HTE131" s="2"/>
      <c r="HTF131" s="2"/>
      <c r="HTG131" s="2"/>
      <c r="HTH131" s="2"/>
      <c r="HTI131" s="2"/>
      <c r="HTJ131" s="2"/>
      <c r="HTK131" s="2"/>
      <c r="HTL131" s="2"/>
      <c r="HTM131" s="2"/>
      <c r="HTN131" s="2"/>
      <c r="HTO131" s="2"/>
      <c r="HTP131" s="2"/>
      <c r="HTQ131" s="2"/>
      <c r="HTR131" s="2"/>
      <c r="HTS131" s="2"/>
      <c r="HTT131" s="2"/>
      <c r="HTU131" s="2"/>
      <c r="HTV131" s="2"/>
      <c r="HTW131" s="2"/>
      <c r="HTX131" s="2"/>
      <c r="HTY131" s="2"/>
      <c r="HTZ131" s="2"/>
      <c r="HUA131" s="2"/>
      <c r="HUB131" s="2"/>
      <c r="HUC131" s="2"/>
      <c r="HUD131" s="2"/>
      <c r="HUE131" s="2"/>
      <c r="HUF131" s="2"/>
      <c r="HUG131" s="2"/>
      <c r="HUH131" s="2"/>
      <c r="HUI131" s="2"/>
      <c r="HUJ131" s="2"/>
      <c r="HUK131" s="2"/>
      <c r="HUL131" s="2"/>
      <c r="HUM131" s="2"/>
      <c r="HUN131" s="2"/>
      <c r="HUO131" s="2"/>
      <c r="HUP131" s="2"/>
      <c r="HUQ131" s="2"/>
      <c r="HUR131" s="2"/>
      <c r="HUS131" s="2"/>
      <c r="HUT131" s="2"/>
      <c r="HUU131" s="2"/>
      <c r="HUV131" s="2"/>
      <c r="HUW131" s="2"/>
      <c r="HUX131" s="2"/>
      <c r="HUY131" s="2"/>
      <c r="HUZ131" s="2"/>
      <c r="HVA131" s="2"/>
      <c r="HVB131" s="2"/>
      <c r="HVC131" s="2"/>
      <c r="HVD131" s="2"/>
      <c r="HVE131" s="2"/>
      <c r="HVF131" s="2"/>
      <c r="HVG131" s="2"/>
      <c r="HVH131" s="2"/>
      <c r="HVI131" s="2"/>
      <c r="HVJ131" s="2"/>
      <c r="HVK131" s="2"/>
      <c r="HVL131" s="2"/>
      <c r="HVM131" s="2"/>
      <c r="HVN131" s="2"/>
      <c r="HVO131" s="2"/>
      <c r="HVP131" s="2"/>
      <c r="HVQ131" s="2"/>
      <c r="HVR131" s="2"/>
      <c r="HVS131" s="2"/>
      <c r="HVT131" s="2"/>
      <c r="HVU131" s="2"/>
      <c r="HVV131" s="2"/>
      <c r="HVW131" s="2"/>
      <c r="HVX131" s="2"/>
      <c r="HVY131" s="2"/>
      <c r="HVZ131" s="2"/>
      <c r="HWA131" s="2"/>
      <c r="HWB131" s="2"/>
      <c r="HWC131" s="2"/>
      <c r="HWD131" s="2"/>
      <c r="HWE131" s="2"/>
      <c r="HWF131" s="2"/>
      <c r="HWG131" s="2"/>
      <c r="HWH131" s="2"/>
      <c r="HWI131" s="2"/>
      <c r="HWJ131" s="2"/>
      <c r="HWK131" s="2"/>
      <c r="HWL131" s="2"/>
      <c r="HWM131" s="2"/>
      <c r="HWN131" s="2"/>
      <c r="HWO131" s="2"/>
      <c r="HWP131" s="2"/>
      <c r="HWQ131" s="2"/>
      <c r="HWR131" s="2"/>
      <c r="HWS131" s="2"/>
      <c r="HWT131" s="2"/>
      <c r="HWU131" s="2"/>
      <c r="HWV131" s="2"/>
      <c r="HWW131" s="2"/>
      <c r="HWX131" s="2"/>
      <c r="HWY131" s="2"/>
      <c r="HWZ131" s="2"/>
      <c r="HXA131" s="2"/>
      <c r="HXB131" s="2"/>
      <c r="HXC131" s="2"/>
      <c r="HXD131" s="2"/>
      <c r="HXE131" s="2"/>
      <c r="HXF131" s="2"/>
      <c r="HXG131" s="2"/>
      <c r="HXH131" s="2"/>
      <c r="HXI131" s="2"/>
      <c r="HXJ131" s="2"/>
      <c r="HXK131" s="2"/>
      <c r="HXL131" s="2"/>
      <c r="HXM131" s="2"/>
      <c r="HXN131" s="2"/>
      <c r="HXO131" s="2"/>
      <c r="HXP131" s="2"/>
      <c r="HXQ131" s="2"/>
      <c r="HXR131" s="2"/>
      <c r="HXS131" s="2"/>
      <c r="HXT131" s="2"/>
      <c r="HXU131" s="2"/>
      <c r="HXV131" s="2"/>
      <c r="HXW131" s="2"/>
      <c r="HXX131" s="2"/>
      <c r="HXY131" s="2"/>
      <c r="HXZ131" s="2"/>
      <c r="HYA131" s="2"/>
      <c r="HYB131" s="2"/>
      <c r="HYC131" s="2"/>
      <c r="HYD131" s="2"/>
      <c r="HYE131" s="2"/>
      <c r="HYF131" s="2"/>
      <c r="HYG131" s="2"/>
      <c r="HYH131" s="2"/>
      <c r="HYI131" s="2"/>
      <c r="HYJ131" s="2"/>
      <c r="HYK131" s="2"/>
      <c r="HYL131" s="2"/>
      <c r="HYM131" s="2"/>
      <c r="HYN131" s="2"/>
      <c r="HYO131" s="2"/>
      <c r="HYP131" s="2"/>
      <c r="HYQ131" s="2"/>
      <c r="HYR131" s="2"/>
      <c r="HYS131" s="2"/>
      <c r="HYT131" s="2"/>
      <c r="HYU131" s="2"/>
      <c r="HYV131" s="2"/>
      <c r="HYW131" s="2"/>
      <c r="HYX131" s="2"/>
      <c r="HYY131" s="2"/>
      <c r="HYZ131" s="2"/>
      <c r="HZA131" s="2"/>
      <c r="HZB131" s="2"/>
      <c r="HZC131" s="2"/>
      <c r="HZD131" s="2"/>
      <c r="HZE131" s="2"/>
      <c r="HZF131" s="2"/>
      <c r="HZG131" s="2"/>
      <c r="HZH131" s="2"/>
      <c r="HZI131" s="2"/>
      <c r="HZJ131" s="2"/>
      <c r="HZK131" s="2"/>
      <c r="HZL131" s="2"/>
      <c r="HZM131" s="2"/>
      <c r="HZN131" s="2"/>
      <c r="HZO131" s="2"/>
      <c r="HZP131" s="2"/>
      <c r="HZQ131" s="2"/>
      <c r="HZR131" s="2"/>
      <c r="HZS131" s="2"/>
      <c r="HZT131" s="2"/>
      <c r="HZU131" s="2"/>
      <c r="HZV131" s="2"/>
      <c r="HZW131" s="2"/>
      <c r="HZX131" s="2"/>
      <c r="HZY131" s="2"/>
      <c r="HZZ131" s="2"/>
      <c r="IAA131" s="2"/>
      <c r="IAB131" s="2"/>
      <c r="IAC131" s="2"/>
      <c r="IAD131" s="2"/>
      <c r="IAE131" s="2"/>
      <c r="IAF131" s="2"/>
      <c r="IAG131" s="2"/>
      <c r="IAH131" s="2"/>
      <c r="IAI131" s="2"/>
      <c r="IAJ131" s="2"/>
      <c r="IAK131" s="2"/>
      <c r="IAL131" s="2"/>
      <c r="IAM131" s="2"/>
      <c r="IAN131" s="2"/>
      <c r="IAO131" s="2"/>
      <c r="IAP131" s="2"/>
      <c r="IAQ131" s="2"/>
      <c r="IAR131" s="2"/>
      <c r="IAS131" s="2"/>
      <c r="IAT131" s="2"/>
      <c r="IAU131" s="2"/>
      <c r="IAV131" s="2"/>
      <c r="IAW131" s="2"/>
      <c r="IAX131" s="2"/>
      <c r="IAY131" s="2"/>
      <c r="IAZ131" s="2"/>
      <c r="IBA131" s="2"/>
      <c r="IBB131" s="2"/>
      <c r="IBC131" s="2"/>
      <c r="IBD131" s="2"/>
      <c r="IBE131" s="2"/>
      <c r="IBF131" s="2"/>
      <c r="IBG131" s="2"/>
      <c r="IBH131" s="2"/>
      <c r="IBI131" s="2"/>
      <c r="IBJ131" s="2"/>
      <c r="IBK131" s="2"/>
      <c r="IBL131" s="2"/>
      <c r="IBM131" s="2"/>
      <c r="IBN131" s="2"/>
      <c r="IBO131" s="2"/>
      <c r="IBP131" s="2"/>
      <c r="IBQ131" s="2"/>
      <c r="IBR131" s="2"/>
      <c r="IBS131" s="2"/>
      <c r="IBT131" s="2"/>
      <c r="IBU131" s="2"/>
      <c r="IBV131" s="2"/>
      <c r="IBW131" s="2"/>
      <c r="IBX131" s="2"/>
      <c r="IBY131" s="2"/>
      <c r="IBZ131" s="2"/>
      <c r="ICA131" s="2"/>
      <c r="ICB131" s="2"/>
      <c r="ICC131" s="2"/>
      <c r="ICD131" s="2"/>
      <c r="ICE131" s="2"/>
      <c r="ICF131" s="2"/>
      <c r="ICG131" s="2"/>
      <c r="ICH131" s="2"/>
      <c r="ICI131" s="2"/>
      <c r="ICJ131" s="2"/>
      <c r="ICK131" s="2"/>
      <c r="ICL131" s="2"/>
      <c r="ICM131" s="2"/>
      <c r="ICN131" s="2"/>
      <c r="ICO131" s="2"/>
      <c r="ICP131" s="2"/>
      <c r="ICQ131" s="2"/>
      <c r="ICR131" s="2"/>
      <c r="ICS131" s="2"/>
      <c r="ICT131" s="2"/>
      <c r="ICU131" s="2"/>
      <c r="ICV131" s="2"/>
      <c r="ICW131" s="2"/>
      <c r="ICX131" s="2"/>
      <c r="ICY131" s="2"/>
      <c r="ICZ131" s="2"/>
      <c r="IDA131" s="2"/>
      <c r="IDB131" s="2"/>
      <c r="IDC131" s="2"/>
      <c r="IDD131" s="2"/>
      <c r="IDE131" s="2"/>
      <c r="IDF131" s="2"/>
      <c r="IDG131" s="2"/>
      <c r="IDH131" s="2"/>
      <c r="IDI131" s="2"/>
      <c r="IDJ131" s="2"/>
      <c r="IDK131" s="2"/>
      <c r="IDL131" s="2"/>
      <c r="IDM131" s="2"/>
      <c r="IDN131" s="2"/>
      <c r="IDO131" s="2"/>
      <c r="IDP131" s="2"/>
      <c r="IDQ131" s="2"/>
      <c r="IDR131" s="2"/>
      <c r="IDS131" s="2"/>
      <c r="IDT131" s="2"/>
      <c r="IDU131" s="2"/>
      <c r="IDV131" s="2"/>
      <c r="IDW131" s="2"/>
      <c r="IDX131" s="2"/>
      <c r="IDY131" s="2"/>
      <c r="IDZ131" s="2"/>
      <c r="IEA131" s="2"/>
      <c r="IEB131" s="2"/>
      <c r="IEC131" s="2"/>
      <c r="IED131" s="2"/>
      <c r="IEE131" s="2"/>
      <c r="IEF131" s="2"/>
      <c r="IEG131" s="2"/>
      <c r="IEH131" s="2"/>
      <c r="IEI131" s="2"/>
      <c r="IEJ131" s="2"/>
      <c r="IEK131" s="2"/>
      <c r="IEL131" s="2"/>
      <c r="IEM131" s="2"/>
      <c r="IEN131" s="2"/>
      <c r="IEO131" s="2"/>
      <c r="IEP131" s="2"/>
      <c r="IEQ131" s="2"/>
      <c r="IER131" s="2"/>
      <c r="IES131" s="2"/>
      <c r="IET131" s="2"/>
      <c r="IEU131" s="2"/>
      <c r="IEV131" s="2"/>
      <c r="IEW131" s="2"/>
      <c r="IEX131" s="2"/>
      <c r="IEY131" s="2"/>
      <c r="IEZ131" s="2"/>
      <c r="IFA131" s="2"/>
      <c r="IFB131" s="2"/>
      <c r="IFC131" s="2"/>
      <c r="IFD131" s="2"/>
      <c r="IFE131" s="2"/>
      <c r="IFF131" s="2"/>
      <c r="IFG131" s="2"/>
      <c r="IFH131" s="2"/>
      <c r="IFI131" s="2"/>
      <c r="IFJ131" s="2"/>
      <c r="IFK131" s="2"/>
      <c r="IFL131" s="2"/>
      <c r="IFM131" s="2"/>
      <c r="IFN131" s="2"/>
      <c r="IFO131" s="2"/>
      <c r="IFP131" s="2"/>
      <c r="IFQ131" s="2"/>
      <c r="IFR131" s="2"/>
      <c r="IFS131" s="2"/>
      <c r="IFT131" s="2"/>
      <c r="IFU131" s="2"/>
      <c r="IFV131" s="2"/>
      <c r="IFW131" s="2"/>
      <c r="IFX131" s="2"/>
      <c r="IFY131" s="2"/>
      <c r="IFZ131" s="2"/>
      <c r="IGA131" s="2"/>
      <c r="IGB131" s="2"/>
      <c r="IGC131" s="2"/>
      <c r="IGD131" s="2"/>
      <c r="IGE131" s="2"/>
      <c r="IGF131" s="2"/>
      <c r="IGG131" s="2"/>
      <c r="IGH131" s="2"/>
      <c r="IGI131" s="2"/>
      <c r="IGJ131" s="2"/>
      <c r="IGK131" s="2"/>
      <c r="IGL131" s="2"/>
      <c r="IGM131" s="2"/>
      <c r="IGN131" s="2"/>
      <c r="IGO131" s="2"/>
      <c r="IGP131" s="2"/>
      <c r="IGQ131" s="2"/>
      <c r="IGR131" s="2"/>
      <c r="IGS131" s="2"/>
      <c r="IGT131" s="2"/>
      <c r="IGU131" s="2"/>
      <c r="IGV131" s="2"/>
      <c r="IGW131" s="2"/>
      <c r="IGX131" s="2"/>
      <c r="IGY131" s="2"/>
      <c r="IGZ131" s="2"/>
      <c r="IHA131" s="2"/>
      <c r="IHB131" s="2"/>
      <c r="IHC131" s="2"/>
      <c r="IHD131" s="2"/>
      <c r="IHE131" s="2"/>
      <c r="IHF131" s="2"/>
      <c r="IHG131" s="2"/>
      <c r="IHH131" s="2"/>
      <c r="IHI131" s="2"/>
      <c r="IHJ131" s="2"/>
      <c r="IHK131" s="2"/>
      <c r="IHL131" s="2"/>
      <c r="IHM131" s="2"/>
      <c r="IHN131" s="2"/>
      <c r="IHO131" s="2"/>
      <c r="IHP131" s="2"/>
      <c r="IHQ131" s="2"/>
      <c r="IHR131" s="2"/>
      <c r="IHS131" s="2"/>
      <c r="IHT131" s="2"/>
      <c r="IHU131" s="2"/>
      <c r="IHV131" s="2"/>
      <c r="IHW131" s="2"/>
      <c r="IHX131" s="2"/>
      <c r="IHY131" s="2"/>
      <c r="IHZ131" s="2"/>
      <c r="IIA131" s="2"/>
      <c r="IIB131" s="2"/>
      <c r="IIC131" s="2"/>
      <c r="IID131" s="2"/>
      <c r="IIE131" s="2"/>
      <c r="IIF131" s="2"/>
      <c r="IIG131" s="2"/>
      <c r="IIH131" s="2"/>
      <c r="III131" s="2"/>
      <c r="IIJ131" s="2"/>
      <c r="IIK131" s="2"/>
      <c r="IIL131" s="2"/>
      <c r="IIM131" s="2"/>
      <c r="IIN131" s="2"/>
      <c r="IIO131" s="2"/>
      <c r="IIP131" s="2"/>
      <c r="IIQ131" s="2"/>
      <c r="IIR131" s="2"/>
      <c r="IIS131" s="2"/>
      <c r="IIT131" s="2"/>
      <c r="IIU131" s="2"/>
      <c r="IIV131" s="2"/>
      <c r="IIW131" s="2"/>
      <c r="IIX131" s="2"/>
      <c r="IIY131" s="2"/>
      <c r="IIZ131" s="2"/>
      <c r="IJA131" s="2"/>
      <c r="IJB131" s="2"/>
      <c r="IJC131" s="2"/>
      <c r="IJD131" s="2"/>
      <c r="IJE131" s="2"/>
      <c r="IJF131" s="2"/>
      <c r="IJG131" s="2"/>
      <c r="IJH131" s="2"/>
      <c r="IJI131" s="2"/>
      <c r="IJJ131" s="2"/>
      <c r="IJK131" s="2"/>
      <c r="IJL131" s="2"/>
      <c r="IJM131" s="2"/>
      <c r="IJN131" s="2"/>
      <c r="IJO131" s="2"/>
      <c r="IJP131" s="2"/>
      <c r="IJQ131" s="2"/>
      <c r="IJR131" s="2"/>
      <c r="IJS131" s="2"/>
      <c r="IJT131" s="2"/>
      <c r="IJU131" s="2"/>
      <c r="IJV131" s="2"/>
      <c r="IJW131" s="2"/>
      <c r="IJX131" s="2"/>
      <c r="IJY131" s="2"/>
      <c r="IJZ131" s="2"/>
      <c r="IKA131" s="2"/>
      <c r="IKB131" s="2"/>
      <c r="IKC131" s="2"/>
      <c r="IKD131" s="2"/>
      <c r="IKE131" s="2"/>
      <c r="IKF131" s="2"/>
      <c r="IKG131" s="2"/>
      <c r="IKH131" s="2"/>
      <c r="IKI131" s="2"/>
      <c r="IKJ131" s="2"/>
      <c r="IKK131" s="2"/>
      <c r="IKL131" s="2"/>
      <c r="IKM131" s="2"/>
      <c r="IKN131" s="2"/>
      <c r="IKO131" s="2"/>
      <c r="IKP131" s="2"/>
      <c r="IKQ131" s="2"/>
      <c r="IKR131" s="2"/>
      <c r="IKS131" s="2"/>
      <c r="IKT131" s="2"/>
      <c r="IKU131" s="2"/>
      <c r="IKV131" s="2"/>
      <c r="IKW131" s="2"/>
      <c r="IKX131" s="2"/>
      <c r="IKY131" s="2"/>
      <c r="IKZ131" s="2"/>
      <c r="ILA131" s="2"/>
      <c r="ILB131" s="2"/>
      <c r="ILC131" s="2"/>
      <c r="ILD131" s="2"/>
      <c r="ILE131" s="2"/>
      <c r="ILF131" s="2"/>
      <c r="ILG131" s="2"/>
      <c r="ILH131" s="2"/>
      <c r="ILI131" s="2"/>
      <c r="ILJ131" s="2"/>
      <c r="ILK131" s="2"/>
      <c r="ILL131" s="2"/>
      <c r="ILM131" s="2"/>
      <c r="ILN131" s="2"/>
      <c r="ILO131" s="2"/>
      <c r="ILP131" s="2"/>
      <c r="ILQ131" s="2"/>
      <c r="ILR131" s="2"/>
      <c r="ILS131" s="2"/>
      <c r="ILT131" s="2"/>
      <c r="ILU131" s="2"/>
      <c r="ILV131" s="2"/>
      <c r="ILW131" s="2"/>
      <c r="ILX131" s="2"/>
      <c r="ILY131" s="2"/>
      <c r="ILZ131" s="2"/>
      <c r="IMA131" s="2"/>
      <c r="IMB131" s="2"/>
      <c r="IMC131" s="2"/>
      <c r="IMD131" s="2"/>
      <c r="IME131" s="2"/>
      <c r="IMF131" s="2"/>
      <c r="IMG131" s="2"/>
      <c r="IMH131" s="2"/>
      <c r="IMI131" s="2"/>
      <c r="IMJ131" s="2"/>
      <c r="IMK131" s="2"/>
      <c r="IML131" s="2"/>
      <c r="IMM131" s="2"/>
      <c r="IMN131" s="2"/>
      <c r="IMO131" s="2"/>
      <c r="IMP131" s="2"/>
      <c r="IMQ131" s="2"/>
      <c r="IMR131" s="2"/>
      <c r="IMS131" s="2"/>
      <c r="IMT131" s="2"/>
      <c r="IMU131" s="2"/>
      <c r="IMV131" s="2"/>
      <c r="IMW131" s="2"/>
      <c r="IMX131" s="2"/>
      <c r="IMY131" s="2"/>
      <c r="IMZ131" s="2"/>
      <c r="INA131" s="2"/>
      <c r="INB131" s="2"/>
      <c r="INC131" s="2"/>
      <c r="IND131" s="2"/>
      <c r="INE131" s="2"/>
      <c r="INF131" s="2"/>
      <c r="ING131" s="2"/>
      <c r="INH131" s="2"/>
      <c r="INI131" s="2"/>
      <c r="INJ131" s="2"/>
      <c r="INK131" s="2"/>
      <c r="INL131" s="2"/>
      <c r="INM131" s="2"/>
      <c r="INN131" s="2"/>
      <c r="INO131" s="2"/>
      <c r="INP131" s="2"/>
      <c r="INQ131" s="2"/>
      <c r="INR131" s="2"/>
      <c r="INS131" s="2"/>
      <c r="INT131" s="2"/>
      <c r="INU131" s="2"/>
      <c r="INV131" s="2"/>
      <c r="INW131" s="2"/>
      <c r="INX131" s="2"/>
      <c r="INY131" s="2"/>
      <c r="INZ131" s="2"/>
      <c r="IOA131" s="2"/>
      <c r="IOB131" s="2"/>
      <c r="IOC131" s="2"/>
      <c r="IOD131" s="2"/>
      <c r="IOE131" s="2"/>
      <c r="IOF131" s="2"/>
      <c r="IOG131" s="2"/>
      <c r="IOH131" s="2"/>
      <c r="IOI131" s="2"/>
      <c r="IOJ131" s="2"/>
      <c r="IOK131" s="2"/>
      <c r="IOL131" s="2"/>
      <c r="IOM131" s="2"/>
      <c r="ION131" s="2"/>
      <c r="IOO131" s="2"/>
      <c r="IOP131" s="2"/>
      <c r="IOQ131" s="2"/>
      <c r="IOR131" s="2"/>
      <c r="IOS131" s="2"/>
      <c r="IOT131" s="2"/>
      <c r="IOU131" s="2"/>
      <c r="IOV131" s="2"/>
      <c r="IOW131" s="2"/>
      <c r="IOX131" s="2"/>
      <c r="IOY131" s="2"/>
      <c r="IOZ131" s="2"/>
      <c r="IPA131" s="2"/>
      <c r="IPB131" s="2"/>
      <c r="IPC131" s="2"/>
      <c r="IPD131" s="2"/>
      <c r="IPE131" s="2"/>
      <c r="IPF131" s="2"/>
      <c r="IPG131" s="2"/>
      <c r="IPH131" s="2"/>
      <c r="IPI131" s="2"/>
      <c r="IPJ131" s="2"/>
      <c r="IPK131" s="2"/>
      <c r="IPL131" s="2"/>
      <c r="IPM131" s="2"/>
      <c r="IPN131" s="2"/>
      <c r="IPO131" s="2"/>
      <c r="IPP131" s="2"/>
      <c r="IPQ131" s="2"/>
      <c r="IPR131" s="2"/>
      <c r="IPS131" s="2"/>
      <c r="IPT131" s="2"/>
      <c r="IPU131" s="2"/>
      <c r="IPV131" s="2"/>
      <c r="IPW131" s="2"/>
      <c r="IPX131" s="2"/>
      <c r="IPY131" s="2"/>
      <c r="IPZ131" s="2"/>
      <c r="IQA131" s="2"/>
      <c r="IQB131" s="2"/>
      <c r="IQC131" s="2"/>
      <c r="IQD131" s="2"/>
      <c r="IQE131" s="2"/>
      <c r="IQF131" s="2"/>
      <c r="IQG131" s="2"/>
      <c r="IQH131" s="2"/>
      <c r="IQI131" s="2"/>
      <c r="IQJ131" s="2"/>
      <c r="IQK131" s="2"/>
      <c r="IQL131" s="2"/>
      <c r="IQM131" s="2"/>
      <c r="IQN131" s="2"/>
      <c r="IQO131" s="2"/>
      <c r="IQP131" s="2"/>
      <c r="IQQ131" s="2"/>
      <c r="IQR131" s="2"/>
      <c r="IQS131" s="2"/>
      <c r="IQT131" s="2"/>
      <c r="IQU131" s="2"/>
      <c r="IQV131" s="2"/>
      <c r="IQW131" s="2"/>
      <c r="IQX131" s="2"/>
      <c r="IQY131" s="2"/>
      <c r="IQZ131" s="2"/>
      <c r="IRA131" s="2"/>
      <c r="IRB131" s="2"/>
      <c r="IRC131" s="2"/>
      <c r="IRD131" s="2"/>
      <c r="IRE131" s="2"/>
      <c r="IRF131" s="2"/>
      <c r="IRG131" s="2"/>
      <c r="IRH131" s="2"/>
      <c r="IRI131" s="2"/>
      <c r="IRJ131" s="2"/>
      <c r="IRK131" s="2"/>
      <c r="IRL131" s="2"/>
      <c r="IRM131" s="2"/>
      <c r="IRN131" s="2"/>
      <c r="IRO131" s="2"/>
      <c r="IRP131" s="2"/>
      <c r="IRQ131" s="2"/>
      <c r="IRR131" s="2"/>
      <c r="IRS131" s="2"/>
      <c r="IRT131" s="2"/>
      <c r="IRU131" s="2"/>
      <c r="IRV131" s="2"/>
      <c r="IRW131" s="2"/>
      <c r="IRX131" s="2"/>
      <c r="IRY131" s="2"/>
      <c r="IRZ131" s="2"/>
      <c r="ISA131" s="2"/>
      <c r="ISB131" s="2"/>
      <c r="ISC131" s="2"/>
      <c r="ISD131" s="2"/>
      <c r="ISE131" s="2"/>
      <c r="ISF131" s="2"/>
      <c r="ISG131" s="2"/>
      <c r="ISH131" s="2"/>
      <c r="ISI131" s="2"/>
      <c r="ISJ131" s="2"/>
      <c r="ISK131" s="2"/>
      <c r="ISL131" s="2"/>
      <c r="ISM131" s="2"/>
      <c r="ISN131" s="2"/>
      <c r="ISO131" s="2"/>
      <c r="ISP131" s="2"/>
      <c r="ISQ131" s="2"/>
      <c r="ISR131" s="2"/>
      <c r="ISS131" s="2"/>
      <c r="IST131" s="2"/>
      <c r="ISU131" s="2"/>
      <c r="ISV131" s="2"/>
      <c r="ISW131" s="2"/>
      <c r="ISX131" s="2"/>
      <c r="ISY131" s="2"/>
      <c r="ISZ131" s="2"/>
      <c r="ITA131" s="2"/>
      <c r="ITB131" s="2"/>
      <c r="ITC131" s="2"/>
      <c r="ITD131" s="2"/>
      <c r="ITE131" s="2"/>
      <c r="ITF131" s="2"/>
      <c r="ITG131" s="2"/>
      <c r="ITH131" s="2"/>
      <c r="ITI131" s="2"/>
      <c r="ITJ131" s="2"/>
      <c r="ITK131" s="2"/>
      <c r="ITL131" s="2"/>
      <c r="ITM131" s="2"/>
      <c r="ITN131" s="2"/>
      <c r="ITO131" s="2"/>
      <c r="ITP131" s="2"/>
      <c r="ITQ131" s="2"/>
      <c r="ITR131" s="2"/>
      <c r="ITS131" s="2"/>
      <c r="ITT131" s="2"/>
      <c r="ITU131" s="2"/>
      <c r="ITV131" s="2"/>
      <c r="ITW131" s="2"/>
      <c r="ITX131" s="2"/>
      <c r="ITY131" s="2"/>
      <c r="ITZ131" s="2"/>
      <c r="IUA131" s="2"/>
      <c r="IUB131" s="2"/>
      <c r="IUC131" s="2"/>
      <c r="IUD131" s="2"/>
      <c r="IUE131" s="2"/>
      <c r="IUF131" s="2"/>
      <c r="IUG131" s="2"/>
      <c r="IUH131" s="2"/>
      <c r="IUI131" s="2"/>
      <c r="IUJ131" s="2"/>
      <c r="IUK131" s="2"/>
      <c r="IUL131" s="2"/>
      <c r="IUM131" s="2"/>
      <c r="IUN131" s="2"/>
      <c r="IUO131" s="2"/>
      <c r="IUP131" s="2"/>
      <c r="IUQ131" s="2"/>
      <c r="IUR131" s="2"/>
      <c r="IUS131" s="2"/>
      <c r="IUT131" s="2"/>
      <c r="IUU131" s="2"/>
      <c r="IUV131" s="2"/>
      <c r="IUW131" s="2"/>
      <c r="IUX131" s="2"/>
      <c r="IUY131" s="2"/>
      <c r="IUZ131" s="2"/>
      <c r="IVA131" s="2"/>
      <c r="IVB131" s="2"/>
      <c r="IVC131" s="2"/>
      <c r="IVD131" s="2"/>
      <c r="IVE131" s="2"/>
      <c r="IVF131" s="2"/>
      <c r="IVG131" s="2"/>
      <c r="IVH131" s="2"/>
      <c r="IVI131" s="2"/>
      <c r="IVJ131" s="2"/>
      <c r="IVK131" s="2"/>
      <c r="IVL131" s="2"/>
      <c r="IVM131" s="2"/>
      <c r="IVN131" s="2"/>
      <c r="IVO131" s="2"/>
      <c r="IVP131" s="2"/>
      <c r="IVQ131" s="2"/>
      <c r="IVR131" s="2"/>
      <c r="IVS131" s="2"/>
      <c r="IVT131" s="2"/>
      <c r="IVU131" s="2"/>
      <c r="IVV131" s="2"/>
      <c r="IVW131" s="2"/>
      <c r="IVX131" s="2"/>
      <c r="IVY131" s="2"/>
      <c r="IVZ131" s="2"/>
      <c r="IWA131" s="2"/>
      <c r="IWB131" s="2"/>
      <c r="IWC131" s="2"/>
      <c r="IWD131" s="2"/>
      <c r="IWE131" s="2"/>
      <c r="IWF131" s="2"/>
      <c r="IWG131" s="2"/>
      <c r="IWH131" s="2"/>
      <c r="IWI131" s="2"/>
      <c r="IWJ131" s="2"/>
      <c r="IWK131" s="2"/>
      <c r="IWL131" s="2"/>
      <c r="IWM131" s="2"/>
      <c r="IWN131" s="2"/>
      <c r="IWO131" s="2"/>
      <c r="IWP131" s="2"/>
      <c r="IWQ131" s="2"/>
      <c r="IWR131" s="2"/>
      <c r="IWS131" s="2"/>
      <c r="IWT131" s="2"/>
      <c r="IWU131" s="2"/>
      <c r="IWV131" s="2"/>
      <c r="IWW131" s="2"/>
      <c r="IWX131" s="2"/>
      <c r="IWY131" s="2"/>
      <c r="IWZ131" s="2"/>
      <c r="IXA131" s="2"/>
      <c r="IXB131" s="2"/>
      <c r="IXC131" s="2"/>
      <c r="IXD131" s="2"/>
      <c r="IXE131" s="2"/>
      <c r="IXF131" s="2"/>
      <c r="IXG131" s="2"/>
      <c r="IXH131" s="2"/>
      <c r="IXI131" s="2"/>
      <c r="IXJ131" s="2"/>
      <c r="IXK131" s="2"/>
      <c r="IXL131" s="2"/>
      <c r="IXM131" s="2"/>
      <c r="IXN131" s="2"/>
      <c r="IXO131" s="2"/>
      <c r="IXP131" s="2"/>
      <c r="IXQ131" s="2"/>
      <c r="IXR131" s="2"/>
      <c r="IXS131" s="2"/>
      <c r="IXT131" s="2"/>
      <c r="IXU131" s="2"/>
      <c r="IXV131" s="2"/>
      <c r="IXW131" s="2"/>
      <c r="IXX131" s="2"/>
      <c r="IXY131" s="2"/>
      <c r="IXZ131" s="2"/>
      <c r="IYA131" s="2"/>
      <c r="IYB131" s="2"/>
      <c r="IYC131" s="2"/>
      <c r="IYD131" s="2"/>
      <c r="IYE131" s="2"/>
      <c r="IYF131" s="2"/>
      <c r="IYG131" s="2"/>
      <c r="IYH131" s="2"/>
      <c r="IYI131" s="2"/>
      <c r="IYJ131" s="2"/>
      <c r="IYK131" s="2"/>
      <c r="IYL131" s="2"/>
      <c r="IYM131" s="2"/>
      <c r="IYN131" s="2"/>
      <c r="IYO131" s="2"/>
      <c r="IYP131" s="2"/>
      <c r="IYQ131" s="2"/>
      <c r="IYR131" s="2"/>
      <c r="IYS131" s="2"/>
      <c r="IYT131" s="2"/>
      <c r="IYU131" s="2"/>
      <c r="IYV131" s="2"/>
      <c r="IYW131" s="2"/>
      <c r="IYX131" s="2"/>
      <c r="IYY131" s="2"/>
      <c r="IYZ131" s="2"/>
      <c r="IZA131" s="2"/>
      <c r="IZB131" s="2"/>
      <c r="IZC131" s="2"/>
      <c r="IZD131" s="2"/>
      <c r="IZE131" s="2"/>
      <c r="IZF131" s="2"/>
      <c r="IZG131" s="2"/>
      <c r="IZH131" s="2"/>
      <c r="IZI131" s="2"/>
      <c r="IZJ131" s="2"/>
      <c r="IZK131" s="2"/>
      <c r="IZL131" s="2"/>
      <c r="IZM131" s="2"/>
      <c r="IZN131" s="2"/>
      <c r="IZO131" s="2"/>
      <c r="IZP131" s="2"/>
      <c r="IZQ131" s="2"/>
      <c r="IZR131" s="2"/>
      <c r="IZS131" s="2"/>
      <c r="IZT131" s="2"/>
      <c r="IZU131" s="2"/>
      <c r="IZV131" s="2"/>
      <c r="IZW131" s="2"/>
      <c r="IZX131" s="2"/>
      <c r="IZY131" s="2"/>
      <c r="IZZ131" s="2"/>
      <c r="JAA131" s="2"/>
      <c r="JAB131" s="2"/>
      <c r="JAC131" s="2"/>
      <c r="JAD131" s="2"/>
      <c r="JAE131" s="2"/>
      <c r="JAF131" s="2"/>
      <c r="JAG131" s="2"/>
      <c r="JAH131" s="2"/>
      <c r="JAI131" s="2"/>
      <c r="JAJ131" s="2"/>
      <c r="JAK131" s="2"/>
      <c r="JAL131" s="2"/>
      <c r="JAM131" s="2"/>
      <c r="JAN131" s="2"/>
      <c r="JAO131" s="2"/>
      <c r="JAP131" s="2"/>
      <c r="JAQ131" s="2"/>
      <c r="JAR131" s="2"/>
      <c r="JAS131" s="2"/>
      <c r="JAT131" s="2"/>
      <c r="JAU131" s="2"/>
      <c r="JAV131" s="2"/>
      <c r="JAW131" s="2"/>
      <c r="JAX131" s="2"/>
      <c r="JAY131" s="2"/>
      <c r="JAZ131" s="2"/>
      <c r="JBA131" s="2"/>
      <c r="JBB131" s="2"/>
      <c r="JBC131" s="2"/>
      <c r="JBD131" s="2"/>
      <c r="JBE131" s="2"/>
      <c r="JBF131" s="2"/>
      <c r="JBG131" s="2"/>
      <c r="JBH131" s="2"/>
      <c r="JBI131" s="2"/>
      <c r="JBJ131" s="2"/>
      <c r="JBK131" s="2"/>
      <c r="JBL131" s="2"/>
      <c r="JBM131" s="2"/>
      <c r="JBN131" s="2"/>
      <c r="JBO131" s="2"/>
      <c r="JBP131" s="2"/>
      <c r="JBQ131" s="2"/>
      <c r="JBR131" s="2"/>
      <c r="JBS131" s="2"/>
      <c r="JBT131" s="2"/>
      <c r="JBU131" s="2"/>
      <c r="JBV131" s="2"/>
      <c r="JBW131" s="2"/>
      <c r="JBX131" s="2"/>
      <c r="JBY131" s="2"/>
      <c r="JBZ131" s="2"/>
      <c r="JCA131" s="2"/>
      <c r="JCB131" s="2"/>
      <c r="JCC131" s="2"/>
      <c r="JCD131" s="2"/>
      <c r="JCE131" s="2"/>
      <c r="JCF131" s="2"/>
      <c r="JCG131" s="2"/>
      <c r="JCH131" s="2"/>
      <c r="JCI131" s="2"/>
      <c r="JCJ131" s="2"/>
      <c r="JCK131" s="2"/>
      <c r="JCL131" s="2"/>
      <c r="JCM131" s="2"/>
      <c r="JCN131" s="2"/>
      <c r="JCO131" s="2"/>
      <c r="JCP131" s="2"/>
      <c r="JCQ131" s="2"/>
      <c r="JCR131" s="2"/>
      <c r="JCS131" s="2"/>
      <c r="JCT131" s="2"/>
      <c r="JCU131" s="2"/>
      <c r="JCV131" s="2"/>
      <c r="JCW131" s="2"/>
      <c r="JCX131" s="2"/>
      <c r="JCY131" s="2"/>
      <c r="JCZ131" s="2"/>
      <c r="JDA131" s="2"/>
      <c r="JDB131" s="2"/>
      <c r="JDC131" s="2"/>
      <c r="JDD131" s="2"/>
      <c r="JDE131" s="2"/>
      <c r="JDF131" s="2"/>
      <c r="JDG131" s="2"/>
      <c r="JDH131" s="2"/>
      <c r="JDI131" s="2"/>
      <c r="JDJ131" s="2"/>
      <c r="JDK131" s="2"/>
      <c r="JDL131" s="2"/>
      <c r="JDM131" s="2"/>
      <c r="JDN131" s="2"/>
      <c r="JDO131" s="2"/>
      <c r="JDP131" s="2"/>
      <c r="JDQ131" s="2"/>
      <c r="JDR131" s="2"/>
      <c r="JDS131" s="2"/>
      <c r="JDT131" s="2"/>
      <c r="JDU131" s="2"/>
      <c r="JDV131" s="2"/>
      <c r="JDW131" s="2"/>
      <c r="JDX131" s="2"/>
      <c r="JDY131" s="2"/>
      <c r="JDZ131" s="2"/>
      <c r="JEA131" s="2"/>
      <c r="JEB131" s="2"/>
      <c r="JEC131" s="2"/>
      <c r="JED131" s="2"/>
      <c r="JEE131" s="2"/>
      <c r="JEF131" s="2"/>
      <c r="JEG131" s="2"/>
      <c r="JEH131" s="2"/>
      <c r="JEI131" s="2"/>
      <c r="JEJ131" s="2"/>
      <c r="JEK131" s="2"/>
      <c r="JEL131" s="2"/>
      <c r="JEM131" s="2"/>
      <c r="JEN131" s="2"/>
      <c r="JEO131" s="2"/>
      <c r="JEP131" s="2"/>
      <c r="JEQ131" s="2"/>
      <c r="JER131" s="2"/>
      <c r="JES131" s="2"/>
      <c r="JET131" s="2"/>
      <c r="JEU131" s="2"/>
      <c r="JEV131" s="2"/>
      <c r="JEW131" s="2"/>
      <c r="JEX131" s="2"/>
      <c r="JEY131" s="2"/>
      <c r="JEZ131" s="2"/>
      <c r="JFA131" s="2"/>
      <c r="JFB131" s="2"/>
      <c r="JFC131" s="2"/>
      <c r="JFD131" s="2"/>
      <c r="JFE131" s="2"/>
      <c r="JFF131" s="2"/>
      <c r="JFG131" s="2"/>
      <c r="JFH131" s="2"/>
      <c r="JFI131" s="2"/>
      <c r="JFJ131" s="2"/>
      <c r="JFK131" s="2"/>
      <c r="JFL131" s="2"/>
      <c r="JFM131" s="2"/>
      <c r="JFN131" s="2"/>
      <c r="JFO131" s="2"/>
      <c r="JFP131" s="2"/>
      <c r="JFQ131" s="2"/>
      <c r="JFR131" s="2"/>
      <c r="JFS131" s="2"/>
      <c r="JFT131" s="2"/>
      <c r="JFU131" s="2"/>
      <c r="JFV131" s="2"/>
      <c r="JFW131" s="2"/>
      <c r="JFX131" s="2"/>
      <c r="JFY131" s="2"/>
      <c r="JFZ131" s="2"/>
      <c r="JGA131" s="2"/>
      <c r="JGB131" s="2"/>
      <c r="JGC131" s="2"/>
      <c r="JGD131" s="2"/>
      <c r="JGE131" s="2"/>
      <c r="JGF131" s="2"/>
      <c r="JGG131" s="2"/>
      <c r="JGH131" s="2"/>
      <c r="JGI131" s="2"/>
      <c r="JGJ131" s="2"/>
      <c r="JGK131" s="2"/>
      <c r="JGL131" s="2"/>
      <c r="JGM131" s="2"/>
      <c r="JGN131" s="2"/>
      <c r="JGO131" s="2"/>
      <c r="JGP131" s="2"/>
      <c r="JGQ131" s="2"/>
      <c r="JGR131" s="2"/>
      <c r="JGS131" s="2"/>
      <c r="JGT131" s="2"/>
      <c r="JGU131" s="2"/>
      <c r="JGV131" s="2"/>
      <c r="JGW131" s="2"/>
      <c r="JGX131" s="2"/>
      <c r="JGY131" s="2"/>
      <c r="JGZ131" s="2"/>
      <c r="JHA131" s="2"/>
      <c r="JHB131" s="2"/>
      <c r="JHC131" s="2"/>
      <c r="JHD131" s="2"/>
      <c r="JHE131" s="2"/>
      <c r="JHF131" s="2"/>
      <c r="JHG131" s="2"/>
      <c r="JHH131" s="2"/>
      <c r="JHI131" s="2"/>
      <c r="JHJ131" s="2"/>
      <c r="JHK131" s="2"/>
      <c r="JHL131" s="2"/>
      <c r="JHM131" s="2"/>
      <c r="JHN131" s="2"/>
      <c r="JHO131" s="2"/>
      <c r="JHP131" s="2"/>
      <c r="JHQ131" s="2"/>
      <c r="JHR131" s="2"/>
      <c r="JHS131" s="2"/>
      <c r="JHT131" s="2"/>
      <c r="JHU131" s="2"/>
      <c r="JHV131" s="2"/>
      <c r="JHW131" s="2"/>
      <c r="JHX131" s="2"/>
      <c r="JHY131" s="2"/>
      <c r="JHZ131" s="2"/>
      <c r="JIA131" s="2"/>
      <c r="JIB131" s="2"/>
      <c r="JIC131" s="2"/>
      <c r="JID131" s="2"/>
      <c r="JIE131" s="2"/>
      <c r="JIF131" s="2"/>
      <c r="JIG131" s="2"/>
      <c r="JIH131" s="2"/>
      <c r="JII131" s="2"/>
      <c r="JIJ131" s="2"/>
      <c r="JIK131" s="2"/>
      <c r="JIL131" s="2"/>
      <c r="JIM131" s="2"/>
      <c r="JIN131" s="2"/>
      <c r="JIO131" s="2"/>
      <c r="JIP131" s="2"/>
      <c r="JIQ131" s="2"/>
      <c r="JIR131" s="2"/>
      <c r="JIS131" s="2"/>
      <c r="JIT131" s="2"/>
      <c r="JIU131" s="2"/>
      <c r="JIV131" s="2"/>
      <c r="JIW131" s="2"/>
      <c r="JIX131" s="2"/>
      <c r="JIY131" s="2"/>
      <c r="JIZ131" s="2"/>
      <c r="JJA131" s="2"/>
      <c r="JJB131" s="2"/>
      <c r="JJC131" s="2"/>
      <c r="JJD131" s="2"/>
      <c r="JJE131" s="2"/>
      <c r="JJF131" s="2"/>
      <c r="JJG131" s="2"/>
      <c r="JJH131" s="2"/>
      <c r="JJI131" s="2"/>
      <c r="JJJ131" s="2"/>
      <c r="JJK131" s="2"/>
      <c r="JJL131" s="2"/>
      <c r="JJM131" s="2"/>
      <c r="JJN131" s="2"/>
      <c r="JJO131" s="2"/>
      <c r="JJP131" s="2"/>
      <c r="JJQ131" s="2"/>
      <c r="JJR131" s="2"/>
      <c r="JJS131" s="2"/>
      <c r="JJT131" s="2"/>
      <c r="JJU131" s="2"/>
      <c r="JJV131" s="2"/>
      <c r="JJW131" s="2"/>
      <c r="JJX131" s="2"/>
      <c r="JJY131" s="2"/>
      <c r="JJZ131" s="2"/>
      <c r="JKA131" s="2"/>
      <c r="JKB131" s="2"/>
      <c r="JKC131" s="2"/>
      <c r="JKD131" s="2"/>
      <c r="JKE131" s="2"/>
      <c r="JKF131" s="2"/>
      <c r="JKG131" s="2"/>
      <c r="JKH131" s="2"/>
      <c r="JKI131" s="2"/>
      <c r="JKJ131" s="2"/>
      <c r="JKK131" s="2"/>
      <c r="JKL131" s="2"/>
      <c r="JKM131" s="2"/>
      <c r="JKN131" s="2"/>
      <c r="JKO131" s="2"/>
      <c r="JKP131" s="2"/>
      <c r="JKQ131" s="2"/>
      <c r="JKR131" s="2"/>
      <c r="JKS131" s="2"/>
      <c r="JKT131" s="2"/>
      <c r="JKU131" s="2"/>
      <c r="JKV131" s="2"/>
      <c r="JKW131" s="2"/>
      <c r="JKX131" s="2"/>
      <c r="JKY131" s="2"/>
      <c r="JKZ131" s="2"/>
      <c r="JLA131" s="2"/>
      <c r="JLB131" s="2"/>
      <c r="JLC131" s="2"/>
      <c r="JLD131" s="2"/>
      <c r="JLE131" s="2"/>
      <c r="JLF131" s="2"/>
      <c r="JLG131" s="2"/>
      <c r="JLH131" s="2"/>
      <c r="JLI131" s="2"/>
      <c r="JLJ131" s="2"/>
      <c r="JLK131" s="2"/>
      <c r="JLL131" s="2"/>
      <c r="JLM131" s="2"/>
      <c r="JLN131" s="2"/>
      <c r="JLO131" s="2"/>
      <c r="JLP131" s="2"/>
      <c r="JLQ131" s="2"/>
      <c r="JLR131" s="2"/>
      <c r="JLS131" s="2"/>
      <c r="JLT131" s="2"/>
      <c r="JLU131" s="2"/>
      <c r="JLV131" s="2"/>
      <c r="JLW131" s="2"/>
      <c r="JLX131" s="2"/>
      <c r="JLY131" s="2"/>
      <c r="JLZ131" s="2"/>
      <c r="JMA131" s="2"/>
      <c r="JMB131" s="2"/>
      <c r="JMC131" s="2"/>
      <c r="JMD131" s="2"/>
      <c r="JME131" s="2"/>
      <c r="JMF131" s="2"/>
      <c r="JMG131" s="2"/>
      <c r="JMH131" s="2"/>
      <c r="JMI131" s="2"/>
      <c r="JMJ131" s="2"/>
      <c r="JMK131" s="2"/>
      <c r="JML131" s="2"/>
      <c r="JMM131" s="2"/>
      <c r="JMN131" s="2"/>
      <c r="JMO131" s="2"/>
      <c r="JMP131" s="2"/>
      <c r="JMQ131" s="2"/>
      <c r="JMR131" s="2"/>
      <c r="JMS131" s="2"/>
      <c r="JMT131" s="2"/>
      <c r="JMU131" s="2"/>
      <c r="JMV131" s="2"/>
      <c r="JMW131" s="2"/>
      <c r="JMX131" s="2"/>
      <c r="JMY131" s="2"/>
      <c r="JMZ131" s="2"/>
      <c r="JNA131" s="2"/>
      <c r="JNB131" s="2"/>
      <c r="JNC131" s="2"/>
      <c r="JND131" s="2"/>
      <c r="JNE131" s="2"/>
      <c r="JNF131" s="2"/>
      <c r="JNG131" s="2"/>
      <c r="JNH131" s="2"/>
      <c r="JNI131" s="2"/>
      <c r="JNJ131" s="2"/>
      <c r="JNK131" s="2"/>
      <c r="JNL131" s="2"/>
      <c r="JNM131" s="2"/>
      <c r="JNN131" s="2"/>
      <c r="JNO131" s="2"/>
      <c r="JNP131" s="2"/>
      <c r="JNQ131" s="2"/>
      <c r="JNR131" s="2"/>
      <c r="JNS131" s="2"/>
      <c r="JNT131" s="2"/>
      <c r="JNU131" s="2"/>
      <c r="JNV131" s="2"/>
      <c r="JNW131" s="2"/>
      <c r="JNX131" s="2"/>
      <c r="JNY131" s="2"/>
      <c r="JNZ131" s="2"/>
      <c r="JOA131" s="2"/>
      <c r="JOB131" s="2"/>
      <c r="JOC131" s="2"/>
      <c r="JOD131" s="2"/>
      <c r="JOE131" s="2"/>
      <c r="JOF131" s="2"/>
      <c r="JOG131" s="2"/>
      <c r="JOH131" s="2"/>
      <c r="JOI131" s="2"/>
      <c r="JOJ131" s="2"/>
      <c r="JOK131" s="2"/>
      <c r="JOL131" s="2"/>
      <c r="JOM131" s="2"/>
      <c r="JON131" s="2"/>
      <c r="JOO131" s="2"/>
      <c r="JOP131" s="2"/>
      <c r="JOQ131" s="2"/>
      <c r="JOR131" s="2"/>
      <c r="JOS131" s="2"/>
      <c r="JOT131" s="2"/>
      <c r="JOU131" s="2"/>
      <c r="JOV131" s="2"/>
      <c r="JOW131" s="2"/>
      <c r="JOX131" s="2"/>
      <c r="JOY131" s="2"/>
      <c r="JOZ131" s="2"/>
      <c r="JPA131" s="2"/>
      <c r="JPB131" s="2"/>
      <c r="JPC131" s="2"/>
      <c r="JPD131" s="2"/>
      <c r="JPE131" s="2"/>
      <c r="JPF131" s="2"/>
      <c r="JPG131" s="2"/>
      <c r="JPH131" s="2"/>
      <c r="JPI131" s="2"/>
      <c r="JPJ131" s="2"/>
      <c r="JPK131" s="2"/>
      <c r="JPL131" s="2"/>
      <c r="JPM131" s="2"/>
      <c r="JPN131" s="2"/>
      <c r="JPO131" s="2"/>
      <c r="JPP131" s="2"/>
      <c r="JPQ131" s="2"/>
      <c r="JPR131" s="2"/>
      <c r="JPS131" s="2"/>
      <c r="JPT131" s="2"/>
      <c r="JPU131" s="2"/>
      <c r="JPV131" s="2"/>
      <c r="JPW131" s="2"/>
      <c r="JPX131" s="2"/>
      <c r="JPY131" s="2"/>
      <c r="JPZ131" s="2"/>
      <c r="JQA131" s="2"/>
      <c r="JQB131" s="2"/>
      <c r="JQC131" s="2"/>
      <c r="JQD131" s="2"/>
      <c r="JQE131" s="2"/>
      <c r="JQF131" s="2"/>
      <c r="JQG131" s="2"/>
      <c r="JQH131" s="2"/>
      <c r="JQI131" s="2"/>
      <c r="JQJ131" s="2"/>
      <c r="JQK131" s="2"/>
      <c r="JQL131" s="2"/>
      <c r="JQM131" s="2"/>
      <c r="JQN131" s="2"/>
      <c r="JQO131" s="2"/>
      <c r="JQP131" s="2"/>
      <c r="JQQ131" s="2"/>
      <c r="JQR131" s="2"/>
      <c r="JQS131" s="2"/>
      <c r="JQT131" s="2"/>
      <c r="JQU131" s="2"/>
      <c r="JQV131" s="2"/>
      <c r="JQW131" s="2"/>
      <c r="JQX131" s="2"/>
      <c r="JQY131" s="2"/>
      <c r="JQZ131" s="2"/>
      <c r="JRA131" s="2"/>
      <c r="JRB131" s="2"/>
      <c r="JRC131" s="2"/>
      <c r="JRD131" s="2"/>
      <c r="JRE131" s="2"/>
      <c r="JRF131" s="2"/>
      <c r="JRG131" s="2"/>
      <c r="JRH131" s="2"/>
      <c r="JRI131" s="2"/>
      <c r="JRJ131" s="2"/>
      <c r="JRK131" s="2"/>
      <c r="JRL131" s="2"/>
      <c r="JRM131" s="2"/>
      <c r="JRN131" s="2"/>
      <c r="JRO131" s="2"/>
      <c r="JRP131" s="2"/>
      <c r="JRQ131" s="2"/>
      <c r="JRR131" s="2"/>
      <c r="JRS131" s="2"/>
      <c r="JRT131" s="2"/>
      <c r="JRU131" s="2"/>
      <c r="JRV131" s="2"/>
      <c r="JRW131" s="2"/>
      <c r="JRX131" s="2"/>
      <c r="JRY131" s="2"/>
      <c r="JRZ131" s="2"/>
      <c r="JSA131" s="2"/>
      <c r="JSB131" s="2"/>
      <c r="JSC131" s="2"/>
      <c r="JSD131" s="2"/>
      <c r="JSE131" s="2"/>
      <c r="JSF131" s="2"/>
      <c r="JSG131" s="2"/>
      <c r="JSH131" s="2"/>
      <c r="JSI131" s="2"/>
      <c r="JSJ131" s="2"/>
      <c r="JSK131" s="2"/>
      <c r="JSL131" s="2"/>
      <c r="JSM131" s="2"/>
      <c r="JSN131" s="2"/>
      <c r="JSO131" s="2"/>
      <c r="JSP131" s="2"/>
      <c r="JSQ131" s="2"/>
      <c r="JSR131" s="2"/>
      <c r="JSS131" s="2"/>
      <c r="JST131" s="2"/>
      <c r="JSU131" s="2"/>
      <c r="JSV131" s="2"/>
      <c r="JSW131" s="2"/>
      <c r="JSX131" s="2"/>
      <c r="JSY131" s="2"/>
      <c r="JSZ131" s="2"/>
      <c r="JTA131" s="2"/>
      <c r="JTB131" s="2"/>
      <c r="JTC131" s="2"/>
      <c r="JTD131" s="2"/>
      <c r="JTE131" s="2"/>
      <c r="JTF131" s="2"/>
      <c r="JTG131" s="2"/>
      <c r="JTH131" s="2"/>
      <c r="JTI131" s="2"/>
      <c r="JTJ131" s="2"/>
      <c r="JTK131" s="2"/>
      <c r="JTL131" s="2"/>
      <c r="JTM131" s="2"/>
      <c r="JTN131" s="2"/>
      <c r="JTO131" s="2"/>
      <c r="JTP131" s="2"/>
      <c r="JTQ131" s="2"/>
      <c r="JTR131" s="2"/>
      <c r="JTS131" s="2"/>
      <c r="JTT131" s="2"/>
      <c r="JTU131" s="2"/>
      <c r="JTV131" s="2"/>
      <c r="JTW131" s="2"/>
      <c r="JTX131" s="2"/>
      <c r="JTY131" s="2"/>
      <c r="JTZ131" s="2"/>
      <c r="JUA131" s="2"/>
      <c r="JUB131" s="2"/>
      <c r="JUC131" s="2"/>
      <c r="JUD131" s="2"/>
      <c r="JUE131" s="2"/>
      <c r="JUF131" s="2"/>
      <c r="JUG131" s="2"/>
      <c r="JUH131" s="2"/>
      <c r="JUI131" s="2"/>
      <c r="JUJ131" s="2"/>
      <c r="JUK131" s="2"/>
      <c r="JUL131" s="2"/>
      <c r="JUM131" s="2"/>
      <c r="JUN131" s="2"/>
      <c r="JUO131" s="2"/>
      <c r="JUP131" s="2"/>
      <c r="JUQ131" s="2"/>
      <c r="JUR131" s="2"/>
      <c r="JUS131" s="2"/>
      <c r="JUT131" s="2"/>
      <c r="JUU131" s="2"/>
      <c r="JUV131" s="2"/>
      <c r="JUW131" s="2"/>
      <c r="JUX131" s="2"/>
      <c r="JUY131" s="2"/>
      <c r="JUZ131" s="2"/>
      <c r="JVA131" s="2"/>
      <c r="JVB131" s="2"/>
      <c r="JVC131" s="2"/>
      <c r="JVD131" s="2"/>
      <c r="JVE131" s="2"/>
      <c r="JVF131" s="2"/>
      <c r="JVG131" s="2"/>
      <c r="JVH131" s="2"/>
      <c r="JVI131" s="2"/>
      <c r="JVJ131" s="2"/>
      <c r="JVK131" s="2"/>
      <c r="JVL131" s="2"/>
      <c r="JVM131" s="2"/>
      <c r="JVN131" s="2"/>
      <c r="JVO131" s="2"/>
      <c r="JVP131" s="2"/>
      <c r="JVQ131" s="2"/>
      <c r="JVR131" s="2"/>
      <c r="JVS131" s="2"/>
      <c r="JVT131" s="2"/>
      <c r="JVU131" s="2"/>
      <c r="JVV131" s="2"/>
      <c r="JVW131" s="2"/>
      <c r="JVX131" s="2"/>
      <c r="JVY131" s="2"/>
      <c r="JVZ131" s="2"/>
      <c r="JWA131" s="2"/>
      <c r="JWB131" s="2"/>
      <c r="JWC131" s="2"/>
      <c r="JWD131" s="2"/>
      <c r="JWE131" s="2"/>
      <c r="JWF131" s="2"/>
      <c r="JWG131" s="2"/>
      <c r="JWH131" s="2"/>
      <c r="JWI131" s="2"/>
      <c r="JWJ131" s="2"/>
      <c r="JWK131" s="2"/>
      <c r="JWL131" s="2"/>
      <c r="JWM131" s="2"/>
      <c r="JWN131" s="2"/>
      <c r="JWO131" s="2"/>
      <c r="JWP131" s="2"/>
      <c r="JWQ131" s="2"/>
      <c r="JWR131" s="2"/>
      <c r="JWS131" s="2"/>
      <c r="JWT131" s="2"/>
      <c r="JWU131" s="2"/>
      <c r="JWV131" s="2"/>
      <c r="JWW131" s="2"/>
      <c r="JWX131" s="2"/>
      <c r="JWY131" s="2"/>
      <c r="JWZ131" s="2"/>
      <c r="JXA131" s="2"/>
      <c r="JXB131" s="2"/>
      <c r="JXC131" s="2"/>
      <c r="JXD131" s="2"/>
      <c r="JXE131" s="2"/>
      <c r="JXF131" s="2"/>
      <c r="JXG131" s="2"/>
      <c r="JXH131" s="2"/>
      <c r="JXI131" s="2"/>
      <c r="JXJ131" s="2"/>
      <c r="JXK131" s="2"/>
      <c r="JXL131" s="2"/>
      <c r="JXM131" s="2"/>
      <c r="JXN131" s="2"/>
      <c r="JXO131" s="2"/>
      <c r="JXP131" s="2"/>
      <c r="JXQ131" s="2"/>
      <c r="JXR131" s="2"/>
      <c r="JXS131" s="2"/>
      <c r="JXT131" s="2"/>
      <c r="JXU131" s="2"/>
      <c r="JXV131" s="2"/>
      <c r="JXW131" s="2"/>
      <c r="JXX131" s="2"/>
      <c r="JXY131" s="2"/>
      <c r="JXZ131" s="2"/>
      <c r="JYA131" s="2"/>
      <c r="JYB131" s="2"/>
      <c r="JYC131" s="2"/>
      <c r="JYD131" s="2"/>
      <c r="JYE131" s="2"/>
      <c r="JYF131" s="2"/>
      <c r="JYG131" s="2"/>
      <c r="JYH131" s="2"/>
      <c r="JYI131" s="2"/>
      <c r="JYJ131" s="2"/>
      <c r="JYK131" s="2"/>
      <c r="JYL131" s="2"/>
      <c r="JYM131" s="2"/>
      <c r="JYN131" s="2"/>
      <c r="JYO131" s="2"/>
      <c r="JYP131" s="2"/>
      <c r="JYQ131" s="2"/>
      <c r="JYR131" s="2"/>
      <c r="JYS131" s="2"/>
      <c r="JYT131" s="2"/>
      <c r="JYU131" s="2"/>
      <c r="JYV131" s="2"/>
      <c r="JYW131" s="2"/>
      <c r="JYX131" s="2"/>
      <c r="JYY131" s="2"/>
      <c r="JYZ131" s="2"/>
      <c r="JZA131" s="2"/>
      <c r="JZB131" s="2"/>
      <c r="JZC131" s="2"/>
      <c r="JZD131" s="2"/>
      <c r="JZE131" s="2"/>
      <c r="JZF131" s="2"/>
      <c r="JZG131" s="2"/>
      <c r="JZH131" s="2"/>
      <c r="JZI131" s="2"/>
      <c r="JZJ131" s="2"/>
      <c r="JZK131" s="2"/>
      <c r="JZL131" s="2"/>
      <c r="JZM131" s="2"/>
      <c r="JZN131" s="2"/>
      <c r="JZO131" s="2"/>
      <c r="JZP131" s="2"/>
      <c r="JZQ131" s="2"/>
      <c r="JZR131" s="2"/>
      <c r="JZS131" s="2"/>
      <c r="JZT131" s="2"/>
      <c r="JZU131" s="2"/>
      <c r="JZV131" s="2"/>
      <c r="JZW131" s="2"/>
      <c r="JZX131" s="2"/>
      <c r="JZY131" s="2"/>
      <c r="JZZ131" s="2"/>
      <c r="KAA131" s="2"/>
      <c r="KAB131" s="2"/>
      <c r="KAC131" s="2"/>
      <c r="KAD131" s="2"/>
      <c r="KAE131" s="2"/>
      <c r="KAF131" s="2"/>
      <c r="KAG131" s="2"/>
      <c r="KAH131" s="2"/>
      <c r="KAI131" s="2"/>
      <c r="KAJ131" s="2"/>
      <c r="KAK131" s="2"/>
      <c r="KAL131" s="2"/>
      <c r="KAM131" s="2"/>
      <c r="KAN131" s="2"/>
      <c r="KAO131" s="2"/>
      <c r="KAP131" s="2"/>
      <c r="KAQ131" s="2"/>
      <c r="KAR131" s="2"/>
      <c r="KAS131" s="2"/>
      <c r="KAT131" s="2"/>
      <c r="KAU131" s="2"/>
      <c r="KAV131" s="2"/>
      <c r="KAW131" s="2"/>
      <c r="KAX131" s="2"/>
      <c r="KAY131" s="2"/>
      <c r="KAZ131" s="2"/>
      <c r="KBA131" s="2"/>
      <c r="KBB131" s="2"/>
      <c r="KBC131" s="2"/>
      <c r="KBD131" s="2"/>
      <c r="KBE131" s="2"/>
      <c r="KBF131" s="2"/>
      <c r="KBG131" s="2"/>
      <c r="KBH131" s="2"/>
      <c r="KBI131" s="2"/>
      <c r="KBJ131" s="2"/>
      <c r="KBK131" s="2"/>
      <c r="KBL131" s="2"/>
      <c r="KBM131" s="2"/>
      <c r="KBN131" s="2"/>
      <c r="KBO131" s="2"/>
      <c r="KBP131" s="2"/>
      <c r="KBQ131" s="2"/>
      <c r="KBR131" s="2"/>
      <c r="KBS131" s="2"/>
      <c r="KBT131" s="2"/>
      <c r="KBU131" s="2"/>
      <c r="KBV131" s="2"/>
      <c r="KBW131" s="2"/>
      <c r="KBX131" s="2"/>
      <c r="KBY131" s="2"/>
      <c r="KBZ131" s="2"/>
      <c r="KCA131" s="2"/>
      <c r="KCB131" s="2"/>
      <c r="KCC131" s="2"/>
      <c r="KCD131" s="2"/>
      <c r="KCE131" s="2"/>
      <c r="KCF131" s="2"/>
      <c r="KCG131" s="2"/>
      <c r="KCH131" s="2"/>
      <c r="KCI131" s="2"/>
      <c r="KCJ131" s="2"/>
      <c r="KCK131" s="2"/>
      <c r="KCL131" s="2"/>
      <c r="KCM131" s="2"/>
      <c r="KCN131" s="2"/>
      <c r="KCO131" s="2"/>
      <c r="KCP131" s="2"/>
      <c r="KCQ131" s="2"/>
      <c r="KCR131" s="2"/>
      <c r="KCS131" s="2"/>
      <c r="KCT131" s="2"/>
      <c r="KCU131" s="2"/>
      <c r="KCV131" s="2"/>
      <c r="KCW131" s="2"/>
      <c r="KCX131" s="2"/>
      <c r="KCY131" s="2"/>
      <c r="KCZ131" s="2"/>
      <c r="KDA131" s="2"/>
      <c r="KDB131" s="2"/>
      <c r="KDC131" s="2"/>
      <c r="KDD131" s="2"/>
      <c r="KDE131" s="2"/>
      <c r="KDF131" s="2"/>
      <c r="KDG131" s="2"/>
      <c r="KDH131" s="2"/>
      <c r="KDI131" s="2"/>
      <c r="KDJ131" s="2"/>
      <c r="KDK131" s="2"/>
      <c r="KDL131" s="2"/>
      <c r="KDM131" s="2"/>
      <c r="KDN131" s="2"/>
      <c r="KDO131" s="2"/>
      <c r="KDP131" s="2"/>
      <c r="KDQ131" s="2"/>
      <c r="KDR131" s="2"/>
      <c r="KDS131" s="2"/>
      <c r="KDT131" s="2"/>
      <c r="KDU131" s="2"/>
      <c r="KDV131" s="2"/>
      <c r="KDW131" s="2"/>
      <c r="KDX131" s="2"/>
      <c r="KDY131" s="2"/>
      <c r="KDZ131" s="2"/>
      <c r="KEA131" s="2"/>
      <c r="KEB131" s="2"/>
      <c r="KEC131" s="2"/>
      <c r="KED131" s="2"/>
      <c r="KEE131" s="2"/>
      <c r="KEF131" s="2"/>
      <c r="KEG131" s="2"/>
      <c r="KEH131" s="2"/>
      <c r="KEI131" s="2"/>
      <c r="KEJ131" s="2"/>
      <c r="KEK131" s="2"/>
      <c r="KEL131" s="2"/>
      <c r="KEM131" s="2"/>
      <c r="KEN131" s="2"/>
      <c r="KEO131" s="2"/>
      <c r="KEP131" s="2"/>
      <c r="KEQ131" s="2"/>
      <c r="KER131" s="2"/>
      <c r="KES131" s="2"/>
      <c r="KET131" s="2"/>
      <c r="KEU131" s="2"/>
      <c r="KEV131" s="2"/>
      <c r="KEW131" s="2"/>
      <c r="KEX131" s="2"/>
      <c r="KEY131" s="2"/>
      <c r="KEZ131" s="2"/>
      <c r="KFA131" s="2"/>
      <c r="KFB131" s="2"/>
      <c r="KFC131" s="2"/>
      <c r="KFD131" s="2"/>
      <c r="KFE131" s="2"/>
      <c r="KFF131" s="2"/>
      <c r="KFG131" s="2"/>
      <c r="KFH131" s="2"/>
      <c r="KFI131" s="2"/>
      <c r="KFJ131" s="2"/>
      <c r="KFK131" s="2"/>
      <c r="KFL131" s="2"/>
      <c r="KFM131" s="2"/>
      <c r="KFN131" s="2"/>
      <c r="KFO131" s="2"/>
      <c r="KFP131" s="2"/>
      <c r="KFQ131" s="2"/>
      <c r="KFR131" s="2"/>
      <c r="KFS131" s="2"/>
      <c r="KFT131" s="2"/>
      <c r="KFU131" s="2"/>
      <c r="KFV131" s="2"/>
      <c r="KFW131" s="2"/>
      <c r="KFX131" s="2"/>
      <c r="KFY131" s="2"/>
      <c r="KFZ131" s="2"/>
      <c r="KGA131" s="2"/>
      <c r="KGB131" s="2"/>
      <c r="KGC131" s="2"/>
      <c r="KGD131" s="2"/>
      <c r="KGE131" s="2"/>
      <c r="KGF131" s="2"/>
      <c r="KGG131" s="2"/>
      <c r="KGH131" s="2"/>
      <c r="KGI131" s="2"/>
      <c r="KGJ131" s="2"/>
      <c r="KGK131" s="2"/>
      <c r="KGL131" s="2"/>
      <c r="KGM131" s="2"/>
      <c r="KGN131" s="2"/>
      <c r="KGO131" s="2"/>
      <c r="KGP131" s="2"/>
      <c r="KGQ131" s="2"/>
      <c r="KGR131" s="2"/>
      <c r="KGS131" s="2"/>
      <c r="KGT131" s="2"/>
      <c r="KGU131" s="2"/>
      <c r="KGV131" s="2"/>
      <c r="KGW131" s="2"/>
      <c r="KGX131" s="2"/>
      <c r="KGY131" s="2"/>
      <c r="KGZ131" s="2"/>
      <c r="KHA131" s="2"/>
      <c r="KHB131" s="2"/>
      <c r="KHC131" s="2"/>
      <c r="KHD131" s="2"/>
      <c r="KHE131" s="2"/>
      <c r="KHF131" s="2"/>
      <c r="KHG131" s="2"/>
      <c r="KHH131" s="2"/>
      <c r="KHI131" s="2"/>
      <c r="KHJ131" s="2"/>
      <c r="KHK131" s="2"/>
      <c r="KHL131" s="2"/>
      <c r="KHM131" s="2"/>
      <c r="KHN131" s="2"/>
      <c r="KHO131" s="2"/>
      <c r="KHP131" s="2"/>
      <c r="KHQ131" s="2"/>
      <c r="KHR131" s="2"/>
      <c r="KHS131" s="2"/>
      <c r="KHT131" s="2"/>
      <c r="KHU131" s="2"/>
      <c r="KHV131" s="2"/>
      <c r="KHW131" s="2"/>
      <c r="KHX131" s="2"/>
      <c r="KHY131" s="2"/>
      <c r="KHZ131" s="2"/>
      <c r="KIA131" s="2"/>
      <c r="KIB131" s="2"/>
      <c r="KIC131" s="2"/>
      <c r="KID131" s="2"/>
      <c r="KIE131" s="2"/>
      <c r="KIF131" s="2"/>
      <c r="KIG131" s="2"/>
      <c r="KIH131" s="2"/>
      <c r="KII131" s="2"/>
      <c r="KIJ131" s="2"/>
      <c r="KIK131" s="2"/>
      <c r="KIL131" s="2"/>
      <c r="KIM131" s="2"/>
      <c r="KIN131" s="2"/>
      <c r="KIO131" s="2"/>
      <c r="KIP131" s="2"/>
      <c r="KIQ131" s="2"/>
      <c r="KIR131" s="2"/>
      <c r="KIS131" s="2"/>
      <c r="KIT131" s="2"/>
      <c r="KIU131" s="2"/>
      <c r="KIV131" s="2"/>
      <c r="KIW131" s="2"/>
      <c r="KIX131" s="2"/>
      <c r="KIY131" s="2"/>
      <c r="KIZ131" s="2"/>
      <c r="KJA131" s="2"/>
      <c r="KJB131" s="2"/>
      <c r="KJC131" s="2"/>
      <c r="KJD131" s="2"/>
      <c r="KJE131" s="2"/>
      <c r="KJF131" s="2"/>
      <c r="KJG131" s="2"/>
      <c r="KJH131" s="2"/>
      <c r="KJI131" s="2"/>
      <c r="KJJ131" s="2"/>
      <c r="KJK131" s="2"/>
      <c r="KJL131" s="2"/>
      <c r="KJM131" s="2"/>
      <c r="KJN131" s="2"/>
      <c r="KJO131" s="2"/>
      <c r="KJP131" s="2"/>
      <c r="KJQ131" s="2"/>
      <c r="KJR131" s="2"/>
      <c r="KJS131" s="2"/>
      <c r="KJT131" s="2"/>
      <c r="KJU131" s="2"/>
      <c r="KJV131" s="2"/>
      <c r="KJW131" s="2"/>
      <c r="KJX131" s="2"/>
      <c r="KJY131" s="2"/>
      <c r="KJZ131" s="2"/>
      <c r="KKA131" s="2"/>
      <c r="KKB131" s="2"/>
      <c r="KKC131" s="2"/>
      <c r="KKD131" s="2"/>
      <c r="KKE131" s="2"/>
      <c r="KKF131" s="2"/>
      <c r="KKG131" s="2"/>
      <c r="KKH131" s="2"/>
      <c r="KKI131" s="2"/>
      <c r="KKJ131" s="2"/>
      <c r="KKK131" s="2"/>
      <c r="KKL131" s="2"/>
      <c r="KKM131" s="2"/>
      <c r="KKN131" s="2"/>
      <c r="KKO131" s="2"/>
      <c r="KKP131" s="2"/>
      <c r="KKQ131" s="2"/>
      <c r="KKR131" s="2"/>
      <c r="KKS131" s="2"/>
      <c r="KKT131" s="2"/>
      <c r="KKU131" s="2"/>
      <c r="KKV131" s="2"/>
      <c r="KKW131" s="2"/>
      <c r="KKX131" s="2"/>
      <c r="KKY131" s="2"/>
      <c r="KKZ131" s="2"/>
      <c r="KLA131" s="2"/>
      <c r="KLB131" s="2"/>
      <c r="KLC131" s="2"/>
      <c r="KLD131" s="2"/>
      <c r="KLE131" s="2"/>
      <c r="KLF131" s="2"/>
      <c r="KLG131" s="2"/>
      <c r="KLH131" s="2"/>
      <c r="KLI131" s="2"/>
      <c r="KLJ131" s="2"/>
      <c r="KLK131" s="2"/>
      <c r="KLL131" s="2"/>
      <c r="KLM131" s="2"/>
      <c r="KLN131" s="2"/>
      <c r="KLO131" s="2"/>
      <c r="KLP131" s="2"/>
      <c r="KLQ131" s="2"/>
      <c r="KLR131" s="2"/>
      <c r="KLS131" s="2"/>
      <c r="KLT131" s="2"/>
      <c r="KLU131" s="2"/>
      <c r="KLV131" s="2"/>
      <c r="KLW131" s="2"/>
      <c r="KLX131" s="2"/>
      <c r="KLY131" s="2"/>
      <c r="KLZ131" s="2"/>
      <c r="KMA131" s="2"/>
      <c r="KMB131" s="2"/>
      <c r="KMC131" s="2"/>
      <c r="KMD131" s="2"/>
      <c r="KME131" s="2"/>
      <c r="KMF131" s="2"/>
      <c r="KMG131" s="2"/>
      <c r="KMH131" s="2"/>
      <c r="KMI131" s="2"/>
      <c r="KMJ131" s="2"/>
      <c r="KMK131" s="2"/>
      <c r="KML131" s="2"/>
      <c r="KMM131" s="2"/>
      <c r="KMN131" s="2"/>
      <c r="KMO131" s="2"/>
      <c r="KMP131" s="2"/>
      <c r="KMQ131" s="2"/>
      <c r="KMR131" s="2"/>
      <c r="KMS131" s="2"/>
      <c r="KMT131" s="2"/>
      <c r="KMU131" s="2"/>
      <c r="KMV131" s="2"/>
      <c r="KMW131" s="2"/>
      <c r="KMX131" s="2"/>
      <c r="KMY131" s="2"/>
      <c r="KMZ131" s="2"/>
      <c r="KNA131" s="2"/>
      <c r="KNB131" s="2"/>
      <c r="KNC131" s="2"/>
      <c r="KND131" s="2"/>
      <c r="KNE131" s="2"/>
      <c r="KNF131" s="2"/>
      <c r="KNG131" s="2"/>
      <c r="KNH131" s="2"/>
      <c r="KNI131" s="2"/>
      <c r="KNJ131" s="2"/>
      <c r="KNK131" s="2"/>
      <c r="KNL131" s="2"/>
      <c r="KNM131" s="2"/>
      <c r="KNN131" s="2"/>
      <c r="KNO131" s="2"/>
      <c r="KNP131" s="2"/>
      <c r="KNQ131" s="2"/>
      <c r="KNR131" s="2"/>
      <c r="KNS131" s="2"/>
      <c r="KNT131" s="2"/>
      <c r="KNU131" s="2"/>
      <c r="KNV131" s="2"/>
      <c r="KNW131" s="2"/>
      <c r="KNX131" s="2"/>
      <c r="KNY131" s="2"/>
      <c r="KNZ131" s="2"/>
      <c r="KOA131" s="2"/>
      <c r="KOB131" s="2"/>
      <c r="KOC131" s="2"/>
      <c r="KOD131" s="2"/>
      <c r="KOE131" s="2"/>
      <c r="KOF131" s="2"/>
      <c r="KOG131" s="2"/>
      <c r="KOH131" s="2"/>
      <c r="KOI131" s="2"/>
      <c r="KOJ131" s="2"/>
      <c r="KOK131" s="2"/>
      <c r="KOL131" s="2"/>
      <c r="KOM131" s="2"/>
      <c r="KON131" s="2"/>
      <c r="KOO131" s="2"/>
      <c r="KOP131" s="2"/>
      <c r="KOQ131" s="2"/>
      <c r="KOR131" s="2"/>
      <c r="KOS131" s="2"/>
      <c r="KOT131" s="2"/>
      <c r="KOU131" s="2"/>
      <c r="KOV131" s="2"/>
      <c r="KOW131" s="2"/>
      <c r="KOX131" s="2"/>
      <c r="KOY131" s="2"/>
      <c r="KOZ131" s="2"/>
      <c r="KPA131" s="2"/>
      <c r="KPB131" s="2"/>
      <c r="KPC131" s="2"/>
      <c r="KPD131" s="2"/>
      <c r="KPE131" s="2"/>
      <c r="KPF131" s="2"/>
      <c r="KPG131" s="2"/>
      <c r="KPH131" s="2"/>
      <c r="KPI131" s="2"/>
      <c r="KPJ131" s="2"/>
      <c r="KPK131" s="2"/>
      <c r="KPL131" s="2"/>
      <c r="KPM131" s="2"/>
      <c r="KPN131" s="2"/>
      <c r="KPO131" s="2"/>
      <c r="KPP131" s="2"/>
      <c r="KPQ131" s="2"/>
      <c r="KPR131" s="2"/>
      <c r="KPS131" s="2"/>
      <c r="KPT131" s="2"/>
      <c r="KPU131" s="2"/>
      <c r="KPV131" s="2"/>
      <c r="KPW131" s="2"/>
      <c r="KPX131" s="2"/>
      <c r="KPY131" s="2"/>
      <c r="KPZ131" s="2"/>
      <c r="KQA131" s="2"/>
      <c r="KQB131" s="2"/>
      <c r="KQC131" s="2"/>
      <c r="KQD131" s="2"/>
      <c r="KQE131" s="2"/>
      <c r="KQF131" s="2"/>
      <c r="KQG131" s="2"/>
      <c r="KQH131" s="2"/>
      <c r="KQI131" s="2"/>
      <c r="KQJ131" s="2"/>
      <c r="KQK131" s="2"/>
      <c r="KQL131" s="2"/>
      <c r="KQM131" s="2"/>
      <c r="KQN131" s="2"/>
      <c r="KQO131" s="2"/>
      <c r="KQP131" s="2"/>
      <c r="KQQ131" s="2"/>
      <c r="KQR131" s="2"/>
      <c r="KQS131" s="2"/>
      <c r="KQT131" s="2"/>
      <c r="KQU131" s="2"/>
      <c r="KQV131" s="2"/>
      <c r="KQW131" s="2"/>
      <c r="KQX131" s="2"/>
      <c r="KQY131" s="2"/>
      <c r="KQZ131" s="2"/>
      <c r="KRA131" s="2"/>
      <c r="KRB131" s="2"/>
      <c r="KRC131" s="2"/>
      <c r="KRD131" s="2"/>
      <c r="KRE131" s="2"/>
      <c r="KRF131" s="2"/>
      <c r="KRG131" s="2"/>
      <c r="KRH131" s="2"/>
      <c r="KRI131" s="2"/>
      <c r="KRJ131" s="2"/>
      <c r="KRK131" s="2"/>
      <c r="KRL131" s="2"/>
      <c r="KRM131" s="2"/>
      <c r="KRN131" s="2"/>
      <c r="KRO131" s="2"/>
      <c r="KRP131" s="2"/>
      <c r="KRQ131" s="2"/>
      <c r="KRR131" s="2"/>
      <c r="KRS131" s="2"/>
      <c r="KRT131" s="2"/>
      <c r="KRU131" s="2"/>
      <c r="KRV131" s="2"/>
      <c r="KRW131" s="2"/>
      <c r="KRX131" s="2"/>
      <c r="KRY131" s="2"/>
      <c r="KRZ131" s="2"/>
      <c r="KSA131" s="2"/>
      <c r="KSB131" s="2"/>
      <c r="KSC131" s="2"/>
      <c r="KSD131" s="2"/>
      <c r="KSE131" s="2"/>
      <c r="KSF131" s="2"/>
      <c r="KSG131" s="2"/>
      <c r="KSH131" s="2"/>
      <c r="KSI131" s="2"/>
      <c r="KSJ131" s="2"/>
      <c r="KSK131" s="2"/>
      <c r="KSL131" s="2"/>
      <c r="KSM131" s="2"/>
      <c r="KSN131" s="2"/>
      <c r="KSO131" s="2"/>
      <c r="KSP131" s="2"/>
      <c r="KSQ131" s="2"/>
      <c r="KSR131" s="2"/>
      <c r="KSS131" s="2"/>
      <c r="KST131" s="2"/>
      <c r="KSU131" s="2"/>
      <c r="KSV131" s="2"/>
      <c r="KSW131" s="2"/>
      <c r="KSX131" s="2"/>
      <c r="KSY131" s="2"/>
      <c r="KSZ131" s="2"/>
      <c r="KTA131" s="2"/>
      <c r="KTB131" s="2"/>
      <c r="KTC131" s="2"/>
      <c r="KTD131" s="2"/>
      <c r="KTE131" s="2"/>
      <c r="KTF131" s="2"/>
      <c r="KTG131" s="2"/>
      <c r="KTH131" s="2"/>
      <c r="KTI131" s="2"/>
      <c r="KTJ131" s="2"/>
      <c r="KTK131" s="2"/>
      <c r="KTL131" s="2"/>
      <c r="KTM131" s="2"/>
      <c r="KTN131" s="2"/>
      <c r="KTO131" s="2"/>
      <c r="KTP131" s="2"/>
      <c r="KTQ131" s="2"/>
      <c r="KTR131" s="2"/>
      <c r="KTS131" s="2"/>
      <c r="KTT131" s="2"/>
      <c r="KTU131" s="2"/>
      <c r="KTV131" s="2"/>
      <c r="KTW131" s="2"/>
      <c r="KTX131" s="2"/>
      <c r="KTY131" s="2"/>
      <c r="KTZ131" s="2"/>
      <c r="KUA131" s="2"/>
      <c r="KUB131" s="2"/>
      <c r="KUC131" s="2"/>
      <c r="KUD131" s="2"/>
      <c r="KUE131" s="2"/>
      <c r="KUF131" s="2"/>
      <c r="KUG131" s="2"/>
      <c r="KUH131" s="2"/>
      <c r="KUI131" s="2"/>
      <c r="KUJ131" s="2"/>
      <c r="KUK131" s="2"/>
      <c r="KUL131" s="2"/>
      <c r="KUM131" s="2"/>
      <c r="KUN131" s="2"/>
      <c r="KUO131" s="2"/>
      <c r="KUP131" s="2"/>
      <c r="KUQ131" s="2"/>
      <c r="KUR131" s="2"/>
      <c r="KUS131" s="2"/>
      <c r="KUT131" s="2"/>
      <c r="KUU131" s="2"/>
      <c r="KUV131" s="2"/>
      <c r="KUW131" s="2"/>
      <c r="KUX131" s="2"/>
      <c r="KUY131" s="2"/>
      <c r="KUZ131" s="2"/>
      <c r="KVA131" s="2"/>
      <c r="KVB131" s="2"/>
      <c r="KVC131" s="2"/>
      <c r="KVD131" s="2"/>
      <c r="KVE131" s="2"/>
      <c r="KVF131" s="2"/>
      <c r="KVG131" s="2"/>
      <c r="KVH131" s="2"/>
      <c r="KVI131" s="2"/>
      <c r="KVJ131" s="2"/>
      <c r="KVK131" s="2"/>
      <c r="KVL131" s="2"/>
      <c r="KVM131" s="2"/>
      <c r="KVN131" s="2"/>
      <c r="KVO131" s="2"/>
      <c r="KVP131" s="2"/>
      <c r="KVQ131" s="2"/>
      <c r="KVR131" s="2"/>
      <c r="KVS131" s="2"/>
      <c r="KVT131" s="2"/>
      <c r="KVU131" s="2"/>
      <c r="KVV131" s="2"/>
      <c r="KVW131" s="2"/>
      <c r="KVX131" s="2"/>
      <c r="KVY131" s="2"/>
      <c r="KVZ131" s="2"/>
      <c r="KWA131" s="2"/>
      <c r="KWB131" s="2"/>
      <c r="KWC131" s="2"/>
      <c r="KWD131" s="2"/>
      <c r="KWE131" s="2"/>
      <c r="KWF131" s="2"/>
      <c r="KWG131" s="2"/>
      <c r="KWH131" s="2"/>
      <c r="KWI131" s="2"/>
      <c r="KWJ131" s="2"/>
      <c r="KWK131" s="2"/>
      <c r="KWL131" s="2"/>
      <c r="KWM131" s="2"/>
      <c r="KWN131" s="2"/>
      <c r="KWO131" s="2"/>
      <c r="KWP131" s="2"/>
      <c r="KWQ131" s="2"/>
      <c r="KWR131" s="2"/>
      <c r="KWS131" s="2"/>
      <c r="KWT131" s="2"/>
      <c r="KWU131" s="2"/>
      <c r="KWV131" s="2"/>
      <c r="KWW131" s="2"/>
      <c r="KWX131" s="2"/>
      <c r="KWY131" s="2"/>
      <c r="KWZ131" s="2"/>
      <c r="KXA131" s="2"/>
      <c r="KXB131" s="2"/>
      <c r="KXC131" s="2"/>
      <c r="KXD131" s="2"/>
      <c r="KXE131" s="2"/>
      <c r="KXF131" s="2"/>
      <c r="KXG131" s="2"/>
      <c r="KXH131" s="2"/>
      <c r="KXI131" s="2"/>
      <c r="KXJ131" s="2"/>
      <c r="KXK131" s="2"/>
      <c r="KXL131" s="2"/>
      <c r="KXM131" s="2"/>
      <c r="KXN131" s="2"/>
      <c r="KXO131" s="2"/>
      <c r="KXP131" s="2"/>
      <c r="KXQ131" s="2"/>
      <c r="KXR131" s="2"/>
      <c r="KXS131" s="2"/>
      <c r="KXT131" s="2"/>
      <c r="KXU131" s="2"/>
      <c r="KXV131" s="2"/>
      <c r="KXW131" s="2"/>
      <c r="KXX131" s="2"/>
      <c r="KXY131" s="2"/>
      <c r="KXZ131" s="2"/>
      <c r="KYA131" s="2"/>
      <c r="KYB131" s="2"/>
      <c r="KYC131" s="2"/>
      <c r="KYD131" s="2"/>
      <c r="KYE131" s="2"/>
      <c r="KYF131" s="2"/>
      <c r="KYG131" s="2"/>
      <c r="KYH131" s="2"/>
      <c r="KYI131" s="2"/>
      <c r="KYJ131" s="2"/>
      <c r="KYK131" s="2"/>
      <c r="KYL131" s="2"/>
      <c r="KYM131" s="2"/>
      <c r="KYN131" s="2"/>
      <c r="KYO131" s="2"/>
      <c r="KYP131" s="2"/>
      <c r="KYQ131" s="2"/>
      <c r="KYR131" s="2"/>
      <c r="KYS131" s="2"/>
      <c r="KYT131" s="2"/>
      <c r="KYU131" s="2"/>
      <c r="KYV131" s="2"/>
      <c r="KYW131" s="2"/>
      <c r="KYX131" s="2"/>
      <c r="KYY131" s="2"/>
      <c r="KYZ131" s="2"/>
      <c r="KZA131" s="2"/>
      <c r="KZB131" s="2"/>
      <c r="KZC131" s="2"/>
      <c r="KZD131" s="2"/>
      <c r="KZE131" s="2"/>
      <c r="KZF131" s="2"/>
      <c r="KZG131" s="2"/>
      <c r="KZH131" s="2"/>
      <c r="KZI131" s="2"/>
      <c r="KZJ131" s="2"/>
      <c r="KZK131" s="2"/>
      <c r="KZL131" s="2"/>
      <c r="KZM131" s="2"/>
      <c r="KZN131" s="2"/>
      <c r="KZO131" s="2"/>
      <c r="KZP131" s="2"/>
      <c r="KZQ131" s="2"/>
      <c r="KZR131" s="2"/>
      <c r="KZS131" s="2"/>
      <c r="KZT131" s="2"/>
      <c r="KZU131" s="2"/>
      <c r="KZV131" s="2"/>
      <c r="KZW131" s="2"/>
      <c r="KZX131" s="2"/>
      <c r="KZY131" s="2"/>
      <c r="KZZ131" s="2"/>
      <c r="LAA131" s="2"/>
      <c r="LAB131" s="2"/>
      <c r="LAC131" s="2"/>
      <c r="LAD131" s="2"/>
      <c r="LAE131" s="2"/>
      <c r="LAF131" s="2"/>
      <c r="LAG131" s="2"/>
      <c r="LAH131" s="2"/>
      <c r="LAI131" s="2"/>
      <c r="LAJ131" s="2"/>
      <c r="LAK131" s="2"/>
      <c r="LAL131" s="2"/>
      <c r="LAM131" s="2"/>
      <c r="LAN131" s="2"/>
      <c r="LAO131" s="2"/>
      <c r="LAP131" s="2"/>
      <c r="LAQ131" s="2"/>
      <c r="LAR131" s="2"/>
      <c r="LAS131" s="2"/>
      <c r="LAT131" s="2"/>
      <c r="LAU131" s="2"/>
      <c r="LAV131" s="2"/>
      <c r="LAW131" s="2"/>
      <c r="LAX131" s="2"/>
      <c r="LAY131" s="2"/>
      <c r="LAZ131" s="2"/>
      <c r="LBA131" s="2"/>
      <c r="LBB131" s="2"/>
      <c r="LBC131" s="2"/>
      <c r="LBD131" s="2"/>
      <c r="LBE131" s="2"/>
      <c r="LBF131" s="2"/>
      <c r="LBG131" s="2"/>
      <c r="LBH131" s="2"/>
      <c r="LBI131" s="2"/>
      <c r="LBJ131" s="2"/>
      <c r="LBK131" s="2"/>
      <c r="LBL131" s="2"/>
      <c r="LBM131" s="2"/>
      <c r="LBN131" s="2"/>
      <c r="LBO131" s="2"/>
      <c r="LBP131" s="2"/>
      <c r="LBQ131" s="2"/>
      <c r="LBR131" s="2"/>
      <c r="LBS131" s="2"/>
      <c r="LBT131" s="2"/>
      <c r="LBU131" s="2"/>
      <c r="LBV131" s="2"/>
      <c r="LBW131" s="2"/>
      <c r="LBX131" s="2"/>
      <c r="LBY131" s="2"/>
      <c r="LBZ131" s="2"/>
      <c r="LCA131" s="2"/>
      <c r="LCB131" s="2"/>
      <c r="LCC131" s="2"/>
      <c r="LCD131" s="2"/>
      <c r="LCE131" s="2"/>
      <c r="LCF131" s="2"/>
      <c r="LCG131" s="2"/>
      <c r="LCH131" s="2"/>
      <c r="LCI131" s="2"/>
      <c r="LCJ131" s="2"/>
      <c r="LCK131" s="2"/>
      <c r="LCL131" s="2"/>
      <c r="LCM131" s="2"/>
      <c r="LCN131" s="2"/>
      <c r="LCO131" s="2"/>
      <c r="LCP131" s="2"/>
      <c r="LCQ131" s="2"/>
      <c r="LCR131" s="2"/>
      <c r="LCS131" s="2"/>
      <c r="LCT131" s="2"/>
      <c r="LCU131" s="2"/>
      <c r="LCV131" s="2"/>
      <c r="LCW131" s="2"/>
      <c r="LCX131" s="2"/>
      <c r="LCY131" s="2"/>
      <c r="LCZ131" s="2"/>
      <c r="LDA131" s="2"/>
      <c r="LDB131" s="2"/>
      <c r="LDC131" s="2"/>
      <c r="LDD131" s="2"/>
      <c r="LDE131" s="2"/>
      <c r="LDF131" s="2"/>
      <c r="LDG131" s="2"/>
      <c r="LDH131" s="2"/>
      <c r="LDI131" s="2"/>
      <c r="LDJ131" s="2"/>
      <c r="LDK131" s="2"/>
      <c r="LDL131" s="2"/>
      <c r="LDM131" s="2"/>
      <c r="LDN131" s="2"/>
      <c r="LDO131" s="2"/>
      <c r="LDP131" s="2"/>
      <c r="LDQ131" s="2"/>
      <c r="LDR131" s="2"/>
      <c r="LDS131" s="2"/>
      <c r="LDT131" s="2"/>
      <c r="LDU131" s="2"/>
      <c r="LDV131" s="2"/>
      <c r="LDW131" s="2"/>
      <c r="LDX131" s="2"/>
      <c r="LDY131" s="2"/>
      <c r="LDZ131" s="2"/>
      <c r="LEA131" s="2"/>
      <c r="LEB131" s="2"/>
      <c r="LEC131" s="2"/>
      <c r="LED131" s="2"/>
      <c r="LEE131" s="2"/>
      <c r="LEF131" s="2"/>
      <c r="LEG131" s="2"/>
      <c r="LEH131" s="2"/>
      <c r="LEI131" s="2"/>
      <c r="LEJ131" s="2"/>
      <c r="LEK131" s="2"/>
      <c r="LEL131" s="2"/>
      <c r="LEM131" s="2"/>
      <c r="LEN131" s="2"/>
      <c r="LEO131" s="2"/>
      <c r="LEP131" s="2"/>
      <c r="LEQ131" s="2"/>
      <c r="LER131" s="2"/>
      <c r="LES131" s="2"/>
      <c r="LET131" s="2"/>
      <c r="LEU131" s="2"/>
      <c r="LEV131" s="2"/>
      <c r="LEW131" s="2"/>
      <c r="LEX131" s="2"/>
      <c r="LEY131" s="2"/>
      <c r="LEZ131" s="2"/>
      <c r="LFA131" s="2"/>
      <c r="LFB131" s="2"/>
      <c r="LFC131" s="2"/>
      <c r="LFD131" s="2"/>
      <c r="LFE131" s="2"/>
      <c r="LFF131" s="2"/>
      <c r="LFG131" s="2"/>
      <c r="LFH131" s="2"/>
      <c r="LFI131" s="2"/>
      <c r="LFJ131" s="2"/>
      <c r="LFK131" s="2"/>
      <c r="LFL131" s="2"/>
      <c r="LFM131" s="2"/>
      <c r="LFN131" s="2"/>
      <c r="LFO131" s="2"/>
      <c r="LFP131" s="2"/>
      <c r="LFQ131" s="2"/>
      <c r="LFR131" s="2"/>
      <c r="LFS131" s="2"/>
      <c r="LFT131" s="2"/>
      <c r="LFU131" s="2"/>
      <c r="LFV131" s="2"/>
      <c r="LFW131" s="2"/>
      <c r="LFX131" s="2"/>
      <c r="LFY131" s="2"/>
      <c r="LFZ131" s="2"/>
      <c r="LGA131" s="2"/>
      <c r="LGB131" s="2"/>
      <c r="LGC131" s="2"/>
      <c r="LGD131" s="2"/>
      <c r="LGE131" s="2"/>
      <c r="LGF131" s="2"/>
      <c r="LGG131" s="2"/>
      <c r="LGH131" s="2"/>
      <c r="LGI131" s="2"/>
      <c r="LGJ131" s="2"/>
      <c r="LGK131" s="2"/>
      <c r="LGL131" s="2"/>
      <c r="LGM131" s="2"/>
      <c r="LGN131" s="2"/>
      <c r="LGO131" s="2"/>
      <c r="LGP131" s="2"/>
      <c r="LGQ131" s="2"/>
      <c r="LGR131" s="2"/>
      <c r="LGS131" s="2"/>
      <c r="LGT131" s="2"/>
      <c r="LGU131" s="2"/>
      <c r="LGV131" s="2"/>
      <c r="LGW131" s="2"/>
      <c r="LGX131" s="2"/>
      <c r="LGY131" s="2"/>
      <c r="LGZ131" s="2"/>
      <c r="LHA131" s="2"/>
      <c r="LHB131" s="2"/>
      <c r="LHC131" s="2"/>
      <c r="LHD131" s="2"/>
      <c r="LHE131" s="2"/>
      <c r="LHF131" s="2"/>
      <c r="LHG131" s="2"/>
      <c r="LHH131" s="2"/>
      <c r="LHI131" s="2"/>
      <c r="LHJ131" s="2"/>
      <c r="LHK131" s="2"/>
      <c r="LHL131" s="2"/>
      <c r="LHM131" s="2"/>
      <c r="LHN131" s="2"/>
      <c r="LHO131" s="2"/>
      <c r="LHP131" s="2"/>
      <c r="LHQ131" s="2"/>
      <c r="LHR131" s="2"/>
      <c r="LHS131" s="2"/>
      <c r="LHT131" s="2"/>
      <c r="LHU131" s="2"/>
      <c r="LHV131" s="2"/>
      <c r="LHW131" s="2"/>
      <c r="LHX131" s="2"/>
      <c r="LHY131" s="2"/>
      <c r="LHZ131" s="2"/>
      <c r="LIA131" s="2"/>
      <c r="LIB131" s="2"/>
      <c r="LIC131" s="2"/>
      <c r="LID131" s="2"/>
      <c r="LIE131" s="2"/>
      <c r="LIF131" s="2"/>
      <c r="LIG131" s="2"/>
      <c r="LIH131" s="2"/>
      <c r="LII131" s="2"/>
      <c r="LIJ131" s="2"/>
      <c r="LIK131" s="2"/>
      <c r="LIL131" s="2"/>
      <c r="LIM131" s="2"/>
      <c r="LIN131" s="2"/>
      <c r="LIO131" s="2"/>
      <c r="LIP131" s="2"/>
      <c r="LIQ131" s="2"/>
      <c r="LIR131" s="2"/>
      <c r="LIS131" s="2"/>
      <c r="LIT131" s="2"/>
      <c r="LIU131" s="2"/>
      <c r="LIV131" s="2"/>
      <c r="LIW131" s="2"/>
      <c r="LIX131" s="2"/>
      <c r="LIY131" s="2"/>
      <c r="LIZ131" s="2"/>
      <c r="LJA131" s="2"/>
      <c r="LJB131" s="2"/>
      <c r="LJC131" s="2"/>
      <c r="LJD131" s="2"/>
      <c r="LJE131" s="2"/>
      <c r="LJF131" s="2"/>
      <c r="LJG131" s="2"/>
      <c r="LJH131" s="2"/>
      <c r="LJI131" s="2"/>
      <c r="LJJ131" s="2"/>
      <c r="LJK131" s="2"/>
      <c r="LJL131" s="2"/>
      <c r="LJM131" s="2"/>
      <c r="LJN131" s="2"/>
      <c r="LJO131" s="2"/>
      <c r="LJP131" s="2"/>
      <c r="LJQ131" s="2"/>
      <c r="LJR131" s="2"/>
      <c r="LJS131" s="2"/>
      <c r="LJT131" s="2"/>
      <c r="LJU131" s="2"/>
      <c r="LJV131" s="2"/>
      <c r="LJW131" s="2"/>
      <c r="LJX131" s="2"/>
      <c r="LJY131" s="2"/>
      <c r="LJZ131" s="2"/>
      <c r="LKA131" s="2"/>
      <c r="LKB131" s="2"/>
      <c r="LKC131" s="2"/>
      <c r="LKD131" s="2"/>
      <c r="LKE131" s="2"/>
      <c r="LKF131" s="2"/>
      <c r="LKG131" s="2"/>
      <c r="LKH131" s="2"/>
      <c r="LKI131" s="2"/>
      <c r="LKJ131" s="2"/>
      <c r="LKK131" s="2"/>
      <c r="LKL131" s="2"/>
      <c r="LKM131" s="2"/>
      <c r="LKN131" s="2"/>
      <c r="LKO131" s="2"/>
      <c r="LKP131" s="2"/>
      <c r="LKQ131" s="2"/>
      <c r="LKR131" s="2"/>
      <c r="LKS131" s="2"/>
      <c r="LKT131" s="2"/>
      <c r="LKU131" s="2"/>
      <c r="LKV131" s="2"/>
      <c r="LKW131" s="2"/>
      <c r="LKX131" s="2"/>
      <c r="LKY131" s="2"/>
      <c r="LKZ131" s="2"/>
      <c r="LLA131" s="2"/>
      <c r="LLB131" s="2"/>
      <c r="LLC131" s="2"/>
      <c r="LLD131" s="2"/>
      <c r="LLE131" s="2"/>
      <c r="LLF131" s="2"/>
      <c r="LLG131" s="2"/>
      <c r="LLH131" s="2"/>
      <c r="LLI131" s="2"/>
      <c r="LLJ131" s="2"/>
      <c r="LLK131" s="2"/>
      <c r="LLL131" s="2"/>
      <c r="LLM131" s="2"/>
      <c r="LLN131" s="2"/>
      <c r="LLO131" s="2"/>
      <c r="LLP131" s="2"/>
      <c r="LLQ131" s="2"/>
      <c r="LLR131" s="2"/>
      <c r="LLS131" s="2"/>
      <c r="LLT131" s="2"/>
      <c r="LLU131" s="2"/>
      <c r="LLV131" s="2"/>
      <c r="LLW131" s="2"/>
      <c r="LLX131" s="2"/>
      <c r="LLY131" s="2"/>
      <c r="LLZ131" s="2"/>
      <c r="LMA131" s="2"/>
      <c r="LMB131" s="2"/>
      <c r="LMC131" s="2"/>
      <c r="LMD131" s="2"/>
      <c r="LME131" s="2"/>
      <c r="LMF131" s="2"/>
      <c r="LMG131" s="2"/>
      <c r="LMH131" s="2"/>
      <c r="LMI131" s="2"/>
      <c r="LMJ131" s="2"/>
      <c r="LMK131" s="2"/>
      <c r="LML131" s="2"/>
      <c r="LMM131" s="2"/>
      <c r="LMN131" s="2"/>
      <c r="LMO131" s="2"/>
      <c r="LMP131" s="2"/>
      <c r="LMQ131" s="2"/>
      <c r="LMR131" s="2"/>
      <c r="LMS131" s="2"/>
      <c r="LMT131" s="2"/>
      <c r="LMU131" s="2"/>
      <c r="LMV131" s="2"/>
      <c r="LMW131" s="2"/>
      <c r="LMX131" s="2"/>
      <c r="LMY131" s="2"/>
      <c r="LMZ131" s="2"/>
      <c r="LNA131" s="2"/>
      <c r="LNB131" s="2"/>
      <c r="LNC131" s="2"/>
      <c r="LND131" s="2"/>
      <c r="LNE131" s="2"/>
      <c r="LNF131" s="2"/>
      <c r="LNG131" s="2"/>
      <c r="LNH131" s="2"/>
      <c r="LNI131" s="2"/>
      <c r="LNJ131" s="2"/>
      <c r="LNK131" s="2"/>
      <c r="LNL131" s="2"/>
      <c r="LNM131" s="2"/>
      <c r="LNN131" s="2"/>
      <c r="LNO131" s="2"/>
      <c r="LNP131" s="2"/>
      <c r="LNQ131" s="2"/>
      <c r="LNR131" s="2"/>
      <c r="LNS131" s="2"/>
      <c r="LNT131" s="2"/>
      <c r="LNU131" s="2"/>
      <c r="LNV131" s="2"/>
      <c r="LNW131" s="2"/>
      <c r="LNX131" s="2"/>
      <c r="LNY131" s="2"/>
      <c r="LNZ131" s="2"/>
      <c r="LOA131" s="2"/>
      <c r="LOB131" s="2"/>
      <c r="LOC131" s="2"/>
      <c r="LOD131" s="2"/>
      <c r="LOE131" s="2"/>
      <c r="LOF131" s="2"/>
      <c r="LOG131" s="2"/>
      <c r="LOH131" s="2"/>
      <c r="LOI131" s="2"/>
      <c r="LOJ131" s="2"/>
      <c r="LOK131" s="2"/>
      <c r="LOL131" s="2"/>
      <c r="LOM131" s="2"/>
      <c r="LON131" s="2"/>
      <c r="LOO131" s="2"/>
      <c r="LOP131" s="2"/>
      <c r="LOQ131" s="2"/>
      <c r="LOR131" s="2"/>
      <c r="LOS131" s="2"/>
      <c r="LOT131" s="2"/>
      <c r="LOU131" s="2"/>
      <c r="LOV131" s="2"/>
      <c r="LOW131" s="2"/>
      <c r="LOX131" s="2"/>
      <c r="LOY131" s="2"/>
      <c r="LOZ131" s="2"/>
      <c r="LPA131" s="2"/>
      <c r="LPB131" s="2"/>
      <c r="LPC131" s="2"/>
      <c r="LPD131" s="2"/>
      <c r="LPE131" s="2"/>
      <c r="LPF131" s="2"/>
      <c r="LPG131" s="2"/>
      <c r="LPH131" s="2"/>
      <c r="LPI131" s="2"/>
      <c r="LPJ131" s="2"/>
      <c r="LPK131" s="2"/>
      <c r="LPL131" s="2"/>
      <c r="LPM131" s="2"/>
      <c r="LPN131" s="2"/>
      <c r="LPO131" s="2"/>
      <c r="LPP131" s="2"/>
      <c r="LPQ131" s="2"/>
      <c r="LPR131" s="2"/>
      <c r="LPS131" s="2"/>
      <c r="LPT131" s="2"/>
      <c r="LPU131" s="2"/>
      <c r="LPV131" s="2"/>
      <c r="LPW131" s="2"/>
      <c r="LPX131" s="2"/>
      <c r="LPY131" s="2"/>
      <c r="LPZ131" s="2"/>
      <c r="LQA131" s="2"/>
      <c r="LQB131" s="2"/>
      <c r="LQC131" s="2"/>
      <c r="LQD131" s="2"/>
      <c r="LQE131" s="2"/>
      <c r="LQF131" s="2"/>
      <c r="LQG131" s="2"/>
      <c r="LQH131" s="2"/>
      <c r="LQI131" s="2"/>
      <c r="LQJ131" s="2"/>
      <c r="LQK131" s="2"/>
      <c r="LQL131" s="2"/>
      <c r="LQM131" s="2"/>
      <c r="LQN131" s="2"/>
      <c r="LQO131" s="2"/>
      <c r="LQP131" s="2"/>
      <c r="LQQ131" s="2"/>
      <c r="LQR131" s="2"/>
      <c r="LQS131" s="2"/>
      <c r="LQT131" s="2"/>
      <c r="LQU131" s="2"/>
      <c r="LQV131" s="2"/>
      <c r="LQW131" s="2"/>
      <c r="LQX131" s="2"/>
      <c r="LQY131" s="2"/>
      <c r="LQZ131" s="2"/>
      <c r="LRA131" s="2"/>
      <c r="LRB131" s="2"/>
      <c r="LRC131" s="2"/>
      <c r="LRD131" s="2"/>
      <c r="LRE131" s="2"/>
      <c r="LRF131" s="2"/>
      <c r="LRG131" s="2"/>
      <c r="LRH131" s="2"/>
      <c r="LRI131" s="2"/>
      <c r="LRJ131" s="2"/>
      <c r="LRK131" s="2"/>
      <c r="LRL131" s="2"/>
      <c r="LRM131" s="2"/>
      <c r="LRN131" s="2"/>
      <c r="LRO131" s="2"/>
      <c r="LRP131" s="2"/>
      <c r="LRQ131" s="2"/>
      <c r="LRR131" s="2"/>
      <c r="LRS131" s="2"/>
      <c r="LRT131" s="2"/>
      <c r="LRU131" s="2"/>
      <c r="LRV131" s="2"/>
      <c r="LRW131" s="2"/>
      <c r="LRX131" s="2"/>
      <c r="LRY131" s="2"/>
      <c r="LRZ131" s="2"/>
      <c r="LSA131" s="2"/>
      <c r="LSB131" s="2"/>
      <c r="LSC131" s="2"/>
      <c r="LSD131" s="2"/>
      <c r="LSE131" s="2"/>
      <c r="LSF131" s="2"/>
      <c r="LSG131" s="2"/>
      <c r="LSH131" s="2"/>
      <c r="LSI131" s="2"/>
      <c r="LSJ131" s="2"/>
      <c r="LSK131" s="2"/>
      <c r="LSL131" s="2"/>
      <c r="LSM131" s="2"/>
      <c r="LSN131" s="2"/>
      <c r="LSO131" s="2"/>
      <c r="LSP131" s="2"/>
      <c r="LSQ131" s="2"/>
      <c r="LSR131" s="2"/>
      <c r="LSS131" s="2"/>
      <c r="LST131" s="2"/>
      <c r="LSU131" s="2"/>
      <c r="LSV131" s="2"/>
      <c r="LSW131" s="2"/>
      <c r="LSX131" s="2"/>
      <c r="LSY131" s="2"/>
      <c r="LSZ131" s="2"/>
      <c r="LTA131" s="2"/>
      <c r="LTB131" s="2"/>
      <c r="LTC131" s="2"/>
      <c r="LTD131" s="2"/>
      <c r="LTE131" s="2"/>
      <c r="LTF131" s="2"/>
      <c r="LTG131" s="2"/>
      <c r="LTH131" s="2"/>
      <c r="LTI131" s="2"/>
      <c r="LTJ131" s="2"/>
      <c r="LTK131" s="2"/>
      <c r="LTL131" s="2"/>
      <c r="LTM131" s="2"/>
      <c r="LTN131" s="2"/>
      <c r="LTO131" s="2"/>
      <c r="LTP131" s="2"/>
      <c r="LTQ131" s="2"/>
      <c r="LTR131" s="2"/>
      <c r="LTS131" s="2"/>
      <c r="LTT131" s="2"/>
      <c r="LTU131" s="2"/>
      <c r="LTV131" s="2"/>
      <c r="LTW131" s="2"/>
      <c r="LTX131" s="2"/>
      <c r="LTY131" s="2"/>
      <c r="LTZ131" s="2"/>
      <c r="LUA131" s="2"/>
      <c r="LUB131" s="2"/>
      <c r="LUC131" s="2"/>
      <c r="LUD131" s="2"/>
      <c r="LUE131" s="2"/>
      <c r="LUF131" s="2"/>
      <c r="LUG131" s="2"/>
      <c r="LUH131" s="2"/>
      <c r="LUI131" s="2"/>
      <c r="LUJ131" s="2"/>
      <c r="LUK131" s="2"/>
      <c r="LUL131" s="2"/>
      <c r="LUM131" s="2"/>
      <c r="LUN131" s="2"/>
      <c r="LUO131" s="2"/>
      <c r="LUP131" s="2"/>
      <c r="LUQ131" s="2"/>
      <c r="LUR131" s="2"/>
      <c r="LUS131" s="2"/>
      <c r="LUT131" s="2"/>
      <c r="LUU131" s="2"/>
      <c r="LUV131" s="2"/>
      <c r="LUW131" s="2"/>
      <c r="LUX131" s="2"/>
      <c r="LUY131" s="2"/>
      <c r="LUZ131" s="2"/>
      <c r="LVA131" s="2"/>
      <c r="LVB131" s="2"/>
      <c r="LVC131" s="2"/>
      <c r="LVD131" s="2"/>
      <c r="LVE131" s="2"/>
      <c r="LVF131" s="2"/>
      <c r="LVG131" s="2"/>
      <c r="LVH131" s="2"/>
      <c r="LVI131" s="2"/>
      <c r="LVJ131" s="2"/>
      <c r="LVK131" s="2"/>
      <c r="LVL131" s="2"/>
      <c r="LVM131" s="2"/>
      <c r="LVN131" s="2"/>
      <c r="LVO131" s="2"/>
      <c r="LVP131" s="2"/>
      <c r="LVQ131" s="2"/>
      <c r="LVR131" s="2"/>
      <c r="LVS131" s="2"/>
      <c r="LVT131" s="2"/>
      <c r="LVU131" s="2"/>
      <c r="LVV131" s="2"/>
      <c r="LVW131" s="2"/>
      <c r="LVX131" s="2"/>
      <c r="LVY131" s="2"/>
      <c r="LVZ131" s="2"/>
      <c r="LWA131" s="2"/>
      <c r="LWB131" s="2"/>
      <c r="LWC131" s="2"/>
      <c r="LWD131" s="2"/>
      <c r="LWE131" s="2"/>
      <c r="LWF131" s="2"/>
      <c r="LWG131" s="2"/>
      <c r="LWH131" s="2"/>
      <c r="LWI131" s="2"/>
      <c r="LWJ131" s="2"/>
      <c r="LWK131" s="2"/>
      <c r="LWL131" s="2"/>
      <c r="LWM131" s="2"/>
      <c r="LWN131" s="2"/>
      <c r="LWO131" s="2"/>
      <c r="LWP131" s="2"/>
      <c r="LWQ131" s="2"/>
      <c r="LWR131" s="2"/>
      <c r="LWS131" s="2"/>
      <c r="LWT131" s="2"/>
      <c r="LWU131" s="2"/>
      <c r="LWV131" s="2"/>
      <c r="LWW131" s="2"/>
      <c r="LWX131" s="2"/>
      <c r="LWY131" s="2"/>
      <c r="LWZ131" s="2"/>
      <c r="LXA131" s="2"/>
      <c r="LXB131" s="2"/>
      <c r="LXC131" s="2"/>
      <c r="LXD131" s="2"/>
      <c r="LXE131" s="2"/>
      <c r="LXF131" s="2"/>
      <c r="LXG131" s="2"/>
      <c r="LXH131" s="2"/>
      <c r="LXI131" s="2"/>
      <c r="LXJ131" s="2"/>
      <c r="LXK131" s="2"/>
      <c r="LXL131" s="2"/>
      <c r="LXM131" s="2"/>
      <c r="LXN131" s="2"/>
      <c r="LXO131" s="2"/>
      <c r="LXP131" s="2"/>
      <c r="LXQ131" s="2"/>
      <c r="LXR131" s="2"/>
      <c r="LXS131" s="2"/>
      <c r="LXT131" s="2"/>
      <c r="LXU131" s="2"/>
      <c r="LXV131" s="2"/>
      <c r="LXW131" s="2"/>
      <c r="LXX131" s="2"/>
      <c r="LXY131" s="2"/>
      <c r="LXZ131" s="2"/>
      <c r="LYA131" s="2"/>
      <c r="LYB131" s="2"/>
      <c r="LYC131" s="2"/>
      <c r="LYD131" s="2"/>
      <c r="LYE131" s="2"/>
      <c r="LYF131" s="2"/>
      <c r="LYG131" s="2"/>
      <c r="LYH131" s="2"/>
      <c r="LYI131" s="2"/>
      <c r="LYJ131" s="2"/>
      <c r="LYK131" s="2"/>
      <c r="LYL131" s="2"/>
      <c r="LYM131" s="2"/>
      <c r="LYN131" s="2"/>
      <c r="LYO131" s="2"/>
      <c r="LYP131" s="2"/>
      <c r="LYQ131" s="2"/>
      <c r="LYR131" s="2"/>
      <c r="LYS131" s="2"/>
      <c r="LYT131" s="2"/>
      <c r="LYU131" s="2"/>
      <c r="LYV131" s="2"/>
      <c r="LYW131" s="2"/>
      <c r="LYX131" s="2"/>
      <c r="LYY131" s="2"/>
      <c r="LYZ131" s="2"/>
      <c r="LZA131" s="2"/>
      <c r="LZB131" s="2"/>
      <c r="LZC131" s="2"/>
      <c r="LZD131" s="2"/>
      <c r="LZE131" s="2"/>
      <c r="LZF131" s="2"/>
      <c r="LZG131" s="2"/>
      <c r="LZH131" s="2"/>
      <c r="LZI131" s="2"/>
      <c r="LZJ131" s="2"/>
      <c r="LZK131" s="2"/>
      <c r="LZL131" s="2"/>
      <c r="LZM131" s="2"/>
      <c r="LZN131" s="2"/>
      <c r="LZO131" s="2"/>
      <c r="LZP131" s="2"/>
      <c r="LZQ131" s="2"/>
      <c r="LZR131" s="2"/>
      <c r="LZS131" s="2"/>
      <c r="LZT131" s="2"/>
      <c r="LZU131" s="2"/>
      <c r="LZV131" s="2"/>
      <c r="LZW131" s="2"/>
      <c r="LZX131" s="2"/>
      <c r="LZY131" s="2"/>
      <c r="LZZ131" s="2"/>
      <c r="MAA131" s="2"/>
      <c r="MAB131" s="2"/>
      <c r="MAC131" s="2"/>
      <c r="MAD131" s="2"/>
      <c r="MAE131" s="2"/>
      <c r="MAF131" s="2"/>
      <c r="MAG131" s="2"/>
      <c r="MAH131" s="2"/>
      <c r="MAI131" s="2"/>
      <c r="MAJ131" s="2"/>
      <c r="MAK131" s="2"/>
      <c r="MAL131" s="2"/>
      <c r="MAM131" s="2"/>
      <c r="MAN131" s="2"/>
      <c r="MAO131" s="2"/>
      <c r="MAP131" s="2"/>
      <c r="MAQ131" s="2"/>
      <c r="MAR131" s="2"/>
      <c r="MAS131" s="2"/>
      <c r="MAT131" s="2"/>
      <c r="MAU131" s="2"/>
      <c r="MAV131" s="2"/>
      <c r="MAW131" s="2"/>
      <c r="MAX131" s="2"/>
      <c r="MAY131" s="2"/>
      <c r="MAZ131" s="2"/>
      <c r="MBA131" s="2"/>
      <c r="MBB131" s="2"/>
      <c r="MBC131" s="2"/>
      <c r="MBD131" s="2"/>
      <c r="MBE131" s="2"/>
      <c r="MBF131" s="2"/>
      <c r="MBG131" s="2"/>
      <c r="MBH131" s="2"/>
      <c r="MBI131" s="2"/>
      <c r="MBJ131" s="2"/>
      <c r="MBK131" s="2"/>
      <c r="MBL131" s="2"/>
      <c r="MBM131" s="2"/>
      <c r="MBN131" s="2"/>
      <c r="MBO131" s="2"/>
      <c r="MBP131" s="2"/>
      <c r="MBQ131" s="2"/>
      <c r="MBR131" s="2"/>
      <c r="MBS131" s="2"/>
      <c r="MBT131" s="2"/>
      <c r="MBU131" s="2"/>
      <c r="MBV131" s="2"/>
      <c r="MBW131" s="2"/>
      <c r="MBX131" s="2"/>
      <c r="MBY131" s="2"/>
      <c r="MBZ131" s="2"/>
      <c r="MCA131" s="2"/>
      <c r="MCB131" s="2"/>
      <c r="MCC131" s="2"/>
      <c r="MCD131" s="2"/>
      <c r="MCE131" s="2"/>
      <c r="MCF131" s="2"/>
      <c r="MCG131" s="2"/>
      <c r="MCH131" s="2"/>
      <c r="MCI131" s="2"/>
      <c r="MCJ131" s="2"/>
      <c r="MCK131" s="2"/>
      <c r="MCL131" s="2"/>
      <c r="MCM131" s="2"/>
      <c r="MCN131" s="2"/>
      <c r="MCO131" s="2"/>
      <c r="MCP131" s="2"/>
      <c r="MCQ131" s="2"/>
      <c r="MCR131" s="2"/>
      <c r="MCS131" s="2"/>
      <c r="MCT131" s="2"/>
      <c r="MCU131" s="2"/>
      <c r="MCV131" s="2"/>
      <c r="MCW131" s="2"/>
      <c r="MCX131" s="2"/>
      <c r="MCY131" s="2"/>
      <c r="MCZ131" s="2"/>
      <c r="MDA131" s="2"/>
      <c r="MDB131" s="2"/>
      <c r="MDC131" s="2"/>
      <c r="MDD131" s="2"/>
      <c r="MDE131" s="2"/>
      <c r="MDF131" s="2"/>
      <c r="MDG131" s="2"/>
      <c r="MDH131" s="2"/>
      <c r="MDI131" s="2"/>
      <c r="MDJ131" s="2"/>
      <c r="MDK131" s="2"/>
      <c r="MDL131" s="2"/>
      <c r="MDM131" s="2"/>
      <c r="MDN131" s="2"/>
      <c r="MDO131" s="2"/>
      <c r="MDP131" s="2"/>
      <c r="MDQ131" s="2"/>
      <c r="MDR131" s="2"/>
      <c r="MDS131" s="2"/>
      <c r="MDT131" s="2"/>
      <c r="MDU131" s="2"/>
      <c r="MDV131" s="2"/>
      <c r="MDW131" s="2"/>
      <c r="MDX131" s="2"/>
      <c r="MDY131" s="2"/>
      <c r="MDZ131" s="2"/>
      <c r="MEA131" s="2"/>
      <c r="MEB131" s="2"/>
      <c r="MEC131" s="2"/>
      <c r="MED131" s="2"/>
      <c r="MEE131" s="2"/>
      <c r="MEF131" s="2"/>
      <c r="MEG131" s="2"/>
      <c r="MEH131" s="2"/>
      <c r="MEI131" s="2"/>
      <c r="MEJ131" s="2"/>
      <c r="MEK131" s="2"/>
      <c r="MEL131" s="2"/>
      <c r="MEM131" s="2"/>
      <c r="MEN131" s="2"/>
      <c r="MEO131" s="2"/>
      <c r="MEP131" s="2"/>
      <c r="MEQ131" s="2"/>
      <c r="MER131" s="2"/>
      <c r="MES131" s="2"/>
      <c r="MET131" s="2"/>
      <c r="MEU131" s="2"/>
      <c r="MEV131" s="2"/>
      <c r="MEW131" s="2"/>
      <c r="MEX131" s="2"/>
      <c r="MEY131" s="2"/>
      <c r="MEZ131" s="2"/>
      <c r="MFA131" s="2"/>
      <c r="MFB131" s="2"/>
      <c r="MFC131" s="2"/>
      <c r="MFD131" s="2"/>
      <c r="MFE131" s="2"/>
      <c r="MFF131" s="2"/>
      <c r="MFG131" s="2"/>
      <c r="MFH131" s="2"/>
      <c r="MFI131" s="2"/>
      <c r="MFJ131" s="2"/>
      <c r="MFK131" s="2"/>
      <c r="MFL131" s="2"/>
      <c r="MFM131" s="2"/>
      <c r="MFN131" s="2"/>
      <c r="MFO131" s="2"/>
      <c r="MFP131" s="2"/>
      <c r="MFQ131" s="2"/>
      <c r="MFR131" s="2"/>
      <c r="MFS131" s="2"/>
      <c r="MFT131" s="2"/>
      <c r="MFU131" s="2"/>
      <c r="MFV131" s="2"/>
      <c r="MFW131" s="2"/>
      <c r="MFX131" s="2"/>
      <c r="MFY131" s="2"/>
      <c r="MFZ131" s="2"/>
      <c r="MGA131" s="2"/>
      <c r="MGB131" s="2"/>
      <c r="MGC131" s="2"/>
      <c r="MGD131" s="2"/>
      <c r="MGE131" s="2"/>
      <c r="MGF131" s="2"/>
      <c r="MGG131" s="2"/>
      <c r="MGH131" s="2"/>
      <c r="MGI131" s="2"/>
      <c r="MGJ131" s="2"/>
      <c r="MGK131" s="2"/>
      <c r="MGL131" s="2"/>
      <c r="MGM131" s="2"/>
      <c r="MGN131" s="2"/>
      <c r="MGO131" s="2"/>
      <c r="MGP131" s="2"/>
      <c r="MGQ131" s="2"/>
      <c r="MGR131" s="2"/>
      <c r="MGS131" s="2"/>
      <c r="MGT131" s="2"/>
      <c r="MGU131" s="2"/>
      <c r="MGV131" s="2"/>
      <c r="MGW131" s="2"/>
      <c r="MGX131" s="2"/>
      <c r="MGY131" s="2"/>
      <c r="MGZ131" s="2"/>
      <c r="MHA131" s="2"/>
      <c r="MHB131" s="2"/>
      <c r="MHC131" s="2"/>
      <c r="MHD131" s="2"/>
      <c r="MHE131" s="2"/>
      <c r="MHF131" s="2"/>
      <c r="MHG131" s="2"/>
      <c r="MHH131" s="2"/>
      <c r="MHI131" s="2"/>
      <c r="MHJ131" s="2"/>
      <c r="MHK131" s="2"/>
      <c r="MHL131" s="2"/>
      <c r="MHM131" s="2"/>
      <c r="MHN131" s="2"/>
      <c r="MHO131" s="2"/>
      <c r="MHP131" s="2"/>
      <c r="MHQ131" s="2"/>
      <c r="MHR131" s="2"/>
      <c r="MHS131" s="2"/>
      <c r="MHT131" s="2"/>
      <c r="MHU131" s="2"/>
      <c r="MHV131" s="2"/>
      <c r="MHW131" s="2"/>
      <c r="MHX131" s="2"/>
      <c r="MHY131" s="2"/>
      <c r="MHZ131" s="2"/>
      <c r="MIA131" s="2"/>
      <c r="MIB131" s="2"/>
      <c r="MIC131" s="2"/>
      <c r="MID131" s="2"/>
      <c r="MIE131" s="2"/>
      <c r="MIF131" s="2"/>
      <c r="MIG131" s="2"/>
      <c r="MIH131" s="2"/>
      <c r="MII131" s="2"/>
      <c r="MIJ131" s="2"/>
      <c r="MIK131" s="2"/>
      <c r="MIL131" s="2"/>
      <c r="MIM131" s="2"/>
      <c r="MIN131" s="2"/>
      <c r="MIO131" s="2"/>
      <c r="MIP131" s="2"/>
      <c r="MIQ131" s="2"/>
      <c r="MIR131" s="2"/>
      <c r="MIS131" s="2"/>
      <c r="MIT131" s="2"/>
      <c r="MIU131" s="2"/>
      <c r="MIV131" s="2"/>
      <c r="MIW131" s="2"/>
      <c r="MIX131" s="2"/>
      <c r="MIY131" s="2"/>
      <c r="MIZ131" s="2"/>
      <c r="MJA131" s="2"/>
      <c r="MJB131" s="2"/>
      <c r="MJC131" s="2"/>
      <c r="MJD131" s="2"/>
      <c r="MJE131" s="2"/>
      <c r="MJF131" s="2"/>
      <c r="MJG131" s="2"/>
      <c r="MJH131" s="2"/>
      <c r="MJI131" s="2"/>
      <c r="MJJ131" s="2"/>
      <c r="MJK131" s="2"/>
      <c r="MJL131" s="2"/>
      <c r="MJM131" s="2"/>
      <c r="MJN131" s="2"/>
      <c r="MJO131" s="2"/>
      <c r="MJP131" s="2"/>
      <c r="MJQ131" s="2"/>
      <c r="MJR131" s="2"/>
      <c r="MJS131" s="2"/>
      <c r="MJT131" s="2"/>
      <c r="MJU131" s="2"/>
      <c r="MJV131" s="2"/>
      <c r="MJW131" s="2"/>
      <c r="MJX131" s="2"/>
      <c r="MJY131" s="2"/>
      <c r="MJZ131" s="2"/>
      <c r="MKA131" s="2"/>
      <c r="MKB131" s="2"/>
      <c r="MKC131" s="2"/>
      <c r="MKD131" s="2"/>
      <c r="MKE131" s="2"/>
      <c r="MKF131" s="2"/>
      <c r="MKG131" s="2"/>
      <c r="MKH131" s="2"/>
      <c r="MKI131" s="2"/>
      <c r="MKJ131" s="2"/>
      <c r="MKK131" s="2"/>
      <c r="MKL131" s="2"/>
      <c r="MKM131" s="2"/>
      <c r="MKN131" s="2"/>
      <c r="MKO131" s="2"/>
      <c r="MKP131" s="2"/>
      <c r="MKQ131" s="2"/>
      <c r="MKR131" s="2"/>
      <c r="MKS131" s="2"/>
      <c r="MKT131" s="2"/>
      <c r="MKU131" s="2"/>
      <c r="MKV131" s="2"/>
      <c r="MKW131" s="2"/>
      <c r="MKX131" s="2"/>
      <c r="MKY131" s="2"/>
      <c r="MKZ131" s="2"/>
      <c r="MLA131" s="2"/>
      <c r="MLB131" s="2"/>
      <c r="MLC131" s="2"/>
      <c r="MLD131" s="2"/>
      <c r="MLE131" s="2"/>
      <c r="MLF131" s="2"/>
      <c r="MLG131" s="2"/>
      <c r="MLH131" s="2"/>
      <c r="MLI131" s="2"/>
      <c r="MLJ131" s="2"/>
      <c r="MLK131" s="2"/>
      <c r="MLL131" s="2"/>
      <c r="MLM131" s="2"/>
      <c r="MLN131" s="2"/>
      <c r="MLO131" s="2"/>
      <c r="MLP131" s="2"/>
      <c r="MLQ131" s="2"/>
      <c r="MLR131" s="2"/>
      <c r="MLS131" s="2"/>
      <c r="MLT131" s="2"/>
      <c r="MLU131" s="2"/>
      <c r="MLV131" s="2"/>
      <c r="MLW131" s="2"/>
      <c r="MLX131" s="2"/>
      <c r="MLY131" s="2"/>
      <c r="MLZ131" s="2"/>
      <c r="MMA131" s="2"/>
      <c r="MMB131" s="2"/>
      <c r="MMC131" s="2"/>
      <c r="MMD131" s="2"/>
      <c r="MME131" s="2"/>
      <c r="MMF131" s="2"/>
      <c r="MMG131" s="2"/>
      <c r="MMH131" s="2"/>
      <c r="MMI131" s="2"/>
      <c r="MMJ131" s="2"/>
      <c r="MMK131" s="2"/>
      <c r="MML131" s="2"/>
      <c r="MMM131" s="2"/>
      <c r="MMN131" s="2"/>
      <c r="MMO131" s="2"/>
      <c r="MMP131" s="2"/>
      <c r="MMQ131" s="2"/>
      <c r="MMR131" s="2"/>
      <c r="MMS131" s="2"/>
      <c r="MMT131" s="2"/>
      <c r="MMU131" s="2"/>
      <c r="MMV131" s="2"/>
      <c r="MMW131" s="2"/>
      <c r="MMX131" s="2"/>
      <c r="MMY131" s="2"/>
      <c r="MMZ131" s="2"/>
      <c r="MNA131" s="2"/>
      <c r="MNB131" s="2"/>
      <c r="MNC131" s="2"/>
      <c r="MND131" s="2"/>
      <c r="MNE131" s="2"/>
      <c r="MNF131" s="2"/>
      <c r="MNG131" s="2"/>
      <c r="MNH131" s="2"/>
      <c r="MNI131" s="2"/>
      <c r="MNJ131" s="2"/>
      <c r="MNK131" s="2"/>
      <c r="MNL131" s="2"/>
      <c r="MNM131" s="2"/>
      <c r="MNN131" s="2"/>
      <c r="MNO131" s="2"/>
      <c r="MNP131" s="2"/>
      <c r="MNQ131" s="2"/>
      <c r="MNR131" s="2"/>
      <c r="MNS131" s="2"/>
      <c r="MNT131" s="2"/>
      <c r="MNU131" s="2"/>
      <c r="MNV131" s="2"/>
      <c r="MNW131" s="2"/>
      <c r="MNX131" s="2"/>
      <c r="MNY131" s="2"/>
      <c r="MNZ131" s="2"/>
      <c r="MOA131" s="2"/>
      <c r="MOB131" s="2"/>
      <c r="MOC131" s="2"/>
      <c r="MOD131" s="2"/>
      <c r="MOE131" s="2"/>
      <c r="MOF131" s="2"/>
      <c r="MOG131" s="2"/>
      <c r="MOH131" s="2"/>
      <c r="MOI131" s="2"/>
      <c r="MOJ131" s="2"/>
      <c r="MOK131" s="2"/>
      <c r="MOL131" s="2"/>
      <c r="MOM131" s="2"/>
      <c r="MON131" s="2"/>
      <c r="MOO131" s="2"/>
      <c r="MOP131" s="2"/>
      <c r="MOQ131" s="2"/>
      <c r="MOR131" s="2"/>
      <c r="MOS131" s="2"/>
      <c r="MOT131" s="2"/>
      <c r="MOU131" s="2"/>
      <c r="MOV131" s="2"/>
      <c r="MOW131" s="2"/>
      <c r="MOX131" s="2"/>
      <c r="MOY131" s="2"/>
      <c r="MOZ131" s="2"/>
      <c r="MPA131" s="2"/>
      <c r="MPB131" s="2"/>
      <c r="MPC131" s="2"/>
      <c r="MPD131" s="2"/>
      <c r="MPE131" s="2"/>
      <c r="MPF131" s="2"/>
      <c r="MPG131" s="2"/>
      <c r="MPH131" s="2"/>
      <c r="MPI131" s="2"/>
      <c r="MPJ131" s="2"/>
      <c r="MPK131" s="2"/>
      <c r="MPL131" s="2"/>
      <c r="MPM131" s="2"/>
      <c r="MPN131" s="2"/>
      <c r="MPO131" s="2"/>
      <c r="MPP131" s="2"/>
      <c r="MPQ131" s="2"/>
      <c r="MPR131" s="2"/>
      <c r="MPS131" s="2"/>
      <c r="MPT131" s="2"/>
      <c r="MPU131" s="2"/>
      <c r="MPV131" s="2"/>
      <c r="MPW131" s="2"/>
      <c r="MPX131" s="2"/>
      <c r="MPY131" s="2"/>
      <c r="MPZ131" s="2"/>
      <c r="MQA131" s="2"/>
      <c r="MQB131" s="2"/>
      <c r="MQC131" s="2"/>
      <c r="MQD131" s="2"/>
      <c r="MQE131" s="2"/>
      <c r="MQF131" s="2"/>
      <c r="MQG131" s="2"/>
      <c r="MQH131" s="2"/>
      <c r="MQI131" s="2"/>
      <c r="MQJ131" s="2"/>
      <c r="MQK131" s="2"/>
      <c r="MQL131" s="2"/>
      <c r="MQM131" s="2"/>
      <c r="MQN131" s="2"/>
      <c r="MQO131" s="2"/>
      <c r="MQP131" s="2"/>
      <c r="MQQ131" s="2"/>
      <c r="MQR131" s="2"/>
      <c r="MQS131" s="2"/>
      <c r="MQT131" s="2"/>
      <c r="MQU131" s="2"/>
      <c r="MQV131" s="2"/>
      <c r="MQW131" s="2"/>
      <c r="MQX131" s="2"/>
      <c r="MQY131" s="2"/>
      <c r="MQZ131" s="2"/>
      <c r="MRA131" s="2"/>
      <c r="MRB131" s="2"/>
      <c r="MRC131" s="2"/>
      <c r="MRD131" s="2"/>
      <c r="MRE131" s="2"/>
      <c r="MRF131" s="2"/>
      <c r="MRG131" s="2"/>
      <c r="MRH131" s="2"/>
      <c r="MRI131" s="2"/>
      <c r="MRJ131" s="2"/>
      <c r="MRK131" s="2"/>
      <c r="MRL131" s="2"/>
      <c r="MRM131" s="2"/>
      <c r="MRN131" s="2"/>
      <c r="MRO131" s="2"/>
      <c r="MRP131" s="2"/>
      <c r="MRQ131" s="2"/>
      <c r="MRR131" s="2"/>
      <c r="MRS131" s="2"/>
      <c r="MRT131" s="2"/>
      <c r="MRU131" s="2"/>
      <c r="MRV131" s="2"/>
      <c r="MRW131" s="2"/>
      <c r="MRX131" s="2"/>
      <c r="MRY131" s="2"/>
      <c r="MRZ131" s="2"/>
      <c r="MSA131" s="2"/>
      <c r="MSB131" s="2"/>
      <c r="MSC131" s="2"/>
      <c r="MSD131" s="2"/>
      <c r="MSE131" s="2"/>
      <c r="MSF131" s="2"/>
      <c r="MSG131" s="2"/>
      <c r="MSH131" s="2"/>
      <c r="MSI131" s="2"/>
      <c r="MSJ131" s="2"/>
      <c r="MSK131" s="2"/>
      <c r="MSL131" s="2"/>
      <c r="MSM131" s="2"/>
      <c r="MSN131" s="2"/>
      <c r="MSO131" s="2"/>
      <c r="MSP131" s="2"/>
      <c r="MSQ131" s="2"/>
      <c r="MSR131" s="2"/>
      <c r="MSS131" s="2"/>
      <c r="MST131" s="2"/>
      <c r="MSU131" s="2"/>
      <c r="MSV131" s="2"/>
      <c r="MSW131" s="2"/>
      <c r="MSX131" s="2"/>
      <c r="MSY131" s="2"/>
      <c r="MSZ131" s="2"/>
      <c r="MTA131" s="2"/>
      <c r="MTB131" s="2"/>
      <c r="MTC131" s="2"/>
      <c r="MTD131" s="2"/>
      <c r="MTE131" s="2"/>
      <c r="MTF131" s="2"/>
      <c r="MTG131" s="2"/>
      <c r="MTH131" s="2"/>
      <c r="MTI131" s="2"/>
      <c r="MTJ131" s="2"/>
      <c r="MTK131" s="2"/>
      <c r="MTL131" s="2"/>
      <c r="MTM131" s="2"/>
      <c r="MTN131" s="2"/>
      <c r="MTO131" s="2"/>
      <c r="MTP131" s="2"/>
      <c r="MTQ131" s="2"/>
      <c r="MTR131" s="2"/>
      <c r="MTS131" s="2"/>
      <c r="MTT131" s="2"/>
      <c r="MTU131" s="2"/>
      <c r="MTV131" s="2"/>
      <c r="MTW131" s="2"/>
      <c r="MTX131" s="2"/>
      <c r="MTY131" s="2"/>
      <c r="MTZ131" s="2"/>
      <c r="MUA131" s="2"/>
      <c r="MUB131" s="2"/>
      <c r="MUC131" s="2"/>
      <c r="MUD131" s="2"/>
      <c r="MUE131" s="2"/>
      <c r="MUF131" s="2"/>
      <c r="MUG131" s="2"/>
      <c r="MUH131" s="2"/>
      <c r="MUI131" s="2"/>
      <c r="MUJ131" s="2"/>
      <c r="MUK131" s="2"/>
      <c r="MUL131" s="2"/>
      <c r="MUM131" s="2"/>
      <c r="MUN131" s="2"/>
      <c r="MUO131" s="2"/>
      <c r="MUP131" s="2"/>
      <c r="MUQ131" s="2"/>
      <c r="MUR131" s="2"/>
      <c r="MUS131" s="2"/>
      <c r="MUT131" s="2"/>
      <c r="MUU131" s="2"/>
      <c r="MUV131" s="2"/>
      <c r="MUW131" s="2"/>
      <c r="MUX131" s="2"/>
      <c r="MUY131" s="2"/>
      <c r="MUZ131" s="2"/>
      <c r="MVA131" s="2"/>
      <c r="MVB131" s="2"/>
      <c r="MVC131" s="2"/>
      <c r="MVD131" s="2"/>
      <c r="MVE131" s="2"/>
      <c r="MVF131" s="2"/>
      <c r="MVG131" s="2"/>
      <c r="MVH131" s="2"/>
      <c r="MVI131" s="2"/>
      <c r="MVJ131" s="2"/>
      <c r="MVK131" s="2"/>
      <c r="MVL131" s="2"/>
      <c r="MVM131" s="2"/>
      <c r="MVN131" s="2"/>
      <c r="MVO131" s="2"/>
      <c r="MVP131" s="2"/>
      <c r="MVQ131" s="2"/>
      <c r="MVR131" s="2"/>
      <c r="MVS131" s="2"/>
      <c r="MVT131" s="2"/>
      <c r="MVU131" s="2"/>
      <c r="MVV131" s="2"/>
      <c r="MVW131" s="2"/>
      <c r="MVX131" s="2"/>
      <c r="MVY131" s="2"/>
      <c r="MVZ131" s="2"/>
      <c r="MWA131" s="2"/>
      <c r="MWB131" s="2"/>
      <c r="MWC131" s="2"/>
      <c r="MWD131" s="2"/>
      <c r="MWE131" s="2"/>
      <c r="MWF131" s="2"/>
      <c r="MWG131" s="2"/>
      <c r="MWH131" s="2"/>
      <c r="MWI131" s="2"/>
      <c r="MWJ131" s="2"/>
      <c r="MWK131" s="2"/>
      <c r="MWL131" s="2"/>
      <c r="MWM131" s="2"/>
      <c r="MWN131" s="2"/>
      <c r="MWO131" s="2"/>
      <c r="MWP131" s="2"/>
      <c r="MWQ131" s="2"/>
      <c r="MWR131" s="2"/>
      <c r="MWS131" s="2"/>
      <c r="MWT131" s="2"/>
      <c r="MWU131" s="2"/>
      <c r="MWV131" s="2"/>
      <c r="MWW131" s="2"/>
      <c r="MWX131" s="2"/>
      <c r="MWY131" s="2"/>
      <c r="MWZ131" s="2"/>
      <c r="MXA131" s="2"/>
      <c r="MXB131" s="2"/>
      <c r="MXC131" s="2"/>
      <c r="MXD131" s="2"/>
      <c r="MXE131" s="2"/>
      <c r="MXF131" s="2"/>
      <c r="MXG131" s="2"/>
      <c r="MXH131" s="2"/>
      <c r="MXI131" s="2"/>
      <c r="MXJ131" s="2"/>
      <c r="MXK131" s="2"/>
      <c r="MXL131" s="2"/>
      <c r="MXM131" s="2"/>
      <c r="MXN131" s="2"/>
      <c r="MXO131" s="2"/>
      <c r="MXP131" s="2"/>
      <c r="MXQ131" s="2"/>
      <c r="MXR131" s="2"/>
      <c r="MXS131" s="2"/>
      <c r="MXT131" s="2"/>
      <c r="MXU131" s="2"/>
      <c r="MXV131" s="2"/>
      <c r="MXW131" s="2"/>
      <c r="MXX131" s="2"/>
      <c r="MXY131" s="2"/>
      <c r="MXZ131" s="2"/>
      <c r="MYA131" s="2"/>
      <c r="MYB131" s="2"/>
      <c r="MYC131" s="2"/>
      <c r="MYD131" s="2"/>
      <c r="MYE131" s="2"/>
      <c r="MYF131" s="2"/>
      <c r="MYG131" s="2"/>
      <c r="MYH131" s="2"/>
      <c r="MYI131" s="2"/>
      <c r="MYJ131" s="2"/>
      <c r="MYK131" s="2"/>
      <c r="MYL131" s="2"/>
      <c r="MYM131" s="2"/>
      <c r="MYN131" s="2"/>
      <c r="MYO131" s="2"/>
      <c r="MYP131" s="2"/>
      <c r="MYQ131" s="2"/>
      <c r="MYR131" s="2"/>
      <c r="MYS131" s="2"/>
      <c r="MYT131" s="2"/>
      <c r="MYU131" s="2"/>
      <c r="MYV131" s="2"/>
      <c r="MYW131" s="2"/>
      <c r="MYX131" s="2"/>
      <c r="MYY131" s="2"/>
      <c r="MYZ131" s="2"/>
      <c r="MZA131" s="2"/>
      <c r="MZB131" s="2"/>
      <c r="MZC131" s="2"/>
      <c r="MZD131" s="2"/>
      <c r="MZE131" s="2"/>
      <c r="MZF131" s="2"/>
      <c r="MZG131" s="2"/>
      <c r="MZH131" s="2"/>
      <c r="MZI131" s="2"/>
      <c r="MZJ131" s="2"/>
      <c r="MZK131" s="2"/>
      <c r="MZL131" s="2"/>
      <c r="MZM131" s="2"/>
      <c r="MZN131" s="2"/>
      <c r="MZO131" s="2"/>
      <c r="MZP131" s="2"/>
      <c r="MZQ131" s="2"/>
      <c r="MZR131" s="2"/>
      <c r="MZS131" s="2"/>
      <c r="MZT131" s="2"/>
      <c r="MZU131" s="2"/>
      <c r="MZV131" s="2"/>
      <c r="MZW131" s="2"/>
      <c r="MZX131" s="2"/>
      <c r="MZY131" s="2"/>
      <c r="MZZ131" s="2"/>
      <c r="NAA131" s="2"/>
      <c r="NAB131" s="2"/>
      <c r="NAC131" s="2"/>
      <c r="NAD131" s="2"/>
      <c r="NAE131" s="2"/>
      <c r="NAF131" s="2"/>
      <c r="NAG131" s="2"/>
      <c r="NAH131" s="2"/>
      <c r="NAI131" s="2"/>
      <c r="NAJ131" s="2"/>
      <c r="NAK131" s="2"/>
      <c r="NAL131" s="2"/>
      <c r="NAM131" s="2"/>
      <c r="NAN131" s="2"/>
      <c r="NAO131" s="2"/>
      <c r="NAP131" s="2"/>
      <c r="NAQ131" s="2"/>
      <c r="NAR131" s="2"/>
      <c r="NAS131" s="2"/>
      <c r="NAT131" s="2"/>
      <c r="NAU131" s="2"/>
      <c r="NAV131" s="2"/>
      <c r="NAW131" s="2"/>
      <c r="NAX131" s="2"/>
      <c r="NAY131" s="2"/>
      <c r="NAZ131" s="2"/>
      <c r="NBA131" s="2"/>
      <c r="NBB131" s="2"/>
      <c r="NBC131" s="2"/>
      <c r="NBD131" s="2"/>
      <c r="NBE131" s="2"/>
      <c r="NBF131" s="2"/>
      <c r="NBG131" s="2"/>
      <c r="NBH131" s="2"/>
      <c r="NBI131" s="2"/>
      <c r="NBJ131" s="2"/>
      <c r="NBK131" s="2"/>
      <c r="NBL131" s="2"/>
      <c r="NBM131" s="2"/>
      <c r="NBN131" s="2"/>
      <c r="NBO131" s="2"/>
      <c r="NBP131" s="2"/>
      <c r="NBQ131" s="2"/>
      <c r="NBR131" s="2"/>
      <c r="NBS131" s="2"/>
      <c r="NBT131" s="2"/>
      <c r="NBU131" s="2"/>
      <c r="NBV131" s="2"/>
      <c r="NBW131" s="2"/>
      <c r="NBX131" s="2"/>
      <c r="NBY131" s="2"/>
      <c r="NBZ131" s="2"/>
      <c r="NCA131" s="2"/>
      <c r="NCB131" s="2"/>
      <c r="NCC131" s="2"/>
      <c r="NCD131" s="2"/>
      <c r="NCE131" s="2"/>
      <c r="NCF131" s="2"/>
      <c r="NCG131" s="2"/>
      <c r="NCH131" s="2"/>
      <c r="NCI131" s="2"/>
      <c r="NCJ131" s="2"/>
      <c r="NCK131" s="2"/>
      <c r="NCL131" s="2"/>
      <c r="NCM131" s="2"/>
      <c r="NCN131" s="2"/>
      <c r="NCO131" s="2"/>
      <c r="NCP131" s="2"/>
      <c r="NCQ131" s="2"/>
      <c r="NCR131" s="2"/>
      <c r="NCS131" s="2"/>
      <c r="NCT131" s="2"/>
      <c r="NCU131" s="2"/>
      <c r="NCV131" s="2"/>
      <c r="NCW131" s="2"/>
      <c r="NCX131" s="2"/>
      <c r="NCY131" s="2"/>
      <c r="NCZ131" s="2"/>
      <c r="NDA131" s="2"/>
      <c r="NDB131" s="2"/>
      <c r="NDC131" s="2"/>
      <c r="NDD131" s="2"/>
      <c r="NDE131" s="2"/>
      <c r="NDF131" s="2"/>
      <c r="NDG131" s="2"/>
      <c r="NDH131" s="2"/>
      <c r="NDI131" s="2"/>
      <c r="NDJ131" s="2"/>
      <c r="NDK131" s="2"/>
      <c r="NDL131" s="2"/>
      <c r="NDM131" s="2"/>
      <c r="NDN131" s="2"/>
      <c r="NDO131" s="2"/>
      <c r="NDP131" s="2"/>
      <c r="NDQ131" s="2"/>
      <c r="NDR131" s="2"/>
      <c r="NDS131" s="2"/>
      <c r="NDT131" s="2"/>
      <c r="NDU131" s="2"/>
      <c r="NDV131" s="2"/>
      <c r="NDW131" s="2"/>
      <c r="NDX131" s="2"/>
      <c r="NDY131" s="2"/>
      <c r="NDZ131" s="2"/>
      <c r="NEA131" s="2"/>
      <c r="NEB131" s="2"/>
      <c r="NEC131" s="2"/>
      <c r="NED131" s="2"/>
      <c r="NEE131" s="2"/>
      <c r="NEF131" s="2"/>
      <c r="NEG131" s="2"/>
      <c r="NEH131" s="2"/>
      <c r="NEI131" s="2"/>
      <c r="NEJ131" s="2"/>
      <c r="NEK131" s="2"/>
      <c r="NEL131" s="2"/>
      <c r="NEM131" s="2"/>
      <c r="NEN131" s="2"/>
      <c r="NEO131" s="2"/>
      <c r="NEP131" s="2"/>
      <c r="NEQ131" s="2"/>
      <c r="NER131" s="2"/>
      <c r="NES131" s="2"/>
      <c r="NET131" s="2"/>
      <c r="NEU131" s="2"/>
      <c r="NEV131" s="2"/>
      <c r="NEW131" s="2"/>
      <c r="NEX131" s="2"/>
      <c r="NEY131" s="2"/>
      <c r="NEZ131" s="2"/>
      <c r="NFA131" s="2"/>
      <c r="NFB131" s="2"/>
      <c r="NFC131" s="2"/>
      <c r="NFD131" s="2"/>
      <c r="NFE131" s="2"/>
      <c r="NFF131" s="2"/>
      <c r="NFG131" s="2"/>
      <c r="NFH131" s="2"/>
      <c r="NFI131" s="2"/>
      <c r="NFJ131" s="2"/>
      <c r="NFK131" s="2"/>
      <c r="NFL131" s="2"/>
      <c r="NFM131" s="2"/>
      <c r="NFN131" s="2"/>
      <c r="NFO131" s="2"/>
      <c r="NFP131" s="2"/>
      <c r="NFQ131" s="2"/>
      <c r="NFR131" s="2"/>
      <c r="NFS131" s="2"/>
      <c r="NFT131" s="2"/>
      <c r="NFU131" s="2"/>
      <c r="NFV131" s="2"/>
      <c r="NFW131" s="2"/>
      <c r="NFX131" s="2"/>
      <c r="NFY131" s="2"/>
      <c r="NFZ131" s="2"/>
      <c r="NGA131" s="2"/>
      <c r="NGB131" s="2"/>
      <c r="NGC131" s="2"/>
      <c r="NGD131" s="2"/>
      <c r="NGE131" s="2"/>
      <c r="NGF131" s="2"/>
      <c r="NGG131" s="2"/>
      <c r="NGH131" s="2"/>
      <c r="NGI131" s="2"/>
      <c r="NGJ131" s="2"/>
      <c r="NGK131" s="2"/>
      <c r="NGL131" s="2"/>
      <c r="NGM131" s="2"/>
      <c r="NGN131" s="2"/>
      <c r="NGO131" s="2"/>
      <c r="NGP131" s="2"/>
      <c r="NGQ131" s="2"/>
      <c r="NGR131" s="2"/>
      <c r="NGS131" s="2"/>
      <c r="NGT131" s="2"/>
      <c r="NGU131" s="2"/>
      <c r="NGV131" s="2"/>
      <c r="NGW131" s="2"/>
      <c r="NGX131" s="2"/>
      <c r="NGY131" s="2"/>
      <c r="NGZ131" s="2"/>
      <c r="NHA131" s="2"/>
      <c r="NHB131" s="2"/>
      <c r="NHC131" s="2"/>
      <c r="NHD131" s="2"/>
      <c r="NHE131" s="2"/>
      <c r="NHF131" s="2"/>
      <c r="NHG131" s="2"/>
      <c r="NHH131" s="2"/>
      <c r="NHI131" s="2"/>
      <c r="NHJ131" s="2"/>
      <c r="NHK131" s="2"/>
      <c r="NHL131" s="2"/>
      <c r="NHM131" s="2"/>
      <c r="NHN131" s="2"/>
      <c r="NHO131" s="2"/>
      <c r="NHP131" s="2"/>
      <c r="NHQ131" s="2"/>
      <c r="NHR131" s="2"/>
      <c r="NHS131" s="2"/>
      <c r="NHT131" s="2"/>
      <c r="NHU131" s="2"/>
      <c r="NHV131" s="2"/>
      <c r="NHW131" s="2"/>
      <c r="NHX131" s="2"/>
      <c r="NHY131" s="2"/>
      <c r="NHZ131" s="2"/>
      <c r="NIA131" s="2"/>
      <c r="NIB131" s="2"/>
      <c r="NIC131" s="2"/>
      <c r="NID131" s="2"/>
      <c r="NIE131" s="2"/>
      <c r="NIF131" s="2"/>
      <c r="NIG131" s="2"/>
      <c r="NIH131" s="2"/>
      <c r="NII131" s="2"/>
      <c r="NIJ131" s="2"/>
      <c r="NIK131" s="2"/>
      <c r="NIL131" s="2"/>
      <c r="NIM131" s="2"/>
      <c r="NIN131" s="2"/>
      <c r="NIO131" s="2"/>
      <c r="NIP131" s="2"/>
      <c r="NIQ131" s="2"/>
      <c r="NIR131" s="2"/>
      <c r="NIS131" s="2"/>
      <c r="NIT131" s="2"/>
      <c r="NIU131" s="2"/>
      <c r="NIV131" s="2"/>
      <c r="NIW131" s="2"/>
      <c r="NIX131" s="2"/>
      <c r="NIY131" s="2"/>
      <c r="NIZ131" s="2"/>
      <c r="NJA131" s="2"/>
      <c r="NJB131" s="2"/>
      <c r="NJC131" s="2"/>
      <c r="NJD131" s="2"/>
      <c r="NJE131" s="2"/>
      <c r="NJF131" s="2"/>
      <c r="NJG131" s="2"/>
      <c r="NJH131" s="2"/>
      <c r="NJI131" s="2"/>
      <c r="NJJ131" s="2"/>
      <c r="NJK131" s="2"/>
      <c r="NJL131" s="2"/>
      <c r="NJM131" s="2"/>
      <c r="NJN131" s="2"/>
      <c r="NJO131" s="2"/>
      <c r="NJP131" s="2"/>
      <c r="NJQ131" s="2"/>
      <c r="NJR131" s="2"/>
      <c r="NJS131" s="2"/>
      <c r="NJT131" s="2"/>
      <c r="NJU131" s="2"/>
      <c r="NJV131" s="2"/>
      <c r="NJW131" s="2"/>
      <c r="NJX131" s="2"/>
      <c r="NJY131" s="2"/>
      <c r="NJZ131" s="2"/>
      <c r="NKA131" s="2"/>
      <c r="NKB131" s="2"/>
      <c r="NKC131" s="2"/>
      <c r="NKD131" s="2"/>
      <c r="NKE131" s="2"/>
      <c r="NKF131" s="2"/>
      <c r="NKG131" s="2"/>
      <c r="NKH131" s="2"/>
      <c r="NKI131" s="2"/>
      <c r="NKJ131" s="2"/>
      <c r="NKK131" s="2"/>
      <c r="NKL131" s="2"/>
      <c r="NKM131" s="2"/>
      <c r="NKN131" s="2"/>
      <c r="NKO131" s="2"/>
      <c r="NKP131" s="2"/>
      <c r="NKQ131" s="2"/>
      <c r="NKR131" s="2"/>
      <c r="NKS131" s="2"/>
      <c r="NKT131" s="2"/>
      <c r="NKU131" s="2"/>
      <c r="NKV131" s="2"/>
      <c r="NKW131" s="2"/>
      <c r="NKX131" s="2"/>
      <c r="NKY131" s="2"/>
      <c r="NKZ131" s="2"/>
      <c r="NLA131" s="2"/>
      <c r="NLB131" s="2"/>
      <c r="NLC131" s="2"/>
      <c r="NLD131" s="2"/>
      <c r="NLE131" s="2"/>
      <c r="NLF131" s="2"/>
      <c r="NLG131" s="2"/>
      <c r="NLH131" s="2"/>
      <c r="NLI131" s="2"/>
      <c r="NLJ131" s="2"/>
      <c r="NLK131" s="2"/>
      <c r="NLL131" s="2"/>
      <c r="NLM131" s="2"/>
      <c r="NLN131" s="2"/>
      <c r="NLO131" s="2"/>
      <c r="NLP131" s="2"/>
      <c r="NLQ131" s="2"/>
      <c r="NLR131" s="2"/>
      <c r="NLS131" s="2"/>
      <c r="NLT131" s="2"/>
      <c r="NLU131" s="2"/>
      <c r="NLV131" s="2"/>
      <c r="NLW131" s="2"/>
      <c r="NLX131" s="2"/>
      <c r="NLY131" s="2"/>
      <c r="NLZ131" s="2"/>
      <c r="NMA131" s="2"/>
      <c r="NMB131" s="2"/>
      <c r="NMC131" s="2"/>
      <c r="NMD131" s="2"/>
      <c r="NME131" s="2"/>
      <c r="NMF131" s="2"/>
      <c r="NMG131" s="2"/>
      <c r="NMH131" s="2"/>
      <c r="NMI131" s="2"/>
      <c r="NMJ131" s="2"/>
      <c r="NMK131" s="2"/>
      <c r="NML131" s="2"/>
      <c r="NMM131" s="2"/>
      <c r="NMN131" s="2"/>
      <c r="NMO131" s="2"/>
      <c r="NMP131" s="2"/>
      <c r="NMQ131" s="2"/>
      <c r="NMR131" s="2"/>
      <c r="NMS131" s="2"/>
      <c r="NMT131" s="2"/>
      <c r="NMU131" s="2"/>
      <c r="NMV131" s="2"/>
      <c r="NMW131" s="2"/>
      <c r="NMX131" s="2"/>
      <c r="NMY131" s="2"/>
      <c r="NMZ131" s="2"/>
      <c r="NNA131" s="2"/>
      <c r="NNB131" s="2"/>
      <c r="NNC131" s="2"/>
      <c r="NND131" s="2"/>
      <c r="NNE131" s="2"/>
      <c r="NNF131" s="2"/>
      <c r="NNG131" s="2"/>
      <c r="NNH131" s="2"/>
      <c r="NNI131" s="2"/>
      <c r="NNJ131" s="2"/>
      <c r="NNK131" s="2"/>
      <c r="NNL131" s="2"/>
      <c r="NNM131" s="2"/>
      <c r="NNN131" s="2"/>
      <c r="NNO131" s="2"/>
      <c r="NNP131" s="2"/>
      <c r="NNQ131" s="2"/>
      <c r="NNR131" s="2"/>
      <c r="NNS131" s="2"/>
      <c r="NNT131" s="2"/>
      <c r="NNU131" s="2"/>
      <c r="NNV131" s="2"/>
      <c r="NNW131" s="2"/>
      <c r="NNX131" s="2"/>
      <c r="NNY131" s="2"/>
      <c r="NNZ131" s="2"/>
      <c r="NOA131" s="2"/>
      <c r="NOB131" s="2"/>
      <c r="NOC131" s="2"/>
      <c r="NOD131" s="2"/>
      <c r="NOE131" s="2"/>
      <c r="NOF131" s="2"/>
      <c r="NOG131" s="2"/>
      <c r="NOH131" s="2"/>
      <c r="NOI131" s="2"/>
      <c r="NOJ131" s="2"/>
      <c r="NOK131" s="2"/>
      <c r="NOL131" s="2"/>
      <c r="NOM131" s="2"/>
      <c r="NON131" s="2"/>
      <c r="NOO131" s="2"/>
      <c r="NOP131" s="2"/>
      <c r="NOQ131" s="2"/>
      <c r="NOR131" s="2"/>
      <c r="NOS131" s="2"/>
      <c r="NOT131" s="2"/>
      <c r="NOU131" s="2"/>
      <c r="NOV131" s="2"/>
      <c r="NOW131" s="2"/>
      <c r="NOX131" s="2"/>
      <c r="NOY131" s="2"/>
      <c r="NOZ131" s="2"/>
      <c r="NPA131" s="2"/>
      <c r="NPB131" s="2"/>
      <c r="NPC131" s="2"/>
      <c r="NPD131" s="2"/>
      <c r="NPE131" s="2"/>
      <c r="NPF131" s="2"/>
      <c r="NPG131" s="2"/>
      <c r="NPH131" s="2"/>
      <c r="NPI131" s="2"/>
      <c r="NPJ131" s="2"/>
      <c r="NPK131" s="2"/>
      <c r="NPL131" s="2"/>
      <c r="NPM131" s="2"/>
      <c r="NPN131" s="2"/>
      <c r="NPO131" s="2"/>
      <c r="NPP131" s="2"/>
      <c r="NPQ131" s="2"/>
      <c r="NPR131" s="2"/>
      <c r="NPS131" s="2"/>
      <c r="NPT131" s="2"/>
      <c r="NPU131" s="2"/>
      <c r="NPV131" s="2"/>
      <c r="NPW131" s="2"/>
      <c r="NPX131" s="2"/>
      <c r="NPY131" s="2"/>
      <c r="NPZ131" s="2"/>
      <c r="NQA131" s="2"/>
      <c r="NQB131" s="2"/>
      <c r="NQC131" s="2"/>
      <c r="NQD131" s="2"/>
      <c r="NQE131" s="2"/>
      <c r="NQF131" s="2"/>
      <c r="NQG131" s="2"/>
      <c r="NQH131" s="2"/>
      <c r="NQI131" s="2"/>
      <c r="NQJ131" s="2"/>
      <c r="NQK131" s="2"/>
      <c r="NQL131" s="2"/>
      <c r="NQM131" s="2"/>
      <c r="NQN131" s="2"/>
      <c r="NQO131" s="2"/>
      <c r="NQP131" s="2"/>
      <c r="NQQ131" s="2"/>
      <c r="NQR131" s="2"/>
      <c r="NQS131" s="2"/>
      <c r="NQT131" s="2"/>
      <c r="NQU131" s="2"/>
      <c r="NQV131" s="2"/>
      <c r="NQW131" s="2"/>
      <c r="NQX131" s="2"/>
      <c r="NQY131" s="2"/>
      <c r="NQZ131" s="2"/>
      <c r="NRA131" s="2"/>
      <c r="NRB131" s="2"/>
      <c r="NRC131" s="2"/>
      <c r="NRD131" s="2"/>
      <c r="NRE131" s="2"/>
      <c r="NRF131" s="2"/>
      <c r="NRG131" s="2"/>
      <c r="NRH131" s="2"/>
      <c r="NRI131" s="2"/>
      <c r="NRJ131" s="2"/>
      <c r="NRK131" s="2"/>
      <c r="NRL131" s="2"/>
      <c r="NRM131" s="2"/>
      <c r="NRN131" s="2"/>
      <c r="NRO131" s="2"/>
      <c r="NRP131" s="2"/>
      <c r="NRQ131" s="2"/>
      <c r="NRR131" s="2"/>
      <c r="NRS131" s="2"/>
      <c r="NRT131" s="2"/>
      <c r="NRU131" s="2"/>
      <c r="NRV131" s="2"/>
      <c r="NRW131" s="2"/>
      <c r="NRX131" s="2"/>
      <c r="NRY131" s="2"/>
      <c r="NRZ131" s="2"/>
      <c r="NSA131" s="2"/>
      <c r="NSB131" s="2"/>
      <c r="NSC131" s="2"/>
      <c r="NSD131" s="2"/>
      <c r="NSE131" s="2"/>
      <c r="NSF131" s="2"/>
      <c r="NSG131" s="2"/>
      <c r="NSH131" s="2"/>
      <c r="NSI131" s="2"/>
      <c r="NSJ131" s="2"/>
      <c r="NSK131" s="2"/>
      <c r="NSL131" s="2"/>
      <c r="NSM131" s="2"/>
      <c r="NSN131" s="2"/>
      <c r="NSO131" s="2"/>
      <c r="NSP131" s="2"/>
      <c r="NSQ131" s="2"/>
      <c r="NSR131" s="2"/>
      <c r="NSS131" s="2"/>
      <c r="NST131" s="2"/>
      <c r="NSU131" s="2"/>
      <c r="NSV131" s="2"/>
      <c r="NSW131" s="2"/>
      <c r="NSX131" s="2"/>
      <c r="NSY131" s="2"/>
      <c r="NSZ131" s="2"/>
      <c r="NTA131" s="2"/>
      <c r="NTB131" s="2"/>
      <c r="NTC131" s="2"/>
      <c r="NTD131" s="2"/>
      <c r="NTE131" s="2"/>
      <c r="NTF131" s="2"/>
      <c r="NTG131" s="2"/>
      <c r="NTH131" s="2"/>
      <c r="NTI131" s="2"/>
      <c r="NTJ131" s="2"/>
      <c r="NTK131" s="2"/>
      <c r="NTL131" s="2"/>
      <c r="NTM131" s="2"/>
      <c r="NTN131" s="2"/>
      <c r="NTO131" s="2"/>
      <c r="NTP131" s="2"/>
      <c r="NTQ131" s="2"/>
      <c r="NTR131" s="2"/>
      <c r="NTS131" s="2"/>
      <c r="NTT131" s="2"/>
      <c r="NTU131" s="2"/>
      <c r="NTV131" s="2"/>
      <c r="NTW131" s="2"/>
      <c r="NTX131" s="2"/>
      <c r="NTY131" s="2"/>
      <c r="NTZ131" s="2"/>
      <c r="NUA131" s="2"/>
      <c r="NUB131" s="2"/>
      <c r="NUC131" s="2"/>
      <c r="NUD131" s="2"/>
      <c r="NUE131" s="2"/>
      <c r="NUF131" s="2"/>
      <c r="NUG131" s="2"/>
      <c r="NUH131" s="2"/>
      <c r="NUI131" s="2"/>
      <c r="NUJ131" s="2"/>
      <c r="NUK131" s="2"/>
      <c r="NUL131" s="2"/>
      <c r="NUM131" s="2"/>
      <c r="NUN131" s="2"/>
      <c r="NUO131" s="2"/>
      <c r="NUP131" s="2"/>
      <c r="NUQ131" s="2"/>
      <c r="NUR131" s="2"/>
      <c r="NUS131" s="2"/>
      <c r="NUT131" s="2"/>
      <c r="NUU131" s="2"/>
      <c r="NUV131" s="2"/>
      <c r="NUW131" s="2"/>
      <c r="NUX131" s="2"/>
      <c r="NUY131" s="2"/>
      <c r="NUZ131" s="2"/>
      <c r="NVA131" s="2"/>
      <c r="NVB131" s="2"/>
      <c r="NVC131" s="2"/>
      <c r="NVD131" s="2"/>
      <c r="NVE131" s="2"/>
      <c r="NVF131" s="2"/>
      <c r="NVG131" s="2"/>
      <c r="NVH131" s="2"/>
      <c r="NVI131" s="2"/>
      <c r="NVJ131" s="2"/>
      <c r="NVK131" s="2"/>
      <c r="NVL131" s="2"/>
      <c r="NVM131" s="2"/>
      <c r="NVN131" s="2"/>
      <c r="NVO131" s="2"/>
      <c r="NVP131" s="2"/>
      <c r="NVQ131" s="2"/>
      <c r="NVR131" s="2"/>
      <c r="NVS131" s="2"/>
      <c r="NVT131" s="2"/>
      <c r="NVU131" s="2"/>
      <c r="NVV131" s="2"/>
      <c r="NVW131" s="2"/>
      <c r="NVX131" s="2"/>
      <c r="NVY131" s="2"/>
      <c r="NVZ131" s="2"/>
      <c r="NWA131" s="2"/>
      <c r="NWB131" s="2"/>
      <c r="NWC131" s="2"/>
      <c r="NWD131" s="2"/>
      <c r="NWE131" s="2"/>
      <c r="NWF131" s="2"/>
      <c r="NWG131" s="2"/>
      <c r="NWH131" s="2"/>
      <c r="NWI131" s="2"/>
      <c r="NWJ131" s="2"/>
      <c r="NWK131" s="2"/>
      <c r="NWL131" s="2"/>
      <c r="NWM131" s="2"/>
      <c r="NWN131" s="2"/>
      <c r="NWO131" s="2"/>
      <c r="NWP131" s="2"/>
      <c r="NWQ131" s="2"/>
      <c r="NWR131" s="2"/>
      <c r="NWS131" s="2"/>
      <c r="NWT131" s="2"/>
      <c r="NWU131" s="2"/>
      <c r="NWV131" s="2"/>
      <c r="NWW131" s="2"/>
      <c r="NWX131" s="2"/>
      <c r="NWY131" s="2"/>
      <c r="NWZ131" s="2"/>
      <c r="NXA131" s="2"/>
      <c r="NXB131" s="2"/>
      <c r="NXC131" s="2"/>
      <c r="NXD131" s="2"/>
      <c r="NXE131" s="2"/>
      <c r="NXF131" s="2"/>
      <c r="NXG131" s="2"/>
      <c r="NXH131" s="2"/>
      <c r="NXI131" s="2"/>
      <c r="NXJ131" s="2"/>
      <c r="NXK131" s="2"/>
      <c r="NXL131" s="2"/>
      <c r="NXM131" s="2"/>
      <c r="NXN131" s="2"/>
      <c r="NXO131" s="2"/>
      <c r="NXP131" s="2"/>
      <c r="NXQ131" s="2"/>
      <c r="NXR131" s="2"/>
      <c r="NXS131" s="2"/>
      <c r="NXT131" s="2"/>
      <c r="NXU131" s="2"/>
      <c r="NXV131" s="2"/>
      <c r="NXW131" s="2"/>
      <c r="NXX131" s="2"/>
      <c r="NXY131" s="2"/>
      <c r="NXZ131" s="2"/>
      <c r="NYA131" s="2"/>
      <c r="NYB131" s="2"/>
      <c r="NYC131" s="2"/>
      <c r="NYD131" s="2"/>
      <c r="NYE131" s="2"/>
      <c r="NYF131" s="2"/>
      <c r="NYG131" s="2"/>
      <c r="NYH131" s="2"/>
      <c r="NYI131" s="2"/>
      <c r="NYJ131" s="2"/>
      <c r="NYK131" s="2"/>
      <c r="NYL131" s="2"/>
      <c r="NYM131" s="2"/>
      <c r="NYN131" s="2"/>
      <c r="NYO131" s="2"/>
      <c r="NYP131" s="2"/>
      <c r="NYQ131" s="2"/>
      <c r="NYR131" s="2"/>
      <c r="NYS131" s="2"/>
      <c r="NYT131" s="2"/>
      <c r="NYU131" s="2"/>
      <c r="NYV131" s="2"/>
      <c r="NYW131" s="2"/>
      <c r="NYX131" s="2"/>
      <c r="NYY131" s="2"/>
      <c r="NYZ131" s="2"/>
      <c r="NZA131" s="2"/>
      <c r="NZB131" s="2"/>
      <c r="NZC131" s="2"/>
      <c r="NZD131" s="2"/>
      <c r="NZE131" s="2"/>
      <c r="NZF131" s="2"/>
      <c r="NZG131" s="2"/>
      <c r="NZH131" s="2"/>
      <c r="NZI131" s="2"/>
      <c r="NZJ131" s="2"/>
      <c r="NZK131" s="2"/>
      <c r="NZL131" s="2"/>
      <c r="NZM131" s="2"/>
      <c r="NZN131" s="2"/>
      <c r="NZO131" s="2"/>
      <c r="NZP131" s="2"/>
      <c r="NZQ131" s="2"/>
      <c r="NZR131" s="2"/>
      <c r="NZS131" s="2"/>
      <c r="NZT131" s="2"/>
      <c r="NZU131" s="2"/>
      <c r="NZV131" s="2"/>
      <c r="NZW131" s="2"/>
      <c r="NZX131" s="2"/>
      <c r="NZY131" s="2"/>
      <c r="NZZ131" s="2"/>
      <c r="OAA131" s="2"/>
      <c r="OAB131" s="2"/>
      <c r="OAC131" s="2"/>
      <c r="OAD131" s="2"/>
      <c r="OAE131" s="2"/>
      <c r="OAF131" s="2"/>
      <c r="OAG131" s="2"/>
      <c r="OAH131" s="2"/>
      <c r="OAI131" s="2"/>
      <c r="OAJ131" s="2"/>
      <c r="OAK131" s="2"/>
      <c r="OAL131" s="2"/>
      <c r="OAM131" s="2"/>
      <c r="OAN131" s="2"/>
      <c r="OAO131" s="2"/>
      <c r="OAP131" s="2"/>
      <c r="OAQ131" s="2"/>
      <c r="OAR131" s="2"/>
      <c r="OAS131" s="2"/>
      <c r="OAT131" s="2"/>
      <c r="OAU131" s="2"/>
      <c r="OAV131" s="2"/>
      <c r="OAW131" s="2"/>
      <c r="OAX131" s="2"/>
      <c r="OAY131" s="2"/>
      <c r="OAZ131" s="2"/>
      <c r="OBA131" s="2"/>
      <c r="OBB131" s="2"/>
      <c r="OBC131" s="2"/>
      <c r="OBD131" s="2"/>
      <c r="OBE131" s="2"/>
      <c r="OBF131" s="2"/>
      <c r="OBG131" s="2"/>
      <c r="OBH131" s="2"/>
      <c r="OBI131" s="2"/>
      <c r="OBJ131" s="2"/>
      <c r="OBK131" s="2"/>
      <c r="OBL131" s="2"/>
      <c r="OBM131" s="2"/>
      <c r="OBN131" s="2"/>
      <c r="OBO131" s="2"/>
      <c r="OBP131" s="2"/>
      <c r="OBQ131" s="2"/>
      <c r="OBR131" s="2"/>
      <c r="OBS131" s="2"/>
      <c r="OBT131" s="2"/>
      <c r="OBU131" s="2"/>
      <c r="OBV131" s="2"/>
      <c r="OBW131" s="2"/>
      <c r="OBX131" s="2"/>
      <c r="OBY131" s="2"/>
      <c r="OBZ131" s="2"/>
      <c r="OCA131" s="2"/>
      <c r="OCB131" s="2"/>
      <c r="OCC131" s="2"/>
      <c r="OCD131" s="2"/>
      <c r="OCE131" s="2"/>
      <c r="OCF131" s="2"/>
      <c r="OCG131" s="2"/>
      <c r="OCH131" s="2"/>
      <c r="OCI131" s="2"/>
      <c r="OCJ131" s="2"/>
      <c r="OCK131" s="2"/>
      <c r="OCL131" s="2"/>
      <c r="OCM131" s="2"/>
      <c r="OCN131" s="2"/>
      <c r="OCO131" s="2"/>
      <c r="OCP131" s="2"/>
      <c r="OCQ131" s="2"/>
      <c r="OCR131" s="2"/>
      <c r="OCS131" s="2"/>
      <c r="OCT131" s="2"/>
      <c r="OCU131" s="2"/>
      <c r="OCV131" s="2"/>
      <c r="OCW131" s="2"/>
      <c r="OCX131" s="2"/>
      <c r="OCY131" s="2"/>
      <c r="OCZ131" s="2"/>
      <c r="ODA131" s="2"/>
      <c r="ODB131" s="2"/>
      <c r="ODC131" s="2"/>
      <c r="ODD131" s="2"/>
      <c r="ODE131" s="2"/>
      <c r="ODF131" s="2"/>
      <c r="ODG131" s="2"/>
      <c r="ODH131" s="2"/>
      <c r="ODI131" s="2"/>
      <c r="ODJ131" s="2"/>
      <c r="ODK131" s="2"/>
      <c r="ODL131" s="2"/>
      <c r="ODM131" s="2"/>
      <c r="ODN131" s="2"/>
      <c r="ODO131" s="2"/>
      <c r="ODP131" s="2"/>
      <c r="ODQ131" s="2"/>
      <c r="ODR131" s="2"/>
      <c r="ODS131" s="2"/>
      <c r="ODT131" s="2"/>
      <c r="ODU131" s="2"/>
      <c r="ODV131" s="2"/>
      <c r="ODW131" s="2"/>
      <c r="ODX131" s="2"/>
      <c r="ODY131" s="2"/>
      <c r="ODZ131" s="2"/>
      <c r="OEA131" s="2"/>
      <c r="OEB131" s="2"/>
      <c r="OEC131" s="2"/>
      <c r="OED131" s="2"/>
      <c r="OEE131" s="2"/>
      <c r="OEF131" s="2"/>
      <c r="OEG131" s="2"/>
      <c r="OEH131" s="2"/>
      <c r="OEI131" s="2"/>
      <c r="OEJ131" s="2"/>
      <c r="OEK131" s="2"/>
      <c r="OEL131" s="2"/>
      <c r="OEM131" s="2"/>
      <c r="OEN131" s="2"/>
      <c r="OEO131" s="2"/>
      <c r="OEP131" s="2"/>
      <c r="OEQ131" s="2"/>
      <c r="OER131" s="2"/>
      <c r="OES131" s="2"/>
      <c r="OET131" s="2"/>
      <c r="OEU131" s="2"/>
      <c r="OEV131" s="2"/>
      <c r="OEW131" s="2"/>
      <c r="OEX131" s="2"/>
      <c r="OEY131" s="2"/>
      <c r="OEZ131" s="2"/>
      <c r="OFA131" s="2"/>
      <c r="OFB131" s="2"/>
      <c r="OFC131" s="2"/>
      <c r="OFD131" s="2"/>
      <c r="OFE131" s="2"/>
      <c r="OFF131" s="2"/>
      <c r="OFG131" s="2"/>
      <c r="OFH131" s="2"/>
      <c r="OFI131" s="2"/>
      <c r="OFJ131" s="2"/>
      <c r="OFK131" s="2"/>
      <c r="OFL131" s="2"/>
      <c r="OFM131" s="2"/>
      <c r="OFN131" s="2"/>
      <c r="OFO131" s="2"/>
      <c r="OFP131" s="2"/>
      <c r="OFQ131" s="2"/>
      <c r="OFR131" s="2"/>
      <c r="OFS131" s="2"/>
      <c r="OFT131" s="2"/>
      <c r="OFU131" s="2"/>
      <c r="OFV131" s="2"/>
      <c r="OFW131" s="2"/>
      <c r="OFX131" s="2"/>
      <c r="OFY131" s="2"/>
      <c r="OFZ131" s="2"/>
      <c r="OGA131" s="2"/>
      <c r="OGB131" s="2"/>
      <c r="OGC131" s="2"/>
      <c r="OGD131" s="2"/>
      <c r="OGE131" s="2"/>
      <c r="OGF131" s="2"/>
      <c r="OGG131" s="2"/>
      <c r="OGH131" s="2"/>
      <c r="OGI131" s="2"/>
      <c r="OGJ131" s="2"/>
      <c r="OGK131" s="2"/>
      <c r="OGL131" s="2"/>
      <c r="OGM131" s="2"/>
      <c r="OGN131" s="2"/>
      <c r="OGO131" s="2"/>
      <c r="OGP131" s="2"/>
      <c r="OGQ131" s="2"/>
      <c r="OGR131" s="2"/>
      <c r="OGS131" s="2"/>
      <c r="OGT131" s="2"/>
      <c r="OGU131" s="2"/>
      <c r="OGV131" s="2"/>
      <c r="OGW131" s="2"/>
      <c r="OGX131" s="2"/>
      <c r="OGY131" s="2"/>
      <c r="OGZ131" s="2"/>
      <c r="OHA131" s="2"/>
      <c r="OHB131" s="2"/>
      <c r="OHC131" s="2"/>
      <c r="OHD131" s="2"/>
      <c r="OHE131" s="2"/>
      <c r="OHF131" s="2"/>
      <c r="OHG131" s="2"/>
      <c r="OHH131" s="2"/>
      <c r="OHI131" s="2"/>
      <c r="OHJ131" s="2"/>
      <c r="OHK131" s="2"/>
      <c r="OHL131" s="2"/>
      <c r="OHM131" s="2"/>
      <c r="OHN131" s="2"/>
      <c r="OHO131" s="2"/>
      <c r="OHP131" s="2"/>
      <c r="OHQ131" s="2"/>
      <c r="OHR131" s="2"/>
      <c r="OHS131" s="2"/>
      <c r="OHT131" s="2"/>
      <c r="OHU131" s="2"/>
      <c r="OHV131" s="2"/>
      <c r="OHW131" s="2"/>
      <c r="OHX131" s="2"/>
      <c r="OHY131" s="2"/>
      <c r="OHZ131" s="2"/>
      <c r="OIA131" s="2"/>
      <c r="OIB131" s="2"/>
      <c r="OIC131" s="2"/>
      <c r="OID131" s="2"/>
      <c r="OIE131" s="2"/>
      <c r="OIF131" s="2"/>
      <c r="OIG131" s="2"/>
      <c r="OIH131" s="2"/>
      <c r="OII131" s="2"/>
      <c r="OIJ131" s="2"/>
      <c r="OIK131" s="2"/>
      <c r="OIL131" s="2"/>
      <c r="OIM131" s="2"/>
      <c r="OIN131" s="2"/>
      <c r="OIO131" s="2"/>
      <c r="OIP131" s="2"/>
      <c r="OIQ131" s="2"/>
      <c r="OIR131" s="2"/>
      <c r="OIS131" s="2"/>
      <c r="OIT131" s="2"/>
      <c r="OIU131" s="2"/>
      <c r="OIV131" s="2"/>
      <c r="OIW131" s="2"/>
      <c r="OIX131" s="2"/>
      <c r="OIY131" s="2"/>
      <c r="OIZ131" s="2"/>
      <c r="OJA131" s="2"/>
      <c r="OJB131" s="2"/>
      <c r="OJC131" s="2"/>
      <c r="OJD131" s="2"/>
      <c r="OJE131" s="2"/>
      <c r="OJF131" s="2"/>
      <c r="OJG131" s="2"/>
      <c r="OJH131" s="2"/>
      <c r="OJI131" s="2"/>
      <c r="OJJ131" s="2"/>
      <c r="OJK131" s="2"/>
      <c r="OJL131" s="2"/>
      <c r="OJM131" s="2"/>
      <c r="OJN131" s="2"/>
      <c r="OJO131" s="2"/>
      <c r="OJP131" s="2"/>
      <c r="OJQ131" s="2"/>
      <c r="OJR131" s="2"/>
      <c r="OJS131" s="2"/>
      <c r="OJT131" s="2"/>
      <c r="OJU131" s="2"/>
      <c r="OJV131" s="2"/>
      <c r="OJW131" s="2"/>
      <c r="OJX131" s="2"/>
      <c r="OJY131" s="2"/>
      <c r="OJZ131" s="2"/>
      <c r="OKA131" s="2"/>
      <c r="OKB131" s="2"/>
      <c r="OKC131" s="2"/>
      <c r="OKD131" s="2"/>
      <c r="OKE131" s="2"/>
      <c r="OKF131" s="2"/>
      <c r="OKG131" s="2"/>
      <c r="OKH131" s="2"/>
      <c r="OKI131" s="2"/>
      <c r="OKJ131" s="2"/>
      <c r="OKK131" s="2"/>
      <c r="OKL131" s="2"/>
      <c r="OKM131" s="2"/>
      <c r="OKN131" s="2"/>
      <c r="OKO131" s="2"/>
      <c r="OKP131" s="2"/>
      <c r="OKQ131" s="2"/>
      <c r="OKR131" s="2"/>
      <c r="OKS131" s="2"/>
      <c r="OKT131" s="2"/>
      <c r="OKU131" s="2"/>
      <c r="OKV131" s="2"/>
      <c r="OKW131" s="2"/>
      <c r="OKX131" s="2"/>
      <c r="OKY131" s="2"/>
      <c r="OKZ131" s="2"/>
      <c r="OLA131" s="2"/>
      <c r="OLB131" s="2"/>
      <c r="OLC131" s="2"/>
      <c r="OLD131" s="2"/>
      <c r="OLE131" s="2"/>
      <c r="OLF131" s="2"/>
      <c r="OLG131" s="2"/>
      <c r="OLH131" s="2"/>
      <c r="OLI131" s="2"/>
      <c r="OLJ131" s="2"/>
      <c r="OLK131" s="2"/>
      <c r="OLL131" s="2"/>
      <c r="OLM131" s="2"/>
      <c r="OLN131" s="2"/>
      <c r="OLO131" s="2"/>
      <c r="OLP131" s="2"/>
      <c r="OLQ131" s="2"/>
      <c r="OLR131" s="2"/>
      <c r="OLS131" s="2"/>
      <c r="OLT131" s="2"/>
      <c r="OLU131" s="2"/>
      <c r="OLV131" s="2"/>
      <c r="OLW131" s="2"/>
      <c r="OLX131" s="2"/>
      <c r="OLY131" s="2"/>
      <c r="OLZ131" s="2"/>
      <c r="OMA131" s="2"/>
      <c r="OMB131" s="2"/>
      <c r="OMC131" s="2"/>
      <c r="OMD131" s="2"/>
      <c r="OME131" s="2"/>
      <c r="OMF131" s="2"/>
      <c r="OMG131" s="2"/>
      <c r="OMH131" s="2"/>
      <c r="OMI131" s="2"/>
      <c r="OMJ131" s="2"/>
      <c r="OMK131" s="2"/>
      <c r="OML131" s="2"/>
      <c r="OMM131" s="2"/>
      <c r="OMN131" s="2"/>
      <c r="OMO131" s="2"/>
      <c r="OMP131" s="2"/>
      <c r="OMQ131" s="2"/>
      <c r="OMR131" s="2"/>
      <c r="OMS131" s="2"/>
      <c r="OMT131" s="2"/>
      <c r="OMU131" s="2"/>
      <c r="OMV131" s="2"/>
      <c r="OMW131" s="2"/>
      <c r="OMX131" s="2"/>
      <c r="OMY131" s="2"/>
      <c r="OMZ131" s="2"/>
      <c r="ONA131" s="2"/>
      <c r="ONB131" s="2"/>
      <c r="ONC131" s="2"/>
      <c r="OND131" s="2"/>
      <c r="ONE131" s="2"/>
      <c r="ONF131" s="2"/>
      <c r="ONG131" s="2"/>
      <c r="ONH131" s="2"/>
      <c r="ONI131" s="2"/>
      <c r="ONJ131" s="2"/>
      <c r="ONK131" s="2"/>
      <c r="ONL131" s="2"/>
      <c r="ONM131" s="2"/>
      <c r="ONN131" s="2"/>
      <c r="ONO131" s="2"/>
      <c r="ONP131" s="2"/>
      <c r="ONQ131" s="2"/>
      <c r="ONR131" s="2"/>
      <c r="ONS131" s="2"/>
      <c r="ONT131" s="2"/>
      <c r="ONU131" s="2"/>
      <c r="ONV131" s="2"/>
      <c r="ONW131" s="2"/>
      <c r="ONX131" s="2"/>
      <c r="ONY131" s="2"/>
      <c r="ONZ131" s="2"/>
      <c r="OOA131" s="2"/>
      <c r="OOB131" s="2"/>
      <c r="OOC131" s="2"/>
      <c r="OOD131" s="2"/>
      <c r="OOE131" s="2"/>
      <c r="OOF131" s="2"/>
      <c r="OOG131" s="2"/>
      <c r="OOH131" s="2"/>
      <c r="OOI131" s="2"/>
      <c r="OOJ131" s="2"/>
      <c r="OOK131" s="2"/>
      <c r="OOL131" s="2"/>
      <c r="OOM131" s="2"/>
      <c r="OON131" s="2"/>
      <c r="OOO131" s="2"/>
      <c r="OOP131" s="2"/>
      <c r="OOQ131" s="2"/>
      <c r="OOR131" s="2"/>
      <c r="OOS131" s="2"/>
      <c r="OOT131" s="2"/>
      <c r="OOU131" s="2"/>
      <c r="OOV131" s="2"/>
      <c r="OOW131" s="2"/>
      <c r="OOX131" s="2"/>
      <c r="OOY131" s="2"/>
      <c r="OOZ131" s="2"/>
      <c r="OPA131" s="2"/>
      <c r="OPB131" s="2"/>
      <c r="OPC131" s="2"/>
      <c r="OPD131" s="2"/>
      <c r="OPE131" s="2"/>
      <c r="OPF131" s="2"/>
      <c r="OPG131" s="2"/>
      <c r="OPH131" s="2"/>
      <c r="OPI131" s="2"/>
      <c r="OPJ131" s="2"/>
      <c r="OPK131" s="2"/>
      <c r="OPL131" s="2"/>
      <c r="OPM131" s="2"/>
      <c r="OPN131" s="2"/>
      <c r="OPO131" s="2"/>
      <c r="OPP131" s="2"/>
      <c r="OPQ131" s="2"/>
      <c r="OPR131" s="2"/>
      <c r="OPS131" s="2"/>
      <c r="OPT131" s="2"/>
      <c r="OPU131" s="2"/>
      <c r="OPV131" s="2"/>
      <c r="OPW131" s="2"/>
      <c r="OPX131" s="2"/>
      <c r="OPY131" s="2"/>
      <c r="OPZ131" s="2"/>
      <c r="OQA131" s="2"/>
      <c r="OQB131" s="2"/>
      <c r="OQC131" s="2"/>
      <c r="OQD131" s="2"/>
      <c r="OQE131" s="2"/>
      <c r="OQF131" s="2"/>
      <c r="OQG131" s="2"/>
      <c r="OQH131" s="2"/>
      <c r="OQI131" s="2"/>
      <c r="OQJ131" s="2"/>
      <c r="OQK131" s="2"/>
      <c r="OQL131" s="2"/>
      <c r="OQM131" s="2"/>
      <c r="OQN131" s="2"/>
      <c r="OQO131" s="2"/>
      <c r="OQP131" s="2"/>
      <c r="OQQ131" s="2"/>
      <c r="OQR131" s="2"/>
      <c r="OQS131" s="2"/>
      <c r="OQT131" s="2"/>
      <c r="OQU131" s="2"/>
      <c r="OQV131" s="2"/>
      <c r="OQW131" s="2"/>
      <c r="OQX131" s="2"/>
      <c r="OQY131" s="2"/>
      <c r="OQZ131" s="2"/>
      <c r="ORA131" s="2"/>
      <c r="ORB131" s="2"/>
      <c r="ORC131" s="2"/>
      <c r="ORD131" s="2"/>
      <c r="ORE131" s="2"/>
      <c r="ORF131" s="2"/>
      <c r="ORG131" s="2"/>
      <c r="ORH131" s="2"/>
      <c r="ORI131" s="2"/>
      <c r="ORJ131" s="2"/>
      <c r="ORK131" s="2"/>
      <c r="ORL131" s="2"/>
      <c r="ORM131" s="2"/>
      <c r="ORN131" s="2"/>
      <c r="ORO131" s="2"/>
      <c r="ORP131" s="2"/>
      <c r="ORQ131" s="2"/>
      <c r="ORR131" s="2"/>
      <c r="ORS131" s="2"/>
      <c r="ORT131" s="2"/>
      <c r="ORU131" s="2"/>
      <c r="ORV131" s="2"/>
      <c r="ORW131" s="2"/>
      <c r="ORX131" s="2"/>
      <c r="ORY131" s="2"/>
      <c r="ORZ131" s="2"/>
      <c r="OSA131" s="2"/>
      <c r="OSB131" s="2"/>
      <c r="OSC131" s="2"/>
      <c r="OSD131" s="2"/>
      <c r="OSE131" s="2"/>
      <c r="OSF131" s="2"/>
      <c r="OSG131" s="2"/>
      <c r="OSH131" s="2"/>
      <c r="OSI131" s="2"/>
      <c r="OSJ131" s="2"/>
      <c r="OSK131" s="2"/>
      <c r="OSL131" s="2"/>
      <c r="OSM131" s="2"/>
      <c r="OSN131" s="2"/>
      <c r="OSO131" s="2"/>
      <c r="OSP131" s="2"/>
      <c r="OSQ131" s="2"/>
      <c r="OSR131" s="2"/>
      <c r="OSS131" s="2"/>
      <c r="OST131" s="2"/>
      <c r="OSU131" s="2"/>
      <c r="OSV131" s="2"/>
      <c r="OSW131" s="2"/>
      <c r="OSX131" s="2"/>
      <c r="OSY131" s="2"/>
      <c r="OSZ131" s="2"/>
      <c r="OTA131" s="2"/>
      <c r="OTB131" s="2"/>
      <c r="OTC131" s="2"/>
      <c r="OTD131" s="2"/>
      <c r="OTE131" s="2"/>
      <c r="OTF131" s="2"/>
      <c r="OTG131" s="2"/>
      <c r="OTH131" s="2"/>
      <c r="OTI131" s="2"/>
      <c r="OTJ131" s="2"/>
      <c r="OTK131" s="2"/>
      <c r="OTL131" s="2"/>
      <c r="OTM131" s="2"/>
      <c r="OTN131" s="2"/>
      <c r="OTO131" s="2"/>
      <c r="OTP131" s="2"/>
      <c r="OTQ131" s="2"/>
      <c r="OTR131" s="2"/>
      <c r="OTS131" s="2"/>
      <c r="OTT131" s="2"/>
      <c r="OTU131" s="2"/>
      <c r="OTV131" s="2"/>
      <c r="OTW131" s="2"/>
      <c r="OTX131" s="2"/>
      <c r="OTY131" s="2"/>
      <c r="OTZ131" s="2"/>
      <c r="OUA131" s="2"/>
      <c r="OUB131" s="2"/>
      <c r="OUC131" s="2"/>
      <c r="OUD131" s="2"/>
      <c r="OUE131" s="2"/>
      <c r="OUF131" s="2"/>
      <c r="OUG131" s="2"/>
      <c r="OUH131" s="2"/>
      <c r="OUI131" s="2"/>
      <c r="OUJ131" s="2"/>
      <c r="OUK131" s="2"/>
      <c r="OUL131" s="2"/>
      <c r="OUM131" s="2"/>
      <c r="OUN131" s="2"/>
      <c r="OUO131" s="2"/>
      <c r="OUP131" s="2"/>
      <c r="OUQ131" s="2"/>
      <c r="OUR131" s="2"/>
      <c r="OUS131" s="2"/>
      <c r="OUT131" s="2"/>
      <c r="OUU131" s="2"/>
      <c r="OUV131" s="2"/>
      <c r="OUW131" s="2"/>
      <c r="OUX131" s="2"/>
      <c r="OUY131" s="2"/>
      <c r="OUZ131" s="2"/>
      <c r="OVA131" s="2"/>
      <c r="OVB131" s="2"/>
      <c r="OVC131" s="2"/>
      <c r="OVD131" s="2"/>
      <c r="OVE131" s="2"/>
      <c r="OVF131" s="2"/>
      <c r="OVG131" s="2"/>
      <c r="OVH131" s="2"/>
      <c r="OVI131" s="2"/>
      <c r="OVJ131" s="2"/>
      <c r="OVK131" s="2"/>
      <c r="OVL131" s="2"/>
      <c r="OVM131" s="2"/>
      <c r="OVN131" s="2"/>
      <c r="OVO131" s="2"/>
      <c r="OVP131" s="2"/>
      <c r="OVQ131" s="2"/>
      <c r="OVR131" s="2"/>
      <c r="OVS131" s="2"/>
      <c r="OVT131" s="2"/>
      <c r="OVU131" s="2"/>
      <c r="OVV131" s="2"/>
      <c r="OVW131" s="2"/>
      <c r="OVX131" s="2"/>
      <c r="OVY131" s="2"/>
      <c r="OVZ131" s="2"/>
      <c r="OWA131" s="2"/>
      <c r="OWB131" s="2"/>
      <c r="OWC131" s="2"/>
      <c r="OWD131" s="2"/>
      <c r="OWE131" s="2"/>
      <c r="OWF131" s="2"/>
      <c r="OWG131" s="2"/>
      <c r="OWH131" s="2"/>
      <c r="OWI131" s="2"/>
      <c r="OWJ131" s="2"/>
      <c r="OWK131" s="2"/>
      <c r="OWL131" s="2"/>
      <c r="OWM131" s="2"/>
      <c r="OWN131" s="2"/>
      <c r="OWO131" s="2"/>
      <c r="OWP131" s="2"/>
      <c r="OWQ131" s="2"/>
      <c r="OWR131" s="2"/>
      <c r="OWS131" s="2"/>
      <c r="OWT131" s="2"/>
      <c r="OWU131" s="2"/>
      <c r="OWV131" s="2"/>
      <c r="OWW131" s="2"/>
      <c r="OWX131" s="2"/>
      <c r="OWY131" s="2"/>
      <c r="OWZ131" s="2"/>
      <c r="OXA131" s="2"/>
      <c r="OXB131" s="2"/>
      <c r="OXC131" s="2"/>
      <c r="OXD131" s="2"/>
      <c r="OXE131" s="2"/>
      <c r="OXF131" s="2"/>
      <c r="OXG131" s="2"/>
      <c r="OXH131" s="2"/>
      <c r="OXI131" s="2"/>
      <c r="OXJ131" s="2"/>
      <c r="OXK131" s="2"/>
      <c r="OXL131" s="2"/>
      <c r="OXM131" s="2"/>
      <c r="OXN131" s="2"/>
      <c r="OXO131" s="2"/>
      <c r="OXP131" s="2"/>
      <c r="OXQ131" s="2"/>
      <c r="OXR131" s="2"/>
      <c r="OXS131" s="2"/>
      <c r="OXT131" s="2"/>
      <c r="OXU131" s="2"/>
      <c r="OXV131" s="2"/>
      <c r="OXW131" s="2"/>
      <c r="OXX131" s="2"/>
      <c r="OXY131" s="2"/>
      <c r="OXZ131" s="2"/>
      <c r="OYA131" s="2"/>
      <c r="OYB131" s="2"/>
      <c r="OYC131" s="2"/>
      <c r="OYD131" s="2"/>
      <c r="OYE131" s="2"/>
      <c r="OYF131" s="2"/>
      <c r="OYG131" s="2"/>
      <c r="OYH131" s="2"/>
      <c r="OYI131" s="2"/>
      <c r="OYJ131" s="2"/>
      <c r="OYK131" s="2"/>
      <c r="OYL131" s="2"/>
      <c r="OYM131" s="2"/>
      <c r="OYN131" s="2"/>
      <c r="OYO131" s="2"/>
      <c r="OYP131" s="2"/>
      <c r="OYQ131" s="2"/>
      <c r="OYR131" s="2"/>
      <c r="OYS131" s="2"/>
      <c r="OYT131" s="2"/>
      <c r="OYU131" s="2"/>
      <c r="OYV131" s="2"/>
      <c r="OYW131" s="2"/>
      <c r="OYX131" s="2"/>
      <c r="OYY131" s="2"/>
      <c r="OYZ131" s="2"/>
      <c r="OZA131" s="2"/>
      <c r="OZB131" s="2"/>
      <c r="OZC131" s="2"/>
      <c r="OZD131" s="2"/>
      <c r="OZE131" s="2"/>
      <c r="OZF131" s="2"/>
      <c r="OZG131" s="2"/>
      <c r="OZH131" s="2"/>
      <c r="OZI131" s="2"/>
      <c r="OZJ131" s="2"/>
      <c r="OZK131" s="2"/>
      <c r="OZL131" s="2"/>
      <c r="OZM131" s="2"/>
      <c r="OZN131" s="2"/>
      <c r="OZO131" s="2"/>
      <c r="OZP131" s="2"/>
      <c r="OZQ131" s="2"/>
      <c r="OZR131" s="2"/>
      <c r="OZS131" s="2"/>
      <c r="OZT131" s="2"/>
      <c r="OZU131" s="2"/>
      <c r="OZV131" s="2"/>
      <c r="OZW131" s="2"/>
      <c r="OZX131" s="2"/>
      <c r="OZY131" s="2"/>
      <c r="OZZ131" s="2"/>
      <c r="PAA131" s="2"/>
      <c r="PAB131" s="2"/>
      <c r="PAC131" s="2"/>
      <c r="PAD131" s="2"/>
      <c r="PAE131" s="2"/>
      <c r="PAF131" s="2"/>
      <c r="PAG131" s="2"/>
      <c r="PAH131" s="2"/>
      <c r="PAI131" s="2"/>
      <c r="PAJ131" s="2"/>
      <c r="PAK131" s="2"/>
      <c r="PAL131" s="2"/>
      <c r="PAM131" s="2"/>
      <c r="PAN131" s="2"/>
      <c r="PAO131" s="2"/>
      <c r="PAP131" s="2"/>
      <c r="PAQ131" s="2"/>
      <c r="PAR131" s="2"/>
      <c r="PAS131" s="2"/>
      <c r="PAT131" s="2"/>
      <c r="PAU131" s="2"/>
      <c r="PAV131" s="2"/>
      <c r="PAW131" s="2"/>
      <c r="PAX131" s="2"/>
      <c r="PAY131" s="2"/>
      <c r="PAZ131" s="2"/>
      <c r="PBA131" s="2"/>
      <c r="PBB131" s="2"/>
      <c r="PBC131" s="2"/>
      <c r="PBD131" s="2"/>
      <c r="PBE131" s="2"/>
      <c r="PBF131" s="2"/>
      <c r="PBG131" s="2"/>
      <c r="PBH131" s="2"/>
      <c r="PBI131" s="2"/>
      <c r="PBJ131" s="2"/>
      <c r="PBK131" s="2"/>
      <c r="PBL131" s="2"/>
      <c r="PBM131" s="2"/>
      <c r="PBN131" s="2"/>
      <c r="PBO131" s="2"/>
      <c r="PBP131" s="2"/>
      <c r="PBQ131" s="2"/>
      <c r="PBR131" s="2"/>
      <c r="PBS131" s="2"/>
      <c r="PBT131" s="2"/>
      <c r="PBU131" s="2"/>
      <c r="PBV131" s="2"/>
      <c r="PBW131" s="2"/>
      <c r="PBX131" s="2"/>
      <c r="PBY131" s="2"/>
      <c r="PBZ131" s="2"/>
      <c r="PCA131" s="2"/>
      <c r="PCB131" s="2"/>
      <c r="PCC131" s="2"/>
      <c r="PCD131" s="2"/>
      <c r="PCE131" s="2"/>
      <c r="PCF131" s="2"/>
      <c r="PCG131" s="2"/>
      <c r="PCH131" s="2"/>
      <c r="PCI131" s="2"/>
      <c r="PCJ131" s="2"/>
      <c r="PCK131" s="2"/>
      <c r="PCL131" s="2"/>
      <c r="PCM131" s="2"/>
      <c r="PCN131" s="2"/>
      <c r="PCO131" s="2"/>
      <c r="PCP131" s="2"/>
      <c r="PCQ131" s="2"/>
      <c r="PCR131" s="2"/>
      <c r="PCS131" s="2"/>
      <c r="PCT131" s="2"/>
      <c r="PCU131" s="2"/>
      <c r="PCV131" s="2"/>
      <c r="PCW131" s="2"/>
      <c r="PCX131" s="2"/>
      <c r="PCY131" s="2"/>
      <c r="PCZ131" s="2"/>
      <c r="PDA131" s="2"/>
      <c r="PDB131" s="2"/>
      <c r="PDC131" s="2"/>
      <c r="PDD131" s="2"/>
      <c r="PDE131" s="2"/>
      <c r="PDF131" s="2"/>
      <c r="PDG131" s="2"/>
      <c r="PDH131" s="2"/>
      <c r="PDI131" s="2"/>
      <c r="PDJ131" s="2"/>
      <c r="PDK131" s="2"/>
      <c r="PDL131" s="2"/>
      <c r="PDM131" s="2"/>
      <c r="PDN131" s="2"/>
      <c r="PDO131" s="2"/>
      <c r="PDP131" s="2"/>
      <c r="PDQ131" s="2"/>
      <c r="PDR131" s="2"/>
      <c r="PDS131" s="2"/>
      <c r="PDT131" s="2"/>
      <c r="PDU131" s="2"/>
      <c r="PDV131" s="2"/>
      <c r="PDW131" s="2"/>
      <c r="PDX131" s="2"/>
      <c r="PDY131" s="2"/>
      <c r="PDZ131" s="2"/>
      <c r="PEA131" s="2"/>
      <c r="PEB131" s="2"/>
      <c r="PEC131" s="2"/>
      <c r="PED131" s="2"/>
      <c r="PEE131" s="2"/>
      <c r="PEF131" s="2"/>
      <c r="PEG131" s="2"/>
      <c r="PEH131" s="2"/>
      <c r="PEI131" s="2"/>
      <c r="PEJ131" s="2"/>
      <c r="PEK131" s="2"/>
      <c r="PEL131" s="2"/>
      <c r="PEM131" s="2"/>
      <c r="PEN131" s="2"/>
      <c r="PEO131" s="2"/>
      <c r="PEP131" s="2"/>
      <c r="PEQ131" s="2"/>
      <c r="PER131" s="2"/>
      <c r="PES131" s="2"/>
      <c r="PET131" s="2"/>
      <c r="PEU131" s="2"/>
      <c r="PEV131" s="2"/>
      <c r="PEW131" s="2"/>
      <c r="PEX131" s="2"/>
      <c r="PEY131" s="2"/>
      <c r="PEZ131" s="2"/>
      <c r="PFA131" s="2"/>
      <c r="PFB131" s="2"/>
      <c r="PFC131" s="2"/>
      <c r="PFD131" s="2"/>
      <c r="PFE131" s="2"/>
      <c r="PFF131" s="2"/>
      <c r="PFG131" s="2"/>
      <c r="PFH131" s="2"/>
      <c r="PFI131" s="2"/>
      <c r="PFJ131" s="2"/>
      <c r="PFK131" s="2"/>
      <c r="PFL131" s="2"/>
      <c r="PFM131" s="2"/>
      <c r="PFN131" s="2"/>
      <c r="PFO131" s="2"/>
      <c r="PFP131" s="2"/>
      <c r="PFQ131" s="2"/>
      <c r="PFR131" s="2"/>
      <c r="PFS131" s="2"/>
      <c r="PFT131" s="2"/>
      <c r="PFU131" s="2"/>
      <c r="PFV131" s="2"/>
      <c r="PFW131" s="2"/>
      <c r="PFX131" s="2"/>
      <c r="PFY131" s="2"/>
      <c r="PFZ131" s="2"/>
      <c r="PGA131" s="2"/>
      <c r="PGB131" s="2"/>
      <c r="PGC131" s="2"/>
      <c r="PGD131" s="2"/>
      <c r="PGE131" s="2"/>
      <c r="PGF131" s="2"/>
      <c r="PGG131" s="2"/>
      <c r="PGH131" s="2"/>
      <c r="PGI131" s="2"/>
      <c r="PGJ131" s="2"/>
      <c r="PGK131" s="2"/>
      <c r="PGL131" s="2"/>
      <c r="PGM131" s="2"/>
      <c r="PGN131" s="2"/>
      <c r="PGO131" s="2"/>
      <c r="PGP131" s="2"/>
      <c r="PGQ131" s="2"/>
      <c r="PGR131" s="2"/>
      <c r="PGS131" s="2"/>
      <c r="PGT131" s="2"/>
      <c r="PGU131" s="2"/>
      <c r="PGV131" s="2"/>
      <c r="PGW131" s="2"/>
      <c r="PGX131" s="2"/>
      <c r="PGY131" s="2"/>
      <c r="PGZ131" s="2"/>
      <c r="PHA131" s="2"/>
      <c r="PHB131" s="2"/>
      <c r="PHC131" s="2"/>
      <c r="PHD131" s="2"/>
      <c r="PHE131" s="2"/>
      <c r="PHF131" s="2"/>
      <c r="PHG131" s="2"/>
      <c r="PHH131" s="2"/>
      <c r="PHI131" s="2"/>
      <c r="PHJ131" s="2"/>
      <c r="PHK131" s="2"/>
      <c r="PHL131" s="2"/>
      <c r="PHM131" s="2"/>
      <c r="PHN131" s="2"/>
      <c r="PHO131" s="2"/>
      <c r="PHP131" s="2"/>
      <c r="PHQ131" s="2"/>
      <c r="PHR131" s="2"/>
      <c r="PHS131" s="2"/>
      <c r="PHT131" s="2"/>
      <c r="PHU131" s="2"/>
      <c r="PHV131" s="2"/>
      <c r="PHW131" s="2"/>
      <c r="PHX131" s="2"/>
      <c r="PHY131" s="2"/>
      <c r="PHZ131" s="2"/>
      <c r="PIA131" s="2"/>
      <c r="PIB131" s="2"/>
      <c r="PIC131" s="2"/>
      <c r="PID131" s="2"/>
      <c r="PIE131" s="2"/>
      <c r="PIF131" s="2"/>
      <c r="PIG131" s="2"/>
      <c r="PIH131" s="2"/>
      <c r="PII131" s="2"/>
      <c r="PIJ131" s="2"/>
      <c r="PIK131" s="2"/>
      <c r="PIL131" s="2"/>
      <c r="PIM131" s="2"/>
      <c r="PIN131" s="2"/>
      <c r="PIO131" s="2"/>
      <c r="PIP131" s="2"/>
      <c r="PIQ131" s="2"/>
      <c r="PIR131" s="2"/>
      <c r="PIS131" s="2"/>
      <c r="PIT131" s="2"/>
      <c r="PIU131" s="2"/>
      <c r="PIV131" s="2"/>
      <c r="PIW131" s="2"/>
      <c r="PIX131" s="2"/>
      <c r="PIY131" s="2"/>
      <c r="PIZ131" s="2"/>
      <c r="PJA131" s="2"/>
      <c r="PJB131" s="2"/>
      <c r="PJC131" s="2"/>
      <c r="PJD131" s="2"/>
      <c r="PJE131" s="2"/>
      <c r="PJF131" s="2"/>
      <c r="PJG131" s="2"/>
      <c r="PJH131" s="2"/>
      <c r="PJI131" s="2"/>
      <c r="PJJ131" s="2"/>
      <c r="PJK131" s="2"/>
      <c r="PJL131" s="2"/>
      <c r="PJM131" s="2"/>
      <c r="PJN131" s="2"/>
      <c r="PJO131" s="2"/>
      <c r="PJP131" s="2"/>
      <c r="PJQ131" s="2"/>
      <c r="PJR131" s="2"/>
      <c r="PJS131" s="2"/>
      <c r="PJT131" s="2"/>
      <c r="PJU131" s="2"/>
      <c r="PJV131" s="2"/>
      <c r="PJW131" s="2"/>
      <c r="PJX131" s="2"/>
      <c r="PJY131" s="2"/>
      <c r="PJZ131" s="2"/>
      <c r="PKA131" s="2"/>
      <c r="PKB131" s="2"/>
      <c r="PKC131" s="2"/>
      <c r="PKD131" s="2"/>
      <c r="PKE131" s="2"/>
      <c r="PKF131" s="2"/>
      <c r="PKG131" s="2"/>
      <c r="PKH131" s="2"/>
      <c r="PKI131" s="2"/>
      <c r="PKJ131" s="2"/>
      <c r="PKK131" s="2"/>
      <c r="PKL131" s="2"/>
      <c r="PKM131" s="2"/>
      <c r="PKN131" s="2"/>
      <c r="PKO131" s="2"/>
      <c r="PKP131" s="2"/>
      <c r="PKQ131" s="2"/>
      <c r="PKR131" s="2"/>
      <c r="PKS131" s="2"/>
      <c r="PKT131" s="2"/>
      <c r="PKU131" s="2"/>
      <c r="PKV131" s="2"/>
      <c r="PKW131" s="2"/>
      <c r="PKX131" s="2"/>
      <c r="PKY131" s="2"/>
      <c r="PKZ131" s="2"/>
      <c r="PLA131" s="2"/>
      <c r="PLB131" s="2"/>
      <c r="PLC131" s="2"/>
      <c r="PLD131" s="2"/>
      <c r="PLE131" s="2"/>
      <c r="PLF131" s="2"/>
      <c r="PLG131" s="2"/>
      <c r="PLH131" s="2"/>
      <c r="PLI131" s="2"/>
      <c r="PLJ131" s="2"/>
      <c r="PLK131" s="2"/>
      <c r="PLL131" s="2"/>
      <c r="PLM131" s="2"/>
      <c r="PLN131" s="2"/>
      <c r="PLO131" s="2"/>
      <c r="PLP131" s="2"/>
      <c r="PLQ131" s="2"/>
      <c r="PLR131" s="2"/>
      <c r="PLS131" s="2"/>
      <c r="PLT131" s="2"/>
      <c r="PLU131" s="2"/>
      <c r="PLV131" s="2"/>
      <c r="PLW131" s="2"/>
      <c r="PLX131" s="2"/>
      <c r="PLY131" s="2"/>
      <c r="PLZ131" s="2"/>
      <c r="PMA131" s="2"/>
      <c r="PMB131" s="2"/>
      <c r="PMC131" s="2"/>
      <c r="PMD131" s="2"/>
      <c r="PME131" s="2"/>
      <c r="PMF131" s="2"/>
      <c r="PMG131" s="2"/>
      <c r="PMH131" s="2"/>
      <c r="PMI131" s="2"/>
      <c r="PMJ131" s="2"/>
      <c r="PMK131" s="2"/>
      <c r="PML131" s="2"/>
      <c r="PMM131" s="2"/>
      <c r="PMN131" s="2"/>
      <c r="PMO131" s="2"/>
      <c r="PMP131" s="2"/>
      <c r="PMQ131" s="2"/>
      <c r="PMR131" s="2"/>
      <c r="PMS131" s="2"/>
      <c r="PMT131" s="2"/>
      <c r="PMU131" s="2"/>
      <c r="PMV131" s="2"/>
      <c r="PMW131" s="2"/>
      <c r="PMX131" s="2"/>
      <c r="PMY131" s="2"/>
      <c r="PMZ131" s="2"/>
      <c r="PNA131" s="2"/>
      <c r="PNB131" s="2"/>
      <c r="PNC131" s="2"/>
      <c r="PND131" s="2"/>
      <c r="PNE131" s="2"/>
      <c r="PNF131" s="2"/>
      <c r="PNG131" s="2"/>
      <c r="PNH131" s="2"/>
      <c r="PNI131" s="2"/>
      <c r="PNJ131" s="2"/>
      <c r="PNK131" s="2"/>
      <c r="PNL131" s="2"/>
      <c r="PNM131" s="2"/>
      <c r="PNN131" s="2"/>
      <c r="PNO131" s="2"/>
      <c r="PNP131" s="2"/>
      <c r="PNQ131" s="2"/>
      <c r="PNR131" s="2"/>
      <c r="PNS131" s="2"/>
      <c r="PNT131" s="2"/>
      <c r="PNU131" s="2"/>
      <c r="PNV131" s="2"/>
      <c r="PNW131" s="2"/>
      <c r="PNX131" s="2"/>
      <c r="PNY131" s="2"/>
      <c r="PNZ131" s="2"/>
      <c r="POA131" s="2"/>
      <c r="POB131" s="2"/>
      <c r="POC131" s="2"/>
      <c r="POD131" s="2"/>
      <c r="POE131" s="2"/>
      <c r="POF131" s="2"/>
      <c r="POG131" s="2"/>
      <c r="POH131" s="2"/>
      <c r="POI131" s="2"/>
      <c r="POJ131" s="2"/>
      <c r="POK131" s="2"/>
      <c r="POL131" s="2"/>
      <c r="POM131" s="2"/>
      <c r="PON131" s="2"/>
      <c r="POO131" s="2"/>
      <c r="POP131" s="2"/>
      <c r="POQ131" s="2"/>
      <c r="POR131" s="2"/>
      <c r="POS131" s="2"/>
      <c r="POT131" s="2"/>
      <c r="POU131" s="2"/>
      <c r="POV131" s="2"/>
      <c r="POW131" s="2"/>
      <c r="POX131" s="2"/>
      <c r="POY131" s="2"/>
      <c r="POZ131" s="2"/>
      <c r="PPA131" s="2"/>
      <c r="PPB131" s="2"/>
      <c r="PPC131" s="2"/>
      <c r="PPD131" s="2"/>
      <c r="PPE131" s="2"/>
      <c r="PPF131" s="2"/>
      <c r="PPG131" s="2"/>
      <c r="PPH131" s="2"/>
      <c r="PPI131" s="2"/>
      <c r="PPJ131" s="2"/>
      <c r="PPK131" s="2"/>
      <c r="PPL131" s="2"/>
      <c r="PPM131" s="2"/>
      <c r="PPN131" s="2"/>
      <c r="PPO131" s="2"/>
      <c r="PPP131" s="2"/>
      <c r="PPQ131" s="2"/>
      <c r="PPR131" s="2"/>
      <c r="PPS131" s="2"/>
      <c r="PPT131" s="2"/>
      <c r="PPU131" s="2"/>
      <c r="PPV131" s="2"/>
      <c r="PPW131" s="2"/>
      <c r="PPX131" s="2"/>
      <c r="PPY131" s="2"/>
      <c r="PPZ131" s="2"/>
      <c r="PQA131" s="2"/>
      <c r="PQB131" s="2"/>
      <c r="PQC131" s="2"/>
      <c r="PQD131" s="2"/>
      <c r="PQE131" s="2"/>
      <c r="PQF131" s="2"/>
      <c r="PQG131" s="2"/>
      <c r="PQH131" s="2"/>
      <c r="PQI131" s="2"/>
      <c r="PQJ131" s="2"/>
      <c r="PQK131" s="2"/>
      <c r="PQL131" s="2"/>
      <c r="PQM131" s="2"/>
      <c r="PQN131" s="2"/>
      <c r="PQO131" s="2"/>
      <c r="PQP131" s="2"/>
      <c r="PQQ131" s="2"/>
      <c r="PQR131" s="2"/>
      <c r="PQS131" s="2"/>
      <c r="PQT131" s="2"/>
      <c r="PQU131" s="2"/>
      <c r="PQV131" s="2"/>
      <c r="PQW131" s="2"/>
      <c r="PQX131" s="2"/>
      <c r="PQY131" s="2"/>
      <c r="PQZ131" s="2"/>
      <c r="PRA131" s="2"/>
      <c r="PRB131" s="2"/>
      <c r="PRC131" s="2"/>
      <c r="PRD131" s="2"/>
      <c r="PRE131" s="2"/>
      <c r="PRF131" s="2"/>
      <c r="PRG131" s="2"/>
      <c r="PRH131" s="2"/>
      <c r="PRI131" s="2"/>
      <c r="PRJ131" s="2"/>
      <c r="PRK131" s="2"/>
      <c r="PRL131" s="2"/>
      <c r="PRM131" s="2"/>
      <c r="PRN131" s="2"/>
      <c r="PRO131" s="2"/>
      <c r="PRP131" s="2"/>
      <c r="PRQ131" s="2"/>
      <c r="PRR131" s="2"/>
      <c r="PRS131" s="2"/>
      <c r="PRT131" s="2"/>
      <c r="PRU131" s="2"/>
      <c r="PRV131" s="2"/>
      <c r="PRW131" s="2"/>
      <c r="PRX131" s="2"/>
      <c r="PRY131" s="2"/>
      <c r="PRZ131" s="2"/>
      <c r="PSA131" s="2"/>
      <c r="PSB131" s="2"/>
      <c r="PSC131" s="2"/>
      <c r="PSD131" s="2"/>
      <c r="PSE131" s="2"/>
      <c r="PSF131" s="2"/>
      <c r="PSG131" s="2"/>
      <c r="PSH131" s="2"/>
      <c r="PSI131" s="2"/>
      <c r="PSJ131" s="2"/>
      <c r="PSK131" s="2"/>
      <c r="PSL131" s="2"/>
      <c r="PSM131" s="2"/>
      <c r="PSN131" s="2"/>
      <c r="PSO131" s="2"/>
      <c r="PSP131" s="2"/>
      <c r="PSQ131" s="2"/>
      <c r="PSR131" s="2"/>
      <c r="PSS131" s="2"/>
      <c r="PST131" s="2"/>
      <c r="PSU131" s="2"/>
      <c r="PSV131" s="2"/>
      <c r="PSW131" s="2"/>
      <c r="PSX131" s="2"/>
      <c r="PSY131" s="2"/>
      <c r="PSZ131" s="2"/>
      <c r="PTA131" s="2"/>
      <c r="PTB131" s="2"/>
      <c r="PTC131" s="2"/>
      <c r="PTD131" s="2"/>
      <c r="PTE131" s="2"/>
      <c r="PTF131" s="2"/>
      <c r="PTG131" s="2"/>
      <c r="PTH131" s="2"/>
      <c r="PTI131" s="2"/>
      <c r="PTJ131" s="2"/>
      <c r="PTK131" s="2"/>
      <c r="PTL131" s="2"/>
      <c r="PTM131" s="2"/>
      <c r="PTN131" s="2"/>
      <c r="PTO131" s="2"/>
      <c r="PTP131" s="2"/>
      <c r="PTQ131" s="2"/>
      <c r="PTR131" s="2"/>
      <c r="PTS131" s="2"/>
      <c r="PTT131" s="2"/>
      <c r="PTU131" s="2"/>
      <c r="PTV131" s="2"/>
      <c r="PTW131" s="2"/>
      <c r="PTX131" s="2"/>
      <c r="PTY131" s="2"/>
      <c r="PTZ131" s="2"/>
      <c r="PUA131" s="2"/>
      <c r="PUB131" s="2"/>
      <c r="PUC131" s="2"/>
      <c r="PUD131" s="2"/>
      <c r="PUE131" s="2"/>
      <c r="PUF131" s="2"/>
      <c r="PUG131" s="2"/>
      <c r="PUH131" s="2"/>
      <c r="PUI131" s="2"/>
      <c r="PUJ131" s="2"/>
      <c r="PUK131" s="2"/>
      <c r="PUL131" s="2"/>
      <c r="PUM131" s="2"/>
      <c r="PUN131" s="2"/>
      <c r="PUO131" s="2"/>
      <c r="PUP131" s="2"/>
      <c r="PUQ131" s="2"/>
      <c r="PUR131" s="2"/>
      <c r="PUS131" s="2"/>
      <c r="PUT131" s="2"/>
      <c r="PUU131" s="2"/>
      <c r="PUV131" s="2"/>
      <c r="PUW131" s="2"/>
      <c r="PUX131" s="2"/>
      <c r="PUY131" s="2"/>
      <c r="PUZ131" s="2"/>
      <c r="PVA131" s="2"/>
      <c r="PVB131" s="2"/>
      <c r="PVC131" s="2"/>
      <c r="PVD131" s="2"/>
      <c r="PVE131" s="2"/>
      <c r="PVF131" s="2"/>
      <c r="PVG131" s="2"/>
      <c r="PVH131" s="2"/>
      <c r="PVI131" s="2"/>
      <c r="PVJ131" s="2"/>
      <c r="PVK131" s="2"/>
      <c r="PVL131" s="2"/>
      <c r="PVM131" s="2"/>
      <c r="PVN131" s="2"/>
      <c r="PVO131" s="2"/>
      <c r="PVP131" s="2"/>
      <c r="PVQ131" s="2"/>
      <c r="PVR131" s="2"/>
      <c r="PVS131" s="2"/>
      <c r="PVT131" s="2"/>
      <c r="PVU131" s="2"/>
      <c r="PVV131" s="2"/>
      <c r="PVW131" s="2"/>
      <c r="PVX131" s="2"/>
      <c r="PVY131" s="2"/>
      <c r="PVZ131" s="2"/>
      <c r="PWA131" s="2"/>
      <c r="PWB131" s="2"/>
      <c r="PWC131" s="2"/>
      <c r="PWD131" s="2"/>
      <c r="PWE131" s="2"/>
      <c r="PWF131" s="2"/>
      <c r="PWG131" s="2"/>
      <c r="PWH131" s="2"/>
      <c r="PWI131" s="2"/>
      <c r="PWJ131" s="2"/>
      <c r="PWK131" s="2"/>
      <c r="PWL131" s="2"/>
      <c r="PWM131" s="2"/>
      <c r="PWN131" s="2"/>
      <c r="PWO131" s="2"/>
      <c r="PWP131" s="2"/>
      <c r="PWQ131" s="2"/>
      <c r="PWR131" s="2"/>
      <c r="PWS131" s="2"/>
      <c r="PWT131" s="2"/>
      <c r="PWU131" s="2"/>
      <c r="PWV131" s="2"/>
      <c r="PWW131" s="2"/>
      <c r="PWX131" s="2"/>
      <c r="PWY131" s="2"/>
      <c r="PWZ131" s="2"/>
      <c r="PXA131" s="2"/>
      <c r="PXB131" s="2"/>
      <c r="PXC131" s="2"/>
      <c r="PXD131" s="2"/>
      <c r="PXE131" s="2"/>
      <c r="PXF131" s="2"/>
      <c r="PXG131" s="2"/>
      <c r="PXH131" s="2"/>
      <c r="PXI131" s="2"/>
      <c r="PXJ131" s="2"/>
      <c r="PXK131" s="2"/>
      <c r="PXL131" s="2"/>
      <c r="PXM131" s="2"/>
      <c r="PXN131" s="2"/>
      <c r="PXO131" s="2"/>
      <c r="PXP131" s="2"/>
      <c r="PXQ131" s="2"/>
      <c r="PXR131" s="2"/>
      <c r="PXS131" s="2"/>
      <c r="PXT131" s="2"/>
      <c r="PXU131" s="2"/>
      <c r="PXV131" s="2"/>
      <c r="PXW131" s="2"/>
      <c r="PXX131" s="2"/>
      <c r="PXY131" s="2"/>
      <c r="PXZ131" s="2"/>
      <c r="PYA131" s="2"/>
      <c r="PYB131" s="2"/>
      <c r="PYC131" s="2"/>
      <c r="PYD131" s="2"/>
      <c r="PYE131" s="2"/>
      <c r="PYF131" s="2"/>
      <c r="PYG131" s="2"/>
      <c r="PYH131" s="2"/>
      <c r="PYI131" s="2"/>
      <c r="PYJ131" s="2"/>
      <c r="PYK131" s="2"/>
      <c r="PYL131" s="2"/>
      <c r="PYM131" s="2"/>
      <c r="PYN131" s="2"/>
      <c r="PYO131" s="2"/>
      <c r="PYP131" s="2"/>
      <c r="PYQ131" s="2"/>
      <c r="PYR131" s="2"/>
      <c r="PYS131" s="2"/>
      <c r="PYT131" s="2"/>
      <c r="PYU131" s="2"/>
      <c r="PYV131" s="2"/>
      <c r="PYW131" s="2"/>
      <c r="PYX131" s="2"/>
      <c r="PYY131" s="2"/>
      <c r="PYZ131" s="2"/>
      <c r="PZA131" s="2"/>
      <c r="PZB131" s="2"/>
      <c r="PZC131" s="2"/>
      <c r="PZD131" s="2"/>
      <c r="PZE131" s="2"/>
      <c r="PZF131" s="2"/>
      <c r="PZG131" s="2"/>
      <c r="PZH131" s="2"/>
      <c r="PZI131" s="2"/>
      <c r="PZJ131" s="2"/>
      <c r="PZK131" s="2"/>
      <c r="PZL131" s="2"/>
      <c r="PZM131" s="2"/>
      <c r="PZN131" s="2"/>
      <c r="PZO131" s="2"/>
      <c r="PZP131" s="2"/>
      <c r="PZQ131" s="2"/>
      <c r="PZR131" s="2"/>
      <c r="PZS131" s="2"/>
      <c r="PZT131" s="2"/>
      <c r="PZU131" s="2"/>
      <c r="PZV131" s="2"/>
      <c r="PZW131" s="2"/>
      <c r="PZX131" s="2"/>
      <c r="PZY131" s="2"/>
      <c r="PZZ131" s="2"/>
      <c r="QAA131" s="2"/>
      <c r="QAB131" s="2"/>
      <c r="QAC131" s="2"/>
      <c r="QAD131" s="2"/>
      <c r="QAE131" s="2"/>
      <c r="QAF131" s="2"/>
      <c r="QAG131" s="2"/>
      <c r="QAH131" s="2"/>
      <c r="QAI131" s="2"/>
      <c r="QAJ131" s="2"/>
      <c r="QAK131" s="2"/>
      <c r="QAL131" s="2"/>
      <c r="QAM131" s="2"/>
      <c r="QAN131" s="2"/>
      <c r="QAO131" s="2"/>
      <c r="QAP131" s="2"/>
      <c r="QAQ131" s="2"/>
      <c r="QAR131" s="2"/>
      <c r="QAS131" s="2"/>
      <c r="QAT131" s="2"/>
      <c r="QAU131" s="2"/>
      <c r="QAV131" s="2"/>
      <c r="QAW131" s="2"/>
      <c r="QAX131" s="2"/>
      <c r="QAY131" s="2"/>
      <c r="QAZ131" s="2"/>
      <c r="QBA131" s="2"/>
      <c r="QBB131" s="2"/>
      <c r="QBC131" s="2"/>
      <c r="QBD131" s="2"/>
      <c r="QBE131" s="2"/>
      <c r="QBF131" s="2"/>
      <c r="QBG131" s="2"/>
      <c r="QBH131" s="2"/>
      <c r="QBI131" s="2"/>
      <c r="QBJ131" s="2"/>
      <c r="QBK131" s="2"/>
      <c r="QBL131" s="2"/>
      <c r="QBM131" s="2"/>
      <c r="QBN131" s="2"/>
      <c r="QBO131" s="2"/>
      <c r="QBP131" s="2"/>
      <c r="QBQ131" s="2"/>
      <c r="QBR131" s="2"/>
      <c r="QBS131" s="2"/>
      <c r="QBT131" s="2"/>
      <c r="QBU131" s="2"/>
      <c r="QBV131" s="2"/>
      <c r="QBW131" s="2"/>
      <c r="QBX131" s="2"/>
      <c r="QBY131" s="2"/>
      <c r="QBZ131" s="2"/>
      <c r="QCA131" s="2"/>
      <c r="QCB131" s="2"/>
      <c r="QCC131" s="2"/>
      <c r="QCD131" s="2"/>
      <c r="QCE131" s="2"/>
      <c r="QCF131" s="2"/>
      <c r="QCG131" s="2"/>
      <c r="QCH131" s="2"/>
      <c r="QCI131" s="2"/>
      <c r="QCJ131" s="2"/>
      <c r="QCK131" s="2"/>
      <c r="QCL131" s="2"/>
      <c r="QCM131" s="2"/>
      <c r="QCN131" s="2"/>
      <c r="QCO131" s="2"/>
      <c r="QCP131" s="2"/>
      <c r="QCQ131" s="2"/>
      <c r="QCR131" s="2"/>
      <c r="QCS131" s="2"/>
      <c r="QCT131" s="2"/>
      <c r="QCU131" s="2"/>
      <c r="QCV131" s="2"/>
      <c r="QCW131" s="2"/>
      <c r="QCX131" s="2"/>
      <c r="QCY131" s="2"/>
      <c r="QCZ131" s="2"/>
      <c r="QDA131" s="2"/>
      <c r="QDB131" s="2"/>
      <c r="QDC131" s="2"/>
      <c r="QDD131" s="2"/>
      <c r="QDE131" s="2"/>
      <c r="QDF131" s="2"/>
      <c r="QDG131" s="2"/>
      <c r="QDH131" s="2"/>
      <c r="QDI131" s="2"/>
      <c r="QDJ131" s="2"/>
      <c r="QDK131" s="2"/>
      <c r="QDL131" s="2"/>
      <c r="QDM131" s="2"/>
      <c r="QDN131" s="2"/>
      <c r="QDO131" s="2"/>
      <c r="QDP131" s="2"/>
      <c r="QDQ131" s="2"/>
      <c r="QDR131" s="2"/>
      <c r="QDS131" s="2"/>
      <c r="QDT131" s="2"/>
      <c r="QDU131" s="2"/>
      <c r="QDV131" s="2"/>
      <c r="QDW131" s="2"/>
      <c r="QDX131" s="2"/>
      <c r="QDY131" s="2"/>
      <c r="QDZ131" s="2"/>
      <c r="QEA131" s="2"/>
      <c r="QEB131" s="2"/>
      <c r="QEC131" s="2"/>
      <c r="QED131" s="2"/>
      <c r="QEE131" s="2"/>
      <c r="QEF131" s="2"/>
      <c r="QEG131" s="2"/>
      <c r="QEH131" s="2"/>
      <c r="QEI131" s="2"/>
      <c r="QEJ131" s="2"/>
      <c r="QEK131" s="2"/>
      <c r="QEL131" s="2"/>
      <c r="QEM131" s="2"/>
      <c r="QEN131" s="2"/>
      <c r="QEO131" s="2"/>
      <c r="QEP131" s="2"/>
      <c r="QEQ131" s="2"/>
      <c r="QER131" s="2"/>
      <c r="QES131" s="2"/>
      <c r="QET131" s="2"/>
      <c r="QEU131" s="2"/>
      <c r="QEV131" s="2"/>
      <c r="QEW131" s="2"/>
      <c r="QEX131" s="2"/>
      <c r="QEY131" s="2"/>
      <c r="QEZ131" s="2"/>
      <c r="QFA131" s="2"/>
      <c r="QFB131" s="2"/>
      <c r="QFC131" s="2"/>
      <c r="QFD131" s="2"/>
      <c r="QFE131" s="2"/>
      <c r="QFF131" s="2"/>
      <c r="QFG131" s="2"/>
      <c r="QFH131" s="2"/>
      <c r="QFI131" s="2"/>
      <c r="QFJ131" s="2"/>
      <c r="QFK131" s="2"/>
      <c r="QFL131" s="2"/>
      <c r="QFM131" s="2"/>
      <c r="QFN131" s="2"/>
      <c r="QFO131" s="2"/>
      <c r="QFP131" s="2"/>
      <c r="QFQ131" s="2"/>
      <c r="QFR131" s="2"/>
      <c r="QFS131" s="2"/>
      <c r="QFT131" s="2"/>
      <c r="QFU131" s="2"/>
      <c r="QFV131" s="2"/>
      <c r="QFW131" s="2"/>
      <c r="QFX131" s="2"/>
      <c r="QFY131" s="2"/>
      <c r="QFZ131" s="2"/>
      <c r="QGA131" s="2"/>
      <c r="QGB131" s="2"/>
      <c r="QGC131" s="2"/>
      <c r="QGD131" s="2"/>
      <c r="QGE131" s="2"/>
      <c r="QGF131" s="2"/>
      <c r="QGG131" s="2"/>
      <c r="QGH131" s="2"/>
      <c r="QGI131" s="2"/>
      <c r="QGJ131" s="2"/>
      <c r="QGK131" s="2"/>
      <c r="QGL131" s="2"/>
      <c r="QGM131" s="2"/>
      <c r="QGN131" s="2"/>
      <c r="QGO131" s="2"/>
      <c r="QGP131" s="2"/>
      <c r="QGQ131" s="2"/>
      <c r="QGR131" s="2"/>
      <c r="QGS131" s="2"/>
      <c r="QGT131" s="2"/>
      <c r="QGU131" s="2"/>
      <c r="QGV131" s="2"/>
      <c r="QGW131" s="2"/>
      <c r="QGX131" s="2"/>
      <c r="QGY131" s="2"/>
      <c r="QGZ131" s="2"/>
      <c r="QHA131" s="2"/>
      <c r="QHB131" s="2"/>
      <c r="QHC131" s="2"/>
      <c r="QHD131" s="2"/>
      <c r="QHE131" s="2"/>
      <c r="QHF131" s="2"/>
      <c r="QHG131" s="2"/>
      <c r="QHH131" s="2"/>
      <c r="QHI131" s="2"/>
      <c r="QHJ131" s="2"/>
      <c r="QHK131" s="2"/>
      <c r="QHL131" s="2"/>
      <c r="QHM131" s="2"/>
      <c r="QHN131" s="2"/>
      <c r="QHO131" s="2"/>
      <c r="QHP131" s="2"/>
      <c r="QHQ131" s="2"/>
      <c r="QHR131" s="2"/>
      <c r="QHS131" s="2"/>
      <c r="QHT131" s="2"/>
      <c r="QHU131" s="2"/>
      <c r="QHV131" s="2"/>
      <c r="QHW131" s="2"/>
      <c r="QHX131" s="2"/>
      <c r="QHY131" s="2"/>
      <c r="QHZ131" s="2"/>
      <c r="QIA131" s="2"/>
      <c r="QIB131" s="2"/>
      <c r="QIC131" s="2"/>
      <c r="QID131" s="2"/>
      <c r="QIE131" s="2"/>
      <c r="QIF131" s="2"/>
      <c r="QIG131" s="2"/>
      <c r="QIH131" s="2"/>
      <c r="QII131" s="2"/>
      <c r="QIJ131" s="2"/>
      <c r="QIK131" s="2"/>
      <c r="QIL131" s="2"/>
      <c r="QIM131" s="2"/>
      <c r="QIN131" s="2"/>
      <c r="QIO131" s="2"/>
      <c r="QIP131" s="2"/>
      <c r="QIQ131" s="2"/>
      <c r="QIR131" s="2"/>
      <c r="QIS131" s="2"/>
      <c r="QIT131" s="2"/>
      <c r="QIU131" s="2"/>
      <c r="QIV131" s="2"/>
      <c r="QIW131" s="2"/>
      <c r="QIX131" s="2"/>
      <c r="QIY131" s="2"/>
      <c r="QIZ131" s="2"/>
      <c r="QJA131" s="2"/>
      <c r="QJB131" s="2"/>
      <c r="QJC131" s="2"/>
      <c r="QJD131" s="2"/>
      <c r="QJE131" s="2"/>
      <c r="QJF131" s="2"/>
      <c r="QJG131" s="2"/>
      <c r="QJH131" s="2"/>
      <c r="QJI131" s="2"/>
      <c r="QJJ131" s="2"/>
      <c r="QJK131" s="2"/>
      <c r="QJL131" s="2"/>
      <c r="QJM131" s="2"/>
      <c r="QJN131" s="2"/>
      <c r="QJO131" s="2"/>
      <c r="QJP131" s="2"/>
      <c r="QJQ131" s="2"/>
      <c r="QJR131" s="2"/>
      <c r="QJS131" s="2"/>
      <c r="QJT131" s="2"/>
      <c r="QJU131" s="2"/>
      <c r="QJV131" s="2"/>
      <c r="QJW131" s="2"/>
      <c r="QJX131" s="2"/>
      <c r="QJY131" s="2"/>
      <c r="QJZ131" s="2"/>
      <c r="QKA131" s="2"/>
      <c r="QKB131" s="2"/>
      <c r="QKC131" s="2"/>
      <c r="QKD131" s="2"/>
      <c r="QKE131" s="2"/>
      <c r="QKF131" s="2"/>
      <c r="QKG131" s="2"/>
      <c r="QKH131" s="2"/>
      <c r="QKI131" s="2"/>
      <c r="QKJ131" s="2"/>
      <c r="QKK131" s="2"/>
      <c r="QKL131" s="2"/>
      <c r="QKM131" s="2"/>
      <c r="QKN131" s="2"/>
      <c r="QKO131" s="2"/>
      <c r="QKP131" s="2"/>
      <c r="QKQ131" s="2"/>
      <c r="QKR131" s="2"/>
      <c r="QKS131" s="2"/>
      <c r="QKT131" s="2"/>
      <c r="QKU131" s="2"/>
      <c r="QKV131" s="2"/>
      <c r="QKW131" s="2"/>
      <c r="QKX131" s="2"/>
      <c r="QKY131" s="2"/>
      <c r="QKZ131" s="2"/>
      <c r="QLA131" s="2"/>
      <c r="QLB131" s="2"/>
      <c r="QLC131" s="2"/>
      <c r="QLD131" s="2"/>
      <c r="QLE131" s="2"/>
      <c r="QLF131" s="2"/>
      <c r="QLG131" s="2"/>
      <c r="QLH131" s="2"/>
      <c r="QLI131" s="2"/>
      <c r="QLJ131" s="2"/>
      <c r="QLK131" s="2"/>
      <c r="QLL131" s="2"/>
      <c r="QLM131" s="2"/>
      <c r="QLN131" s="2"/>
      <c r="QLO131" s="2"/>
      <c r="QLP131" s="2"/>
      <c r="QLQ131" s="2"/>
      <c r="QLR131" s="2"/>
      <c r="QLS131" s="2"/>
      <c r="QLT131" s="2"/>
      <c r="QLU131" s="2"/>
      <c r="QLV131" s="2"/>
      <c r="QLW131" s="2"/>
      <c r="QLX131" s="2"/>
      <c r="QLY131" s="2"/>
      <c r="QLZ131" s="2"/>
      <c r="QMA131" s="2"/>
      <c r="QMB131" s="2"/>
      <c r="QMC131" s="2"/>
      <c r="QMD131" s="2"/>
      <c r="QME131" s="2"/>
      <c r="QMF131" s="2"/>
      <c r="QMG131" s="2"/>
      <c r="QMH131" s="2"/>
      <c r="QMI131" s="2"/>
      <c r="QMJ131" s="2"/>
      <c r="QMK131" s="2"/>
      <c r="QML131" s="2"/>
      <c r="QMM131" s="2"/>
      <c r="QMN131" s="2"/>
      <c r="QMO131" s="2"/>
      <c r="QMP131" s="2"/>
      <c r="QMQ131" s="2"/>
      <c r="QMR131" s="2"/>
      <c r="QMS131" s="2"/>
      <c r="QMT131" s="2"/>
      <c r="QMU131" s="2"/>
      <c r="QMV131" s="2"/>
      <c r="QMW131" s="2"/>
      <c r="QMX131" s="2"/>
      <c r="QMY131" s="2"/>
      <c r="QMZ131" s="2"/>
      <c r="QNA131" s="2"/>
      <c r="QNB131" s="2"/>
      <c r="QNC131" s="2"/>
      <c r="QND131" s="2"/>
      <c r="QNE131" s="2"/>
      <c r="QNF131" s="2"/>
      <c r="QNG131" s="2"/>
      <c r="QNH131" s="2"/>
      <c r="QNI131" s="2"/>
      <c r="QNJ131" s="2"/>
      <c r="QNK131" s="2"/>
      <c r="QNL131" s="2"/>
      <c r="QNM131" s="2"/>
      <c r="QNN131" s="2"/>
      <c r="QNO131" s="2"/>
      <c r="QNP131" s="2"/>
      <c r="QNQ131" s="2"/>
      <c r="QNR131" s="2"/>
      <c r="QNS131" s="2"/>
      <c r="QNT131" s="2"/>
      <c r="QNU131" s="2"/>
      <c r="QNV131" s="2"/>
      <c r="QNW131" s="2"/>
      <c r="QNX131" s="2"/>
      <c r="QNY131" s="2"/>
      <c r="QNZ131" s="2"/>
      <c r="QOA131" s="2"/>
      <c r="QOB131" s="2"/>
      <c r="QOC131" s="2"/>
      <c r="QOD131" s="2"/>
      <c r="QOE131" s="2"/>
      <c r="QOF131" s="2"/>
      <c r="QOG131" s="2"/>
      <c r="QOH131" s="2"/>
      <c r="QOI131" s="2"/>
      <c r="QOJ131" s="2"/>
      <c r="QOK131" s="2"/>
      <c r="QOL131" s="2"/>
      <c r="QOM131" s="2"/>
      <c r="QON131" s="2"/>
      <c r="QOO131" s="2"/>
      <c r="QOP131" s="2"/>
      <c r="QOQ131" s="2"/>
      <c r="QOR131" s="2"/>
      <c r="QOS131" s="2"/>
      <c r="QOT131" s="2"/>
      <c r="QOU131" s="2"/>
      <c r="QOV131" s="2"/>
      <c r="QOW131" s="2"/>
      <c r="QOX131" s="2"/>
      <c r="QOY131" s="2"/>
      <c r="QOZ131" s="2"/>
      <c r="QPA131" s="2"/>
      <c r="QPB131" s="2"/>
      <c r="QPC131" s="2"/>
      <c r="QPD131" s="2"/>
      <c r="QPE131" s="2"/>
      <c r="QPF131" s="2"/>
      <c r="QPG131" s="2"/>
      <c r="QPH131" s="2"/>
      <c r="QPI131" s="2"/>
      <c r="QPJ131" s="2"/>
      <c r="QPK131" s="2"/>
      <c r="QPL131" s="2"/>
      <c r="QPM131" s="2"/>
      <c r="QPN131" s="2"/>
      <c r="QPO131" s="2"/>
      <c r="QPP131" s="2"/>
      <c r="QPQ131" s="2"/>
      <c r="QPR131" s="2"/>
      <c r="QPS131" s="2"/>
      <c r="QPT131" s="2"/>
      <c r="QPU131" s="2"/>
      <c r="QPV131" s="2"/>
      <c r="QPW131" s="2"/>
      <c r="QPX131" s="2"/>
      <c r="QPY131" s="2"/>
      <c r="QPZ131" s="2"/>
      <c r="QQA131" s="2"/>
      <c r="QQB131" s="2"/>
      <c r="QQC131" s="2"/>
      <c r="QQD131" s="2"/>
      <c r="QQE131" s="2"/>
      <c r="QQF131" s="2"/>
      <c r="QQG131" s="2"/>
      <c r="QQH131" s="2"/>
      <c r="QQI131" s="2"/>
      <c r="QQJ131" s="2"/>
      <c r="QQK131" s="2"/>
      <c r="QQL131" s="2"/>
      <c r="QQM131" s="2"/>
      <c r="QQN131" s="2"/>
      <c r="QQO131" s="2"/>
      <c r="QQP131" s="2"/>
      <c r="QQQ131" s="2"/>
      <c r="QQR131" s="2"/>
      <c r="QQS131" s="2"/>
      <c r="QQT131" s="2"/>
      <c r="QQU131" s="2"/>
      <c r="QQV131" s="2"/>
      <c r="QQW131" s="2"/>
      <c r="QQX131" s="2"/>
      <c r="QQY131" s="2"/>
      <c r="QQZ131" s="2"/>
      <c r="QRA131" s="2"/>
      <c r="QRB131" s="2"/>
      <c r="QRC131" s="2"/>
      <c r="QRD131" s="2"/>
      <c r="QRE131" s="2"/>
      <c r="QRF131" s="2"/>
      <c r="QRG131" s="2"/>
      <c r="QRH131" s="2"/>
      <c r="QRI131" s="2"/>
      <c r="QRJ131" s="2"/>
      <c r="QRK131" s="2"/>
      <c r="QRL131" s="2"/>
      <c r="QRM131" s="2"/>
      <c r="QRN131" s="2"/>
      <c r="QRO131" s="2"/>
      <c r="QRP131" s="2"/>
      <c r="QRQ131" s="2"/>
      <c r="QRR131" s="2"/>
      <c r="QRS131" s="2"/>
      <c r="QRT131" s="2"/>
      <c r="QRU131" s="2"/>
      <c r="QRV131" s="2"/>
      <c r="QRW131" s="2"/>
      <c r="QRX131" s="2"/>
      <c r="QRY131" s="2"/>
      <c r="QRZ131" s="2"/>
      <c r="QSA131" s="2"/>
      <c r="QSB131" s="2"/>
      <c r="QSC131" s="2"/>
      <c r="QSD131" s="2"/>
      <c r="QSE131" s="2"/>
      <c r="QSF131" s="2"/>
      <c r="QSG131" s="2"/>
      <c r="QSH131" s="2"/>
      <c r="QSI131" s="2"/>
      <c r="QSJ131" s="2"/>
      <c r="QSK131" s="2"/>
      <c r="QSL131" s="2"/>
      <c r="QSM131" s="2"/>
      <c r="QSN131" s="2"/>
      <c r="QSO131" s="2"/>
      <c r="QSP131" s="2"/>
      <c r="QSQ131" s="2"/>
      <c r="QSR131" s="2"/>
      <c r="QSS131" s="2"/>
      <c r="QST131" s="2"/>
      <c r="QSU131" s="2"/>
      <c r="QSV131" s="2"/>
      <c r="QSW131" s="2"/>
      <c r="QSX131" s="2"/>
      <c r="QSY131" s="2"/>
      <c r="QSZ131" s="2"/>
      <c r="QTA131" s="2"/>
      <c r="QTB131" s="2"/>
      <c r="QTC131" s="2"/>
      <c r="QTD131" s="2"/>
      <c r="QTE131" s="2"/>
      <c r="QTF131" s="2"/>
      <c r="QTG131" s="2"/>
      <c r="QTH131" s="2"/>
      <c r="QTI131" s="2"/>
      <c r="QTJ131" s="2"/>
      <c r="QTK131" s="2"/>
      <c r="QTL131" s="2"/>
      <c r="QTM131" s="2"/>
      <c r="QTN131" s="2"/>
      <c r="QTO131" s="2"/>
      <c r="QTP131" s="2"/>
      <c r="QTQ131" s="2"/>
      <c r="QTR131" s="2"/>
      <c r="QTS131" s="2"/>
      <c r="QTT131" s="2"/>
      <c r="QTU131" s="2"/>
      <c r="QTV131" s="2"/>
      <c r="QTW131" s="2"/>
      <c r="QTX131" s="2"/>
      <c r="QTY131" s="2"/>
      <c r="QTZ131" s="2"/>
      <c r="QUA131" s="2"/>
      <c r="QUB131" s="2"/>
      <c r="QUC131" s="2"/>
      <c r="QUD131" s="2"/>
      <c r="QUE131" s="2"/>
      <c r="QUF131" s="2"/>
      <c r="QUG131" s="2"/>
      <c r="QUH131" s="2"/>
      <c r="QUI131" s="2"/>
      <c r="QUJ131" s="2"/>
      <c r="QUK131" s="2"/>
      <c r="QUL131" s="2"/>
      <c r="QUM131" s="2"/>
      <c r="QUN131" s="2"/>
      <c r="QUO131" s="2"/>
      <c r="QUP131" s="2"/>
      <c r="QUQ131" s="2"/>
      <c r="QUR131" s="2"/>
      <c r="QUS131" s="2"/>
      <c r="QUT131" s="2"/>
      <c r="QUU131" s="2"/>
      <c r="QUV131" s="2"/>
      <c r="QUW131" s="2"/>
      <c r="QUX131" s="2"/>
      <c r="QUY131" s="2"/>
      <c r="QUZ131" s="2"/>
      <c r="QVA131" s="2"/>
      <c r="QVB131" s="2"/>
      <c r="QVC131" s="2"/>
      <c r="QVD131" s="2"/>
      <c r="QVE131" s="2"/>
      <c r="QVF131" s="2"/>
      <c r="QVG131" s="2"/>
      <c r="QVH131" s="2"/>
      <c r="QVI131" s="2"/>
      <c r="QVJ131" s="2"/>
      <c r="QVK131" s="2"/>
      <c r="QVL131" s="2"/>
      <c r="QVM131" s="2"/>
      <c r="QVN131" s="2"/>
      <c r="QVO131" s="2"/>
      <c r="QVP131" s="2"/>
      <c r="QVQ131" s="2"/>
      <c r="QVR131" s="2"/>
      <c r="QVS131" s="2"/>
      <c r="QVT131" s="2"/>
      <c r="QVU131" s="2"/>
      <c r="QVV131" s="2"/>
      <c r="QVW131" s="2"/>
      <c r="QVX131" s="2"/>
      <c r="QVY131" s="2"/>
      <c r="QVZ131" s="2"/>
      <c r="QWA131" s="2"/>
      <c r="QWB131" s="2"/>
      <c r="QWC131" s="2"/>
      <c r="QWD131" s="2"/>
      <c r="QWE131" s="2"/>
      <c r="QWF131" s="2"/>
      <c r="QWG131" s="2"/>
      <c r="QWH131" s="2"/>
      <c r="QWI131" s="2"/>
      <c r="QWJ131" s="2"/>
      <c r="QWK131" s="2"/>
      <c r="QWL131" s="2"/>
      <c r="QWM131" s="2"/>
      <c r="QWN131" s="2"/>
      <c r="QWO131" s="2"/>
      <c r="QWP131" s="2"/>
      <c r="QWQ131" s="2"/>
      <c r="QWR131" s="2"/>
      <c r="QWS131" s="2"/>
      <c r="QWT131" s="2"/>
      <c r="QWU131" s="2"/>
      <c r="QWV131" s="2"/>
      <c r="QWW131" s="2"/>
      <c r="QWX131" s="2"/>
      <c r="QWY131" s="2"/>
      <c r="QWZ131" s="2"/>
      <c r="QXA131" s="2"/>
      <c r="QXB131" s="2"/>
      <c r="QXC131" s="2"/>
      <c r="QXD131" s="2"/>
      <c r="QXE131" s="2"/>
      <c r="QXF131" s="2"/>
      <c r="QXG131" s="2"/>
      <c r="QXH131" s="2"/>
      <c r="QXI131" s="2"/>
      <c r="QXJ131" s="2"/>
      <c r="QXK131" s="2"/>
      <c r="QXL131" s="2"/>
      <c r="QXM131" s="2"/>
      <c r="QXN131" s="2"/>
      <c r="QXO131" s="2"/>
      <c r="QXP131" s="2"/>
      <c r="QXQ131" s="2"/>
      <c r="QXR131" s="2"/>
      <c r="QXS131" s="2"/>
      <c r="QXT131" s="2"/>
      <c r="QXU131" s="2"/>
      <c r="QXV131" s="2"/>
      <c r="QXW131" s="2"/>
      <c r="QXX131" s="2"/>
      <c r="QXY131" s="2"/>
      <c r="QXZ131" s="2"/>
      <c r="QYA131" s="2"/>
      <c r="QYB131" s="2"/>
      <c r="QYC131" s="2"/>
      <c r="QYD131" s="2"/>
      <c r="QYE131" s="2"/>
      <c r="QYF131" s="2"/>
      <c r="QYG131" s="2"/>
      <c r="QYH131" s="2"/>
      <c r="QYI131" s="2"/>
      <c r="QYJ131" s="2"/>
      <c r="QYK131" s="2"/>
      <c r="QYL131" s="2"/>
      <c r="QYM131" s="2"/>
      <c r="QYN131" s="2"/>
      <c r="QYO131" s="2"/>
      <c r="QYP131" s="2"/>
      <c r="QYQ131" s="2"/>
      <c r="QYR131" s="2"/>
      <c r="QYS131" s="2"/>
      <c r="QYT131" s="2"/>
      <c r="QYU131" s="2"/>
      <c r="QYV131" s="2"/>
      <c r="QYW131" s="2"/>
      <c r="QYX131" s="2"/>
      <c r="QYY131" s="2"/>
      <c r="QYZ131" s="2"/>
      <c r="QZA131" s="2"/>
      <c r="QZB131" s="2"/>
      <c r="QZC131" s="2"/>
      <c r="QZD131" s="2"/>
      <c r="QZE131" s="2"/>
      <c r="QZF131" s="2"/>
      <c r="QZG131" s="2"/>
      <c r="QZH131" s="2"/>
      <c r="QZI131" s="2"/>
      <c r="QZJ131" s="2"/>
      <c r="QZK131" s="2"/>
      <c r="QZL131" s="2"/>
      <c r="QZM131" s="2"/>
      <c r="QZN131" s="2"/>
      <c r="QZO131" s="2"/>
      <c r="QZP131" s="2"/>
      <c r="QZQ131" s="2"/>
      <c r="QZR131" s="2"/>
      <c r="QZS131" s="2"/>
      <c r="QZT131" s="2"/>
      <c r="QZU131" s="2"/>
      <c r="QZV131" s="2"/>
      <c r="QZW131" s="2"/>
      <c r="QZX131" s="2"/>
      <c r="QZY131" s="2"/>
      <c r="QZZ131" s="2"/>
      <c r="RAA131" s="2"/>
      <c r="RAB131" s="2"/>
      <c r="RAC131" s="2"/>
      <c r="RAD131" s="2"/>
      <c r="RAE131" s="2"/>
      <c r="RAF131" s="2"/>
      <c r="RAG131" s="2"/>
      <c r="RAH131" s="2"/>
      <c r="RAI131" s="2"/>
      <c r="RAJ131" s="2"/>
      <c r="RAK131" s="2"/>
      <c r="RAL131" s="2"/>
      <c r="RAM131" s="2"/>
      <c r="RAN131" s="2"/>
      <c r="RAO131" s="2"/>
      <c r="RAP131" s="2"/>
      <c r="RAQ131" s="2"/>
      <c r="RAR131" s="2"/>
      <c r="RAS131" s="2"/>
      <c r="RAT131" s="2"/>
      <c r="RAU131" s="2"/>
      <c r="RAV131" s="2"/>
      <c r="RAW131" s="2"/>
      <c r="RAX131" s="2"/>
      <c r="RAY131" s="2"/>
      <c r="RAZ131" s="2"/>
      <c r="RBA131" s="2"/>
      <c r="RBB131" s="2"/>
      <c r="RBC131" s="2"/>
      <c r="RBD131" s="2"/>
      <c r="RBE131" s="2"/>
      <c r="RBF131" s="2"/>
      <c r="RBG131" s="2"/>
      <c r="RBH131" s="2"/>
      <c r="RBI131" s="2"/>
      <c r="RBJ131" s="2"/>
      <c r="RBK131" s="2"/>
      <c r="RBL131" s="2"/>
      <c r="RBM131" s="2"/>
      <c r="RBN131" s="2"/>
      <c r="RBO131" s="2"/>
      <c r="RBP131" s="2"/>
      <c r="RBQ131" s="2"/>
      <c r="RBR131" s="2"/>
      <c r="RBS131" s="2"/>
      <c r="RBT131" s="2"/>
      <c r="RBU131" s="2"/>
      <c r="RBV131" s="2"/>
      <c r="RBW131" s="2"/>
      <c r="RBX131" s="2"/>
      <c r="RBY131" s="2"/>
      <c r="RBZ131" s="2"/>
      <c r="RCA131" s="2"/>
      <c r="RCB131" s="2"/>
      <c r="RCC131" s="2"/>
      <c r="RCD131" s="2"/>
      <c r="RCE131" s="2"/>
      <c r="RCF131" s="2"/>
      <c r="RCG131" s="2"/>
      <c r="RCH131" s="2"/>
      <c r="RCI131" s="2"/>
      <c r="RCJ131" s="2"/>
      <c r="RCK131" s="2"/>
      <c r="RCL131" s="2"/>
      <c r="RCM131" s="2"/>
      <c r="RCN131" s="2"/>
      <c r="RCO131" s="2"/>
      <c r="RCP131" s="2"/>
      <c r="RCQ131" s="2"/>
      <c r="RCR131" s="2"/>
      <c r="RCS131" s="2"/>
      <c r="RCT131" s="2"/>
      <c r="RCU131" s="2"/>
      <c r="RCV131" s="2"/>
      <c r="RCW131" s="2"/>
      <c r="RCX131" s="2"/>
      <c r="RCY131" s="2"/>
      <c r="RCZ131" s="2"/>
      <c r="RDA131" s="2"/>
      <c r="RDB131" s="2"/>
      <c r="RDC131" s="2"/>
      <c r="RDD131" s="2"/>
      <c r="RDE131" s="2"/>
      <c r="RDF131" s="2"/>
      <c r="RDG131" s="2"/>
      <c r="RDH131" s="2"/>
      <c r="RDI131" s="2"/>
      <c r="RDJ131" s="2"/>
      <c r="RDK131" s="2"/>
      <c r="RDL131" s="2"/>
      <c r="RDM131" s="2"/>
      <c r="RDN131" s="2"/>
      <c r="RDO131" s="2"/>
      <c r="RDP131" s="2"/>
      <c r="RDQ131" s="2"/>
      <c r="RDR131" s="2"/>
      <c r="RDS131" s="2"/>
      <c r="RDT131" s="2"/>
      <c r="RDU131" s="2"/>
      <c r="RDV131" s="2"/>
      <c r="RDW131" s="2"/>
      <c r="RDX131" s="2"/>
      <c r="RDY131" s="2"/>
      <c r="RDZ131" s="2"/>
      <c r="REA131" s="2"/>
      <c r="REB131" s="2"/>
      <c r="REC131" s="2"/>
      <c r="RED131" s="2"/>
      <c r="REE131" s="2"/>
      <c r="REF131" s="2"/>
      <c r="REG131" s="2"/>
      <c r="REH131" s="2"/>
      <c r="REI131" s="2"/>
      <c r="REJ131" s="2"/>
      <c r="REK131" s="2"/>
      <c r="REL131" s="2"/>
      <c r="REM131" s="2"/>
      <c r="REN131" s="2"/>
      <c r="REO131" s="2"/>
      <c r="REP131" s="2"/>
      <c r="REQ131" s="2"/>
      <c r="RER131" s="2"/>
      <c r="RES131" s="2"/>
      <c r="RET131" s="2"/>
      <c r="REU131" s="2"/>
      <c r="REV131" s="2"/>
      <c r="REW131" s="2"/>
      <c r="REX131" s="2"/>
      <c r="REY131" s="2"/>
      <c r="REZ131" s="2"/>
      <c r="RFA131" s="2"/>
      <c r="RFB131" s="2"/>
      <c r="RFC131" s="2"/>
      <c r="RFD131" s="2"/>
      <c r="RFE131" s="2"/>
      <c r="RFF131" s="2"/>
      <c r="RFG131" s="2"/>
      <c r="RFH131" s="2"/>
      <c r="RFI131" s="2"/>
      <c r="RFJ131" s="2"/>
      <c r="RFK131" s="2"/>
      <c r="RFL131" s="2"/>
      <c r="RFM131" s="2"/>
      <c r="RFN131" s="2"/>
      <c r="RFO131" s="2"/>
      <c r="RFP131" s="2"/>
      <c r="RFQ131" s="2"/>
      <c r="RFR131" s="2"/>
      <c r="RFS131" s="2"/>
      <c r="RFT131" s="2"/>
      <c r="RFU131" s="2"/>
      <c r="RFV131" s="2"/>
      <c r="RFW131" s="2"/>
      <c r="RFX131" s="2"/>
      <c r="RFY131" s="2"/>
      <c r="RFZ131" s="2"/>
      <c r="RGA131" s="2"/>
      <c r="RGB131" s="2"/>
      <c r="RGC131" s="2"/>
      <c r="RGD131" s="2"/>
      <c r="RGE131" s="2"/>
      <c r="RGF131" s="2"/>
      <c r="RGG131" s="2"/>
      <c r="RGH131" s="2"/>
      <c r="RGI131" s="2"/>
      <c r="RGJ131" s="2"/>
      <c r="RGK131" s="2"/>
      <c r="RGL131" s="2"/>
      <c r="RGM131" s="2"/>
      <c r="RGN131" s="2"/>
      <c r="RGO131" s="2"/>
      <c r="RGP131" s="2"/>
      <c r="RGQ131" s="2"/>
      <c r="RGR131" s="2"/>
      <c r="RGS131" s="2"/>
      <c r="RGT131" s="2"/>
      <c r="RGU131" s="2"/>
      <c r="RGV131" s="2"/>
      <c r="RGW131" s="2"/>
      <c r="RGX131" s="2"/>
      <c r="RGY131" s="2"/>
      <c r="RGZ131" s="2"/>
      <c r="RHA131" s="2"/>
      <c r="RHB131" s="2"/>
      <c r="RHC131" s="2"/>
      <c r="RHD131" s="2"/>
      <c r="RHE131" s="2"/>
      <c r="RHF131" s="2"/>
      <c r="RHG131" s="2"/>
      <c r="RHH131" s="2"/>
      <c r="RHI131" s="2"/>
      <c r="RHJ131" s="2"/>
      <c r="RHK131" s="2"/>
      <c r="RHL131" s="2"/>
      <c r="RHM131" s="2"/>
      <c r="RHN131" s="2"/>
      <c r="RHO131" s="2"/>
      <c r="RHP131" s="2"/>
      <c r="RHQ131" s="2"/>
      <c r="RHR131" s="2"/>
      <c r="RHS131" s="2"/>
      <c r="RHT131" s="2"/>
      <c r="RHU131" s="2"/>
      <c r="RHV131" s="2"/>
      <c r="RHW131" s="2"/>
      <c r="RHX131" s="2"/>
      <c r="RHY131" s="2"/>
      <c r="RHZ131" s="2"/>
      <c r="RIA131" s="2"/>
      <c r="RIB131" s="2"/>
      <c r="RIC131" s="2"/>
      <c r="RID131" s="2"/>
      <c r="RIE131" s="2"/>
      <c r="RIF131" s="2"/>
      <c r="RIG131" s="2"/>
      <c r="RIH131" s="2"/>
      <c r="RII131" s="2"/>
      <c r="RIJ131" s="2"/>
      <c r="RIK131" s="2"/>
      <c r="RIL131" s="2"/>
      <c r="RIM131" s="2"/>
      <c r="RIN131" s="2"/>
      <c r="RIO131" s="2"/>
      <c r="RIP131" s="2"/>
      <c r="RIQ131" s="2"/>
      <c r="RIR131" s="2"/>
      <c r="RIS131" s="2"/>
      <c r="RIT131" s="2"/>
      <c r="RIU131" s="2"/>
      <c r="RIV131" s="2"/>
      <c r="RIW131" s="2"/>
      <c r="RIX131" s="2"/>
      <c r="RIY131" s="2"/>
      <c r="RIZ131" s="2"/>
      <c r="RJA131" s="2"/>
      <c r="RJB131" s="2"/>
      <c r="RJC131" s="2"/>
      <c r="RJD131" s="2"/>
      <c r="RJE131" s="2"/>
      <c r="RJF131" s="2"/>
      <c r="RJG131" s="2"/>
      <c r="RJH131" s="2"/>
      <c r="RJI131" s="2"/>
      <c r="RJJ131" s="2"/>
      <c r="RJK131" s="2"/>
      <c r="RJL131" s="2"/>
      <c r="RJM131" s="2"/>
      <c r="RJN131" s="2"/>
      <c r="RJO131" s="2"/>
      <c r="RJP131" s="2"/>
      <c r="RJQ131" s="2"/>
      <c r="RJR131" s="2"/>
      <c r="RJS131" s="2"/>
      <c r="RJT131" s="2"/>
      <c r="RJU131" s="2"/>
      <c r="RJV131" s="2"/>
      <c r="RJW131" s="2"/>
      <c r="RJX131" s="2"/>
      <c r="RJY131" s="2"/>
      <c r="RJZ131" s="2"/>
      <c r="RKA131" s="2"/>
      <c r="RKB131" s="2"/>
      <c r="RKC131" s="2"/>
      <c r="RKD131" s="2"/>
      <c r="RKE131" s="2"/>
      <c r="RKF131" s="2"/>
      <c r="RKG131" s="2"/>
      <c r="RKH131" s="2"/>
      <c r="RKI131" s="2"/>
      <c r="RKJ131" s="2"/>
      <c r="RKK131" s="2"/>
      <c r="RKL131" s="2"/>
      <c r="RKM131" s="2"/>
      <c r="RKN131" s="2"/>
      <c r="RKO131" s="2"/>
      <c r="RKP131" s="2"/>
      <c r="RKQ131" s="2"/>
      <c r="RKR131" s="2"/>
      <c r="RKS131" s="2"/>
      <c r="RKT131" s="2"/>
      <c r="RKU131" s="2"/>
      <c r="RKV131" s="2"/>
      <c r="RKW131" s="2"/>
      <c r="RKX131" s="2"/>
      <c r="RKY131" s="2"/>
      <c r="RKZ131" s="2"/>
      <c r="RLA131" s="2"/>
      <c r="RLB131" s="2"/>
      <c r="RLC131" s="2"/>
      <c r="RLD131" s="2"/>
      <c r="RLE131" s="2"/>
      <c r="RLF131" s="2"/>
      <c r="RLG131" s="2"/>
      <c r="RLH131" s="2"/>
      <c r="RLI131" s="2"/>
      <c r="RLJ131" s="2"/>
      <c r="RLK131" s="2"/>
      <c r="RLL131" s="2"/>
      <c r="RLM131" s="2"/>
      <c r="RLN131" s="2"/>
      <c r="RLO131" s="2"/>
      <c r="RLP131" s="2"/>
      <c r="RLQ131" s="2"/>
      <c r="RLR131" s="2"/>
      <c r="RLS131" s="2"/>
      <c r="RLT131" s="2"/>
      <c r="RLU131" s="2"/>
      <c r="RLV131" s="2"/>
      <c r="RLW131" s="2"/>
      <c r="RLX131" s="2"/>
      <c r="RLY131" s="2"/>
      <c r="RLZ131" s="2"/>
      <c r="RMA131" s="2"/>
      <c r="RMB131" s="2"/>
      <c r="RMC131" s="2"/>
      <c r="RMD131" s="2"/>
      <c r="RME131" s="2"/>
      <c r="RMF131" s="2"/>
      <c r="RMG131" s="2"/>
      <c r="RMH131" s="2"/>
      <c r="RMI131" s="2"/>
      <c r="RMJ131" s="2"/>
      <c r="RMK131" s="2"/>
      <c r="RML131" s="2"/>
      <c r="RMM131" s="2"/>
      <c r="RMN131" s="2"/>
      <c r="RMO131" s="2"/>
      <c r="RMP131" s="2"/>
      <c r="RMQ131" s="2"/>
      <c r="RMR131" s="2"/>
      <c r="RMS131" s="2"/>
      <c r="RMT131" s="2"/>
      <c r="RMU131" s="2"/>
      <c r="RMV131" s="2"/>
      <c r="RMW131" s="2"/>
      <c r="RMX131" s="2"/>
      <c r="RMY131" s="2"/>
      <c r="RMZ131" s="2"/>
      <c r="RNA131" s="2"/>
      <c r="RNB131" s="2"/>
      <c r="RNC131" s="2"/>
      <c r="RND131" s="2"/>
      <c r="RNE131" s="2"/>
      <c r="RNF131" s="2"/>
      <c r="RNG131" s="2"/>
      <c r="RNH131" s="2"/>
      <c r="RNI131" s="2"/>
      <c r="RNJ131" s="2"/>
      <c r="RNK131" s="2"/>
      <c r="RNL131" s="2"/>
      <c r="RNM131" s="2"/>
      <c r="RNN131" s="2"/>
      <c r="RNO131" s="2"/>
      <c r="RNP131" s="2"/>
      <c r="RNQ131" s="2"/>
      <c r="RNR131" s="2"/>
      <c r="RNS131" s="2"/>
      <c r="RNT131" s="2"/>
      <c r="RNU131" s="2"/>
      <c r="RNV131" s="2"/>
      <c r="RNW131" s="2"/>
      <c r="RNX131" s="2"/>
      <c r="RNY131" s="2"/>
      <c r="RNZ131" s="2"/>
      <c r="ROA131" s="2"/>
      <c r="ROB131" s="2"/>
      <c r="ROC131" s="2"/>
      <c r="ROD131" s="2"/>
      <c r="ROE131" s="2"/>
      <c r="ROF131" s="2"/>
      <c r="ROG131" s="2"/>
      <c r="ROH131" s="2"/>
      <c r="ROI131" s="2"/>
      <c r="ROJ131" s="2"/>
      <c r="ROK131" s="2"/>
      <c r="ROL131" s="2"/>
      <c r="ROM131" s="2"/>
      <c r="RON131" s="2"/>
      <c r="ROO131" s="2"/>
      <c r="ROP131" s="2"/>
      <c r="ROQ131" s="2"/>
      <c r="ROR131" s="2"/>
      <c r="ROS131" s="2"/>
      <c r="ROT131" s="2"/>
      <c r="ROU131" s="2"/>
      <c r="ROV131" s="2"/>
      <c r="ROW131" s="2"/>
      <c r="ROX131" s="2"/>
      <c r="ROY131" s="2"/>
      <c r="ROZ131" s="2"/>
      <c r="RPA131" s="2"/>
      <c r="RPB131" s="2"/>
      <c r="RPC131" s="2"/>
      <c r="RPD131" s="2"/>
      <c r="RPE131" s="2"/>
      <c r="RPF131" s="2"/>
      <c r="RPG131" s="2"/>
      <c r="RPH131" s="2"/>
      <c r="RPI131" s="2"/>
      <c r="RPJ131" s="2"/>
      <c r="RPK131" s="2"/>
      <c r="RPL131" s="2"/>
      <c r="RPM131" s="2"/>
      <c r="RPN131" s="2"/>
      <c r="RPO131" s="2"/>
      <c r="RPP131" s="2"/>
      <c r="RPQ131" s="2"/>
      <c r="RPR131" s="2"/>
      <c r="RPS131" s="2"/>
      <c r="RPT131" s="2"/>
      <c r="RPU131" s="2"/>
      <c r="RPV131" s="2"/>
      <c r="RPW131" s="2"/>
      <c r="RPX131" s="2"/>
      <c r="RPY131" s="2"/>
      <c r="RPZ131" s="2"/>
      <c r="RQA131" s="2"/>
      <c r="RQB131" s="2"/>
      <c r="RQC131" s="2"/>
      <c r="RQD131" s="2"/>
      <c r="RQE131" s="2"/>
      <c r="RQF131" s="2"/>
      <c r="RQG131" s="2"/>
      <c r="RQH131" s="2"/>
      <c r="RQI131" s="2"/>
      <c r="RQJ131" s="2"/>
      <c r="RQK131" s="2"/>
      <c r="RQL131" s="2"/>
      <c r="RQM131" s="2"/>
      <c r="RQN131" s="2"/>
      <c r="RQO131" s="2"/>
      <c r="RQP131" s="2"/>
      <c r="RQQ131" s="2"/>
      <c r="RQR131" s="2"/>
      <c r="RQS131" s="2"/>
      <c r="RQT131" s="2"/>
      <c r="RQU131" s="2"/>
      <c r="RQV131" s="2"/>
      <c r="RQW131" s="2"/>
      <c r="RQX131" s="2"/>
      <c r="RQY131" s="2"/>
      <c r="RQZ131" s="2"/>
      <c r="RRA131" s="2"/>
      <c r="RRB131" s="2"/>
      <c r="RRC131" s="2"/>
      <c r="RRD131" s="2"/>
      <c r="RRE131" s="2"/>
      <c r="RRF131" s="2"/>
      <c r="RRG131" s="2"/>
      <c r="RRH131" s="2"/>
      <c r="RRI131" s="2"/>
      <c r="RRJ131" s="2"/>
      <c r="RRK131" s="2"/>
      <c r="RRL131" s="2"/>
      <c r="RRM131" s="2"/>
      <c r="RRN131" s="2"/>
      <c r="RRO131" s="2"/>
      <c r="RRP131" s="2"/>
      <c r="RRQ131" s="2"/>
      <c r="RRR131" s="2"/>
      <c r="RRS131" s="2"/>
      <c r="RRT131" s="2"/>
      <c r="RRU131" s="2"/>
      <c r="RRV131" s="2"/>
      <c r="RRW131" s="2"/>
      <c r="RRX131" s="2"/>
      <c r="RRY131" s="2"/>
      <c r="RRZ131" s="2"/>
      <c r="RSA131" s="2"/>
      <c r="RSB131" s="2"/>
      <c r="RSC131" s="2"/>
      <c r="RSD131" s="2"/>
      <c r="RSE131" s="2"/>
      <c r="RSF131" s="2"/>
      <c r="RSG131" s="2"/>
      <c r="RSH131" s="2"/>
      <c r="RSI131" s="2"/>
      <c r="RSJ131" s="2"/>
      <c r="RSK131" s="2"/>
      <c r="RSL131" s="2"/>
      <c r="RSM131" s="2"/>
      <c r="RSN131" s="2"/>
      <c r="RSO131" s="2"/>
      <c r="RSP131" s="2"/>
      <c r="RSQ131" s="2"/>
      <c r="RSR131" s="2"/>
      <c r="RSS131" s="2"/>
      <c r="RST131" s="2"/>
      <c r="RSU131" s="2"/>
      <c r="RSV131" s="2"/>
      <c r="RSW131" s="2"/>
      <c r="RSX131" s="2"/>
      <c r="RSY131" s="2"/>
      <c r="RSZ131" s="2"/>
      <c r="RTA131" s="2"/>
      <c r="RTB131" s="2"/>
      <c r="RTC131" s="2"/>
      <c r="RTD131" s="2"/>
      <c r="RTE131" s="2"/>
      <c r="RTF131" s="2"/>
      <c r="RTG131" s="2"/>
      <c r="RTH131" s="2"/>
      <c r="RTI131" s="2"/>
      <c r="RTJ131" s="2"/>
      <c r="RTK131" s="2"/>
      <c r="RTL131" s="2"/>
      <c r="RTM131" s="2"/>
      <c r="RTN131" s="2"/>
      <c r="RTO131" s="2"/>
      <c r="RTP131" s="2"/>
      <c r="RTQ131" s="2"/>
      <c r="RTR131" s="2"/>
      <c r="RTS131" s="2"/>
      <c r="RTT131" s="2"/>
      <c r="RTU131" s="2"/>
      <c r="RTV131" s="2"/>
      <c r="RTW131" s="2"/>
      <c r="RTX131" s="2"/>
      <c r="RTY131" s="2"/>
      <c r="RTZ131" s="2"/>
      <c r="RUA131" s="2"/>
      <c r="RUB131" s="2"/>
      <c r="RUC131" s="2"/>
      <c r="RUD131" s="2"/>
      <c r="RUE131" s="2"/>
      <c r="RUF131" s="2"/>
      <c r="RUG131" s="2"/>
      <c r="RUH131" s="2"/>
      <c r="RUI131" s="2"/>
      <c r="RUJ131" s="2"/>
      <c r="RUK131" s="2"/>
      <c r="RUL131" s="2"/>
      <c r="RUM131" s="2"/>
      <c r="RUN131" s="2"/>
      <c r="RUO131" s="2"/>
      <c r="RUP131" s="2"/>
      <c r="RUQ131" s="2"/>
      <c r="RUR131" s="2"/>
      <c r="RUS131" s="2"/>
      <c r="RUT131" s="2"/>
      <c r="RUU131" s="2"/>
      <c r="RUV131" s="2"/>
      <c r="RUW131" s="2"/>
      <c r="RUX131" s="2"/>
      <c r="RUY131" s="2"/>
      <c r="RUZ131" s="2"/>
      <c r="RVA131" s="2"/>
      <c r="RVB131" s="2"/>
      <c r="RVC131" s="2"/>
      <c r="RVD131" s="2"/>
      <c r="RVE131" s="2"/>
      <c r="RVF131" s="2"/>
      <c r="RVG131" s="2"/>
      <c r="RVH131" s="2"/>
      <c r="RVI131" s="2"/>
      <c r="RVJ131" s="2"/>
      <c r="RVK131" s="2"/>
      <c r="RVL131" s="2"/>
      <c r="RVM131" s="2"/>
      <c r="RVN131" s="2"/>
      <c r="RVO131" s="2"/>
      <c r="RVP131" s="2"/>
      <c r="RVQ131" s="2"/>
      <c r="RVR131" s="2"/>
      <c r="RVS131" s="2"/>
      <c r="RVT131" s="2"/>
      <c r="RVU131" s="2"/>
      <c r="RVV131" s="2"/>
      <c r="RVW131" s="2"/>
      <c r="RVX131" s="2"/>
      <c r="RVY131" s="2"/>
      <c r="RVZ131" s="2"/>
      <c r="RWA131" s="2"/>
      <c r="RWB131" s="2"/>
      <c r="RWC131" s="2"/>
      <c r="RWD131" s="2"/>
      <c r="RWE131" s="2"/>
      <c r="RWF131" s="2"/>
      <c r="RWG131" s="2"/>
      <c r="RWH131" s="2"/>
      <c r="RWI131" s="2"/>
      <c r="RWJ131" s="2"/>
      <c r="RWK131" s="2"/>
      <c r="RWL131" s="2"/>
      <c r="RWM131" s="2"/>
      <c r="RWN131" s="2"/>
      <c r="RWO131" s="2"/>
      <c r="RWP131" s="2"/>
      <c r="RWQ131" s="2"/>
      <c r="RWR131" s="2"/>
      <c r="RWS131" s="2"/>
      <c r="RWT131" s="2"/>
      <c r="RWU131" s="2"/>
      <c r="RWV131" s="2"/>
      <c r="RWW131" s="2"/>
      <c r="RWX131" s="2"/>
      <c r="RWY131" s="2"/>
      <c r="RWZ131" s="2"/>
      <c r="RXA131" s="2"/>
      <c r="RXB131" s="2"/>
      <c r="RXC131" s="2"/>
      <c r="RXD131" s="2"/>
      <c r="RXE131" s="2"/>
      <c r="RXF131" s="2"/>
      <c r="RXG131" s="2"/>
      <c r="RXH131" s="2"/>
      <c r="RXI131" s="2"/>
      <c r="RXJ131" s="2"/>
      <c r="RXK131" s="2"/>
      <c r="RXL131" s="2"/>
      <c r="RXM131" s="2"/>
      <c r="RXN131" s="2"/>
      <c r="RXO131" s="2"/>
      <c r="RXP131" s="2"/>
      <c r="RXQ131" s="2"/>
      <c r="RXR131" s="2"/>
      <c r="RXS131" s="2"/>
      <c r="RXT131" s="2"/>
      <c r="RXU131" s="2"/>
      <c r="RXV131" s="2"/>
      <c r="RXW131" s="2"/>
      <c r="RXX131" s="2"/>
      <c r="RXY131" s="2"/>
      <c r="RXZ131" s="2"/>
      <c r="RYA131" s="2"/>
      <c r="RYB131" s="2"/>
      <c r="RYC131" s="2"/>
      <c r="RYD131" s="2"/>
      <c r="RYE131" s="2"/>
      <c r="RYF131" s="2"/>
      <c r="RYG131" s="2"/>
      <c r="RYH131" s="2"/>
      <c r="RYI131" s="2"/>
      <c r="RYJ131" s="2"/>
      <c r="RYK131" s="2"/>
      <c r="RYL131" s="2"/>
      <c r="RYM131" s="2"/>
      <c r="RYN131" s="2"/>
      <c r="RYO131" s="2"/>
      <c r="RYP131" s="2"/>
      <c r="RYQ131" s="2"/>
      <c r="RYR131" s="2"/>
      <c r="RYS131" s="2"/>
      <c r="RYT131" s="2"/>
      <c r="RYU131" s="2"/>
      <c r="RYV131" s="2"/>
      <c r="RYW131" s="2"/>
      <c r="RYX131" s="2"/>
      <c r="RYY131" s="2"/>
      <c r="RYZ131" s="2"/>
      <c r="RZA131" s="2"/>
      <c r="RZB131" s="2"/>
      <c r="RZC131" s="2"/>
      <c r="RZD131" s="2"/>
      <c r="RZE131" s="2"/>
      <c r="RZF131" s="2"/>
      <c r="RZG131" s="2"/>
      <c r="RZH131" s="2"/>
      <c r="RZI131" s="2"/>
      <c r="RZJ131" s="2"/>
      <c r="RZK131" s="2"/>
      <c r="RZL131" s="2"/>
      <c r="RZM131" s="2"/>
      <c r="RZN131" s="2"/>
      <c r="RZO131" s="2"/>
      <c r="RZP131" s="2"/>
      <c r="RZQ131" s="2"/>
      <c r="RZR131" s="2"/>
      <c r="RZS131" s="2"/>
      <c r="RZT131" s="2"/>
      <c r="RZU131" s="2"/>
      <c r="RZV131" s="2"/>
      <c r="RZW131" s="2"/>
      <c r="RZX131" s="2"/>
      <c r="RZY131" s="2"/>
      <c r="RZZ131" s="2"/>
      <c r="SAA131" s="2"/>
      <c r="SAB131" s="2"/>
      <c r="SAC131" s="2"/>
      <c r="SAD131" s="2"/>
      <c r="SAE131" s="2"/>
      <c r="SAF131" s="2"/>
      <c r="SAG131" s="2"/>
      <c r="SAH131" s="2"/>
      <c r="SAI131" s="2"/>
      <c r="SAJ131" s="2"/>
      <c r="SAK131" s="2"/>
      <c r="SAL131" s="2"/>
      <c r="SAM131" s="2"/>
      <c r="SAN131" s="2"/>
      <c r="SAO131" s="2"/>
      <c r="SAP131" s="2"/>
      <c r="SAQ131" s="2"/>
      <c r="SAR131" s="2"/>
      <c r="SAS131" s="2"/>
      <c r="SAT131" s="2"/>
      <c r="SAU131" s="2"/>
      <c r="SAV131" s="2"/>
      <c r="SAW131" s="2"/>
      <c r="SAX131" s="2"/>
      <c r="SAY131" s="2"/>
      <c r="SAZ131" s="2"/>
      <c r="SBA131" s="2"/>
      <c r="SBB131" s="2"/>
      <c r="SBC131" s="2"/>
      <c r="SBD131" s="2"/>
      <c r="SBE131" s="2"/>
      <c r="SBF131" s="2"/>
      <c r="SBG131" s="2"/>
      <c r="SBH131" s="2"/>
      <c r="SBI131" s="2"/>
      <c r="SBJ131" s="2"/>
      <c r="SBK131" s="2"/>
      <c r="SBL131" s="2"/>
      <c r="SBM131" s="2"/>
      <c r="SBN131" s="2"/>
      <c r="SBO131" s="2"/>
      <c r="SBP131" s="2"/>
      <c r="SBQ131" s="2"/>
      <c r="SBR131" s="2"/>
      <c r="SBS131" s="2"/>
      <c r="SBT131" s="2"/>
      <c r="SBU131" s="2"/>
      <c r="SBV131" s="2"/>
      <c r="SBW131" s="2"/>
      <c r="SBX131" s="2"/>
      <c r="SBY131" s="2"/>
      <c r="SBZ131" s="2"/>
      <c r="SCA131" s="2"/>
      <c r="SCB131" s="2"/>
      <c r="SCC131" s="2"/>
      <c r="SCD131" s="2"/>
      <c r="SCE131" s="2"/>
      <c r="SCF131" s="2"/>
      <c r="SCG131" s="2"/>
      <c r="SCH131" s="2"/>
      <c r="SCI131" s="2"/>
      <c r="SCJ131" s="2"/>
      <c r="SCK131" s="2"/>
      <c r="SCL131" s="2"/>
      <c r="SCM131" s="2"/>
      <c r="SCN131" s="2"/>
      <c r="SCO131" s="2"/>
      <c r="SCP131" s="2"/>
      <c r="SCQ131" s="2"/>
      <c r="SCR131" s="2"/>
      <c r="SCS131" s="2"/>
      <c r="SCT131" s="2"/>
      <c r="SCU131" s="2"/>
      <c r="SCV131" s="2"/>
      <c r="SCW131" s="2"/>
      <c r="SCX131" s="2"/>
      <c r="SCY131" s="2"/>
      <c r="SCZ131" s="2"/>
      <c r="SDA131" s="2"/>
      <c r="SDB131" s="2"/>
      <c r="SDC131" s="2"/>
      <c r="SDD131" s="2"/>
      <c r="SDE131" s="2"/>
      <c r="SDF131" s="2"/>
      <c r="SDG131" s="2"/>
      <c r="SDH131" s="2"/>
      <c r="SDI131" s="2"/>
      <c r="SDJ131" s="2"/>
      <c r="SDK131" s="2"/>
      <c r="SDL131" s="2"/>
      <c r="SDM131" s="2"/>
      <c r="SDN131" s="2"/>
      <c r="SDO131" s="2"/>
      <c r="SDP131" s="2"/>
      <c r="SDQ131" s="2"/>
      <c r="SDR131" s="2"/>
      <c r="SDS131" s="2"/>
      <c r="SDT131" s="2"/>
      <c r="SDU131" s="2"/>
      <c r="SDV131" s="2"/>
      <c r="SDW131" s="2"/>
      <c r="SDX131" s="2"/>
      <c r="SDY131" s="2"/>
      <c r="SDZ131" s="2"/>
      <c r="SEA131" s="2"/>
      <c r="SEB131" s="2"/>
      <c r="SEC131" s="2"/>
      <c r="SED131" s="2"/>
      <c r="SEE131" s="2"/>
      <c r="SEF131" s="2"/>
      <c r="SEG131" s="2"/>
      <c r="SEH131" s="2"/>
      <c r="SEI131" s="2"/>
      <c r="SEJ131" s="2"/>
      <c r="SEK131" s="2"/>
      <c r="SEL131" s="2"/>
      <c r="SEM131" s="2"/>
      <c r="SEN131" s="2"/>
      <c r="SEO131" s="2"/>
      <c r="SEP131" s="2"/>
      <c r="SEQ131" s="2"/>
      <c r="SER131" s="2"/>
      <c r="SES131" s="2"/>
      <c r="SET131" s="2"/>
      <c r="SEU131" s="2"/>
      <c r="SEV131" s="2"/>
      <c r="SEW131" s="2"/>
      <c r="SEX131" s="2"/>
      <c r="SEY131" s="2"/>
      <c r="SEZ131" s="2"/>
      <c r="SFA131" s="2"/>
      <c r="SFB131" s="2"/>
      <c r="SFC131" s="2"/>
      <c r="SFD131" s="2"/>
      <c r="SFE131" s="2"/>
      <c r="SFF131" s="2"/>
      <c r="SFG131" s="2"/>
      <c r="SFH131" s="2"/>
      <c r="SFI131" s="2"/>
      <c r="SFJ131" s="2"/>
      <c r="SFK131" s="2"/>
      <c r="SFL131" s="2"/>
      <c r="SFM131" s="2"/>
      <c r="SFN131" s="2"/>
      <c r="SFO131" s="2"/>
      <c r="SFP131" s="2"/>
      <c r="SFQ131" s="2"/>
      <c r="SFR131" s="2"/>
      <c r="SFS131" s="2"/>
      <c r="SFT131" s="2"/>
      <c r="SFU131" s="2"/>
      <c r="SFV131" s="2"/>
      <c r="SFW131" s="2"/>
      <c r="SFX131" s="2"/>
      <c r="SFY131" s="2"/>
      <c r="SFZ131" s="2"/>
      <c r="SGA131" s="2"/>
      <c r="SGB131" s="2"/>
      <c r="SGC131" s="2"/>
      <c r="SGD131" s="2"/>
      <c r="SGE131" s="2"/>
      <c r="SGF131" s="2"/>
      <c r="SGG131" s="2"/>
      <c r="SGH131" s="2"/>
      <c r="SGI131" s="2"/>
      <c r="SGJ131" s="2"/>
      <c r="SGK131" s="2"/>
      <c r="SGL131" s="2"/>
      <c r="SGM131" s="2"/>
      <c r="SGN131" s="2"/>
      <c r="SGO131" s="2"/>
      <c r="SGP131" s="2"/>
      <c r="SGQ131" s="2"/>
      <c r="SGR131" s="2"/>
      <c r="SGS131" s="2"/>
      <c r="SGT131" s="2"/>
      <c r="SGU131" s="2"/>
      <c r="SGV131" s="2"/>
      <c r="SGW131" s="2"/>
      <c r="SGX131" s="2"/>
      <c r="SGY131" s="2"/>
      <c r="SGZ131" s="2"/>
      <c r="SHA131" s="2"/>
      <c r="SHB131" s="2"/>
      <c r="SHC131" s="2"/>
      <c r="SHD131" s="2"/>
      <c r="SHE131" s="2"/>
      <c r="SHF131" s="2"/>
      <c r="SHG131" s="2"/>
      <c r="SHH131" s="2"/>
      <c r="SHI131" s="2"/>
      <c r="SHJ131" s="2"/>
      <c r="SHK131" s="2"/>
      <c r="SHL131" s="2"/>
      <c r="SHM131" s="2"/>
      <c r="SHN131" s="2"/>
      <c r="SHO131" s="2"/>
      <c r="SHP131" s="2"/>
      <c r="SHQ131" s="2"/>
      <c r="SHR131" s="2"/>
      <c r="SHS131" s="2"/>
      <c r="SHT131" s="2"/>
      <c r="SHU131" s="2"/>
      <c r="SHV131" s="2"/>
      <c r="SHW131" s="2"/>
      <c r="SHX131" s="2"/>
      <c r="SHY131" s="2"/>
      <c r="SHZ131" s="2"/>
      <c r="SIA131" s="2"/>
      <c r="SIB131" s="2"/>
      <c r="SIC131" s="2"/>
      <c r="SID131" s="2"/>
      <c r="SIE131" s="2"/>
      <c r="SIF131" s="2"/>
      <c r="SIG131" s="2"/>
      <c r="SIH131" s="2"/>
      <c r="SII131" s="2"/>
      <c r="SIJ131" s="2"/>
      <c r="SIK131" s="2"/>
      <c r="SIL131" s="2"/>
      <c r="SIM131" s="2"/>
      <c r="SIN131" s="2"/>
      <c r="SIO131" s="2"/>
      <c r="SIP131" s="2"/>
      <c r="SIQ131" s="2"/>
      <c r="SIR131" s="2"/>
      <c r="SIS131" s="2"/>
      <c r="SIT131" s="2"/>
      <c r="SIU131" s="2"/>
      <c r="SIV131" s="2"/>
      <c r="SIW131" s="2"/>
      <c r="SIX131" s="2"/>
      <c r="SIY131" s="2"/>
      <c r="SIZ131" s="2"/>
      <c r="SJA131" s="2"/>
      <c r="SJB131" s="2"/>
      <c r="SJC131" s="2"/>
      <c r="SJD131" s="2"/>
      <c r="SJE131" s="2"/>
      <c r="SJF131" s="2"/>
      <c r="SJG131" s="2"/>
      <c r="SJH131" s="2"/>
      <c r="SJI131" s="2"/>
      <c r="SJJ131" s="2"/>
      <c r="SJK131" s="2"/>
      <c r="SJL131" s="2"/>
      <c r="SJM131" s="2"/>
      <c r="SJN131" s="2"/>
      <c r="SJO131" s="2"/>
      <c r="SJP131" s="2"/>
      <c r="SJQ131" s="2"/>
      <c r="SJR131" s="2"/>
      <c r="SJS131" s="2"/>
      <c r="SJT131" s="2"/>
      <c r="SJU131" s="2"/>
      <c r="SJV131" s="2"/>
      <c r="SJW131" s="2"/>
      <c r="SJX131" s="2"/>
      <c r="SJY131" s="2"/>
      <c r="SJZ131" s="2"/>
      <c r="SKA131" s="2"/>
      <c r="SKB131" s="2"/>
      <c r="SKC131" s="2"/>
      <c r="SKD131" s="2"/>
      <c r="SKE131" s="2"/>
      <c r="SKF131" s="2"/>
      <c r="SKG131" s="2"/>
      <c r="SKH131" s="2"/>
      <c r="SKI131" s="2"/>
      <c r="SKJ131" s="2"/>
      <c r="SKK131" s="2"/>
      <c r="SKL131" s="2"/>
      <c r="SKM131" s="2"/>
      <c r="SKN131" s="2"/>
      <c r="SKO131" s="2"/>
      <c r="SKP131" s="2"/>
      <c r="SKQ131" s="2"/>
      <c r="SKR131" s="2"/>
      <c r="SKS131" s="2"/>
      <c r="SKT131" s="2"/>
      <c r="SKU131" s="2"/>
      <c r="SKV131" s="2"/>
      <c r="SKW131" s="2"/>
      <c r="SKX131" s="2"/>
      <c r="SKY131" s="2"/>
      <c r="SKZ131" s="2"/>
      <c r="SLA131" s="2"/>
      <c r="SLB131" s="2"/>
      <c r="SLC131" s="2"/>
      <c r="SLD131" s="2"/>
      <c r="SLE131" s="2"/>
      <c r="SLF131" s="2"/>
      <c r="SLG131" s="2"/>
      <c r="SLH131" s="2"/>
      <c r="SLI131" s="2"/>
      <c r="SLJ131" s="2"/>
      <c r="SLK131" s="2"/>
      <c r="SLL131" s="2"/>
      <c r="SLM131" s="2"/>
      <c r="SLN131" s="2"/>
      <c r="SLO131" s="2"/>
      <c r="SLP131" s="2"/>
      <c r="SLQ131" s="2"/>
      <c r="SLR131" s="2"/>
      <c r="SLS131" s="2"/>
      <c r="SLT131" s="2"/>
      <c r="SLU131" s="2"/>
      <c r="SLV131" s="2"/>
      <c r="SLW131" s="2"/>
      <c r="SLX131" s="2"/>
      <c r="SLY131" s="2"/>
      <c r="SLZ131" s="2"/>
      <c r="SMA131" s="2"/>
      <c r="SMB131" s="2"/>
      <c r="SMC131" s="2"/>
      <c r="SMD131" s="2"/>
      <c r="SME131" s="2"/>
      <c r="SMF131" s="2"/>
      <c r="SMG131" s="2"/>
      <c r="SMH131" s="2"/>
      <c r="SMI131" s="2"/>
      <c r="SMJ131" s="2"/>
      <c r="SMK131" s="2"/>
      <c r="SML131" s="2"/>
      <c r="SMM131" s="2"/>
      <c r="SMN131" s="2"/>
      <c r="SMO131" s="2"/>
      <c r="SMP131" s="2"/>
      <c r="SMQ131" s="2"/>
      <c r="SMR131" s="2"/>
      <c r="SMS131" s="2"/>
      <c r="SMT131" s="2"/>
      <c r="SMU131" s="2"/>
      <c r="SMV131" s="2"/>
      <c r="SMW131" s="2"/>
      <c r="SMX131" s="2"/>
      <c r="SMY131" s="2"/>
      <c r="SMZ131" s="2"/>
      <c r="SNA131" s="2"/>
      <c r="SNB131" s="2"/>
      <c r="SNC131" s="2"/>
      <c r="SND131" s="2"/>
      <c r="SNE131" s="2"/>
      <c r="SNF131" s="2"/>
      <c r="SNG131" s="2"/>
      <c r="SNH131" s="2"/>
      <c r="SNI131" s="2"/>
      <c r="SNJ131" s="2"/>
      <c r="SNK131" s="2"/>
      <c r="SNL131" s="2"/>
      <c r="SNM131" s="2"/>
      <c r="SNN131" s="2"/>
      <c r="SNO131" s="2"/>
      <c r="SNP131" s="2"/>
      <c r="SNQ131" s="2"/>
      <c r="SNR131" s="2"/>
      <c r="SNS131" s="2"/>
      <c r="SNT131" s="2"/>
      <c r="SNU131" s="2"/>
      <c r="SNV131" s="2"/>
      <c r="SNW131" s="2"/>
      <c r="SNX131" s="2"/>
      <c r="SNY131" s="2"/>
      <c r="SNZ131" s="2"/>
      <c r="SOA131" s="2"/>
      <c r="SOB131" s="2"/>
      <c r="SOC131" s="2"/>
      <c r="SOD131" s="2"/>
      <c r="SOE131" s="2"/>
      <c r="SOF131" s="2"/>
      <c r="SOG131" s="2"/>
      <c r="SOH131" s="2"/>
      <c r="SOI131" s="2"/>
      <c r="SOJ131" s="2"/>
      <c r="SOK131" s="2"/>
      <c r="SOL131" s="2"/>
      <c r="SOM131" s="2"/>
      <c r="SON131" s="2"/>
      <c r="SOO131" s="2"/>
      <c r="SOP131" s="2"/>
      <c r="SOQ131" s="2"/>
      <c r="SOR131" s="2"/>
      <c r="SOS131" s="2"/>
      <c r="SOT131" s="2"/>
      <c r="SOU131" s="2"/>
      <c r="SOV131" s="2"/>
      <c r="SOW131" s="2"/>
      <c r="SOX131" s="2"/>
      <c r="SOY131" s="2"/>
      <c r="SOZ131" s="2"/>
      <c r="SPA131" s="2"/>
      <c r="SPB131" s="2"/>
      <c r="SPC131" s="2"/>
      <c r="SPD131" s="2"/>
      <c r="SPE131" s="2"/>
      <c r="SPF131" s="2"/>
      <c r="SPG131" s="2"/>
      <c r="SPH131" s="2"/>
      <c r="SPI131" s="2"/>
      <c r="SPJ131" s="2"/>
      <c r="SPK131" s="2"/>
      <c r="SPL131" s="2"/>
      <c r="SPM131" s="2"/>
      <c r="SPN131" s="2"/>
      <c r="SPO131" s="2"/>
      <c r="SPP131" s="2"/>
      <c r="SPQ131" s="2"/>
      <c r="SPR131" s="2"/>
      <c r="SPS131" s="2"/>
      <c r="SPT131" s="2"/>
      <c r="SPU131" s="2"/>
      <c r="SPV131" s="2"/>
      <c r="SPW131" s="2"/>
      <c r="SPX131" s="2"/>
      <c r="SPY131" s="2"/>
      <c r="SPZ131" s="2"/>
      <c r="SQA131" s="2"/>
      <c r="SQB131" s="2"/>
      <c r="SQC131" s="2"/>
      <c r="SQD131" s="2"/>
      <c r="SQE131" s="2"/>
      <c r="SQF131" s="2"/>
      <c r="SQG131" s="2"/>
      <c r="SQH131" s="2"/>
      <c r="SQI131" s="2"/>
      <c r="SQJ131" s="2"/>
      <c r="SQK131" s="2"/>
      <c r="SQL131" s="2"/>
      <c r="SQM131" s="2"/>
      <c r="SQN131" s="2"/>
      <c r="SQO131" s="2"/>
      <c r="SQP131" s="2"/>
      <c r="SQQ131" s="2"/>
      <c r="SQR131" s="2"/>
      <c r="SQS131" s="2"/>
      <c r="SQT131" s="2"/>
      <c r="SQU131" s="2"/>
      <c r="SQV131" s="2"/>
      <c r="SQW131" s="2"/>
      <c r="SQX131" s="2"/>
      <c r="SQY131" s="2"/>
      <c r="SQZ131" s="2"/>
      <c r="SRA131" s="2"/>
      <c r="SRB131" s="2"/>
      <c r="SRC131" s="2"/>
      <c r="SRD131" s="2"/>
      <c r="SRE131" s="2"/>
      <c r="SRF131" s="2"/>
      <c r="SRG131" s="2"/>
      <c r="SRH131" s="2"/>
      <c r="SRI131" s="2"/>
      <c r="SRJ131" s="2"/>
      <c r="SRK131" s="2"/>
      <c r="SRL131" s="2"/>
      <c r="SRM131" s="2"/>
      <c r="SRN131" s="2"/>
      <c r="SRO131" s="2"/>
      <c r="SRP131" s="2"/>
      <c r="SRQ131" s="2"/>
      <c r="SRR131" s="2"/>
      <c r="SRS131" s="2"/>
      <c r="SRT131" s="2"/>
      <c r="SRU131" s="2"/>
      <c r="SRV131" s="2"/>
      <c r="SRW131" s="2"/>
      <c r="SRX131" s="2"/>
      <c r="SRY131" s="2"/>
      <c r="SRZ131" s="2"/>
      <c r="SSA131" s="2"/>
      <c r="SSB131" s="2"/>
      <c r="SSC131" s="2"/>
      <c r="SSD131" s="2"/>
      <c r="SSE131" s="2"/>
      <c r="SSF131" s="2"/>
      <c r="SSG131" s="2"/>
      <c r="SSH131" s="2"/>
      <c r="SSI131" s="2"/>
      <c r="SSJ131" s="2"/>
      <c r="SSK131" s="2"/>
      <c r="SSL131" s="2"/>
      <c r="SSM131" s="2"/>
      <c r="SSN131" s="2"/>
      <c r="SSO131" s="2"/>
      <c r="SSP131" s="2"/>
      <c r="SSQ131" s="2"/>
      <c r="SSR131" s="2"/>
      <c r="SSS131" s="2"/>
      <c r="SST131" s="2"/>
      <c r="SSU131" s="2"/>
      <c r="SSV131" s="2"/>
      <c r="SSW131" s="2"/>
      <c r="SSX131" s="2"/>
      <c r="SSY131" s="2"/>
      <c r="SSZ131" s="2"/>
      <c r="STA131" s="2"/>
      <c r="STB131" s="2"/>
      <c r="STC131" s="2"/>
      <c r="STD131" s="2"/>
      <c r="STE131" s="2"/>
      <c r="STF131" s="2"/>
      <c r="STG131" s="2"/>
      <c r="STH131" s="2"/>
      <c r="STI131" s="2"/>
      <c r="STJ131" s="2"/>
      <c r="STK131" s="2"/>
      <c r="STL131" s="2"/>
      <c r="STM131" s="2"/>
      <c r="STN131" s="2"/>
      <c r="STO131" s="2"/>
      <c r="STP131" s="2"/>
      <c r="STQ131" s="2"/>
      <c r="STR131" s="2"/>
      <c r="STS131" s="2"/>
      <c r="STT131" s="2"/>
      <c r="STU131" s="2"/>
      <c r="STV131" s="2"/>
      <c r="STW131" s="2"/>
      <c r="STX131" s="2"/>
      <c r="STY131" s="2"/>
      <c r="STZ131" s="2"/>
      <c r="SUA131" s="2"/>
      <c r="SUB131" s="2"/>
      <c r="SUC131" s="2"/>
      <c r="SUD131" s="2"/>
      <c r="SUE131" s="2"/>
      <c r="SUF131" s="2"/>
      <c r="SUG131" s="2"/>
      <c r="SUH131" s="2"/>
      <c r="SUI131" s="2"/>
      <c r="SUJ131" s="2"/>
      <c r="SUK131" s="2"/>
      <c r="SUL131" s="2"/>
      <c r="SUM131" s="2"/>
      <c r="SUN131" s="2"/>
      <c r="SUO131" s="2"/>
      <c r="SUP131" s="2"/>
      <c r="SUQ131" s="2"/>
      <c r="SUR131" s="2"/>
      <c r="SUS131" s="2"/>
      <c r="SUT131" s="2"/>
      <c r="SUU131" s="2"/>
      <c r="SUV131" s="2"/>
      <c r="SUW131" s="2"/>
      <c r="SUX131" s="2"/>
      <c r="SUY131" s="2"/>
      <c r="SUZ131" s="2"/>
      <c r="SVA131" s="2"/>
      <c r="SVB131" s="2"/>
      <c r="SVC131" s="2"/>
      <c r="SVD131" s="2"/>
      <c r="SVE131" s="2"/>
      <c r="SVF131" s="2"/>
      <c r="SVG131" s="2"/>
      <c r="SVH131" s="2"/>
      <c r="SVI131" s="2"/>
      <c r="SVJ131" s="2"/>
      <c r="SVK131" s="2"/>
      <c r="SVL131" s="2"/>
      <c r="SVM131" s="2"/>
      <c r="SVN131" s="2"/>
      <c r="SVO131" s="2"/>
      <c r="SVP131" s="2"/>
      <c r="SVQ131" s="2"/>
      <c r="SVR131" s="2"/>
      <c r="SVS131" s="2"/>
      <c r="SVT131" s="2"/>
      <c r="SVU131" s="2"/>
      <c r="SVV131" s="2"/>
      <c r="SVW131" s="2"/>
      <c r="SVX131" s="2"/>
      <c r="SVY131" s="2"/>
      <c r="SVZ131" s="2"/>
      <c r="SWA131" s="2"/>
      <c r="SWB131" s="2"/>
      <c r="SWC131" s="2"/>
      <c r="SWD131" s="2"/>
      <c r="SWE131" s="2"/>
      <c r="SWF131" s="2"/>
      <c r="SWG131" s="2"/>
      <c r="SWH131" s="2"/>
      <c r="SWI131" s="2"/>
      <c r="SWJ131" s="2"/>
      <c r="SWK131" s="2"/>
      <c r="SWL131" s="2"/>
      <c r="SWM131" s="2"/>
      <c r="SWN131" s="2"/>
      <c r="SWO131" s="2"/>
      <c r="SWP131" s="2"/>
      <c r="SWQ131" s="2"/>
      <c r="SWR131" s="2"/>
      <c r="SWS131" s="2"/>
      <c r="SWT131" s="2"/>
      <c r="SWU131" s="2"/>
      <c r="SWV131" s="2"/>
      <c r="SWW131" s="2"/>
      <c r="SWX131" s="2"/>
      <c r="SWY131" s="2"/>
      <c r="SWZ131" s="2"/>
      <c r="SXA131" s="2"/>
      <c r="SXB131" s="2"/>
      <c r="SXC131" s="2"/>
      <c r="SXD131" s="2"/>
      <c r="SXE131" s="2"/>
      <c r="SXF131" s="2"/>
      <c r="SXG131" s="2"/>
      <c r="SXH131" s="2"/>
      <c r="SXI131" s="2"/>
      <c r="SXJ131" s="2"/>
      <c r="SXK131" s="2"/>
      <c r="SXL131" s="2"/>
      <c r="SXM131" s="2"/>
      <c r="SXN131" s="2"/>
      <c r="SXO131" s="2"/>
      <c r="SXP131" s="2"/>
      <c r="SXQ131" s="2"/>
      <c r="SXR131" s="2"/>
      <c r="SXS131" s="2"/>
      <c r="SXT131" s="2"/>
      <c r="SXU131" s="2"/>
      <c r="SXV131" s="2"/>
      <c r="SXW131" s="2"/>
      <c r="SXX131" s="2"/>
      <c r="SXY131" s="2"/>
      <c r="SXZ131" s="2"/>
      <c r="SYA131" s="2"/>
      <c r="SYB131" s="2"/>
      <c r="SYC131" s="2"/>
      <c r="SYD131" s="2"/>
      <c r="SYE131" s="2"/>
      <c r="SYF131" s="2"/>
      <c r="SYG131" s="2"/>
      <c r="SYH131" s="2"/>
      <c r="SYI131" s="2"/>
      <c r="SYJ131" s="2"/>
      <c r="SYK131" s="2"/>
      <c r="SYL131" s="2"/>
      <c r="SYM131" s="2"/>
      <c r="SYN131" s="2"/>
      <c r="SYO131" s="2"/>
      <c r="SYP131" s="2"/>
      <c r="SYQ131" s="2"/>
      <c r="SYR131" s="2"/>
      <c r="SYS131" s="2"/>
      <c r="SYT131" s="2"/>
      <c r="SYU131" s="2"/>
      <c r="SYV131" s="2"/>
      <c r="SYW131" s="2"/>
      <c r="SYX131" s="2"/>
      <c r="SYY131" s="2"/>
      <c r="SYZ131" s="2"/>
      <c r="SZA131" s="2"/>
      <c r="SZB131" s="2"/>
      <c r="SZC131" s="2"/>
      <c r="SZD131" s="2"/>
      <c r="SZE131" s="2"/>
      <c r="SZF131" s="2"/>
      <c r="SZG131" s="2"/>
      <c r="SZH131" s="2"/>
      <c r="SZI131" s="2"/>
      <c r="SZJ131" s="2"/>
      <c r="SZK131" s="2"/>
      <c r="SZL131" s="2"/>
      <c r="SZM131" s="2"/>
      <c r="SZN131" s="2"/>
      <c r="SZO131" s="2"/>
      <c r="SZP131" s="2"/>
      <c r="SZQ131" s="2"/>
      <c r="SZR131" s="2"/>
      <c r="SZS131" s="2"/>
      <c r="SZT131" s="2"/>
      <c r="SZU131" s="2"/>
      <c r="SZV131" s="2"/>
      <c r="SZW131" s="2"/>
      <c r="SZX131" s="2"/>
      <c r="SZY131" s="2"/>
      <c r="SZZ131" s="2"/>
      <c r="TAA131" s="2"/>
      <c r="TAB131" s="2"/>
      <c r="TAC131" s="2"/>
      <c r="TAD131" s="2"/>
      <c r="TAE131" s="2"/>
      <c r="TAF131" s="2"/>
      <c r="TAG131" s="2"/>
      <c r="TAH131" s="2"/>
      <c r="TAI131" s="2"/>
      <c r="TAJ131" s="2"/>
      <c r="TAK131" s="2"/>
      <c r="TAL131" s="2"/>
      <c r="TAM131" s="2"/>
      <c r="TAN131" s="2"/>
      <c r="TAO131" s="2"/>
      <c r="TAP131" s="2"/>
      <c r="TAQ131" s="2"/>
      <c r="TAR131" s="2"/>
      <c r="TAS131" s="2"/>
      <c r="TAT131" s="2"/>
      <c r="TAU131" s="2"/>
      <c r="TAV131" s="2"/>
      <c r="TAW131" s="2"/>
      <c r="TAX131" s="2"/>
      <c r="TAY131" s="2"/>
      <c r="TAZ131" s="2"/>
      <c r="TBA131" s="2"/>
      <c r="TBB131" s="2"/>
      <c r="TBC131" s="2"/>
      <c r="TBD131" s="2"/>
      <c r="TBE131" s="2"/>
      <c r="TBF131" s="2"/>
      <c r="TBG131" s="2"/>
      <c r="TBH131" s="2"/>
      <c r="TBI131" s="2"/>
      <c r="TBJ131" s="2"/>
      <c r="TBK131" s="2"/>
      <c r="TBL131" s="2"/>
      <c r="TBM131" s="2"/>
      <c r="TBN131" s="2"/>
      <c r="TBO131" s="2"/>
      <c r="TBP131" s="2"/>
      <c r="TBQ131" s="2"/>
      <c r="TBR131" s="2"/>
      <c r="TBS131" s="2"/>
      <c r="TBT131" s="2"/>
      <c r="TBU131" s="2"/>
      <c r="TBV131" s="2"/>
      <c r="TBW131" s="2"/>
      <c r="TBX131" s="2"/>
      <c r="TBY131" s="2"/>
      <c r="TBZ131" s="2"/>
      <c r="TCA131" s="2"/>
      <c r="TCB131" s="2"/>
      <c r="TCC131" s="2"/>
      <c r="TCD131" s="2"/>
      <c r="TCE131" s="2"/>
      <c r="TCF131" s="2"/>
      <c r="TCG131" s="2"/>
      <c r="TCH131" s="2"/>
      <c r="TCI131" s="2"/>
      <c r="TCJ131" s="2"/>
      <c r="TCK131" s="2"/>
      <c r="TCL131" s="2"/>
      <c r="TCM131" s="2"/>
      <c r="TCN131" s="2"/>
      <c r="TCO131" s="2"/>
      <c r="TCP131" s="2"/>
      <c r="TCQ131" s="2"/>
      <c r="TCR131" s="2"/>
      <c r="TCS131" s="2"/>
      <c r="TCT131" s="2"/>
      <c r="TCU131" s="2"/>
      <c r="TCV131" s="2"/>
      <c r="TCW131" s="2"/>
      <c r="TCX131" s="2"/>
      <c r="TCY131" s="2"/>
      <c r="TCZ131" s="2"/>
      <c r="TDA131" s="2"/>
      <c r="TDB131" s="2"/>
      <c r="TDC131" s="2"/>
      <c r="TDD131" s="2"/>
      <c r="TDE131" s="2"/>
      <c r="TDF131" s="2"/>
      <c r="TDG131" s="2"/>
      <c r="TDH131" s="2"/>
      <c r="TDI131" s="2"/>
      <c r="TDJ131" s="2"/>
      <c r="TDK131" s="2"/>
      <c r="TDL131" s="2"/>
      <c r="TDM131" s="2"/>
      <c r="TDN131" s="2"/>
      <c r="TDO131" s="2"/>
      <c r="TDP131" s="2"/>
      <c r="TDQ131" s="2"/>
      <c r="TDR131" s="2"/>
      <c r="TDS131" s="2"/>
      <c r="TDT131" s="2"/>
      <c r="TDU131" s="2"/>
      <c r="TDV131" s="2"/>
      <c r="TDW131" s="2"/>
      <c r="TDX131" s="2"/>
      <c r="TDY131" s="2"/>
      <c r="TDZ131" s="2"/>
      <c r="TEA131" s="2"/>
      <c r="TEB131" s="2"/>
      <c r="TEC131" s="2"/>
      <c r="TED131" s="2"/>
      <c r="TEE131" s="2"/>
      <c r="TEF131" s="2"/>
      <c r="TEG131" s="2"/>
      <c r="TEH131" s="2"/>
      <c r="TEI131" s="2"/>
      <c r="TEJ131" s="2"/>
      <c r="TEK131" s="2"/>
      <c r="TEL131" s="2"/>
      <c r="TEM131" s="2"/>
      <c r="TEN131" s="2"/>
      <c r="TEO131" s="2"/>
      <c r="TEP131" s="2"/>
      <c r="TEQ131" s="2"/>
      <c r="TER131" s="2"/>
      <c r="TES131" s="2"/>
      <c r="TET131" s="2"/>
      <c r="TEU131" s="2"/>
      <c r="TEV131" s="2"/>
      <c r="TEW131" s="2"/>
      <c r="TEX131" s="2"/>
      <c r="TEY131" s="2"/>
      <c r="TEZ131" s="2"/>
      <c r="TFA131" s="2"/>
      <c r="TFB131" s="2"/>
      <c r="TFC131" s="2"/>
      <c r="TFD131" s="2"/>
      <c r="TFE131" s="2"/>
      <c r="TFF131" s="2"/>
      <c r="TFG131" s="2"/>
      <c r="TFH131" s="2"/>
      <c r="TFI131" s="2"/>
      <c r="TFJ131" s="2"/>
      <c r="TFK131" s="2"/>
      <c r="TFL131" s="2"/>
      <c r="TFM131" s="2"/>
      <c r="TFN131" s="2"/>
      <c r="TFO131" s="2"/>
      <c r="TFP131" s="2"/>
      <c r="TFQ131" s="2"/>
      <c r="TFR131" s="2"/>
      <c r="TFS131" s="2"/>
      <c r="TFT131" s="2"/>
      <c r="TFU131" s="2"/>
      <c r="TFV131" s="2"/>
      <c r="TFW131" s="2"/>
      <c r="TFX131" s="2"/>
      <c r="TFY131" s="2"/>
      <c r="TFZ131" s="2"/>
      <c r="TGA131" s="2"/>
      <c r="TGB131" s="2"/>
      <c r="TGC131" s="2"/>
      <c r="TGD131" s="2"/>
      <c r="TGE131" s="2"/>
      <c r="TGF131" s="2"/>
      <c r="TGG131" s="2"/>
      <c r="TGH131" s="2"/>
      <c r="TGI131" s="2"/>
      <c r="TGJ131" s="2"/>
      <c r="TGK131" s="2"/>
      <c r="TGL131" s="2"/>
      <c r="TGM131" s="2"/>
      <c r="TGN131" s="2"/>
      <c r="TGO131" s="2"/>
      <c r="TGP131" s="2"/>
      <c r="TGQ131" s="2"/>
      <c r="TGR131" s="2"/>
      <c r="TGS131" s="2"/>
      <c r="TGT131" s="2"/>
      <c r="TGU131" s="2"/>
      <c r="TGV131" s="2"/>
      <c r="TGW131" s="2"/>
      <c r="TGX131" s="2"/>
      <c r="TGY131" s="2"/>
      <c r="TGZ131" s="2"/>
      <c r="THA131" s="2"/>
      <c r="THB131" s="2"/>
      <c r="THC131" s="2"/>
      <c r="THD131" s="2"/>
      <c r="THE131" s="2"/>
      <c r="THF131" s="2"/>
      <c r="THG131" s="2"/>
      <c r="THH131" s="2"/>
      <c r="THI131" s="2"/>
      <c r="THJ131" s="2"/>
      <c r="THK131" s="2"/>
      <c r="THL131" s="2"/>
      <c r="THM131" s="2"/>
      <c r="THN131" s="2"/>
      <c r="THO131" s="2"/>
      <c r="THP131" s="2"/>
      <c r="THQ131" s="2"/>
      <c r="THR131" s="2"/>
      <c r="THS131" s="2"/>
      <c r="THT131" s="2"/>
      <c r="THU131" s="2"/>
      <c r="THV131" s="2"/>
      <c r="THW131" s="2"/>
      <c r="THX131" s="2"/>
      <c r="THY131" s="2"/>
      <c r="THZ131" s="2"/>
      <c r="TIA131" s="2"/>
      <c r="TIB131" s="2"/>
      <c r="TIC131" s="2"/>
      <c r="TID131" s="2"/>
      <c r="TIE131" s="2"/>
      <c r="TIF131" s="2"/>
      <c r="TIG131" s="2"/>
      <c r="TIH131" s="2"/>
      <c r="TII131" s="2"/>
      <c r="TIJ131" s="2"/>
      <c r="TIK131" s="2"/>
      <c r="TIL131" s="2"/>
      <c r="TIM131" s="2"/>
      <c r="TIN131" s="2"/>
      <c r="TIO131" s="2"/>
      <c r="TIP131" s="2"/>
      <c r="TIQ131" s="2"/>
      <c r="TIR131" s="2"/>
      <c r="TIS131" s="2"/>
      <c r="TIT131" s="2"/>
      <c r="TIU131" s="2"/>
      <c r="TIV131" s="2"/>
      <c r="TIW131" s="2"/>
      <c r="TIX131" s="2"/>
      <c r="TIY131" s="2"/>
      <c r="TIZ131" s="2"/>
      <c r="TJA131" s="2"/>
      <c r="TJB131" s="2"/>
      <c r="TJC131" s="2"/>
      <c r="TJD131" s="2"/>
      <c r="TJE131" s="2"/>
      <c r="TJF131" s="2"/>
      <c r="TJG131" s="2"/>
      <c r="TJH131" s="2"/>
      <c r="TJI131" s="2"/>
      <c r="TJJ131" s="2"/>
      <c r="TJK131" s="2"/>
      <c r="TJL131" s="2"/>
      <c r="TJM131" s="2"/>
      <c r="TJN131" s="2"/>
      <c r="TJO131" s="2"/>
      <c r="TJP131" s="2"/>
      <c r="TJQ131" s="2"/>
      <c r="TJR131" s="2"/>
      <c r="TJS131" s="2"/>
      <c r="TJT131" s="2"/>
      <c r="TJU131" s="2"/>
      <c r="TJV131" s="2"/>
      <c r="TJW131" s="2"/>
      <c r="TJX131" s="2"/>
      <c r="TJY131" s="2"/>
      <c r="TJZ131" s="2"/>
      <c r="TKA131" s="2"/>
      <c r="TKB131" s="2"/>
      <c r="TKC131" s="2"/>
      <c r="TKD131" s="2"/>
      <c r="TKE131" s="2"/>
      <c r="TKF131" s="2"/>
      <c r="TKG131" s="2"/>
      <c r="TKH131" s="2"/>
      <c r="TKI131" s="2"/>
      <c r="TKJ131" s="2"/>
      <c r="TKK131" s="2"/>
      <c r="TKL131" s="2"/>
      <c r="TKM131" s="2"/>
      <c r="TKN131" s="2"/>
      <c r="TKO131" s="2"/>
      <c r="TKP131" s="2"/>
      <c r="TKQ131" s="2"/>
      <c r="TKR131" s="2"/>
      <c r="TKS131" s="2"/>
      <c r="TKT131" s="2"/>
      <c r="TKU131" s="2"/>
      <c r="TKV131" s="2"/>
      <c r="TKW131" s="2"/>
      <c r="TKX131" s="2"/>
      <c r="TKY131" s="2"/>
      <c r="TKZ131" s="2"/>
      <c r="TLA131" s="2"/>
      <c r="TLB131" s="2"/>
      <c r="TLC131" s="2"/>
      <c r="TLD131" s="2"/>
      <c r="TLE131" s="2"/>
      <c r="TLF131" s="2"/>
      <c r="TLG131" s="2"/>
      <c r="TLH131" s="2"/>
      <c r="TLI131" s="2"/>
      <c r="TLJ131" s="2"/>
      <c r="TLK131" s="2"/>
      <c r="TLL131" s="2"/>
      <c r="TLM131" s="2"/>
      <c r="TLN131" s="2"/>
      <c r="TLO131" s="2"/>
      <c r="TLP131" s="2"/>
      <c r="TLQ131" s="2"/>
      <c r="TLR131" s="2"/>
      <c r="TLS131" s="2"/>
      <c r="TLT131" s="2"/>
      <c r="TLU131" s="2"/>
      <c r="TLV131" s="2"/>
      <c r="TLW131" s="2"/>
      <c r="TLX131" s="2"/>
      <c r="TLY131" s="2"/>
      <c r="TLZ131" s="2"/>
      <c r="TMA131" s="2"/>
      <c r="TMB131" s="2"/>
      <c r="TMC131" s="2"/>
      <c r="TMD131" s="2"/>
      <c r="TME131" s="2"/>
      <c r="TMF131" s="2"/>
      <c r="TMG131" s="2"/>
      <c r="TMH131" s="2"/>
      <c r="TMI131" s="2"/>
      <c r="TMJ131" s="2"/>
      <c r="TMK131" s="2"/>
      <c r="TML131" s="2"/>
      <c r="TMM131" s="2"/>
      <c r="TMN131" s="2"/>
      <c r="TMO131" s="2"/>
      <c r="TMP131" s="2"/>
      <c r="TMQ131" s="2"/>
      <c r="TMR131" s="2"/>
      <c r="TMS131" s="2"/>
      <c r="TMT131" s="2"/>
      <c r="TMU131" s="2"/>
      <c r="TMV131" s="2"/>
      <c r="TMW131" s="2"/>
      <c r="TMX131" s="2"/>
      <c r="TMY131" s="2"/>
      <c r="TMZ131" s="2"/>
      <c r="TNA131" s="2"/>
      <c r="TNB131" s="2"/>
      <c r="TNC131" s="2"/>
      <c r="TND131" s="2"/>
      <c r="TNE131" s="2"/>
      <c r="TNF131" s="2"/>
      <c r="TNG131" s="2"/>
      <c r="TNH131" s="2"/>
      <c r="TNI131" s="2"/>
      <c r="TNJ131" s="2"/>
      <c r="TNK131" s="2"/>
      <c r="TNL131" s="2"/>
      <c r="TNM131" s="2"/>
      <c r="TNN131" s="2"/>
      <c r="TNO131" s="2"/>
      <c r="TNP131" s="2"/>
      <c r="TNQ131" s="2"/>
      <c r="TNR131" s="2"/>
      <c r="TNS131" s="2"/>
      <c r="TNT131" s="2"/>
      <c r="TNU131" s="2"/>
      <c r="TNV131" s="2"/>
      <c r="TNW131" s="2"/>
      <c r="TNX131" s="2"/>
      <c r="TNY131" s="2"/>
      <c r="TNZ131" s="2"/>
      <c r="TOA131" s="2"/>
      <c r="TOB131" s="2"/>
      <c r="TOC131" s="2"/>
      <c r="TOD131" s="2"/>
      <c r="TOE131" s="2"/>
      <c r="TOF131" s="2"/>
      <c r="TOG131" s="2"/>
      <c r="TOH131" s="2"/>
      <c r="TOI131" s="2"/>
      <c r="TOJ131" s="2"/>
      <c r="TOK131" s="2"/>
      <c r="TOL131" s="2"/>
      <c r="TOM131" s="2"/>
      <c r="TON131" s="2"/>
      <c r="TOO131" s="2"/>
      <c r="TOP131" s="2"/>
      <c r="TOQ131" s="2"/>
      <c r="TOR131" s="2"/>
      <c r="TOS131" s="2"/>
      <c r="TOT131" s="2"/>
      <c r="TOU131" s="2"/>
      <c r="TOV131" s="2"/>
      <c r="TOW131" s="2"/>
      <c r="TOX131" s="2"/>
      <c r="TOY131" s="2"/>
      <c r="TOZ131" s="2"/>
      <c r="TPA131" s="2"/>
      <c r="TPB131" s="2"/>
      <c r="TPC131" s="2"/>
      <c r="TPD131" s="2"/>
      <c r="TPE131" s="2"/>
      <c r="TPF131" s="2"/>
      <c r="TPG131" s="2"/>
      <c r="TPH131" s="2"/>
      <c r="TPI131" s="2"/>
      <c r="TPJ131" s="2"/>
      <c r="TPK131" s="2"/>
      <c r="TPL131" s="2"/>
      <c r="TPM131" s="2"/>
      <c r="TPN131" s="2"/>
      <c r="TPO131" s="2"/>
      <c r="TPP131" s="2"/>
      <c r="TPQ131" s="2"/>
      <c r="TPR131" s="2"/>
      <c r="TPS131" s="2"/>
      <c r="TPT131" s="2"/>
      <c r="TPU131" s="2"/>
      <c r="TPV131" s="2"/>
      <c r="TPW131" s="2"/>
      <c r="TPX131" s="2"/>
      <c r="TPY131" s="2"/>
      <c r="TPZ131" s="2"/>
      <c r="TQA131" s="2"/>
      <c r="TQB131" s="2"/>
      <c r="TQC131" s="2"/>
      <c r="TQD131" s="2"/>
      <c r="TQE131" s="2"/>
      <c r="TQF131" s="2"/>
      <c r="TQG131" s="2"/>
      <c r="TQH131" s="2"/>
      <c r="TQI131" s="2"/>
      <c r="TQJ131" s="2"/>
      <c r="TQK131" s="2"/>
      <c r="TQL131" s="2"/>
      <c r="TQM131" s="2"/>
      <c r="TQN131" s="2"/>
      <c r="TQO131" s="2"/>
      <c r="TQP131" s="2"/>
      <c r="TQQ131" s="2"/>
      <c r="TQR131" s="2"/>
      <c r="TQS131" s="2"/>
      <c r="TQT131" s="2"/>
      <c r="TQU131" s="2"/>
      <c r="TQV131" s="2"/>
      <c r="TQW131" s="2"/>
      <c r="TQX131" s="2"/>
      <c r="TQY131" s="2"/>
      <c r="TQZ131" s="2"/>
      <c r="TRA131" s="2"/>
      <c r="TRB131" s="2"/>
      <c r="TRC131" s="2"/>
      <c r="TRD131" s="2"/>
      <c r="TRE131" s="2"/>
      <c r="TRF131" s="2"/>
      <c r="TRG131" s="2"/>
      <c r="TRH131" s="2"/>
      <c r="TRI131" s="2"/>
      <c r="TRJ131" s="2"/>
      <c r="TRK131" s="2"/>
      <c r="TRL131" s="2"/>
      <c r="TRM131" s="2"/>
      <c r="TRN131" s="2"/>
      <c r="TRO131" s="2"/>
      <c r="TRP131" s="2"/>
      <c r="TRQ131" s="2"/>
      <c r="TRR131" s="2"/>
      <c r="TRS131" s="2"/>
      <c r="TRT131" s="2"/>
      <c r="TRU131" s="2"/>
      <c r="TRV131" s="2"/>
      <c r="TRW131" s="2"/>
      <c r="TRX131" s="2"/>
      <c r="TRY131" s="2"/>
      <c r="TRZ131" s="2"/>
      <c r="TSA131" s="2"/>
      <c r="TSB131" s="2"/>
      <c r="TSC131" s="2"/>
      <c r="TSD131" s="2"/>
      <c r="TSE131" s="2"/>
      <c r="TSF131" s="2"/>
      <c r="TSG131" s="2"/>
      <c r="TSH131" s="2"/>
      <c r="TSI131" s="2"/>
      <c r="TSJ131" s="2"/>
      <c r="TSK131" s="2"/>
      <c r="TSL131" s="2"/>
      <c r="TSM131" s="2"/>
      <c r="TSN131" s="2"/>
      <c r="TSO131" s="2"/>
      <c r="TSP131" s="2"/>
      <c r="TSQ131" s="2"/>
      <c r="TSR131" s="2"/>
      <c r="TSS131" s="2"/>
      <c r="TST131" s="2"/>
      <c r="TSU131" s="2"/>
      <c r="TSV131" s="2"/>
      <c r="TSW131" s="2"/>
      <c r="TSX131" s="2"/>
      <c r="TSY131" s="2"/>
      <c r="TSZ131" s="2"/>
      <c r="TTA131" s="2"/>
      <c r="TTB131" s="2"/>
      <c r="TTC131" s="2"/>
      <c r="TTD131" s="2"/>
      <c r="TTE131" s="2"/>
      <c r="TTF131" s="2"/>
      <c r="TTG131" s="2"/>
      <c r="TTH131" s="2"/>
      <c r="TTI131" s="2"/>
      <c r="TTJ131" s="2"/>
      <c r="TTK131" s="2"/>
      <c r="TTL131" s="2"/>
      <c r="TTM131" s="2"/>
      <c r="TTN131" s="2"/>
      <c r="TTO131" s="2"/>
      <c r="TTP131" s="2"/>
      <c r="TTQ131" s="2"/>
      <c r="TTR131" s="2"/>
      <c r="TTS131" s="2"/>
      <c r="TTT131" s="2"/>
      <c r="TTU131" s="2"/>
      <c r="TTV131" s="2"/>
      <c r="TTW131" s="2"/>
      <c r="TTX131" s="2"/>
      <c r="TTY131" s="2"/>
      <c r="TTZ131" s="2"/>
      <c r="TUA131" s="2"/>
      <c r="TUB131" s="2"/>
      <c r="TUC131" s="2"/>
      <c r="TUD131" s="2"/>
      <c r="TUE131" s="2"/>
      <c r="TUF131" s="2"/>
      <c r="TUG131" s="2"/>
      <c r="TUH131" s="2"/>
      <c r="TUI131" s="2"/>
      <c r="TUJ131" s="2"/>
      <c r="TUK131" s="2"/>
      <c r="TUL131" s="2"/>
      <c r="TUM131" s="2"/>
      <c r="TUN131" s="2"/>
      <c r="TUO131" s="2"/>
      <c r="TUP131" s="2"/>
      <c r="TUQ131" s="2"/>
      <c r="TUR131" s="2"/>
      <c r="TUS131" s="2"/>
      <c r="TUT131" s="2"/>
      <c r="TUU131" s="2"/>
      <c r="TUV131" s="2"/>
      <c r="TUW131" s="2"/>
      <c r="TUX131" s="2"/>
      <c r="TUY131" s="2"/>
      <c r="TUZ131" s="2"/>
      <c r="TVA131" s="2"/>
      <c r="TVB131" s="2"/>
      <c r="TVC131" s="2"/>
      <c r="TVD131" s="2"/>
      <c r="TVE131" s="2"/>
      <c r="TVF131" s="2"/>
      <c r="TVG131" s="2"/>
      <c r="TVH131" s="2"/>
      <c r="TVI131" s="2"/>
      <c r="TVJ131" s="2"/>
      <c r="TVK131" s="2"/>
      <c r="TVL131" s="2"/>
      <c r="TVM131" s="2"/>
      <c r="TVN131" s="2"/>
      <c r="TVO131" s="2"/>
      <c r="TVP131" s="2"/>
      <c r="TVQ131" s="2"/>
      <c r="TVR131" s="2"/>
      <c r="TVS131" s="2"/>
      <c r="TVT131" s="2"/>
      <c r="TVU131" s="2"/>
      <c r="TVV131" s="2"/>
      <c r="TVW131" s="2"/>
      <c r="TVX131" s="2"/>
      <c r="TVY131" s="2"/>
      <c r="TVZ131" s="2"/>
      <c r="TWA131" s="2"/>
      <c r="TWB131" s="2"/>
      <c r="TWC131" s="2"/>
      <c r="TWD131" s="2"/>
      <c r="TWE131" s="2"/>
      <c r="TWF131" s="2"/>
      <c r="TWG131" s="2"/>
      <c r="TWH131" s="2"/>
      <c r="TWI131" s="2"/>
      <c r="TWJ131" s="2"/>
      <c r="TWK131" s="2"/>
      <c r="TWL131" s="2"/>
      <c r="TWM131" s="2"/>
      <c r="TWN131" s="2"/>
      <c r="TWO131" s="2"/>
      <c r="TWP131" s="2"/>
      <c r="TWQ131" s="2"/>
      <c r="TWR131" s="2"/>
      <c r="TWS131" s="2"/>
      <c r="TWT131" s="2"/>
      <c r="TWU131" s="2"/>
      <c r="TWV131" s="2"/>
      <c r="TWW131" s="2"/>
      <c r="TWX131" s="2"/>
      <c r="TWY131" s="2"/>
      <c r="TWZ131" s="2"/>
      <c r="TXA131" s="2"/>
      <c r="TXB131" s="2"/>
      <c r="TXC131" s="2"/>
      <c r="TXD131" s="2"/>
      <c r="TXE131" s="2"/>
      <c r="TXF131" s="2"/>
      <c r="TXG131" s="2"/>
      <c r="TXH131" s="2"/>
      <c r="TXI131" s="2"/>
      <c r="TXJ131" s="2"/>
      <c r="TXK131" s="2"/>
      <c r="TXL131" s="2"/>
      <c r="TXM131" s="2"/>
      <c r="TXN131" s="2"/>
      <c r="TXO131" s="2"/>
      <c r="TXP131" s="2"/>
      <c r="TXQ131" s="2"/>
      <c r="TXR131" s="2"/>
      <c r="TXS131" s="2"/>
      <c r="TXT131" s="2"/>
      <c r="TXU131" s="2"/>
      <c r="TXV131" s="2"/>
      <c r="TXW131" s="2"/>
      <c r="TXX131" s="2"/>
      <c r="TXY131" s="2"/>
      <c r="TXZ131" s="2"/>
      <c r="TYA131" s="2"/>
      <c r="TYB131" s="2"/>
      <c r="TYC131" s="2"/>
      <c r="TYD131" s="2"/>
      <c r="TYE131" s="2"/>
      <c r="TYF131" s="2"/>
      <c r="TYG131" s="2"/>
      <c r="TYH131" s="2"/>
      <c r="TYI131" s="2"/>
      <c r="TYJ131" s="2"/>
      <c r="TYK131" s="2"/>
      <c r="TYL131" s="2"/>
      <c r="TYM131" s="2"/>
      <c r="TYN131" s="2"/>
      <c r="TYO131" s="2"/>
      <c r="TYP131" s="2"/>
      <c r="TYQ131" s="2"/>
      <c r="TYR131" s="2"/>
      <c r="TYS131" s="2"/>
      <c r="TYT131" s="2"/>
      <c r="TYU131" s="2"/>
      <c r="TYV131" s="2"/>
      <c r="TYW131" s="2"/>
      <c r="TYX131" s="2"/>
      <c r="TYY131" s="2"/>
      <c r="TYZ131" s="2"/>
      <c r="TZA131" s="2"/>
      <c r="TZB131" s="2"/>
      <c r="TZC131" s="2"/>
      <c r="TZD131" s="2"/>
      <c r="TZE131" s="2"/>
      <c r="TZF131" s="2"/>
      <c r="TZG131" s="2"/>
      <c r="TZH131" s="2"/>
      <c r="TZI131" s="2"/>
      <c r="TZJ131" s="2"/>
      <c r="TZK131" s="2"/>
      <c r="TZL131" s="2"/>
      <c r="TZM131" s="2"/>
      <c r="TZN131" s="2"/>
      <c r="TZO131" s="2"/>
      <c r="TZP131" s="2"/>
      <c r="TZQ131" s="2"/>
      <c r="TZR131" s="2"/>
      <c r="TZS131" s="2"/>
      <c r="TZT131" s="2"/>
      <c r="TZU131" s="2"/>
      <c r="TZV131" s="2"/>
      <c r="TZW131" s="2"/>
      <c r="TZX131" s="2"/>
      <c r="TZY131" s="2"/>
      <c r="TZZ131" s="2"/>
      <c r="UAA131" s="2"/>
      <c r="UAB131" s="2"/>
      <c r="UAC131" s="2"/>
      <c r="UAD131" s="2"/>
      <c r="UAE131" s="2"/>
      <c r="UAF131" s="2"/>
      <c r="UAG131" s="2"/>
      <c r="UAH131" s="2"/>
      <c r="UAI131" s="2"/>
      <c r="UAJ131" s="2"/>
      <c r="UAK131" s="2"/>
      <c r="UAL131" s="2"/>
      <c r="UAM131" s="2"/>
      <c r="UAN131" s="2"/>
      <c r="UAO131" s="2"/>
      <c r="UAP131" s="2"/>
      <c r="UAQ131" s="2"/>
      <c r="UAR131" s="2"/>
      <c r="UAS131" s="2"/>
      <c r="UAT131" s="2"/>
      <c r="UAU131" s="2"/>
      <c r="UAV131" s="2"/>
      <c r="UAW131" s="2"/>
      <c r="UAX131" s="2"/>
      <c r="UAY131" s="2"/>
      <c r="UAZ131" s="2"/>
      <c r="UBA131" s="2"/>
      <c r="UBB131" s="2"/>
      <c r="UBC131" s="2"/>
      <c r="UBD131" s="2"/>
      <c r="UBE131" s="2"/>
      <c r="UBF131" s="2"/>
      <c r="UBG131" s="2"/>
      <c r="UBH131" s="2"/>
      <c r="UBI131" s="2"/>
      <c r="UBJ131" s="2"/>
      <c r="UBK131" s="2"/>
      <c r="UBL131" s="2"/>
      <c r="UBM131" s="2"/>
      <c r="UBN131" s="2"/>
      <c r="UBO131" s="2"/>
      <c r="UBP131" s="2"/>
      <c r="UBQ131" s="2"/>
      <c r="UBR131" s="2"/>
      <c r="UBS131" s="2"/>
      <c r="UBT131" s="2"/>
      <c r="UBU131" s="2"/>
      <c r="UBV131" s="2"/>
      <c r="UBW131" s="2"/>
      <c r="UBX131" s="2"/>
      <c r="UBY131" s="2"/>
      <c r="UBZ131" s="2"/>
      <c r="UCA131" s="2"/>
      <c r="UCB131" s="2"/>
      <c r="UCC131" s="2"/>
      <c r="UCD131" s="2"/>
      <c r="UCE131" s="2"/>
      <c r="UCF131" s="2"/>
      <c r="UCG131" s="2"/>
      <c r="UCH131" s="2"/>
      <c r="UCI131" s="2"/>
      <c r="UCJ131" s="2"/>
      <c r="UCK131" s="2"/>
      <c r="UCL131" s="2"/>
      <c r="UCM131" s="2"/>
      <c r="UCN131" s="2"/>
      <c r="UCO131" s="2"/>
      <c r="UCP131" s="2"/>
      <c r="UCQ131" s="2"/>
      <c r="UCR131" s="2"/>
      <c r="UCS131" s="2"/>
      <c r="UCT131" s="2"/>
      <c r="UCU131" s="2"/>
      <c r="UCV131" s="2"/>
      <c r="UCW131" s="2"/>
      <c r="UCX131" s="2"/>
      <c r="UCY131" s="2"/>
      <c r="UCZ131" s="2"/>
      <c r="UDA131" s="2"/>
      <c r="UDB131" s="2"/>
      <c r="UDC131" s="2"/>
      <c r="UDD131" s="2"/>
      <c r="UDE131" s="2"/>
      <c r="UDF131" s="2"/>
      <c r="UDG131" s="2"/>
      <c r="UDH131" s="2"/>
      <c r="UDI131" s="2"/>
      <c r="UDJ131" s="2"/>
      <c r="UDK131" s="2"/>
      <c r="UDL131" s="2"/>
      <c r="UDM131" s="2"/>
      <c r="UDN131" s="2"/>
      <c r="UDO131" s="2"/>
      <c r="UDP131" s="2"/>
      <c r="UDQ131" s="2"/>
      <c r="UDR131" s="2"/>
      <c r="UDS131" s="2"/>
      <c r="UDT131" s="2"/>
      <c r="UDU131" s="2"/>
      <c r="UDV131" s="2"/>
      <c r="UDW131" s="2"/>
      <c r="UDX131" s="2"/>
      <c r="UDY131" s="2"/>
      <c r="UDZ131" s="2"/>
      <c r="UEA131" s="2"/>
      <c r="UEB131" s="2"/>
      <c r="UEC131" s="2"/>
      <c r="UED131" s="2"/>
      <c r="UEE131" s="2"/>
      <c r="UEF131" s="2"/>
      <c r="UEG131" s="2"/>
      <c r="UEH131" s="2"/>
      <c r="UEI131" s="2"/>
      <c r="UEJ131" s="2"/>
      <c r="UEK131" s="2"/>
      <c r="UEL131" s="2"/>
      <c r="UEM131" s="2"/>
      <c r="UEN131" s="2"/>
      <c r="UEO131" s="2"/>
      <c r="UEP131" s="2"/>
      <c r="UEQ131" s="2"/>
      <c r="UER131" s="2"/>
      <c r="UES131" s="2"/>
      <c r="UET131" s="2"/>
      <c r="UEU131" s="2"/>
      <c r="UEV131" s="2"/>
      <c r="UEW131" s="2"/>
      <c r="UEX131" s="2"/>
      <c r="UEY131" s="2"/>
      <c r="UEZ131" s="2"/>
      <c r="UFA131" s="2"/>
      <c r="UFB131" s="2"/>
      <c r="UFC131" s="2"/>
      <c r="UFD131" s="2"/>
      <c r="UFE131" s="2"/>
      <c r="UFF131" s="2"/>
      <c r="UFG131" s="2"/>
      <c r="UFH131" s="2"/>
      <c r="UFI131" s="2"/>
      <c r="UFJ131" s="2"/>
      <c r="UFK131" s="2"/>
      <c r="UFL131" s="2"/>
      <c r="UFM131" s="2"/>
      <c r="UFN131" s="2"/>
      <c r="UFO131" s="2"/>
      <c r="UFP131" s="2"/>
      <c r="UFQ131" s="2"/>
      <c r="UFR131" s="2"/>
      <c r="UFS131" s="2"/>
      <c r="UFT131" s="2"/>
      <c r="UFU131" s="2"/>
      <c r="UFV131" s="2"/>
      <c r="UFW131" s="2"/>
      <c r="UFX131" s="2"/>
      <c r="UFY131" s="2"/>
      <c r="UFZ131" s="2"/>
      <c r="UGA131" s="2"/>
      <c r="UGB131" s="2"/>
      <c r="UGC131" s="2"/>
      <c r="UGD131" s="2"/>
      <c r="UGE131" s="2"/>
      <c r="UGF131" s="2"/>
      <c r="UGG131" s="2"/>
      <c r="UGH131" s="2"/>
      <c r="UGI131" s="2"/>
      <c r="UGJ131" s="2"/>
      <c r="UGK131" s="2"/>
      <c r="UGL131" s="2"/>
      <c r="UGM131" s="2"/>
      <c r="UGN131" s="2"/>
      <c r="UGO131" s="2"/>
      <c r="UGP131" s="2"/>
      <c r="UGQ131" s="2"/>
      <c r="UGR131" s="2"/>
      <c r="UGS131" s="2"/>
      <c r="UGT131" s="2"/>
      <c r="UGU131" s="2"/>
      <c r="UGV131" s="2"/>
      <c r="UGW131" s="2"/>
      <c r="UGX131" s="2"/>
      <c r="UGY131" s="2"/>
      <c r="UGZ131" s="2"/>
      <c r="UHA131" s="2"/>
      <c r="UHB131" s="2"/>
      <c r="UHC131" s="2"/>
      <c r="UHD131" s="2"/>
      <c r="UHE131" s="2"/>
      <c r="UHF131" s="2"/>
      <c r="UHG131" s="2"/>
      <c r="UHH131" s="2"/>
      <c r="UHI131" s="2"/>
      <c r="UHJ131" s="2"/>
      <c r="UHK131" s="2"/>
      <c r="UHL131" s="2"/>
      <c r="UHM131" s="2"/>
      <c r="UHN131" s="2"/>
      <c r="UHO131" s="2"/>
      <c r="UHP131" s="2"/>
      <c r="UHQ131" s="2"/>
      <c r="UHR131" s="2"/>
      <c r="UHS131" s="2"/>
      <c r="UHT131" s="2"/>
      <c r="UHU131" s="2"/>
      <c r="UHV131" s="2"/>
      <c r="UHW131" s="2"/>
      <c r="UHX131" s="2"/>
      <c r="UHY131" s="2"/>
      <c r="UHZ131" s="2"/>
      <c r="UIA131" s="2"/>
      <c r="UIB131" s="2"/>
      <c r="UIC131" s="2"/>
      <c r="UID131" s="2"/>
      <c r="UIE131" s="2"/>
      <c r="UIF131" s="2"/>
      <c r="UIG131" s="2"/>
      <c r="UIH131" s="2"/>
      <c r="UII131" s="2"/>
      <c r="UIJ131" s="2"/>
      <c r="UIK131" s="2"/>
      <c r="UIL131" s="2"/>
      <c r="UIM131" s="2"/>
      <c r="UIN131" s="2"/>
      <c r="UIO131" s="2"/>
      <c r="UIP131" s="2"/>
      <c r="UIQ131" s="2"/>
      <c r="UIR131" s="2"/>
      <c r="UIS131" s="2"/>
      <c r="UIT131" s="2"/>
      <c r="UIU131" s="2"/>
      <c r="UIV131" s="2"/>
      <c r="UIW131" s="2"/>
      <c r="UIX131" s="2"/>
      <c r="UIY131" s="2"/>
      <c r="UIZ131" s="2"/>
      <c r="UJA131" s="2"/>
      <c r="UJB131" s="2"/>
      <c r="UJC131" s="2"/>
      <c r="UJD131" s="2"/>
      <c r="UJE131" s="2"/>
      <c r="UJF131" s="2"/>
      <c r="UJG131" s="2"/>
      <c r="UJH131" s="2"/>
      <c r="UJI131" s="2"/>
      <c r="UJJ131" s="2"/>
      <c r="UJK131" s="2"/>
      <c r="UJL131" s="2"/>
      <c r="UJM131" s="2"/>
      <c r="UJN131" s="2"/>
      <c r="UJO131" s="2"/>
      <c r="UJP131" s="2"/>
      <c r="UJQ131" s="2"/>
      <c r="UJR131" s="2"/>
      <c r="UJS131" s="2"/>
      <c r="UJT131" s="2"/>
      <c r="UJU131" s="2"/>
      <c r="UJV131" s="2"/>
      <c r="UJW131" s="2"/>
      <c r="UJX131" s="2"/>
      <c r="UJY131" s="2"/>
      <c r="UJZ131" s="2"/>
      <c r="UKA131" s="2"/>
      <c r="UKB131" s="2"/>
      <c r="UKC131" s="2"/>
      <c r="UKD131" s="2"/>
      <c r="UKE131" s="2"/>
      <c r="UKF131" s="2"/>
      <c r="UKG131" s="2"/>
      <c r="UKH131" s="2"/>
      <c r="UKI131" s="2"/>
      <c r="UKJ131" s="2"/>
      <c r="UKK131" s="2"/>
      <c r="UKL131" s="2"/>
      <c r="UKM131" s="2"/>
      <c r="UKN131" s="2"/>
      <c r="UKO131" s="2"/>
      <c r="UKP131" s="2"/>
      <c r="UKQ131" s="2"/>
      <c r="UKR131" s="2"/>
      <c r="UKS131" s="2"/>
      <c r="UKT131" s="2"/>
      <c r="UKU131" s="2"/>
      <c r="UKV131" s="2"/>
      <c r="UKW131" s="2"/>
      <c r="UKX131" s="2"/>
      <c r="UKY131" s="2"/>
      <c r="UKZ131" s="2"/>
      <c r="ULA131" s="2"/>
      <c r="ULB131" s="2"/>
      <c r="ULC131" s="2"/>
      <c r="ULD131" s="2"/>
      <c r="ULE131" s="2"/>
      <c r="ULF131" s="2"/>
      <c r="ULG131" s="2"/>
      <c r="ULH131" s="2"/>
      <c r="ULI131" s="2"/>
      <c r="ULJ131" s="2"/>
      <c r="ULK131" s="2"/>
      <c r="ULL131" s="2"/>
      <c r="ULM131" s="2"/>
      <c r="ULN131" s="2"/>
      <c r="ULO131" s="2"/>
      <c r="ULP131" s="2"/>
      <c r="ULQ131" s="2"/>
      <c r="ULR131" s="2"/>
      <c r="ULS131" s="2"/>
      <c r="ULT131" s="2"/>
      <c r="ULU131" s="2"/>
      <c r="ULV131" s="2"/>
      <c r="ULW131" s="2"/>
      <c r="ULX131" s="2"/>
      <c r="ULY131" s="2"/>
      <c r="ULZ131" s="2"/>
      <c r="UMA131" s="2"/>
      <c r="UMB131" s="2"/>
      <c r="UMC131" s="2"/>
      <c r="UMD131" s="2"/>
      <c r="UME131" s="2"/>
      <c r="UMF131" s="2"/>
      <c r="UMG131" s="2"/>
      <c r="UMH131" s="2"/>
      <c r="UMI131" s="2"/>
      <c r="UMJ131" s="2"/>
      <c r="UMK131" s="2"/>
      <c r="UML131" s="2"/>
      <c r="UMM131" s="2"/>
      <c r="UMN131" s="2"/>
      <c r="UMO131" s="2"/>
      <c r="UMP131" s="2"/>
      <c r="UMQ131" s="2"/>
      <c r="UMR131" s="2"/>
      <c r="UMS131" s="2"/>
      <c r="UMT131" s="2"/>
      <c r="UMU131" s="2"/>
      <c r="UMV131" s="2"/>
      <c r="UMW131" s="2"/>
      <c r="UMX131" s="2"/>
      <c r="UMY131" s="2"/>
      <c r="UMZ131" s="2"/>
      <c r="UNA131" s="2"/>
      <c r="UNB131" s="2"/>
      <c r="UNC131" s="2"/>
      <c r="UND131" s="2"/>
      <c r="UNE131" s="2"/>
      <c r="UNF131" s="2"/>
      <c r="UNG131" s="2"/>
      <c r="UNH131" s="2"/>
      <c r="UNI131" s="2"/>
      <c r="UNJ131" s="2"/>
      <c r="UNK131" s="2"/>
      <c r="UNL131" s="2"/>
      <c r="UNM131" s="2"/>
      <c r="UNN131" s="2"/>
      <c r="UNO131" s="2"/>
      <c r="UNP131" s="2"/>
      <c r="UNQ131" s="2"/>
      <c r="UNR131" s="2"/>
      <c r="UNS131" s="2"/>
      <c r="UNT131" s="2"/>
      <c r="UNU131" s="2"/>
      <c r="UNV131" s="2"/>
      <c r="UNW131" s="2"/>
      <c r="UNX131" s="2"/>
      <c r="UNY131" s="2"/>
      <c r="UNZ131" s="2"/>
      <c r="UOA131" s="2"/>
      <c r="UOB131" s="2"/>
      <c r="UOC131" s="2"/>
      <c r="UOD131" s="2"/>
      <c r="UOE131" s="2"/>
      <c r="UOF131" s="2"/>
      <c r="UOG131" s="2"/>
      <c r="UOH131" s="2"/>
      <c r="UOI131" s="2"/>
      <c r="UOJ131" s="2"/>
      <c r="UOK131" s="2"/>
      <c r="UOL131" s="2"/>
      <c r="UOM131" s="2"/>
      <c r="UON131" s="2"/>
      <c r="UOO131" s="2"/>
      <c r="UOP131" s="2"/>
      <c r="UOQ131" s="2"/>
      <c r="UOR131" s="2"/>
      <c r="UOS131" s="2"/>
      <c r="UOT131" s="2"/>
      <c r="UOU131" s="2"/>
      <c r="UOV131" s="2"/>
      <c r="UOW131" s="2"/>
      <c r="UOX131" s="2"/>
      <c r="UOY131" s="2"/>
      <c r="UOZ131" s="2"/>
      <c r="UPA131" s="2"/>
      <c r="UPB131" s="2"/>
      <c r="UPC131" s="2"/>
      <c r="UPD131" s="2"/>
      <c r="UPE131" s="2"/>
      <c r="UPF131" s="2"/>
      <c r="UPG131" s="2"/>
      <c r="UPH131" s="2"/>
      <c r="UPI131" s="2"/>
      <c r="UPJ131" s="2"/>
      <c r="UPK131" s="2"/>
      <c r="UPL131" s="2"/>
      <c r="UPM131" s="2"/>
      <c r="UPN131" s="2"/>
      <c r="UPO131" s="2"/>
      <c r="UPP131" s="2"/>
      <c r="UPQ131" s="2"/>
      <c r="UPR131" s="2"/>
      <c r="UPS131" s="2"/>
      <c r="UPT131" s="2"/>
      <c r="UPU131" s="2"/>
      <c r="UPV131" s="2"/>
      <c r="UPW131" s="2"/>
      <c r="UPX131" s="2"/>
      <c r="UPY131" s="2"/>
      <c r="UPZ131" s="2"/>
      <c r="UQA131" s="2"/>
      <c r="UQB131" s="2"/>
      <c r="UQC131" s="2"/>
      <c r="UQD131" s="2"/>
      <c r="UQE131" s="2"/>
      <c r="UQF131" s="2"/>
      <c r="UQG131" s="2"/>
      <c r="UQH131" s="2"/>
      <c r="UQI131" s="2"/>
      <c r="UQJ131" s="2"/>
      <c r="UQK131" s="2"/>
      <c r="UQL131" s="2"/>
      <c r="UQM131" s="2"/>
      <c r="UQN131" s="2"/>
      <c r="UQO131" s="2"/>
      <c r="UQP131" s="2"/>
      <c r="UQQ131" s="2"/>
      <c r="UQR131" s="2"/>
      <c r="UQS131" s="2"/>
      <c r="UQT131" s="2"/>
      <c r="UQU131" s="2"/>
      <c r="UQV131" s="2"/>
      <c r="UQW131" s="2"/>
      <c r="UQX131" s="2"/>
      <c r="UQY131" s="2"/>
      <c r="UQZ131" s="2"/>
      <c r="URA131" s="2"/>
      <c r="URB131" s="2"/>
      <c r="URC131" s="2"/>
      <c r="URD131" s="2"/>
      <c r="URE131" s="2"/>
      <c r="URF131" s="2"/>
      <c r="URG131" s="2"/>
      <c r="URH131" s="2"/>
      <c r="URI131" s="2"/>
      <c r="URJ131" s="2"/>
      <c r="URK131" s="2"/>
      <c r="URL131" s="2"/>
      <c r="URM131" s="2"/>
      <c r="URN131" s="2"/>
      <c r="URO131" s="2"/>
      <c r="URP131" s="2"/>
      <c r="URQ131" s="2"/>
      <c r="URR131" s="2"/>
      <c r="URS131" s="2"/>
      <c r="URT131" s="2"/>
      <c r="URU131" s="2"/>
      <c r="URV131" s="2"/>
      <c r="URW131" s="2"/>
      <c r="URX131" s="2"/>
      <c r="URY131" s="2"/>
      <c r="URZ131" s="2"/>
      <c r="USA131" s="2"/>
      <c r="USB131" s="2"/>
      <c r="USC131" s="2"/>
      <c r="USD131" s="2"/>
      <c r="USE131" s="2"/>
      <c r="USF131" s="2"/>
      <c r="USG131" s="2"/>
      <c r="USH131" s="2"/>
      <c r="USI131" s="2"/>
      <c r="USJ131" s="2"/>
      <c r="USK131" s="2"/>
      <c r="USL131" s="2"/>
      <c r="USM131" s="2"/>
      <c r="USN131" s="2"/>
      <c r="USO131" s="2"/>
      <c r="USP131" s="2"/>
      <c r="USQ131" s="2"/>
      <c r="USR131" s="2"/>
      <c r="USS131" s="2"/>
      <c r="UST131" s="2"/>
      <c r="USU131" s="2"/>
      <c r="USV131" s="2"/>
      <c r="USW131" s="2"/>
      <c r="USX131" s="2"/>
      <c r="USY131" s="2"/>
      <c r="USZ131" s="2"/>
      <c r="UTA131" s="2"/>
      <c r="UTB131" s="2"/>
      <c r="UTC131" s="2"/>
      <c r="UTD131" s="2"/>
      <c r="UTE131" s="2"/>
      <c r="UTF131" s="2"/>
      <c r="UTG131" s="2"/>
      <c r="UTH131" s="2"/>
      <c r="UTI131" s="2"/>
      <c r="UTJ131" s="2"/>
      <c r="UTK131" s="2"/>
      <c r="UTL131" s="2"/>
      <c r="UTM131" s="2"/>
      <c r="UTN131" s="2"/>
      <c r="UTO131" s="2"/>
      <c r="UTP131" s="2"/>
      <c r="UTQ131" s="2"/>
      <c r="UTR131" s="2"/>
      <c r="UTS131" s="2"/>
      <c r="UTT131" s="2"/>
      <c r="UTU131" s="2"/>
      <c r="UTV131" s="2"/>
      <c r="UTW131" s="2"/>
      <c r="UTX131" s="2"/>
      <c r="UTY131" s="2"/>
      <c r="UTZ131" s="2"/>
      <c r="UUA131" s="2"/>
      <c r="UUB131" s="2"/>
      <c r="UUC131" s="2"/>
      <c r="UUD131" s="2"/>
      <c r="UUE131" s="2"/>
      <c r="UUF131" s="2"/>
      <c r="UUG131" s="2"/>
      <c r="UUH131" s="2"/>
      <c r="UUI131" s="2"/>
      <c r="UUJ131" s="2"/>
      <c r="UUK131" s="2"/>
      <c r="UUL131" s="2"/>
      <c r="UUM131" s="2"/>
      <c r="UUN131" s="2"/>
      <c r="UUO131" s="2"/>
      <c r="UUP131" s="2"/>
      <c r="UUQ131" s="2"/>
      <c r="UUR131" s="2"/>
      <c r="UUS131" s="2"/>
      <c r="UUT131" s="2"/>
      <c r="UUU131" s="2"/>
      <c r="UUV131" s="2"/>
      <c r="UUW131" s="2"/>
      <c r="UUX131" s="2"/>
      <c r="UUY131" s="2"/>
      <c r="UUZ131" s="2"/>
      <c r="UVA131" s="2"/>
      <c r="UVB131" s="2"/>
      <c r="UVC131" s="2"/>
      <c r="UVD131" s="2"/>
      <c r="UVE131" s="2"/>
      <c r="UVF131" s="2"/>
      <c r="UVG131" s="2"/>
      <c r="UVH131" s="2"/>
      <c r="UVI131" s="2"/>
      <c r="UVJ131" s="2"/>
      <c r="UVK131" s="2"/>
      <c r="UVL131" s="2"/>
      <c r="UVM131" s="2"/>
      <c r="UVN131" s="2"/>
      <c r="UVO131" s="2"/>
      <c r="UVP131" s="2"/>
      <c r="UVQ131" s="2"/>
      <c r="UVR131" s="2"/>
      <c r="UVS131" s="2"/>
      <c r="UVT131" s="2"/>
      <c r="UVU131" s="2"/>
      <c r="UVV131" s="2"/>
      <c r="UVW131" s="2"/>
      <c r="UVX131" s="2"/>
      <c r="UVY131" s="2"/>
      <c r="UVZ131" s="2"/>
      <c r="UWA131" s="2"/>
      <c r="UWB131" s="2"/>
      <c r="UWC131" s="2"/>
      <c r="UWD131" s="2"/>
      <c r="UWE131" s="2"/>
      <c r="UWF131" s="2"/>
      <c r="UWG131" s="2"/>
      <c r="UWH131" s="2"/>
      <c r="UWI131" s="2"/>
      <c r="UWJ131" s="2"/>
      <c r="UWK131" s="2"/>
      <c r="UWL131" s="2"/>
      <c r="UWM131" s="2"/>
      <c r="UWN131" s="2"/>
      <c r="UWO131" s="2"/>
      <c r="UWP131" s="2"/>
      <c r="UWQ131" s="2"/>
      <c r="UWR131" s="2"/>
      <c r="UWS131" s="2"/>
      <c r="UWT131" s="2"/>
      <c r="UWU131" s="2"/>
      <c r="UWV131" s="2"/>
      <c r="UWW131" s="2"/>
      <c r="UWX131" s="2"/>
      <c r="UWY131" s="2"/>
      <c r="UWZ131" s="2"/>
      <c r="UXA131" s="2"/>
      <c r="UXB131" s="2"/>
      <c r="UXC131" s="2"/>
      <c r="UXD131" s="2"/>
      <c r="UXE131" s="2"/>
      <c r="UXF131" s="2"/>
      <c r="UXG131" s="2"/>
      <c r="UXH131" s="2"/>
      <c r="UXI131" s="2"/>
      <c r="UXJ131" s="2"/>
      <c r="UXK131" s="2"/>
      <c r="UXL131" s="2"/>
      <c r="UXM131" s="2"/>
      <c r="UXN131" s="2"/>
      <c r="UXO131" s="2"/>
      <c r="UXP131" s="2"/>
      <c r="UXQ131" s="2"/>
      <c r="UXR131" s="2"/>
      <c r="UXS131" s="2"/>
      <c r="UXT131" s="2"/>
      <c r="UXU131" s="2"/>
      <c r="UXV131" s="2"/>
      <c r="UXW131" s="2"/>
      <c r="UXX131" s="2"/>
      <c r="UXY131" s="2"/>
      <c r="UXZ131" s="2"/>
      <c r="UYA131" s="2"/>
      <c r="UYB131" s="2"/>
      <c r="UYC131" s="2"/>
      <c r="UYD131" s="2"/>
      <c r="UYE131" s="2"/>
      <c r="UYF131" s="2"/>
      <c r="UYG131" s="2"/>
      <c r="UYH131" s="2"/>
      <c r="UYI131" s="2"/>
      <c r="UYJ131" s="2"/>
      <c r="UYK131" s="2"/>
      <c r="UYL131" s="2"/>
      <c r="UYM131" s="2"/>
      <c r="UYN131" s="2"/>
      <c r="UYO131" s="2"/>
      <c r="UYP131" s="2"/>
      <c r="UYQ131" s="2"/>
      <c r="UYR131" s="2"/>
      <c r="UYS131" s="2"/>
      <c r="UYT131" s="2"/>
      <c r="UYU131" s="2"/>
      <c r="UYV131" s="2"/>
      <c r="UYW131" s="2"/>
      <c r="UYX131" s="2"/>
      <c r="UYY131" s="2"/>
      <c r="UYZ131" s="2"/>
      <c r="UZA131" s="2"/>
      <c r="UZB131" s="2"/>
      <c r="UZC131" s="2"/>
      <c r="UZD131" s="2"/>
      <c r="UZE131" s="2"/>
      <c r="UZF131" s="2"/>
      <c r="UZG131" s="2"/>
      <c r="UZH131" s="2"/>
      <c r="UZI131" s="2"/>
      <c r="UZJ131" s="2"/>
      <c r="UZK131" s="2"/>
      <c r="UZL131" s="2"/>
      <c r="UZM131" s="2"/>
      <c r="UZN131" s="2"/>
      <c r="UZO131" s="2"/>
      <c r="UZP131" s="2"/>
      <c r="UZQ131" s="2"/>
      <c r="UZR131" s="2"/>
      <c r="UZS131" s="2"/>
      <c r="UZT131" s="2"/>
      <c r="UZU131" s="2"/>
      <c r="UZV131" s="2"/>
      <c r="UZW131" s="2"/>
      <c r="UZX131" s="2"/>
      <c r="UZY131" s="2"/>
      <c r="UZZ131" s="2"/>
      <c r="VAA131" s="2"/>
      <c r="VAB131" s="2"/>
      <c r="VAC131" s="2"/>
      <c r="VAD131" s="2"/>
      <c r="VAE131" s="2"/>
      <c r="VAF131" s="2"/>
      <c r="VAG131" s="2"/>
      <c r="VAH131" s="2"/>
      <c r="VAI131" s="2"/>
      <c r="VAJ131" s="2"/>
      <c r="VAK131" s="2"/>
      <c r="VAL131" s="2"/>
      <c r="VAM131" s="2"/>
      <c r="VAN131" s="2"/>
      <c r="VAO131" s="2"/>
      <c r="VAP131" s="2"/>
      <c r="VAQ131" s="2"/>
      <c r="VAR131" s="2"/>
      <c r="VAS131" s="2"/>
      <c r="VAT131" s="2"/>
      <c r="VAU131" s="2"/>
      <c r="VAV131" s="2"/>
      <c r="VAW131" s="2"/>
      <c r="VAX131" s="2"/>
      <c r="VAY131" s="2"/>
      <c r="VAZ131" s="2"/>
      <c r="VBA131" s="2"/>
      <c r="VBB131" s="2"/>
      <c r="VBC131" s="2"/>
      <c r="VBD131" s="2"/>
      <c r="VBE131" s="2"/>
      <c r="VBF131" s="2"/>
      <c r="VBG131" s="2"/>
      <c r="VBH131" s="2"/>
      <c r="VBI131" s="2"/>
      <c r="VBJ131" s="2"/>
      <c r="VBK131" s="2"/>
      <c r="VBL131" s="2"/>
      <c r="VBM131" s="2"/>
      <c r="VBN131" s="2"/>
      <c r="VBO131" s="2"/>
      <c r="VBP131" s="2"/>
      <c r="VBQ131" s="2"/>
      <c r="VBR131" s="2"/>
      <c r="VBS131" s="2"/>
      <c r="VBT131" s="2"/>
      <c r="VBU131" s="2"/>
      <c r="VBV131" s="2"/>
      <c r="VBW131" s="2"/>
      <c r="VBX131" s="2"/>
      <c r="VBY131" s="2"/>
      <c r="VBZ131" s="2"/>
      <c r="VCA131" s="2"/>
      <c r="VCB131" s="2"/>
      <c r="VCC131" s="2"/>
      <c r="VCD131" s="2"/>
      <c r="VCE131" s="2"/>
      <c r="VCF131" s="2"/>
      <c r="VCG131" s="2"/>
      <c r="VCH131" s="2"/>
      <c r="VCI131" s="2"/>
      <c r="VCJ131" s="2"/>
      <c r="VCK131" s="2"/>
      <c r="VCL131" s="2"/>
      <c r="VCM131" s="2"/>
      <c r="VCN131" s="2"/>
      <c r="VCO131" s="2"/>
      <c r="VCP131" s="2"/>
      <c r="VCQ131" s="2"/>
      <c r="VCR131" s="2"/>
      <c r="VCS131" s="2"/>
      <c r="VCT131" s="2"/>
      <c r="VCU131" s="2"/>
      <c r="VCV131" s="2"/>
      <c r="VCW131" s="2"/>
      <c r="VCX131" s="2"/>
      <c r="VCY131" s="2"/>
      <c r="VCZ131" s="2"/>
      <c r="VDA131" s="2"/>
      <c r="VDB131" s="2"/>
      <c r="VDC131" s="2"/>
      <c r="VDD131" s="2"/>
      <c r="VDE131" s="2"/>
      <c r="VDF131" s="2"/>
      <c r="VDG131" s="2"/>
      <c r="VDH131" s="2"/>
      <c r="VDI131" s="2"/>
      <c r="VDJ131" s="2"/>
      <c r="VDK131" s="2"/>
      <c r="VDL131" s="2"/>
      <c r="VDM131" s="2"/>
      <c r="VDN131" s="2"/>
      <c r="VDO131" s="2"/>
      <c r="VDP131" s="2"/>
      <c r="VDQ131" s="2"/>
      <c r="VDR131" s="2"/>
      <c r="VDS131" s="2"/>
      <c r="VDT131" s="2"/>
      <c r="VDU131" s="2"/>
      <c r="VDV131" s="2"/>
      <c r="VDW131" s="2"/>
      <c r="VDX131" s="2"/>
      <c r="VDY131" s="2"/>
      <c r="VDZ131" s="2"/>
      <c r="VEA131" s="2"/>
      <c r="VEB131" s="2"/>
      <c r="VEC131" s="2"/>
      <c r="VED131" s="2"/>
      <c r="VEE131" s="2"/>
      <c r="VEF131" s="2"/>
      <c r="VEG131" s="2"/>
      <c r="VEH131" s="2"/>
      <c r="VEI131" s="2"/>
      <c r="VEJ131" s="2"/>
      <c r="VEK131" s="2"/>
      <c r="VEL131" s="2"/>
      <c r="VEM131" s="2"/>
      <c r="VEN131" s="2"/>
      <c r="VEO131" s="2"/>
      <c r="VEP131" s="2"/>
      <c r="VEQ131" s="2"/>
      <c r="VER131" s="2"/>
      <c r="VES131" s="2"/>
      <c r="VET131" s="2"/>
      <c r="VEU131" s="2"/>
      <c r="VEV131" s="2"/>
      <c r="VEW131" s="2"/>
      <c r="VEX131" s="2"/>
      <c r="VEY131" s="2"/>
      <c r="VEZ131" s="2"/>
      <c r="VFA131" s="2"/>
      <c r="VFB131" s="2"/>
      <c r="VFC131" s="2"/>
      <c r="VFD131" s="2"/>
      <c r="VFE131" s="2"/>
      <c r="VFF131" s="2"/>
      <c r="VFG131" s="2"/>
      <c r="VFH131" s="2"/>
      <c r="VFI131" s="2"/>
      <c r="VFJ131" s="2"/>
      <c r="VFK131" s="2"/>
      <c r="VFL131" s="2"/>
      <c r="VFM131" s="2"/>
      <c r="VFN131" s="2"/>
      <c r="VFO131" s="2"/>
      <c r="VFP131" s="2"/>
      <c r="VFQ131" s="2"/>
      <c r="VFR131" s="2"/>
      <c r="VFS131" s="2"/>
      <c r="VFT131" s="2"/>
      <c r="VFU131" s="2"/>
      <c r="VFV131" s="2"/>
      <c r="VFW131" s="2"/>
      <c r="VFX131" s="2"/>
      <c r="VFY131" s="2"/>
      <c r="VFZ131" s="2"/>
      <c r="VGA131" s="2"/>
      <c r="VGB131" s="2"/>
      <c r="VGC131" s="2"/>
      <c r="VGD131" s="2"/>
      <c r="VGE131" s="2"/>
      <c r="VGF131" s="2"/>
      <c r="VGG131" s="2"/>
      <c r="VGH131" s="2"/>
      <c r="VGI131" s="2"/>
      <c r="VGJ131" s="2"/>
      <c r="VGK131" s="2"/>
      <c r="VGL131" s="2"/>
      <c r="VGM131" s="2"/>
      <c r="VGN131" s="2"/>
      <c r="VGO131" s="2"/>
      <c r="VGP131" s="2"/>
      <c r="VGQ131" s="2"/>
      <c r="VGR131" s="2"/>
      <c r="VGS131" s="2"/>
      <c r="VGT131" s="2"/>
      <c r="VGU131" s="2"/>
      <c r="VGV131" s="2"/>
      <c r="VGW131" s="2"/>
      <c r="VGX131" s="2"/>
      <c r="VGY131" s="2"/>
      <c r="VGZ131" s="2"/>
      <c r="VHA131" s="2"/>
      <c r="VHB131" s="2"/>
      <c r="VHC131" s="2"/>
      <c r="VHD131" s="2"/>
      <c r="VHE131" s="2"/>
      <c r="VHF131" s="2"/>
      <c r="VHG131" s="2"/>
      <c r="VHH131" s="2"/>
      <c r="VHI131" s="2"/>
      <c r="VHJ131" s="2"/>
      <c r="VHK131" s="2"/>
      <c r="VHL131" s="2"/>
      <c r="VHM131" s="2"/>
      <c r="VHN131" s="2"/>
      <c r="VHO131" s="2"/>
      <c r="VHP131" s="2"/>
      <c r="VHQ131" s="2"/>
      <c r="VHR131" s="2"/>
      <c r="VHS131" s="2"/>
      <c r="VHT131" s="2"/>
      <c r="VHU131" s="2"/>
      <c r="VHV131" s="2"/>
      <c r="VHW131" s="2"/>
      <c r="VHX131" s="2"/>
      <c r="VHY131" s="2"/>
      <c r="VHZ131" s="2"/>
      <c r="VIA131" s="2"/>
      <c r="VIB131" s="2"/>
      <c r="VIC131" s="2"/>
      <c r="VID131" s="2"/>
      <c r="VIE131" s="2"/>
      <c r="VIF131" s="2"/>
      <c r="VIG131" s="2"/>
      <c r="VIH131" s="2"/>
      <c r="VII131" s="2"/>
      <c r="VIJ131" s="2"/>
      <c r="VIK131" s="2"/>
      <c r="VIL131" s="2"/>
      <c r="VIM131" s="2"/>
      <c r="VIN131" s="2"/>
      <c r="VIO131" s="2"/>
      <c r="VIP131" s="2"/>
      <c r="VIQ131" s="2"/>
      <c r="VIR131" s="2"/>
      <c r="VIS131" s="2"/>
      <c r="VIT131" s="2"/>
      <c r="VIU131" s="2"/>
      <c r="VIV131" s="2"/>
      <c r="VIW131" s="2"/>
      <c r="VIX131" s="2"/>
      <c r="VIY131" s="2"/>
      <c r="VIZ131" s="2"/>
      <c r="VJA131" s="2"/>
      <c r="VJB131" s="2"/>
      <c r="VJC131" s="2"/>
      <c r="VJD131" s="2"/>
      <c r="VJE131" s="2"/>
      <c r="VJF131" s="2"/>
      <c r="VJG131" s="2"/>
      <c r="VJH131" s="2"/>
      <c r="VJI131" s="2"/>
      <c r="VJJ131" s="2"/>
      <c r="VJK131" s="2"/>
      <c r="VJL131" s="2"/>
      <c r="VJM131" s="2"/>
      <c r="VJN131" s="2"/>
      <c r="VJO131" s="2"/>
      <c r="VJP131" s="2"/>
      <c r="VJQ131" s="2"/>
      <c r="VJR131" s="2"/>
      <c r="VJS131" s="2"/>
      <c r="VJT131" s="2"/>
      <c r="VJU131" s="2"/>
      <c r="VJV131" s="2"/>
      <c r="VJW131" s="2"/>
      <c r="VJX131" s="2"/>
      <c r="VJY131" s="2"/>
      <c r="VJZ131" s="2"/>
      <c r="VKA131" s="2"/>
      <c r="VKB131" s="2"/>
      <c r="VKC131" s="2"/>
      <c r="VKD131" s="2"/>
      <c r="VKE131" s="2"/>
      <c r="VKF131" s="2"/>
      <c r="VKG131" s="2"/>
      <c r="VKH131" s="2"/>
      <c r="VKI131" s="2"/>
      <c r="VKJ131" s="2"/>
      <c r="VKK131" s="2"/>
      <c r="VKL131" s="2"/>
      <c r="VKM131" s="2"/>
      <c r="VKN131" s="2"/>
      <c r="VKO131" s="2"/>
      <c r="VKP131" s="2"/>
      <c r="VKQ131" s="2"/>
      <c r="VKR131" s="2"/>
      <c r="VKS131" s="2"/>
      <c r="VKT131" s="2"/>
      <c r="VKU131" s="2"/>
      <c r="VKV131" s="2"/>
      <c r="VKW131" s="2"/>
      <c r="VKX131" s="2"/>
      <c r="VKY131" s="2"/>
      <c r="VKZ131" s="2"/>
      <c r="VLA131" s="2"/>
      <c r="VLB131" s="2"/>
      <c r="VLC131" s="2"/>
      <c r="VLD131" s="2"/>
      <c r="VLE131" s="2"/>
      <c r="VLF131" s="2"/>
      <c r="VLG131" s="2"/>
      <c r="VLH131" s="2"/>
      <c r="VLI131" s="2"/>
      <c r="VLJ131" s="2"/>
      <c r="VLK131" s="2"/>
      <c r="VLL131" s="2"/>
      <c r="VLM131" s="2"/>
      <c r="VLN131" s="2"/>
      <c r="VLO131" s="2"/>
      <c r="VLP131" s="2"/>
      <c r="VLQ131" s="2"/>
      <c r="VLR131" s="2"/>
      <c r="VLS131" s="2"/>
      <c r="VLT131" s="2"/>
      <c r="VLU131" s="2"/>
      <c r="VLV131" s="2"/>
      <c r="VLW131" s="2"/>
      <c r="VLX131" s="2"/>
      <c r="VLY131" s="2"/>
      <c r="VLZ131" s="2"/>
      <c r="VMA131" s="2"/>
      <c r="VMB131" s="2"/>
      <c r="VMC131" s="2"/>
      <c r="VMD131" s="2"/>
      <c r="VME131" s="2"/>
      <c r="VMF131" s="2"/>
      <c r="VMG131" s="2"/>
      <c r="VMH131" s="2"/>
      <c r="VMI131" s="2"/>
      <c r="VMJ131" s="2"/>
      <c r="VMK131" s="2"/>
      <c r="VML131" s="2"/>
      <c r="VMM131" s="2"/>
      <c r="VMN131" s="2"/>
      <c r="VMO131" s="2"/>
      <c r="VMP131" s="2"/>
      <c r="VMQ131" s="2"/>
      <c r="VMR131" s="2"/>
      <c r="VMS131" s="2"/>
      <c r="VMT131" s="2"/>
      <c r="VMU131" s="2"/>
      <c r="VMV131" s="2"/>
      <c r="VMW131" s="2"/>
      <c r="VMX131" s="2"/>
      <c r="VMY131" s="2"/>
      <c r="VMZ131" s="2"/>
      <c r="VNA131" s="2"/>
      <c r="VNB131" s="2"/>
      <c r="VNC131" s="2"/>
      <c r="VND131" s="2"/>
      <c r="VNE131" s="2"/>
      <c r="VNF131" s="2"/>
      <c r="VNG131" s="2"/>
      <c r="VNH131" s="2"/>
      <c r="VNI131" s="2"/>
      <c r="VNJ131" s="2"/>
      <c r="VNK131" s="2"/>
      <c r="VNL131" s="2"/>
      <c r="VNM131" s="2"/>
      <c r="VNN131" s="2"/>
      <c r="VNO131" s="2"/>
      <c r="VNP131" s="2"/>
      <c r="VNQ131" s="2"/>
      <c r="VNR131" s="2"/>
      <c r="VNS131" s="2"/>
      <c r="VNT131" s="2"/>
      <c r="VNU131" s="2"/>
      <c r="VNV131" s="2"/>
      <c r="VNW131" s="2"/>
      <c r="VNX131" s="2"/>
      <c r="VNY131" s="2"/>
      <c r="VNZ131" s="2"/>
      <c r="VOA131" s="2"/>
      <c r="VOB131" s="2"/>
      <c r="VOC131" s="2"/>
      <c r="VOD131" s="2"/>
      <c r="VOE131" s="2"/>
      <c r="VOF131" s="2"/>
      <c r="VOG131" s="2"/>
      <c r="VOH131" s="2"/>
      <c r="VOI131" s="2"/>
      <c r="VOJ131" s="2"/>
      <c r="VOK131" s="2"/>
      <c r="VOL131" s="2"/>
      <c r="VOM131" s="2"/>
      <c r="VON131" s="2"/>
      <c r="VOO131" s="2"/>
      <c r="VOP131" s="2"/>
      <c r="VOQ131" s="2"/>
      <c r="VOR131" s="2"/>
      <c r="VOS131" s="2"/>
      <c r="VOT131" s="2"/>
      <c r="VOU131" s="2"/>
      <c r="VOV131" s="2"/>
      <c r="VOW131" s="2"/>
      <c r="VOX131" s="2"/>
      <c r="VOY131" s="2"/>
      <c r="VOZ131" s="2"/>
      <c r="VPA131" s="2"/>
      <c r="VPB131" s="2"/>
      <c r="VPC131" s="2"/>
      <c r="VPD131" s="2"/>
      <c r="VPE131" s="2"/>
      <c r="VPF131" s="2"/>
      <c r="VPG131" s="2"/>
      <c r="VPH131" s="2"/>
      <c r="VPI131" s="2"/>
      <c r="VPJ131" s="2"/>
      <c r="VPK131" s="2"/>
      <c r="VPL131" s="2"/>
      <c r="VPM131" s="2"/>
      <c r="VPN131" s="2"/>
      <c r="VPO131" s="2"/>
      <c r="VPP131" s="2"/>
      <c r="VPQ131" s="2"/>
      <c r="VPR131" s="2"/>
      <c r="VPS131" s="2"/>
      <c r="VPT131" s="2"/>
      <c r="VPU131" s="2"/>
      <c r="VPV131" s="2"/>
      <c r="VPW131" s="2"/>
      <c r="VPX131" s="2"/>
      <c r="VPY131" s="2"/>
      <c r="VPZ131" s="2"/>
      <c r="VQA131" s="2"/>
      <c r="VQB131" s="2"/>
      <c r="VQC131" s="2"/>
      <c r="VQD131" s="2"/>
      <c r="VQE131" s="2"/>
      <c r="VQF131" s="2"/>
      <c r="VQG131" s="2"/>
      <c r="VQH131" s="2"/>
      <c r="VQI131" s="2"/>
      <c r="VQJ131" s="2"/>
      <c r="VQK131" s="2"/>
      <c r="VQL131" s="2"/>
      <c r="VQM131" s="2"/>
      <c r="VQN131" s="2"/>
      <c r="VQO131" s="2"/>
      <c r="VQP131" s="2"/>
      <c r="VQQ131" s="2"/>
      <c r="VQR131" s="2"/>
      <c r="VQS131" s="2"/>
      <c r="VQT131" s="2"/>
      <c r="VQU131" s="2"/>
      <c r="VQV131" s="2"/>
      <c r="VQW131" s="2"/>
      <c r="VQX131" s="2"/>
      <c r="VQY131" s="2"/>
      <c r="VQZ131" s="2"/>
      <c r="VRA131" s="2"/>
      <c r="VRB131" s="2"/>
      <c r="VRC131" s="2"/>
      <c r="VRD131" s="2"/>
      <c r="VRE131" s="2"/>
      <c r="VRF131" s="2"/>
      <c r="VRG131" s="2"/>
      <c r="VRH131" s="2"/>
      <c r="VRI131" s="2"/>
      <c r="VRJ131" s="2"/>
      <c r="VRK131" s="2"/>
      <c r="VRL131" s="2"/>
      <c r="VRM131" s="2"/>
      <c r="VRN131" s="2"/>
      <c r="VRO131" s="2"/>
      <c r="VRP131" s="2"/>
      <c r="VRQ131" s="2"/>
      <c r="VRR131" s="2"/>
      <c r="VRS131" s="2"/>
      <c r="VRT131" s="2"/>
      <c r="VRU131" s="2"/>
      <c r="VRV131" s="2"/>
      <c r="VRW131" s="2"/>
      <c r="VRX131" s="2"/>
      <c r="VRY131" s="2"/>
      <c r="VRZ131" s="2"/>
      <c r="VSA131" s="2"/>
      <c r="VSB131" s="2"/>
      <c r="VSC131" s="2"/>
      <c r="VSD131" s="2"/>
      <c r="VSE131" s="2"/>
      <c r="VSF131" s="2"/>
      <c r="VSG131" s="2"/>
      <c r="VSH131" s="2"/>
      <c r="VSI131" s="2"/>
      <c r="VSJ131" s="2"/>
      <c r="VSK131" s="2"/>
      <c r="VSL131" s="2"/>
      <c r="VSM131" s="2"/>
      <c r="VSN131" s="2"/>
      <c r="VSO131" s="2"/>
      <c r="VSP131" s="2"/>
      <c r="VSQ131" s="2"/>
      <c r="VSR131" s="2"/>
      <c r="VSS131" s="2"/>
      <c r="VST131" s="2"/>
      <c r="VSU131" s="2"/>
      <c r="VSV131" s="2"/>
      <c r="VSW131" s="2"/>
      <c r="VSX131" s="2"/>
      <c r="VSY131" s="2"/>
      <c r="VSZ131" s="2"/>
      <c r="VTA131" s="2"/>
      <c r="VTB131" s="2"/>
      <c r="VTC131" s="2"/>
      <c r="VTD131" s="2"/>
      <c r="VTE131" s="2"/>
      <c r="VTF131" s="2"/>
      <c r="VTG131" s="2"/>
      <c r="VTH131" s="2"/>
      <c r="VTI131" s="2"/>
      <c r="VTJ131" s="2"/>
      <c r="VTK131" s="2"/>
      <c r="VTL131" s="2"/>
      <c r="VTM131" s="2"/>
      <c r="VTN131" s="2"/>
      <c r="VTO131" s="2"/>
      <c r="VTP131" s="2"/>
      <c r="VTQ131" s="2"/>
      <c r="VTR131" s="2"/>
      <c r="VTS131" s="2"/>
      <c r="VTT131" s="2"/>
      <c r="VTU131" s="2"/>
      <c r="VTV131" s="2"/>
      <c r="VTW131" s="2"/>
      <c r="VTX131" s="2"/>
      <c r="VTY131" s="2"/>
      <c r="VTZ131" s="2"/>
      <c r="VUA131" s="2"/>
      <c r="VUB131" s="2"/>
      <c r="VUC131" s="2"/>
      <c r="VUD131" s="2"/>
      <c r="VUE131" s="2"/>
      <c r="VUF131" s="2"/>
      <c r="VUG131" s="2"/>
      <c r="VUH131" s="2"/>
      <c r="VUI131" s="2"/>
      <c r="VUJ131" s="2"/>
      <c r="VUK131" s="2"/>
      <c r="VUL131" s="2"/>
      <c r="VUM131" s="2"/>
      <c r="VUN131" s="2"/>
      <c r="VUO131" s="2"/>
      <c r="VUP131" s="2"/>
      <c r="VUQ131" s="2"/>
      <c r="VUR131" s="2"/>
      <c r="VUS131" s="2"/>
      <c r="VUT131" s="2"/>
      <c r="VUU131" s="2"/>
      <c r="VUV131" s="2"/>
      <c r="VUW131" s="2"/>
      <c r="VUX131" s="2"/>
      <c r="VUY131" s="2"/>
      <c r="VUZ131" s="2"/>
      <c r="VVA131" s="2"/>
      <c r="VVB131" s="2"/>
      <c r="VVC131" s="2"/>
      <c r="VVD131" s="2"/>
      <c r="VVE131" s="2"/>
      <c r="VVF131" s="2"/>
      <c r="VVG131" s="2"/>
      <c r="VVH131" s="2"/>
      <c r="VVI131" s="2"/>
      <c r="VVJ131" s="2"/>
      <c r="VVK131" s="2"/>
      <c r="VVL131" s="2"/>
      <c r="VVM131" s="2"/>
      <c r="VVN131" s="2"/>
      <c r="VVO131" s="2"/>
      <c r="VVP131" s="2"/>
      <c r="VVQ131" s="2"/>
      <c r="VVR131" s="2"/>
      <c r="VVS131" s="2"/>
      <c r="VVT131" s="2"/>
      <c r="VVU131" s="2"/>
      <c r="VVV131" s="2"/>
      <c r="VVW131" s="2"/>
      <c r="VVX131" s="2"/>
      <c r="VVY131" s="2"/>
      <c r="VVZ131" s="2"/>
      <c r="VWA131" s="2"/>
      <c r="VWB131" s="2"/>
      <c r="VWC131" s="2"/>
      <c r="VWD131" s="2"/>
      <c r="VWE131" s="2"/>
      <c r="VWF131" s="2"/>
      <c r="VWG131" s="2"/>
      <c r="VWH131" s="2"/>
      <c r="VWI131" s="2"/>
      <c r="VWJ131" s="2"/>
      <c r="VWK131" s="2"/>
      <c r="VWL131" s="2"/>
      <c r="VWM131" s="2"/>
      <c r="VWN131" s="2"/>
      <c r="VWO131" s="2"/>
      <c r="VWP131" s="2"/>
      <c r="VWQ131" s="2"/>
      <c r="VWR131" s="2"/>
      <c r="VWS131" s="2"/>
      <c r="VWT131" s="2"/>
      <c r="VWU131" s="2"/>
      <c r="VWV131" s="2"/>
      <c r="VWW131" s="2"/>
      <c r="VWX131" s="2"/>
      <c r="VWY131" s="2"/>
      <c r="VWZ131" s="2"/>
      <c r="VXA131" s="2"/>
      <c r="VXB131" s="2"/>
      <c r="VXC131" s="2"/>
      <c r="VXD131" s="2"/>
      <c r="VXE131" s="2"/>
      <c r="VXF131" s="2"/>
      <c r="VXG131" s="2"/>
      <c r="VXH131" s="2"/>
      <c r="VXI131" s="2"/>
      <c r="VXJ131" s="2"/>
      <c r="VXK131" s="2"/>
      <c r="VXL131" s="2"/>
      <c r="VXM131" s="2"/>
      <c r="VXN131" s="2"/>
      <c r="VXO131" s="2"/>
      <c r="VXP131" s="2"/>
      <c r="VXQ131" s="2"/>
      <c r="VXR131" s="2"/>
      <c r="VXS131" s="2"/>
      <c r="VXT131" s="2"/>
      <c r="VXU131" s="2"/>
      <c r="VXV131" s="2"/>
      <c r="VXW131" s="2"/>
      <c r="VXX131" s="2"/>
      <c r="VXY131" s="2"/>
      <c r="VXZ131" s="2"/>
      <c r="VYA131" s="2"/>
      <c r="VYB131" s="2"/>
      <c r="VYC131" s="2"/>
      <c r="VYD131" s="2"/>
      <c r="VYE131" s="2"/>
      <c r="VYF131" s="2"/>
      <c r="VYG131" s="2"/>
      <c r="VYH131" s="2"/>
      <c r="VYI131" s="2"/>
      <c r="VYJ131" s="2"/>
      <c r="VYK131" s="2"/>
      <c r="VYL131" s="2"/>
      <c r="VYM131" s="2"/>
      <c r="VYN131" s="2"/>
      <c r="VYO131" s="2"/>
      <c r="VYP131" s="2"/>
      <c r="VYQ131" s="2"/>
      <c r="VYR131" s="2"/>
      <c r="VYS131" s="2"/>
      <c r="VYT131" s="2"/>
      <c r="VYU131" s="2"/>
      <c r="VYV131" s="2"/>
      <c r="VYW131" s="2"/>
      <c r="VYX131" s="2"/>
      <c r="VYY131" s="2"/>
      <c r="VYZ131" s="2"/>
      <c r="VZA131" s="2"/>
      <c r="VZB131" s="2"/>
      <c r="VZC131" s="2"/>
      <c r="VZD131" s="2"/>
      <c r="VZE131" s="2"/>
      <c r="VZF131" s="2"/>
      <c r="VZG131" s="2"/>
      <c r="VZH131" s="2"/>
      <c r="VZI131" s="2"/>
      <c r="VZJ131" s="2"/>
      <c r="VZK131" s="2"/>
      <c r="VZL131" s="2"/>
      <c r="VZM131" s="2"/>
      <c r="VZN131" s="2"/>
      <c r="VZO131" s="2"/>
      <c r="VZP131" s="2"/>
      <c r="VZQ131" s="2"/>
      <c r="VZR131" s="2"/>
      <c r="VZS131" s="2"/>
      <c r="VZT131" s="2"/>
      <c r="VZU131" s="2"/>
      <c r="VZV131" s="2"/>
      <c r="VZW131" s="2"/>
      <c r="VZX131" s="2"/>
      <c r="VZY131" s="2"/>
      <c r="VZZ131" s="2"/>
      <c r="WAA131" s="2"/>
      <c r="WAB131" s="2"/>
      <c r="WAC131" s="2"/>
      <c r="WAD131" s="2"/>
      <c r="WAE131" s="2"/>
      <c r="WAF131" s="2"/>
      <c r="WAG131" s="2"/>
      <c r="WAH131" s="2"/>
      <c r="WAI131" s="2"/>
      <c r="WAJ131" s="2"/>
      <c r="WAK131" s="2"/>
      <c r="WAL131" s="2"/>
      <c r="WAM131" s="2"/>
      <c r="WAN131" s="2"/>
      <c r="WAO131" s="2"/>
      <c r="WAP131" s="2"/>
      <c r="WAQ131" s="2"/>
      <c r="WAR131" s="2"/>
      <c r="WAS131" s="2"/>
      <c r="WAT131" s="2"/>
      <c r="WAU131" s="2"/>
      <c r="WAV131" s="2"/>
      <c r="WAW131" s="2"/>
      <c r="WAX131" s="2"/>
      <c r="WAY131" s="2"/>
      <c r="WAZ131" s="2"/>
      <c r="WBA131" s="2"/>
      <c r="WBB131" s="2"/>
      <c r="WBC131" s="2"/>
      <c r="WBD131" s="2"/>
      <c r="WBE131" s="2"/>
      <c r="WBF131" s="2"/>
      <c r="WBG131" s="2"/>
      <c r="WBH131" s="2"/>
      <c r="WBI131" s="2"/>
      <c r="WBJ131" s="2"/>
      <c r="WBK131" s="2"/>
      <c r="WBL131" s="2"/>
      <c r="WBM131" s="2"/>
      <c r="WBN131" s="2"/>
      <c r="WBO131" s="2"/>
      <c r="WBP131" s="2"/>
      <c r="WBQ131" s="2"/>
      <c r="WBR131" s="2"/>
      <c r="WBS131" s="2"/>
      <c r="WBT131" s="2"/>
      <c r="WBU131" s="2"/>
      <c r="WBV131" s="2"/>
      <c r="WBW131" s="2"/>
      <c r="WBX131" s="2"/>
      <c r="WBY131" s="2"/>
      <c r="WBZ131" s="2"/>
      <c r="WCA131" s="2"/>
      <c r="WCB131" s="2"/>
      <c r="WCC131" s="2"/>
      <c r="WCD131" s="2"/>
      <c r="WCE131" s="2"/>
      <c r="WCF131" s="2"/>
      <c r="WCG131" s="2"/>
      <c r="WCH131" s="2"/>
      <c r="WCI131" s="2"/>
      <c r="WCJ131" s="2"/>
      <c r="WCK131" s="2"/>
      <c r="WCL131" s="2"/>
      <c r="WCM131" s="2"/>
      <c r="WCN131" s="2"/>
      <c r="WCO131" s="2"/>
      <c r="WCP131" s="2"/>
      <c r="WCQ131" s="2"/>
      <c r="WCR131" s="2"/>
      <c r="WCS131" s="2"/>
      <c r="WCT131" s="2"/>
      <c r="WCU131" s="2"/>
      <c r="WCV131" s="2"/>
      <c r="WCW131" s="2"/>
      <c r="WCX131" s="2"/>
      <c r="WCY131" s="2"/>
      <c r="WCZ131" s="2"/>
      <c r="WDA131" s="2"/>
      <c r="WDB131" s="2"/>
      <c r="WDC131" s="2"/>
      <c r="WDD131" s="2"/>
      <c r="WDE131" s="2"/>
      <c r="WDF131" s="2"/>
      <c r="WDG131" s="2"/>
      <c r="WDH131" s="2"/>
      <c r="WDI131" s="2"/>
      <c r="WDJ131" s="2"/>
      <c r="WDK131" s="2"/>
      <c r="WDL131" s="2"/>
      <c r="WDM131" s="2"/>
      <c r="WDN131" s="2"/>
      <c r="WDO131" s="2"/>
      <c r="WDP131" s="2"/>
      <c r="WDQ131" s="2"/>
      <c r="WDR131" s="2"/>
      <c r="WDS131" s="2"/>
      <c r="WDT131" s="2"/>
      <c r="WDU131" s="2"/>
      <c r="WDV131" s="2"/>
      <c r="WDW131" s="2"/>
      <c r="WDX131" s="2"/>
      <c r="WDY131" s="2"/>
      <c r="WDZ131" s="2"/>
      <c r="WEA131" s="2"/>
      <c r="WEB131" s="2"/>
      <c r="WEC131" s="2"/>
      <c r="WED131" s="2"/>
      <c r="WEE131" s="2"/>
      <c r="WEF131" s="2"/>
      <c r="WEG131" s="2"/>
      <c r="WEH131" s="2"/>
      <c r="WEI131" s="2"/>
      <c r="WEJ131" s="2"/>
      <c r="WEK131" s="2"/>
      <c r="WEL131" s="2"/>
      <c r="WEM131" s="2"/>
      <c r="WEN131" s="2"/>
      <c r="WEO131" s="2"/>
      <c r="WEP131" s="2"/>
      <c r="WEQ131" s="2"/>
      <c r="WER131" s="2"/>
      <c r="WES131" s="2"/>
      <c r="WET131" s="2"/>
      <c r="WEU131" s="2"/>
      <c r="WEV131" s="2"/>
      <c r="WEW131" s="2"/>
      <c r="WEX131" s="2"/>
      <c r="WEY131" s="2"/>
      <c r="WEZ131" s="2"/>
      <c r="WFA131" s="2"/>
      <c r="WFB131" s="2"/>
      <c r="WFC131" s="2"/>
      <c r="WFD131" s="2"/>
      <c r="WFE131" s="2"/>
      <c r="WFF131" s="2"/>
      <c r="WFG131" s="2"/>
      <c r="WFH131" s="2"/>
      <c r="WFI131" s="2"/>
      <c r="WFJ131" s="2"/>
      <c r="WFK131" s="2"/>
      <c r="WFL131" s="2"/>
      <c r="WFM131" s="2"/>
      <c r="WFN131" s="2"/>
      <c r="WFO131" s="2"/>
      <c r="WFP131" s="2"/>
      <c r="WFQ131" s="2"/>
      <c r="WFR131" s="2"/>
      <c r="WFS131" s="2"/>
      <c r="WFT131" s="2"/>
      <c r="WFU131" s="2"/>
      <c r="WFV131" s="2"/>
      <c r="WFW131" s="2"/>
      <c r="WFX131" s="2"/>
      <c r="WFY131" s="2"/>
      <c r="WFZ131" s="2"/>
      <c r="WGA131" s="2"/>
      <c r="WGB131" s="2"/>
      <c r="WGC131" s="2"/>
      <c r="WGD131" s="2"/>
      <c r="WGE131" s="2"/>
      <c r="WGF131" s="2"/>
      <c r="WGG131" s="2"/>
      <c r="WGH131" s="2"/>
      <c r="WGI131" s="2"/>
      <c r="WGJ131" s="2"/>
      <c r="WGK131" s="2"/>
      <c r="WGL131" s="2"/>
      <c r="WGM131" s="2"/>
      <c r="WGN131" s="2"/>
      <c r="WGO131" s="2"/>
      <c r="WGP131" s="2"/>
      <c r="WGQ131" s="2"/>
      <c r="WGR131" s="2"/>
      <c r="WGS131" s="2"/>
      <c r="WGT131" s="2"/>
      <c r="WGU131" s="2"/>
      <c r="WGV131" s="2"/>
      <c r="WGW131" s="2"/>
      <c r="WGX131" s="2"/>
      <c r="WGY131" s="2"/>
      <c r="WGZ131" s="2"/>
      <c r="WHA131" s="2"/>
      <c r="WHB131" s="2"/>
      <c r="WHC131" s="2"/>
      <c r="WHD131" s="2"/>
      <c r="WHE131" s="2"/>
      <c r="WHF131" s="2"/>
      <c r="WHG131" s="2"/>
      <c r="WHH131" s="2"/>
      <c r="WHI131" s="2"/>
      <c r="WHJ131" s="2"/>
      <c r="WHK131" s="2"/>
      <c r="WHL131" s="2"/>
      <c r="WHM131" s="2"/>
      <c r="WHN131" s="2"/>
      <c r="WHO131" s="2"/>
      <c r="WHP131" s="2"/>
      <c r="WHQ131" s="2"/>
      <c r="WHR131" s="2"/>
      <c r="WHS131" s="2"/>
      <c r="WHT131" s="2"/>
      <c r="WHU131" s="2"/>
      <c r="WHV131" s="2"/>
      <c r="WHW131" s="2"/>
      <c r="WHX131" s="2"/>
      <c r="WHY131" s="2"/>
      <c r="WHZ131" s="2"/>
      <c r="WIA131" s="2"/>
      <c r="WIB131" s="2"/>
      <c r="WIC131" s="2"/>
      <c r="WID131" s="2"/>
      <c r="WIE131" s="2"/>
      <c r="WIF131" s="2"/>
      <c r="WIG131" s="2"/>
      <c r="WIH131" s="2"/>
      <c r="WII131" s="2"/>
      <c r="WIJ131" s="2"/>
      <c r="WIK131" s="2"/>
      <c r="WIL131" s="2"/>
      <c r="WIM131" s="2"/>
      <c r="WIN131" s="2"/>
      <c r="WIO131" s="2"/>
      <c r="WIP131" s="2"/>
      <c r="WIQ131" s="2"/>
      <c r="WIR131" s="2"/>
      <c r="WIS131" s="2"/>
      <c r="WIT131" s="2"/>
      <c r="WIU131" s="2"/>
      <c r="WIV131" s="2"/>
      <c r="WIW131" s="2"/>
      <c r="WIX131" s="2"/>
      <c r="WIY131" s="2"/>
      <c r="WIZ131" s="2"/>
      <c r="WJA131" s="2"/>
      <c r="WJB131" s="2"/>
      <c r="WJC131" s="2"/>
      <c r="WJD131" s="2"/>
      <c r="WJE131" s="2"/>
      <c r="WJF131" s="2"/>
      <c r="WJG131" s="2"/>
      <c r="WJH131" s="2"/>
      <c r="WJI131" s="2"/>
      <c r="WJJ131" s="2"/>
      <c r="WJK131" s="2"/>
      <c r="WJL131" s="2"/>
      <c r="WJM131" s="2"/>
      <c r="WJN131" s="2"/>
      <c r="WJO131" s="2"/>
      <c r="WJP131" s="2"/>
      <c r="WJQ131" s="2"/>
      <c r="WJR131" s="2"/>
      <c r="WJS131" s="2"/>
      <c r="WJT131" s="2"/>
      <c r="WJU131" s="2"/>
      <c r="WJV131" s="2"/>
      <c r="WJW131" s="2"/>
      <c r="WJX131" s="2"/>
      <c r="WJY131" s="2"/>
      <c r="WJZ131" s="2"/>
      <c r="WKA131" s="2"/>
      <c r="WKB131" s="2"/>
      <c r="WKC131" s="2"/>
      <c r="WKD131" s="2"/>
      <c r="WKE131" s="2"/>
      <c r="WKF131" s="2"/>
      <c r="WKG131" s="2"/>
      <c r="WKH131" s="2"/>
      <c r="WKI131" s="2"/>
      <c r="WKJ131" s="2"/>
      <c r="WKK131" s="2"/>
      <c r="WKL131" s="2"/>
      <c r="WKM131" s="2"/>
      <c r="WKN131" s="2"/>
      <c r="WKO131" s="2"/>
      <c r="WKP131" s="2"/>
      <c r="WKQ131" s="2"/>
      <c r="WKR131" s="2"/>
      <c r="WKS131" s="2"/>
      <c r="WKT131" s="2"/>
      <c r="WKU131" s="2"/>
      <c r="WKV131" s="2"/>
      <c r="WKW131" s="2"/>
      <c r="WKX131" s="2"/>
      <c r="WKY131" s="2"/>
      <c r="WKZ131" s="2"/>
      <c r="WLA131" s="2"/>
      <c r="WLB131" s="2"/>
      <c r="WLC131" s="2"/>
      <c r="WLD131" s="2"/>
      <c r="WLE131" s="2"/>
      <c r="WLF131" s="2"/>
      <c r="WLG131" s="2"/>
      <c r="WLH131" s="2"/>
      <c r="WLI131" s="2"/>
      <c r="WLJ131" s="2"/>
      <c r="WLK131" s="2"/>
      <c r="WLL131" s="2"/>
      <c r="WLM131" s="2"/>
      <c r="WLN131" s="2"/>
      <c r="WLO131" s="2"/>
      <c r="WLP131" s="2"/>
      <c r="WLQ131" s="2"/>
      <c r="WLR131" s="2"/>
      <c r="WLS131" s="2"/>
      <c r="WLT131" s="2"/>
      <c r="WLU131" s="2"/>
      <c r="WLV131" s="2"/>
      <c r="WLW131" s="2"/>
      <c r="WLX131" s="2"/>
      <c r="WLY131" s="2"/>
      <c r="WLZ131" s="2"/>
      <c r="WMA131" s="2"/>
      <c r="WMB131" s="2"/>
      <c r="WMC131" s="2"/>
      <c r="WMD131" s="2"/>
      <c r="WME131" s="2"/>
      <c r="WMF131" s="2"/>
      <c r="WMG131" s="2"/>
      <c r="WMH131" s="2"/>
      <c r="WMI131" s="2"/>
      <c r="WMJ131" s="2"/>
      <c r="WMK131" s="2"/>
      <c r="WML131" s="2"/>
      <c r="WMM131" s="2"/>
      <c r="WMN131" s="2"/>
      <c r="WMO131" s="2"/>
      <c r="WMP131" s="2"/>
      <c r="WMQ131" s="2"/>
      <c r="WMR131" s="2"/>
      <c r="WMS131" s="2"/>
      <c r="WMT131" s="2"/>
      <c r="WMU131" s="2"/>
      <c r="WMV131" s="2"/>
      <c r="WMW131" s="2"/>
      <c r="WMX131" s="2"/>
      <c r="WMY131" s="2"/>
      <c r="WMZ131" s="2"/>
      <c r="WNA131" s="2"/>
      <c r="WNB131" s="2"/>
      <c r="WNC131" s="2"/>
      <c r="WND131" s="2"/>
      <c r="WNE131" s="2"/>
      <c r="WNF131" s="2"/>
      <c r="WNG131" s="2"/>
      <c r="WNH131" s="2"/>
      <c r="WNI131" s="2"/>
      <c r="WNJ131" s="2"/>
      <c r="WNK131" s="2"/>
      <c r="WNL131" s="2"/>
      <c r="WNM131" s="2"/>
      <c r="WNN131" s="2"/>
      <c r="WNO131" s="2"/>
      <c r="WNP131" s="2"/>
      <c r="WNQ131" s="2"/>
      <c r="WNR131" s="2"/>
      <c r="WNS131" s="2"/>
      <c r="WNT131" s="2"/>
      <c r="WNU131" s="2"/>
      <c r="WNV131" s="2"/>
      <c r="WNW131" s="2"/>
      <c r="WNX131" s="2"/>
      <c r="WNY131" s="2"/>
      <c r="WNZ131" s="2"/>
      <c r="WOA131" s="2"/>
      <c r="WOB131" s="2"/>
      <c r="WOC131" s="2"/>
      <c r="WOD131" s="2"/>
      <c r="WOE131" s="2"/>
      <c r="WOF131" s="2"/>
      <c r="WOG131" s="2"/>
      <c r="WOH131" s="2"/>
      <c r="WOI131" s="2"/>
      <c r="WOJ131" s="2"/>
      <c r="WOK131" s="2"/>
      <c r="WOL131" s="2"/>
      <c r="WOM131" s="2"/>
      <c r="WON131" s="2"/>
      <c r="WOO131" s="2"/>
      <c r="WOP131" s="2"/>
      <c r="WOQ131" s="2"/>
      <c r="WOR131" s="2"/>
      <c r="WOS131" s="2"/>
      <c r="WOT131" s="2"/>
      <c r="WOU131" s="2"/>
      <c r="WOV131" s="2"/>
      <c r="WOW131" s="2"/>
      <c r="WOX131" s="2"/>
      <c r="WOY131" s="2"/>
      <c r="WOZ131" s="2"/>
      <c r="WPA131" s="2"/>
      <c r="WPB131" s="2"/>
      <c r="WPC131" s="2"/>
      <c r="WPD131" s="2"/>
      <c r="WPE131" s="2"/>
      <c r="WPF131" s="2"/>
      <c r="WPG131" s="2"/>
      <c r="WPH131" s="2"/>
      <c r="WPI131" s="2"/>
      <c r="WPJ131" s="2"/>
      <c r="WPK131" s="2"/>
      <c r="WPL131" s="2"/>
      <c r="WPM131" s="2"/>
      <c r="WPN131" s="2"/>
      <c r="WPO131" s="2"/>
      <c r="WPP131" s="2"/>
      <c r="WPQ131" s="2"/>
      <c r="WPR131" s="2"/>
      <c r="WPS131" s="2"/>
      <c r="WPT131" s="2"/>
      <c r="WPU131" s="2"/>
      <c r="WPV131" s="2"/>
      <c r="WPW131" s="2"/>
      <c r="WPX131" s="2"/>
      <c r="WPY131" s="2"/>
      <c r="WPZ131" s="2"/>
      <c r="WQA131" s="2"/>
      <c r="WQB131" s="2"/>
      <c r="WQC131" s="2"/>
      <c r="WQD131" s="2"/>
      <c r="WQE131" s="2"/>
      <c r="WQF131" s="2"/>
      <c r="WQG131" s="2"/>
      <c r="WQH131" s="2"/>
      <c r="WQI131" s="2"/>
      <c r="WQJ131" s="2"/>
      <c r="WQK131" s="2"/>
      <c r="WQL131" s="2"/>
      <c r="WQM131" s="2"/>
      <c r="WQN131" s="2"/>
      <c r="WQO131" s="2"/>
      <c r="WQP131" s="2"/>
      <c r="WQQ131" s="2"/>
      <c r="WQR131" s="2"/>
      <c r="WQS131" s="2"/>
      <c r="WQT131" s="2"/>
      <c r="WQU131" s="2"/>
      <c r="WQV131" s="2"/>
      <c r="WQW131" s="2"/>
      <c r="WQX131" s="2"/>
      <c r="WQY131" s="2"/>
      <c r="WQZ131" s="2"/>
      <c r="WRA131" s="2"/>
      <c r="WRB131" s="2"/>
      <c r="WRC131" s="2"/>
      <c r="WRD131" s="2"/>
      <c r="WRE131" s="2"/>
      <c r="WRF131" s="2"/>
      <c r="WRG131" s="2"/>
      <c r="WRH131" s="2"/>
      <c r="WRI131" s="2"/>
      <c r="WRJ131" s="2"/>
      <c r="WRK131" s="2"/>
      <c r="WRL131" s="2"/>
      <c r="WRM131" s="2"/>
      <c r="WRN131" s="2"/>
      <c r="WRO131" s="2"/>
      <c r="WRP131" s="2"/>
      <c r="WRQ131" s="2"/>
      <c r="WRR131" s="2"/>
      <c r="WRS131" s="2"/>
      <c r="WRT131" s="2"/>
      <c r="WRU131" s="2"/>
      <c r="WRV131" s="2"/>
      <c r="WRW131" s="2"/>
      <c r="WRX131" s="2"/>
      <c r="WRY131" s="2"/>
      <c r="WRZ131" s="2"/>
      <c r="WSA131" s="2"/>
      <c r="WSB131" s="2"/>
      <c r="WSC131" s="2"/>
      <c r="WSD131" s="2"/>
      <c r="WSE131" s="2"/>
      <c r="WSF131" s="2"/>
      <c r="WSG131" s="2"/>
      <c r="WSH131" s="2"/>
      <c r="WSI131" s="2"/>
      <c r="WSJ131" s="2"/>
      <c r="WSK131" s="2"/>
      <c r="WSL131" s="2"/>
      <c r="WSM131" s="2"/>
      <c r="WSN131" s="2"/>
      <c r="WSO131" s="2"/>
      <c r="WSP131" s="2"/>
      <c r="WSQ131" s="2"/>
      <c r="WSR131" s="2"/>
      <c r="WSS131" s="2"/>
      <c r="WST131" s="2"/>
      <c r="WSU131" s="2"/>
      <c r="WSV131" s="2"/>
      <c r="WSW131" s="2"/>
      <c r="WSX131" s="2"/>
      <c r="WSY131" s="2"/>
      <c r="WSZ131" s="2"/>
      <c r="WTA131" s="2"/>
      <c r="WTB131" s="2"/>
      <c r="WTC131" s="2"/>
      <c r="WTD131" s="2"/>
      <c r="WTE131" s="2"/>
      <c r="WTF131" s="2"/>
      <c r="WTG131" s="2"/>
      <c r="WTH131" s="2"/>
      <c r="WTI131" s="2"/>
      <c r="WTJ131" s="2"/>
      <c r="WTK131" s="2"/>
      <c r="WTL131" s="2"/>
      <c r="WTM131" s="2"/>
      <c r="WTN131" s="2"/>
      <c r="WTO131" s="2"/>
      <c r="WTP131" s="2"/>
      <c r="WTQ131" s="2"/>
      <c r="WTR131" s="2"/>
      <c r="WTS131" s="2"/>
      <c r="WTT131" s="2"/>
      <c r="WTU131" s="2"/>
      <c r="WTV131" s="2"/>
      <c r="WTW131" s="2"/>
      <c r="WTX131" s="2"/>
      <c r="WTY131" s="2"/>
      <c r="WTZ131" s="2"/>
      <c r="WUA131" s="2"/>
      <c r="WUB131" s="2"/>
      <c r="WUC131" s="2"/>
      <c r="WUD131" s="2"/>
      <c r="WUE131" s="2"/>
      <c r="WUF131" s="2"/>
      <c r="WUG131" s="2"/>
      <c r="WUH131" s="2"/>
      <c r="WUI131" s="2"/>
      <c r="WUJ131" s="2"/>
      <c r="WUK131" s="2"/>
      <c r="WUL131" s="2"/>
      <c r="WUM131" s="2"/>
      <c r="WUN131" s="2"/>
      <c r="WUO131" s="2"/>
      <c r="WUP131" s="2"/>
      <c r="WUQ131" s="2"/>
      <c r="WUR131" s="2"/>
      <c r="WUS131" s="2"/>
      <c r="WUT131" s="2"/>
      <c r="WUU131" s="2"/>
      <c r="WUV131" s="2"/>
      <c r="WUW131" s="2"/>
      <c r="WUX131" s="2"/>
      <c r="WUY131" s="2"/>
      <c r="WUZ131" s="2"/>
      <c r="WVA131" s="2"/>
      <c r="WVB131" s="2"/>
      <c r="WVC131" s="2"/>
      <c r="WVD131" s="2"/>
      <c r="WVE131" s="2"/>
      <c r="WVF131" s="2"/>
      <c r="WVG131" s="2"/>
      <c r="WVH131" s="2"/>
      <c r="WVI131" s="2"/>
      <c r="WVJ131" s="2"/>
      <c r="WVK131" s="2"/>
      <c r="WVL131" s="2"/>
      <c r="WVM131" s="2"/>
      <c r="WVN131" s="2"/>
      <c r="WVO131" s="2"/>
      <c r="WVP131" s="2"/>
      <c r="WVQ131" s="2"/>
      <c r="WVR131" s="2"/>
      <c r="WVS131" s="2"/>
      <c r="WVT131" s="2"/>
      <c r="WVU131" s="2"/>
      <c r="WVV131" s="2"/>
      <c r="WVW131" s="2"/>
      <c r="WVX131" s="2"/>
      <c r="WVY131" s="2"/>
      <c r="WVZ131" s="2"/>
      <c r="WWA131" s="2"/>
      <c r="WWB131" s="2"/>
      <c r="WWC131" s="2"/>
      <c r="WWD131" s="2"/>
      <c r="WWE131" s="2"/>
      <c r="WWF131" s="2"/>
      <c r="WWG131" s="2"/>
      <c r="WWH131" s="2"/>
      <c r="WWI131" s="2"/>
      <c r="WWJ131" s="2"/>
      <c r="WWK131" s="2"/>
      <c r="WWL131" s="2"/>
      <c r="WWM131" s="2"/>
      <c r="WWN131" s="2"/>
      <c r="WWO131" s="2"/>
      <c r="WWP131" s="2"/>
      <c r="WWQ131" s="2"/>
      <c r="WWR131" s="2"/>
      <c r="WWS131" s="2"/>
      <c r="WWT131" s="2"/>
      <c r="WWU131" s="2"/>
      <c r="WWV131" s="2"/>
      <c r="WWW131" s="2"/>
      <c r="WWX131" s="2"/>
      <c r="WWY131" s="2"/>
      <c r="WWZ131" s="2"/>
      <c r="WXA131" s="2"/>
      <c r="WXB131" s="2"/>
      <c r="WXC131" s="2"/>
      <c r="WXD131" s="2"/>
      <c r="WXE131" s="2"/>
      <c r="WXF131" s="2"/>
      <c r="WXG131" s="2"/>
      <c r="WXH131" s="2"/>
      <c r="WXI131" s="2"/>
      <c r="WXJ131" s="2"/>
      <c r="WXK131" s="2"/>
      <c r="WXL131" s="2"/>
      <c r="WXM131" s="2"/>
      <c r="WXN131" s="2"/>
      <c r="WXO131" s="2"/>
      <c r="WXP131" s="2"/>
      <c r="WXQ131" s="2"/>
      <c r="WXR131" s="2"/>
      <c r="WXS131" s="2"/>
      <c r="WXT131" s="2"/>
      <c r="WXU131" s="2"/>
      <c r="WXV131" s="2"/>
      <c r="WXW131" s="2"/>
      <c r="WXX131" s="2"/>
      <c r="WXY131" s="2"/>
      <c r="WXZ131" s="2"/>
      <c r="WYA131" s="2"/>
      <c r="WYB131" s="2"/>
      <c r="WYC131" s="2"/>
      <c r="WYD131" s="2"/>
      <c r="WYE131" s="2"/>
      <c r="WYF131" s="2"/>
      <c r="WYG131" s="2"/>
      <c r="WYH131" s="2"/>
      <c r="WYI131" s="2"/>
      <c r="WYJ131" s="2"/>
      <c r="WYK131" s="2"/>
      <c r="WYL131" s="2"/>
      <c r="WYM131" s="2"/>
      <c r="WYN131" s="2"/>
      <c r="WYO131" s="2"/>
      <c r="WYP131" s="2"/>
      <c r="WYQ131" s="2"/>
      <c r="WYR131" s="2"/>
      <c r="WYS131" s="2"/>
      <c r="WYT131" s="2"/>
      <c r="WYU131" s="2"/>
      <c r="WYV131" s="2"/>
      <c r="WYW131" s="2"/>
      <c r="WYX131" s="2"/>
      <c r="WYY131" s="2"/>
      <c r="WYZ131" s="2"/>
      <c r="WZA131" s="2"/>
      <c r="WZB131" s="2"/>
      <c r="WZC131" s="2"/>
      <c r="WZD131" s="2"/>
      <c r="WZE131" s="2"/>
      <c r="WZF131" s="2"/>
      <c r="WZG131" s="2"/>
      <c r="WZH131" s="2"/>
      <c r="WZI131" s="2"/>
      <c r="WZJ131" s="2"/>
      <c r="WZK131" s="2"/>
      <c r="WZL131" s="2"/>
      <c r="WZM131" s="2"/>
      <c r="WZN131" s="2"/>
      <c r="WZO131" s="2"/>
      <c r="WZP131" s="2"/>
      <c r="WZQ131" s="2"/>
      <c r="WZR131" s="2"/>
      <c r="WZS131" s="2"/>
      <c r="WZT131" s="2"/>
      <c r="WZU131" s="2"/>
      <c r="WZV131" s="2"/>
      <c r="WZW131" s="2"/>
      <c r="WZX131" s="2"/>
      <c r="WZY131" s="2"/>
      <c r="WZZ131" s="2"/>
      <c r="XAA131" s="2"/>
      <c r="XAB131" s="2"/>
      <c r="XAC131" s="2"/>
      <c r="XAD131" s="2"/>
      <c r="XAE131" s="2"/>
      <c r="XAF131" s="2"/>
      <c r="XAG131" s="2"/>
      <c r="XAH131" s="2"/>
      <c r="XAI131" s="2"/>
      <c r="XAJ131" s="2"/>
      <c r="XAK131" s="2"/>
      <c r="XAL131" s="2"/>
      <c r="XAM131" s="2"/>
      <c r="XAN131" s="2"/>
      <c r="XAO131" s="2"/>
      <c r="XAP131" s="2"/>
      <c r="XAQ131" s="2"/>
      <c r="XAR131" s="2"/>
      <c r="XAS131" s="2"/>
      <c r="XAT131" s="2"/>
      <c r="XAU131" s="2"/>
      <c r="XAV131" s="2"/>
      <c r="XAW131" s="2"/>
      <c r="XAX131" s="2"/>
      <c r="XAY131" s="2"/>
      <c r="XAZ131" s="2"/>
      <c r="XBA131" s="2"/>
      <c r="XBB131" s="2"/>
      <c r="XBC131" s="2"/>
      <c r="XBD131" s="2"/>
      <c r="XBE131" s="2"/>
      <c r="XBF131" s="2"/>
      <c r="XBG131" s="2"/>
      <c r="XBH131" s="2"/>
      <c r="XBI131" s="2"/>
      <c r="XBJ131" s="2"/>
      <c r="XBK131" s="2"/>
      <c r="XBL131" s="2"/>
      <c r="XBM131" s="2"/>
      <c r="XBN131" s="2"/>
      <c r="XBO131" s="2"/>
      <c r="XBP131" s="2"/>
      <c r="XBQ131" s="2"/>
      <c r="XBR131" s="2"/>
      <c r="XBS131" s="2"/>
      <c r="XBT131" s="2"/>
      <c r="XBU131" s="2"/>
      <c r="XBV131" s="2"/>
      <c r="XBW131" s="2"/>
      <c r="XBX131" s="2"/>
      <c r="XBY131" s="2"/>
      <c r="XBZ131" s="2"/>
      <c r="XCA131" s="2"/>
      <c r="XCB131" s="2"/>
      <c r="XCC131" s="2"/>
      <c r="XCD131" s="2"/>
      <c r="XCE131" s="2"/>
      <c r="XCF131" s="2"/>
      <c r="XCG131" s="2"/>
      <c r="XCH131" s="2"/>
      <c r="XCI131" s="2"/>
      <c r="XCJ131" s="2"/>
      <c r="XCK131" s="2"/>
      <c r="XCL131" s="2"/>
      <c r="XCM131" s="2"/>
      <c r="XCN131" s="2"/>
      <c r="XCO131" s="2"/>
      <c r="XCP131" s="2"/>
      <c r="XCQ131" s="2"/>
      <c r="XCR131" s="2"/>
      <c r="XCS131" s="2"/>
      <c r="XCT131" s="2"/>
      <c r="XCU131" s="2"/>
      <c r="XCV131" s="2"/>
      <c r="XCW131" s="2"/>
      <c r="XCX131" s="2"/>
      <c r="XCY131" s="2"/>
      <c r="XCZ131" s="2"/>
      <c r="XDA131" s="2"/>
      <c r="XDB131" s="2"/>
      <c r="XDC131" s="2"/>
      <c r="XDD131" s="2"/>
      <c r="XDE131" s="2"/>
      <c r="XDF131" s="2"/>
      <c r="XDG131" s="2"/>
      <c r="XDH131" s="2"/>
      <c r="XDI131" s="2"/>
      <c r="XDJ131" s="2"/>
      <c r="XDK131" s="2"/>
      <c r="XDL131" s="2"/>
      <c r="XDM131" s="2"/>
      <c r="XDN131" s="2"/>
      <c r="XDO131" s="2"/>
      <c r="XDP131" s="2"/>
      <c r="XDQ131" s="2"/>
      <c r="XDR131" s="2"/>
      <c r="XDS131" s="2"/>
      <c r="XDT131" s="2"/>
      <c r="XDU131" s="2"/>
      <c r="XDV131" s="2"/>
      <c r="XDW131" s="2"/>
      <c r="XDX131" s="2"/>
      <c r="XDY131" s="2"/>
      <c r="XDZ131" s="2"/>
      <c r="XEA131" s="2"/>
      <c r="XEB131" s="2"/>
      <c r="XEC131" s="2"/>
      <c r="XED131" s="2"/>
      <c r="XEE131" s="2"/>
      <c r="XEF131" s="2"/>
      <c r="XEG131" s="2"/>
      <c r="XEH131" s="2"/>
      <c r="XEI131" s="2"/>
      <c r="XEJ131" s="2"/>
      <c r="XEK131" s="2"/>
      <c r="XEL131" s="2"/>
      <c r="XEM131" s="2"/>
      <c r="XEN131" s="2"/>
      <c r="XEO131" s="2"/>
      <c r="XEP131" s="2"/>
      <c r="XEQ131" s="2"/>
      <c r="XER131" s="2"/>
      <c r="XES131" s="2"/>
      <c r="XET131" s="2"/>
      <c r="XEU131" s="2"/>
      <c r="XEV131" s="2"/>
      <c r="XEW131" s="2"/>
      <c r="XEX131" s="2"/>
      <c r="XEY131" s="2"/>
      <c r="XEZ131" s="2"/>
      <c r="XFA131" s="2"/>
      <c r="XFB131" s="2"/>
      <c r="XFC131" s="2"/>
      <c r="XFD131" s="2"/>
    </row>
    <row r="132" spans="1:16384" s="15" customFormat="1" ht="15.75" customHeight="1" x14ac:dyDescent="0.25">
      <c r="A132" s="2"/>
      <c r="B132" s="2"/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  <c r="AA132" s="18"/>
      <c r="AB132" s="18"/>
      <c r="AC132" s="75"/>
      <c r="AD132" s="75"/>
      <c r="AE132" s="18"/>
      <c r="AF132" s="18"/>
      <c r="AG132" s="18"/>
      <c r="AH132" s="18"/>
      <c r="AI132" s="18"/>
      <c r="AJ132" s="18"/>
      <c r="AK132" s="18"/>
      <c r="AL132" s="18"/>
      <c r="AM132" s="18"/>
      <c r="AN132" s="18"/>
      <c r="AO132" s="18"/>
      <c r="AP132" s="18"/>
      <c r="AQ132" s="18">
        <v>16280.4</v>
      </c>
      <c r="AR132" s="18"/>
      <c r="AS132" s="18"/>
      <c r="AT132" s="18"/>
      <c r="AU132" s="3">
        <f t="shared" si="1"/>
        <v>16280.4</v>
      </c>
    </row>
    <row r="133" spans="1:16384" s="15" customFormat="1" ht="15.75" customHeight="1" x14ac:dyDescent="0.25">
      <c r="A133" s="2"/>
      <c r="B133" s="2"/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  <c r="AA133" s="18"/>
      <c r="AB133" s="18"/>
      <c r="AC133" s="75"/>
      <c r="AD133" s="75"/>
      <c r="AE133" s="18"/>
      <c r="AF133" s="18"/>
      <c r="AG133" s="18">
        <v>1939.14</v>
      </c>
      <c r="AH133" s="18"/>
      <c r="AI133" s="18"/>
      <c r="AJ133" s="18"/>
      <c r="AK133" s="18"/>
      <c r="AL133" s="18"/>
      <c r="AM133" s="18"/>
      <c r="AN133" s="18"/>
      <c r="AO133" s="18"/>
      <c r="AP133" s="18"/>
      <c r="AQ133" s="18"/>
      <c r="AR133" s="18"/>
      <c r="AS133" s="18"/>
      <c r="AT133" s="18"/>
      <c r="AU133" s="3">
        <f t="shared" si="1"/>
        <v>1939.14</v>
      </c>
    </row>
    <row r="134" spans="1:16384" s="15" customFormat="1" ht="15.75" customHeight="1" x14ac:dyDescent="0.25">
      <c r="A134" s="2"/>
      <c r="B134" s="2"/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  <c r="AA134" s="18"/>
      <c r="AB134" s="18"/>
      <c r="AC134" s="75"/>
      <c r="AD134" s="75"/>
      <c r="AE134" s="18"/>
      <c r="AF134" s="18"/>
      <c r="AG134" s="18"/>
      <c r="AH134" s="18"/>
      <c r="AI134" s="18"/>
      <c r="AJ134" s="18">
        <v>34280.92</v>
      </c>
      <c r="AK134" s="18"/>
      <c r="AL134" s="18"/>
      <c r="AM134" s="18"/>
      <c r="AN134" s="18"/>
      <c r="AO134" s="18"/>
      <c r="AP134" s="18"/>
      <c r="AQ134" s="18"/>
      <c r="AR134" s="18"/>
      <c r="AS134" s="18"/>
      <c r="AT134" s="18"/>
      <c r="AU134" s="3">
        <f t="shared" si="1"/>
        <v>34280.92</v>
      </c>
    </row>
    <row r="135" spans="1:16384" s="15" customFormat="1" ht="15.75" customHeight="1" x14ac:dyDescent="0.25">
      <c r="A135" s="2"/>
      <c r="B135" s="2"/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21"/>
      <c r="V135" s="18"/>
      <c r="W135" s="18"/>
      <c r="X135" s="121"/>
      <c r="Y135" s="18"/>
      <c r="Z135" s="121"/>
      <c r="AA135" s="18"/>
      <c r="AB135" s="18"/>
      <c r="AC135" s="156"/>
      <c r="AD135" s="75"/>
      <c r="AE135" s="18"/>
      <c r="AF135" s="18"/>
      <c r="AG135" s="18"/>
      <c r="AH135" s="18"/>
      <c r="AI135" s="18"/>
      <c r="AJ135" s="18"/>
      <c r="AK135" s="18"/>
      <c r="AL135" s="18"/>
      <c r="AM135" s="18"/>
      <c r="AN135" s="121"/>
      <c r="AO135" s="18"/>
      <c r="AP135" s="18"/>
      <c r="AQ135" s="18">
        <v>18061.02</v>
      </c>
      <c r="AR135" s="18"/>
      <c r="AS135" s="18"/>
      <c r="AT135" s="18"/>
      <c r="AU135" s="3">
        <f t="shared" si="1"/>
        <v>18061.02</v>
      </c>
    </row>
    <row r="136" spans="1:16384" s="15" customFormat="1" ht="15.75" customHeight="1" x14ac:dyDescent="0.25">
      <c r="A136" s="2"/>
      <c r="B136" s="2"/>
      <c r="C136" s="18"/>
      <c r="D136" s="18"/>
      <c r="E136" s="18"/>
      <c r="F136" s="18"/>
      <c r="G136" s="18"/>
      <c r="H136" s="18"/>
      <c r="I136" s="18"/>
      <c r="J136" s="18">
        <v>1229.18</v>
      </c>
      <c r="K136" s="18">
        <v>815.27</v>
      </c>
      <c r="L136" s="18"/>
      <c r="M136" s="18"/>
      <c r="N136" s="18"/>
      <c r="O136" s="18"/>
      <c r="P136" s="18"/>
      <c r="Q136" s="18"/>
      <c r="R136" s="18"/>
      <c r="S136" s="18"/>
      <c r="T136" s="18"/>
      <c r="U136" s="121"/>
      <c r="V136" s="18"/>
      <c r="W136" s="18"/>
      <c r="X136" s="121"/>
      <c r="Y136" s="18"/>
      <c r="Z136" s="18"/>
      <c r="AA136" s="18"/>
      <c r="AB136" s="18"/>
      <c r="AC136" s="218"/>
      <c r="AD136" s="156"/>
      <c r="AE136" s="18"/>
      <c r="AF136" s="18"/>
      <c r="AG136" s="18"/>
      <c r="AH136" s="18"/>
      <c r="AI136" s="18"/>
      <c r="AJ136" s="18"/>
      <c r="AK136" s="18"/>
      <c r="AL136" s="18"/>
      <c r="AM136" s="18"/>
      <c r="AN136" s="18"/>
      <c r="AO136" s="18"/>
      <c r="AP136" s="18"/>
      <c r="AQ136" s="18"/>
      <c r="AR136" s="18"/>
      <c r="AS136" s="18"/>
      <c r="AT136" s="18"/>
      <c r="AU136" s="3">
        <f t="shared" si="1"/>
        <v>2044.45</v>
      </c>
    </row>
    <row r="137" spans="1:16384" s="15" customFormat="1" ht="15.75" customHeight="1" x14ac:dyDescent="0.25">
      <c r="A137" s="2"/>
      <c r="B137" s="2"/>
      <c r="C137" s="18"/>
      <c r="D137" s="18"/>
      <c r="E137" s="18"/>
      <c r="F137" s="18"/>
      <c r="G137" s="18"/>
      <c r="H137" s="18"/>
      <c r="I137" s="18"/>
      <c r="J137" s="18">
        <v>1155.51</v>
      </c>
      <c r="K137" s="18">
        <v>432.4</v>
      </c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21"/>
      <c r="Y137" s="18"/>
      <c r="Z137" s="18"/>
      <c r="AA137" s="18"/>
      <c r="AB137" s="18"/>
      <c r="AC137" s="75"/>
      <c r="AD137" s="75"/>
      <c r="AE137" s="18"/>
      <c r="AF137" s="18"/>
      <c r="AG137" s="18"/>
      <c r="AH137" s="18"/>
      <c r="AI137" s="18"/>
      <c r="AJ137" s="18"/>
      <c r="AK137" s="18"/>
      <c r="AL137" s="18"/>
      <c r="AM137" s="18"/>
      <c r="AN137" s="18"/>
      <c r="AO137" s="18"/>
      <c r="AP137" s="18"/>
      <c r="AQ137" s="18"/>
      <c r="AR137" s="18"/>
      <c r="AS137" s="18"/>
      <c r="AT137" s="18"/>
      <c r="AU137" s="3">
        <f t="shared" si="1"/>
        <v>1587.9099999999999</v>
      </c>
    </row>
    <row r="138" spans="1:16384" s="15" customFormat="1" ht="15.75" customHeight="1" x14ac:dyDescent="0.25">
      <c r="A138" s="2"/>
      <c r="B138" s="2"/>
      <c r="C138" s="18"/>
      <c r="D138" s="18"/>
      <c r="E138" s="18"/>
      <c r="F138" s="18"/>
      <c r="G138" s="18"/>
      <c r="H138" s="18">
        <v>2283.5300000000002</v>
      </c>
      <c r="I138" s="18">
        <v>1102.22</v>
      </c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21"/>
      <c r="Y138" s="18"/>
      <c r="Z138" s="18"/>
      <c r="AA138" s="18"/>
      <c r="AB138" s="18"/>
      <c r="AC138" s="75"/>
      <c r="AD138" s="75"/>
      <c r="AE138" s="18"/>
      <c r="AF138" s="18"/>
      <c r="AG138" s="18"/>
      <c r="AH138" s="18"/>
      <c r="AI138" s="18"/>
      <c r="AJ138" s="18"/>
      <c r="AK138" s="18"/>
      <c r="AL138" s="18"/>
      <c r="AM138" s="18"/>
      <c r="AN138" s="18"/>
      <c r="AO138" s="18"/>
      <c r="AP138" s="18"/>
      <c r="AQ138" s="18"/>
      <c r="AR138" s="18"/>
      <c r="AS138" s="18"/>
      <c r="AT138" s="18"/>
      <c r="AU138" s="3">
        <f t="shared" si="1"/>
        <v>3385.75</v>
      </c>
    </row>
    <row r="139" spans="1:16384" s="15" customFormat="1" ht="15.75" customHeight="1" x14ac:dyDescent="0.25">
      <c r="A139" s="2"/>
      <c r="B139" s="2"/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  <c r="AA139" s="18"/>
      <c r="AB139" s="18"/>
      <c r="AC139" s="75"/>
      <c r="AD139" s="75"/>
      <c r="AE139" s="18"/>
      <c r="AF139" s="18"/>
      <c r="AG139" s="18">
        <v>970.91</v>
      </c>
      <c r="AH139" s="18"/>
      <c r="AI139" s="18"/>
      <c r="AJ139" s="18"/>
      <c r="AK139" s="18"/>
      <c r="AL139" s="18"/>
      <c r="AM139" s="18"/>
      <c r="AN139" s="18"/>
      <c r="AO139" s="18"/>
      <c r="AP139" s="18"/>
      <c r="AQ139" s="18"/>
      <c r="AR139" s="18"/>
      <c r="AS139" s="18"/>
      <c r="AT139" s="18"/>
      <c r="AU139" s="3">
        <f t="shared" si="1"/>
        <v>970.91</v>
      </c>
    </row>
    <row r="140" spans="1:16384" s="15" customFormat="1" ht="15.75" customHeight="1" x14ac:dyDescent="0.25">
      <c r="A140" s="2"/>
      <c r="B140" s="110"/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1"/>
      <c r="Q140" s="11"/>
      <c r="R140" s="11"/>
      <c r="S140" s="11"/>
      <c r="T140" s="11"/>
      <c r="U140" s="11"/>
      <c r="V140" s="18"/>
      <c r="W140" s="18"/>
      <c r="X140" s="18"/>
      <c r="Y140" s="18"/>
      <c r="Z140" s="18"/>
      <c r="AA140" s="18"/>
      <c r="AB140" s="18"/>
      <c r="AC140" s="75"/>
      <c r="AD140" s="75">
        <v>1875</v>
      </c>
      <c r="AE140" s="18"/>
      <c r="AF140" s="18"/>
      <c r="AG140" s="18"/>
      <c r="AH140" s="18"/>
      <c r="AI140" s="18"/>
      <c r="AJ140" s="18"/>
      <c r="AK140" s="18"/>
      <c r="AL140" s="18"/>
      <c r="AM140" s="18"/>
      <c r="AN140" s="18"/>
      <c r="AO140" s="18"/>
      <c r="AP140" s="18"/>
      <c r="AQ140" s="18"/>
      <c r="AR140" s="18"/>
      <c r="AS140" s="18"/>
      <c r="AT140" s="18"/>
      <c r="AU140" s="3">
        <f t="shared" si="1"/>
        <v>1875</v>
      </c>
    </row>
    <row r="141" spans="1:16384" s="15" customFormat="1" ht="15.75" customHeight="1" x14ac:dyDescent="0.25">
      <c r="A141" s="2"/>
      <c r="B141" s="2"/>
      <c r="C141" s="18"/>
      <c r="D141" s="18"/>
      <c r="E141" s="18"/>
      <c r="F141" s="18"/>
      <c r="G141" s="18">
        <v>7543.08</v>
      </c>
      <c r="H141" s="18"/>
      <c r="I141" s="18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  <c r="AA141" s="18"/>
      <c r="AB141" s="18"/>
      <c r="AC141" s="75"/>
      <c r="AD141" s="75"/>
      <c r="AE141" s="18"/>
      <c r="AF141" s="18"/>
      <c r="AG141" s="18"/>
      <c r="AH141" s="18"/>
      <c r="AI141" s="18"/>
      <c r="AJ141" s="18"/>
      <c r="AK141" s="18"/>
      <c r="AL141" s="18"/>
      <c r="AM141" s="18"/>
      <c r="AN141" s="18"/>
      <c r="AO141" s="18"/>
      <c r="AP141" s="18"/>
      <c r="AQ141" s="18"/>
      <c r="AR141" s="18"/>
      <c r="AS141" s="18"/>
      <c r="AT141" s="18"/>
      <c r="AU141" s="3">
        <f t="shared" si="1"/>
        <v>7543.08</v>
      </c>
    </row>
    <row r="142" spans="1:16384" s="15" customFormat="1" ht="15.75" customHeight="1" x14ac:dyDescent="0.25">
      <c r="A142" s="2"/>
      <c r="B142" s="2"/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  <c r="AA142" s="18"/>
      <c r="AB142" s="18"/>
      <c r="AC142" s="75"/>
      <c r="AD142" s="75"/>
      <c r="AE142" s="18"/>
      <c r="AF142" s="18"/>
      <c r="AG142" s="18"/>
      <c r="AH142" s="18"/>
      <c r="AI142" s="18"/>
      <c r="AJ142" s="18"/>
      <c r="AK142" s="18"/>
      <c r="AL142" s="18"/>
      <c r="AM142" s="18"/>
      <c r="AN142" s="18"/>
      <c r="AO142" s="18"/>
      <c r="AP142" s="18"/>
      <c r="AQ142" s="18"/>
      <c r="AR142" s="18"/>
      <c r="AS142" s="18"/>
      <c r="AT142" s="18"/>
      <c r="AU142" s="3">
        <f t="shared" si="1"/>
        <v>0</v>
      </c>
    </row>
    <row r="143" spans="1:16384" s="15" customFormat="1" ht="15.75" customHeight="1" x14ac:dyDescent="0.25">
      <c r="A143" s="2"/>
      <c r="B143" s="2"/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  <c r="AA143" s="18"/>
      <c r="AB143" s="18"/>
      <c r="AC143" s="75"/>
      <c r="AD143" s="75"/>
      <c r="AE143" s="18"/>
      <c r="AF143" s="18"/>
      <c r="AG143" s="18">
        <v>19174.099999999999</v>
      </c>
      <c r="AH143" s="18"/>
      <c r="AI143" s="18"/>
      <c r="AJ143" s="18"/>
      <c r="AK143" s="18"/>
      <c r="AL143" s="18"/>
      <c r="AM143" s="18"/>
      <c r="AN143" s="18"/>
      <c r="AO143" s="18"/>
      <c r="AP143" s="18"/>
      <c r="AQ143" s="18">
        <v>17564.95</v>
      </c>
      <c r="AR143" s="18"/>
      <c r="AS143" s="18"/>
      <c r="AT143" s="18"/>
      <c r="AU143" s="3">
        <f t="shared" si="1"/>
        <v>36739.050000000003</v>
      </c>
    </row>
    <row r="144" spans="1:16384" s="15" customFormat="1" ht="15.75" customHeight="1" x14ac:dyDescent="0.25">
      <c r="A144" s="2"/>
      <c r="B144" s="2"/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  <c r="AA144" s="18"/>
      <c r="AB144" s="18"/>
      <c r="AC144" s="75"/>
      <c r="AD144" s="75"/>
      <c r="AE144" s="18"/>
      <c r="AF144" s="18"/>
      <c r="AG144" s="18"/>
      <c r="AH144" s="18"/>
      <c r="AI144" s="18"/>
      <c r="AJ144" s="18">
        <v>37371.040000000001</v>
      </c>
      <c r="AK144" s="18"/>
      <c r="AL144" s="18"/>
      <c r="AM144" s="18"/>
      <c r="AN144" s="18"/>
      <c r="AO144" s="18"/>
      <c r="AP144" s="18"/>
      <c r="AQ144" s="18"/>
      <c r="AR144" s="18"/>
      <c r="AS144" s="18"/>
      <c r="AT144" s="18"/>
      <c r="AU144" s="3">
        <f t="shared" si="1"/>
        <v>37371.040000000001</v>
      </c>
    </row>
    <row r="145" spans="1:47" s="15" customFormat="1" ht="15.75" customHeight="1" x14ac:dyDescent="0.25">
      <c r="A145" s="2"/>
      <c r="B145" s="2"/>
      <c r="C145" s="18"/>
      <c r="D145" s="18"/>
      <c r="E145" s="18"/>
      <c r="F145" s="18"/>
      <c r="G145" s="18"/>
      <c r="H145" s="18">
        <v>2302.8000000000002</v>
      </c>
      <c r="I145" s="18">
        <v>1205.92</v>
      </c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  <c r="AA145" s="18"/>
      <c r="AB145" s="18"/>
      <c r="AC145" s="75"/>
      <c r="AD145" s="75"/>
      <c r="AE145" s="18"/>
      <c r="AF145" s="18"/>
      <c r="AG145" s="18"/>
      <c r="AH145" s="18"/>
      <c r="AI145" s="18"/>
      <c r="AJ145" s="18"/>
      <c r="AK145" s="18"/>
      <c r="AL145" s="18"/>
      <c r="AM145" s="18"/>
      <c r="AN145" s="18"/>
      <c r="AO145" s="18"/>
      <c r="AP145" s="18"/>
      <c r="AQ145" s="18"/>
      <c r="AR145" s="18"/>
      <c r="AS145" s="18"/>
      <c r="AT145" s="18"/>
      <c r="AU145" s="3">
        <f>SUM(C145:AT145)</f>
        <v>3508.7200000000003</v>
      </c>
    </row>
    <row r="146" spans="1:47" s="15" customFormat="1" ht="15.75" customHeight="1" x14ac:dyDescent="0.25">
      <c r="A146" s="2"/>
      <c r="B146" s="2"/>
      <c r="C146" s="18"/>
      <c r="D146" s="18"/>
      <c r="E146" s="18"/>
      <c r="F146" s="18"/>
      <c r="G146" s="18"/>
      <c r="H146" s="18"/>
      <c r="I146" s="18"/>
      <c r="J146" s="18">
        <v>1137.94</v>
      </c>
      <c r="K146" s="18">
        <v>485.47</v>
      </c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  <c r="AA146" s="18"/>
      <c r="AB146" s="18"/>
      <c r="AC146" s="75"/>
      <c r="AD146" s="75"/>
      <c r="AE146" s="18"/>
      <c r="AF146" s="18"/>
      <c r="AG146" s="18"/>
      <c r="AH146" s="18"/>
      <c r="AI146" s="18"/>
      <c r="AJ146" s="18"/>
      <c r="AK146" s="18"/>
      <c r="AL146" s="18"/>
      <c r="AM146" s="18"/>
      <c r="AN146" s="18"/>
      <c r="AO146" s="18"/>
      <c r="AP146" s="18"/>
      <c r="AQ146" s="18"/>
      <c r="AR146" s="18"/>
      <c r="AS146" s="18"/>
      <c r="AT146" s="18"/>
      <c r="AU146" s="3">
        <f t="shared" si="1"/>
        <v>1623.41</v>
      </c>
    </row>
    <row r="147" spans="1:47" s="15" customFormat="1" ht="15.75" customHeight="1" x14ac:dyDescent="0.25">
      <c r="A147" s="2"/>
      <c r="B147" s="2"/>
      <c r="C147" s="18"/>
      <c r="D147" s="18"/>
      <c r="E147" s="18"/>
      <c r="F147" s="18"/>
      <c r="G147" s="18"/>
      <c r="H147" s="18"/>
      <c r="I147" s="18"/>
      <c r="J147" s="18">
        <v>1243.3</v>
      </c>
      <c r="K147" s="18">
        <v>818.52</v>
      </c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  <c r="AA147" s="18"/>
      <c r="AB147" s="18"/>
      <c r="AC147" s="75"/>
      <c r="AD147" s="75"/>
      <c r="AE147" s="18"/>
      <c r="AF147" s="18"/>
      <c r="AG147" s="18"/>
      <c r="AH147" s="18"/>
      <c r="AI147" s="18"/>
      <c r="AJ147" s="18"/>
      <c r="AK147" s="18"/>
      <c r="AL147" s="18"/>
      <c r="AM147" s="18"/>
      <c r="AN147" s="18"/>
      <c r="AO147" s="18"/>
      <c r="AP147" s="18"/>
      <c r="AQ147" s="18"/>
      <c r="AR147" s="18"/>
      <c r="AS147" s="18"/>
      <c r="AT147" s="18"/>
      <c r="AU147" s="3">
        <f t="shared" si="1"/>
        <v>2061.8199999999997</v>
      </c>
    </row>
    <row r="148" spans="1:47" s="15" customFormat="1" ht="15.75" customHeight="1" x14ac:dyDescent="0.25">
      <c r="A148" s="2"/>
      <c r="B148" s="2"/>
      <c r="C148" s="18">
        <v>33064.21</v>
      </c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  <c r="AA148" s="18"/>
      <c r="AB148" s="18"/>
      <c r="AC148" s="75"/>
      <c r="AD148" s="75"/>
      <c r="AE148" s="18"/>
      <c r="AF148" s="18"/>
      <c r="AG148" s="18"/>
      <c r="AH148" s="18"/>
      <c r="AI148" s="18"/>
      <c r="AJ148" s="18"/>
      <c r="AK148" s="18"/>
      <c r="AL148" s="18"/>
      <c r="AM148" s="18"/>
      <c r="AN148" s="18"/>
      <c r="AO148" s="18"/>
      <c r="AP148" s="18"/>
      <c r="AQ148" s="18"/>
      <c r="AR148" s="18"/>
      <c r="AS148" s="18"/>
      <c r="AT148" s="18"/>
      <c r="AU148" s="3">
        <f t="shared" si="1"/>
        <v>33064.21</v>
      </c>
    </row>
    <row r="149" spans="1:47" s="15" customFormat="1" ht="15.75" customHeight="1" x14ac:dyDescent="0.25">
      <c r="A149" s="2"/>
      <c r="B149" s="2"/>
      <c r="C149" s="18"/>
      <c r="D149" s="18">
        <v>600</v>
      </c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  <c r="AA149" s="18"/>
      <c r="AB149" s="18"/>
      <c r="AC149" s="75"/>
      <c r="AD149" s="75"/>
      <c r="AE149" s="18"/>
      <c r="AF149" s="18"/>
      <c r="AG149" s="18"/>
      <c r="AH149" s="18"/>
      <c r="AI149" s="18"/>
      <c r="AJ149" s="18"/>
      <c r="AK149" s="18"/>
      <c r="AL149" s="18"/>
      <c r="AM149" s="18"/>
      <c r="AN149" s="18"/>
      <c r="AO149" s="18"/>
      <c r="AP149" s="18"/>
      <c r="AQ149" s="18"/>
      <c r="AR149" s="18"/>
      <c r="AS149" s="18"/>
      <c r="AT149" s="18"/>
      <c r="AU149" s="3">
        <f t="shared" si="1"/>
        <v>600</v>
      </c>
    </row>
    <row r="150" spans="1:47" s="15" customFormat="1" ht="15.75" customHeight="1" x14ac:dyDescent="0.25">
      <c r="A150" s="16"/>
      <c r="B150" s="2"/>
      <c r="C150" s="18"/>
      <c r="D150" s="18">
        <v>1655.67</v>
      </c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  <c r="AA150" s="18"/>
      <c r="AB150" s="18"/>
      <c r="AC150" s="75"/>
      <c r="AD150" s="75"/>
      <c r="AE150" s="18"/>
      <c r="AF150" s="18"/>
      <c r="AG150" s="18"/>
      <c r="AH150" s="18"/>
      <c r="AI150" s="18"/>
      <c r="AJ150" s="18"/>
      <c r="AK150" s="18"/>
      <c r="AL150" s="18"/>
      <c r="AM150" s="18"/>
      <c r="AN150" s="18"/>
      <c r="AO150" s="18"/>
      <c r="AP150" s="18"/>
      <c r="AQ150" s="18"/>
      <c r="AR150" s="18"/>
      <c r="AS150" s="18"/>
      <c r="AT150" s="18"/>
      <c r="AU150" s="3">
        <f t="shared" si="1"/>
        <v>1655.67</v>
      </c>
    </row>
    <row r="151" spans="1:47" s="15" customFormat="1" ht="15.75" customHeight="1" x14ac:dyDescent="0.25">
      <c r="A151" s="2"/>
      <c r="B151" s="2"/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  <c r="AA151" s="18"/>
      <c r="AB151" s="18"/>
      <c r="AC151" s="75"/>
      <c r="AD151" s="75"/>
      <c r="AE151" s="18"/>
      <c r="AF151" s="18"/>
      <c r="AG151" s="18">
        <v>1939.04</v>
      </c>
      <c r="AH151" s="18"/>
      <c r="AI151" s="18"/>
      <c r="AJ151" s="18"/>
      <c r="AK151" s="18"/>
      <c r="AL151" s="18"/>
      <c r="AM151" s="18"/>
      <c r="AN151" s="18"/>
      <c r="AO151" s="18"/>
      <c r="AP151" s="18"/>
      <c r="AQ151" s="18"/>
      <c r="AR151" s="18"/>
      <c r="AS151" s="18"/>
      <c r="AT151" s="18"/>
      <c r="AU151" s="3">
        <f t="shared" si="1"/>
        <v>1939.04</v>
      </c>
    </row>
    <row r="152" spans="1:47" s="15" customFormat="1" ht="15.75" customHeight="1" x14ac:dyDescent="0.25">
      <c r="A152" s="2"/>
      <c r="B152" s="2"/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  <c r="AA152" s="18"/>
      <c r="AB152" s="18"/>
      <c r="AC152" s="75"/>
      <c r="AD152" s="75"/>
      <c r="AE152" s="18"/>
      <c r="AF152" s="18"/>
      <c r="AG152" s="18"/>
      <c r="AH152" s="18"/>
      <c r="AI152" s="18"/>
      <c r="AJ152" s="18"/>
      <c r="AK152" s="18"/>
      <c r="AL152" s="18"/>
      <c r="AM152" s="18"/>
      <c r="AN152" s="18"/>
      <c r="AO152" s="18"/>
      <c r="AP152" s="18"/>
      <c r="AQ152" s="18"/>
      <c r="AR152" s="18"/>
      <c r="AS152" s="18"/>
      <c r="AT152" s="18"/>
      <c r="AU152" s="3">
        <f t="shared" si="1"/>
        <v>0</v>
      </c>
    </row>
    <row r="153" spans="1:47" s="15" customFormat="1" ht="15.75" customHeight="1" x14ac:dyDescent="0.25">
      <c r="A153" s="2"/>
      <c r="B153" s="2"/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  <c r="AA153" s="18"/>
      <c r="AB153" s="18"/>
      <c r="AC153" s="75"/>
      <c r="AD153" s="75"/>
      <c r="AE153" s="18"/>
      <c r="AF153" s="18"/>
      <c r="AG153" s="18"/>
      <c r="AH153" s="18"/>
      <c r="AI153" s="18"/>
      <c r="AJ153" s="18"/>
      <c r="AK153" s="18"/>
      <c r="AL153" s="18"/>
      <c r="AM153" s="18"/>
      <c r="AN153" s="18"/>
      <c r="AO153" s="18"/>
      <c r="AP153" s="18"/>
      <c r="AQ153" s="18"/>
      <c r="AR153" s="18"/>
      <c r="AS153" s="18"/>
      <c r="AT153" s="18"/>
      <c r="AU153" s="3">
        <f t="shared" si="1"/>
        <v>0</v>
      </c>
    </row>
    <row r="154" spans="1:47" s="15" customFormat="1" ht="15.75" customHeight="1" x14ac:dyDescent="0.25">
      <c r="A154" s="2"/>
      <c r="B154" s="2"/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  <c r="AA154" s="18"/>
      <c r="AB154" s="18"/>
      <c r="AC154" s="75"/>
      <c r="AD154" s="75"/>
      <c r="AE154" s="18"/>
      <c r="AF154" s="18"/>
      <c r="AG154" s="18"/>
      <c r="AH154" s="18"/>
      <c r="AI154" s="18"/>
      <c r="AJ154" s="18"/>
      <c r="AK154" s="18"/>
      <c r="AL154" s="18"/>
      <c r="AM154" s="18"/>
      <c r="AN154" s="18"/>
      <c r="AO154" s="18"/>
      <c r="AP154" s="18"/>
      <c r="AQ154" s="18"/>
      <c r="AR154" s="18"/>
      <c r="AS154" s="18"/>
      <c r="AT154" s="18"/>
      <c r="AU154" s="3">
        <f t="shared" si="1"/>
        <v>0</v>
      </c>
    </row>
    <row r="155" spans="1:47" s="15" customFormat="1" ht="15.75" customHeight="1" x14ac:dyDescent="0.25">
      <c r="A155" s="2"/>
      <c r="B155" s="2"/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  <c r="AA155" s="18"/>
      <c r="AB155" s="18"/>
      <c r="AC155" s="75"/>
      <c r="AD155" s="75"/>
      <c r="AE155" s="18"/>
      <c r="AF155" s="18"/>
      <c r="AG155" s="18"/>
      <c r="AH155" s="18"/>
      <c r="AI155" s="18"/>
      <c r="AJ155" s="18"/>
      <c r="AK155" s="18"/>
      <c r="AL155" s="18"/>
      <c r="AM155" s="18"/>
      <c r="AN155" s="18"/>
      <c r="AO155" s="18"/>
      <c r="AP155" s="18"/>
      <c r="AQ155" s="18"/>
      <c r="AR155" s="18"/>
      <c r="AS155" s="18"/>
      <c r="AT155" s="18"/>
      <c r="AU155" s="3">
        <f t="shared" si="1"/>
        <v>0</v>
      </c>
    </row>
    <row r="156" spans="1:47" s="15" customFormat="1" ht="15.75" customHeight="1" x14ac:dyDescent="0.25">
      <c r="A156" s="2"/>
      <c r="B156" s="110"/>
      <c r="C156" s="18"/>
      <c r="D156" s="18"/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  <c r="AA156" s="18"/>
      <c r="AB156" s="18"/>
      <c r="AC156" s="75"/>
      <c r="AD156" s="75"/>
      <c r="AE156" s="18"/>
      <c r="AF156" s="18"/>
      <c r="AG156" s="18"/>
      <c r="AH156" s="18"/>
      <c r="AI156" s="18"/>
      <c r="AJ156" s="18"/>
      <c r="AK156" s="18"/>
      <c r="AL156" s="18"/>
      <c r="AM156" s="18"/>
      <c r="AN156" s="18"/>
      <c r="AO156" s="18"/>
      <c r="AP156" s="18"/>
      <c r="AQ156" s="18"/>
      <c r="AR156" s="18"/>
      <c r="AS156" s="18"/>
      <c r="AT156" s="18"/>
      <c r="AU156" s="3"/>
    </row>
    <row r="157" spans="1:47" s="15" customFormat="1" ht="15.75" customHeight="1" x14ac:dyDescent="0.25">
      <c r="A157" s="2"/>
      <c r="B157" s="110"/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  <c r="AA157" s="18"/>
      <c r="AB157" s="18"/>
      <c r="AC157" s="75"/>
      <c r="AD157" s="75"/>
      <c r="AE157" s="18"/>
      <c r="AF157" s="18"/>
      <c r="AG157" s="18"/>
      <c r="AH157" s="18"/>
      <c r="AI157" s="18"/>
      <c r="AJ157" s="18"/>
      <c r="AK157" s="18"/>
      <c r="AL157" s="18"/>
      <c r="AM157" s="18"/>
      <c r="AN157" s="18"/>
      <c r="AO157" s="18"/>
      <c r="AP157" s="18"/>
      <c r="AQ157" s="18"/>
      <c r="AR157" s="18"/>
      <c r="AS157" s="18"/>
      <c r="AT157" s="18"/>
      <c r="AU157" s="3"/>
    </row>
    <row r="158" spans="1:47" s="15" customFormat="1" ht="15.75" customHeight="1" x14ac:dyDescent="0.25">
      <c r="A158" s="2"/>
      <c r="B158" s="110"/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  <c r="AA158" s="18"/>
      <c r="AB158" s="18"/>
      <c r="AC158" s="75"/>
      <c r="AD158" s="75"/>
      <c r="AE158" s="18"/>
      <c r="AF158" s="18"/>
      <c r="AG158" s="18"/>
      <c r="AH158" s="18"/>
      <c r="AI158" s="18"/>
      <c r="AJ158" s="18"/>
      <c r="AK158" s="18"/>
      <c r="AL158" s="18"/>
      <c r="AM158" s="18"/>
      <c r="AN158" s="18"/>
      <c r="AO158" s="18"/>
      <c r="AP158" s="18"/>
      <c r="AQ158" s="18"/>
      <c r="AR158" s="18"/>
      <c r="AS158" s="18"/>
      <c r="AT158" s="18"/>
      <c r="AU158" s="3"/>
    </row>
    <row r="159" spans="1:47" s="15" customFormat="1" ht="15.75" customHeight="1" x14ac:dyDescent="0.25">
      <c r="A159" s="2"/>
      <c r="B159" s="2"/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  <c r="AA159" s="18"/>
      <c r="AB159" s="18"/>
      <c r="AC159" s="75"/>
      <c r="AD159" s="75"/>
      <c r="AE159" s="18"/>
      <c r="AF159" s="18"/>
      <c r="AG159" s="18"/>
      <c r="AH159" s="18"/>
      <c r="AI159" s="18"/>
      <c r="AJ159" s="18"/>
      <c r="AK159" s="18"/>
      <c r="AL159" s="18"/>
      <c r="AM159" s="18"/>
      <c r="AN159" s="18"/>
      <c r="AO159" s="18"/>
      <c r="AP159" s="18"/>
      <c r="AQ159" s="18"/>
      <c r="AR159" s="18"/>
      <c r="AS159" s="18"/>
      <c r="AT159" s="18"/>
      <c r="AU159" s="3">
        <f t="shared" si="1"/>
        <v>0</v>
      </c>
    </row>
    <row r="160" spans="1:47" s="15" customFormat="1" ht="15.75" customHeight="1" x14ac:dyDescent="0.25">
      <c r="A160" s="2"/>
      <c r="B160" s="2"/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  <c r="AA160" s="18"/>
      <c r="AB160" s="18"/>
      <c r="AC160" s="75"/>
      <c r="AD160" s="75"/>
      <c r="AE160" s="18"/>
      <c r="AF160" s="18"/>
      <c r="AG160" s="18"/>
      <c r="AH160" s="18"/>
      <c r="AI160" s="18"/>
      <c r="AJ160" s="18"/>
      <c r="AK160" s="18"/>
      <c r="AL160" s="18"/>
      <c r="AM160" s="18"/>
      <c r="AN160" s="18"/>
      <c r="AO160" s="18"/>
      <c r="AP160" s="18"/>
      <c r="AQ160" s="18"/>
      <c r="AR160" s="18"/>
      <c r="AS160" s="18"/>
      <c r="AT160" s="18"/>
      <c r="AU160" s="3">
        <f t="shared" si="1"/>
        <v>0</v>
      </c>
    </row>
    <row r="161" spans="1:47" s="15" customFormat="1" ht="15.75" customHeight="1" x14ac:dyDescent="0.25">
      <c r="A161" s="2"/>
      <c r="B161" s="2"/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  <c r="AA161" s="18"/>
      <c r="AB161" s="18"/>
      <c r="AC161" s="75"/>
      <c r="AD161" s="75"/>
      <c r="AE161" s="18"/>
      <c r="AF161" s="18"/>
      <c r="AG161" s="18"/>
      <c r="AH161" s="18"/>
      <c r="AI161" s="18"/>
      <c r="AJ161" s="18"/>
      <c r="AK161" s="18"/>
      <c r="AL161" s="18"/>
      <c r="AM161" s="18"/>
      <c r="AN161" s="18"/>
      <c r="AO161" s="18"/>
      <c r="AP161" s="18"/>
      <c r="AQ161" s="18"/>
      <c r="AR161" s="18"/>
      <c r="AS161" s="18"/>
      <c r="AT161" s="18"/>
      <c r="AU161" s="3">
        <f t="shared" si="1"/>
        <v>0</v>
      </c>
    </row>
    <row r="162" spans="1:47" s="15" customFormat="1" ht="15.75" customHeight="1" x14ac:dyDescent="0.25">
      <c r="A162" s="2"/>
      <c r="B162" s="2"/>
      <c r="C162" s="18"/>
      <c r="D162" s="18"/>
      <c r="E162" s="18"/>
      <c r="F162" s="18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  <c r="AA162" s="18"/>
      <c r="AB162" s="18"/>
      <c r="AC162" s="75"/>
      <c r="AD162" s="75"/>
      <c r="AE162" s="18"/>
      <c r="AF162" s="18"/>
      <c r="AG162" s="18"/>
      <c r="AH162" s="18"/>
      <c r="AI162" s="18"/>
      <c r="AJ162" s="18"/>
      <c r="AK162" s="18"/>
      <c r="AL162" s="18"/>
      <c r="AM162" s="18"/>
      <c r="AN162" s="18"/>
      <c r="AO162" s="18"/>
      <c r="AP162" s="18"/>
      <c r="AQ162" s="18"/>
      <c r="AR162" s="18"/>
      <c r="AS162" s="18"/>
      <c r="AT162" s="18"/>
      <c r="AU162" s="3">
        <f t="shared" si="1"/>
        <v>0</v>
      </c>
    </row>
    <row r="163" spans="1:47" s="15" customFormat="1" ht="15.75" customHeight="1" x14ac:dyDescent="0.25">
      <c r="A163" s="2"/>
      <c r="B163" s="2"/>
      <c r="C163" s="18"/>
      <c r="D163" s="18"/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  <c r="AA163" s="18"/>
      <c r="AB163" s="18"/>
      <c r="AC163" s="75"/>
      <c r="AD163" s="75"/>
      <c r="AE163" s="18"/>
      <c r="AF163" s="18"/>
      <c r="AG163" s="18"/>
      <c r="AH163" s="18"/>
      <c r="AI163" s="18"/>
      <c r="AJ163" s="18"/>
      <c r="AK163" s="18"/>
      <c r="AL163" s="18"/>
      <c r="AM163" s="18"/>
      <c r="AN163" s="18"/>
      <c r="AO163" s="18"/>
      <c r="AP163" s="18"/>
      <c r="AQ163" s="18"/>
      <c r="AR163" s="18"/>
      <c r="AS163" s="18"/>
      <c r="AT163" s="18"/>
      <c r="AU163" s="3">
        <f t="shared" si="1"/>
        <v>0</v>
      </c>
    </row>
    <row r="164" spans="1:47" s="15" customFormat="1" ht="15.75" customHeight="1" x14ac:dyDescent="0.25">
      <c r="A164" s="2"/>
      <c r="B164" s="2"/>
      <c r="C164" s="18"/>
      <c r="D164" s="18"/>
      <c r="E164" s="18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  <c r="AA164" s="18"/>
      <c r="AB164" s="18"/>
      <c r="AC164" s="75"/>
      <c r="AD164" s="75"/>
      <c r="AE164" s="18"/>
      <c r="AF164" s="18"/>
      <c r="AG164" s="18"/>
      <c r="AH164" s="18"/>
      <c r="AI164" s="18"/>
      <c r="AJ164" s="18"/>
      <c r="AK164" s="18"/>
      <c r="AL164" s="18"/>
      <c r="AM164" s="18"/>
      <c r="AN164" s="18"/>
      <c r="AO164" s="18"/>
      <c r="AP164" s="18"/>
      <c r="AQ164" s="18"/>
      <c r="AR164" s="18"/>
      <c r="AS164" s="18"/>
      <c r="AT164" s="18"/>
      <c r="AU164" s="3">
        <f t="shared" si="1"/>
        <v>0</v>
      </c>
    </row>
    <row r="165" spans="1:47" s="15" customFormat="1" ht="15.75" customHeight="1" x14ac:dyDescent="0.25">
      <c r="A165" s="2"/>
      <c r="B165" s="2"/>
      <c r="C165" s="18"/>
      <c r="D165" s="18"/>
      <c r="E165" s="18"/>
      <c r="F165" s="18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  <c r="AA165" s="18"/>
      <c r="AB165" s="18"/>
      <c r="AC165" s="75"/>
      <c r="AD165" s="75"/>
      <c r="AE165" s="18"/>
      <c r="AF165" s="18"/>
      <c r="AG165" s="18"/>
      <c r="AH165" s="18"/>
      <c r="AI165" s="18"/>
      <c r="AJ165" s="18"/>
      <c r="AK165" s="18"/>
      <c r="AL165" s="18"/>
      <c r="AM165" s="18"/>
      <c r="AN165" s="18"/>
      <c r="AO165" s="18"/>
      <c r="AP165" s="18"/>
      <c r="AQ165" s="18"/>
      <c r="AR165" s="18"/>
      <c r="AS165" s="18"/>
      <c r="AT165" s="18"/>
      <c r="AU165" s="3">
        <f t="shared" si="1"/>
        <v>0</v>
      </c>
    </row>
    <row r="166" spans="1:47" s="15" customFormat="1" ht="15.75" customHeight="1" x14ac:dyDescent="0.25">
      <c r="A166" s="2"/>
      <c r="B166" s="2"/>
      <c r="C166" s="18"/>
      <c r="D166" s="18"/>
      <c r="E166" s="18"/>
      <c r="F166" s="18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  <c r="AA166" s="18"/>
      <c r="AB166" s="18"/>
      <c r="AC166" s="75"/>
      <c r="AD166" s="75"/>
      <c r="AE166" s="18"/>
      <c r="AF166" s="18"/>
      <c r="AG166" s="18"/>
      <c r="AH166" s="18"/>
      <c r="AI166" s="18"/>
      <c r="AJ166" s="18"/>
      <c r="AK166" s="18"/>
      <c r="AL166" s="18"/>
      <c r="AM166" s="18"/>
      <c r="AN166" s="18"/>
      <c r="AO166" s="18"/>
      <c r="AP166" s="18"/>
      <c r="AQ166" s="18"/>
      <c r="AR166" s="18"/>
      <c r="AS166" s="18"/>
      <c r="AT166" s="18"/>
      <c r="AU166" s="3">
        <f t="shared" si="1"/>
        <v>0</v>
      </c>
    </row>
    <row r="167" spans="1:47" s="15" customFormat="1" ht="15.75" customHeight="1" x14ac:dyDescent="0.25">
      <c r="A167" s="2"/>
      <c r="B167" s="2"/>
      <c r="C167" s="18"/>
      <c r="D167" s="18"/>
      <c r="E167" s="18"/>
      <c r="F167" s="18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  <c r="AA167" s="18"/>
      <c r="AB167" s="18"/>
      <c r="AC167" s="75"/>
      <c r="AD167" s="75"/>
      <c r="AE167" s="18"/>
      <c r="AF167" s="18"/>
      <c r="AG167" s="18"/>
      <c r="AH167" s="18"/>
      <c r="AI167" s="18"/>
      <c r="AJ167" s="18"/>
      <c r="AK167" s="18"/>
      <c r="AL167" s="18"/>
      <c r="AM167" s="18"/>
      <c r="AN167" s="18"/>
      <c r="AO167" s="18"/>
      <c r="AP167" s="18"/>
      <c r="AQ167" s="18"/>
      <c r="AR167" s="18"/>
      <c r="AS167" s="18"/>
      <c r="AT167" s="18"/>
      <c r="AU167" s="3">
        <f t="shared" si="1"/>
        <v>0</v>
      </c>
    </row>
    <row r="168" spans="1:47" s="15" customFormat="1" ht="15.75" customHeight="1" x14ac:dyDescent="0.25">
      <c r="A168" s="2"/>
      <c r="B168" s="2"/>
      <c r="C168" s="18"/>
      <c r="D168" s="18"/>
      <c r="E168" s="18"/>
      <c r="F168" s="18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  <c r="AA168" s="18"/>
      <c r="AB168" s="18"/>
      <c r="AC168" s="75"/>
      <c r="AD168" s="75"/>
      <c r="AE168" s="18"/>
      <c r="AF168" s="18"/>
      <c r="AG168" s="18"/>
      <c r="AH168" s="18"/>
      <c r="AI168" s="18"/>
      <c r="AJ168" s="18"/>
      <c r="AK168" s="18"/>
      <c r="AL168" s="18"/>
      <c r="AM168" s="18"/>
      <c r="AN168" s="18"/>
      <c r="AO168" s="18"/>
      <c r="AP168" s="18"/>
      <c r="AQ168" s="18"/>
      <c r="AR168" s="18"/>
      <c r="AS168" s="18"/>
      <c r="AT168" s="18"/>
      <c r="AU168" s="3">
        <f t="shared" si="1"/>
        <v>0</v>
      </c>
    </row>
    <row r="169" spans="1:47" s="15" customFormat="1" ht="15.75" customHeight="1" x14ac:dyDescent="0.25">
      <c r="A169" s="2"/>
      <c r="B169" s="2"/>
      <c r="C169" s="18"/>
      <c r="D169" s="18"/>
      <c r="E169" s="18"/>
      <c r="F169" s="18"/>
      <c r="G169" s="18"/>
      <c r="H169" s="18"/>
      <c r="I169" s="18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  <c r="AA169" s="18"/>
      <c r="AB169" s="18"/>
      <c r="AC169" s="75"/>
      <c r="AD169" s="75"/>
      <c r="AE169" s="18"/>
      <c r="AF169" s="18"/>
      <c r="AG169" s="18"/>
      <c r="AH169" s="18"/>
      <c r="AI169" s="18"/>
      <c r="AJ169" s="18"/>
      <c r="AK169" s="18"/>
      <c r="AL169" s="18"/>
      <c r="AM169" s="18"/>
      <c r="AN169" s="18"/>
      <c r="AO169" s="18"/>
      <c r="AP169" s="18"/>
      <c r="AQ169" s="18"/>
      <c r="AR169" s="18"/>
      <c r="AS169" s="18"/>
      <c r="AT169" s="18"/>
      <c r="AU169" s="3">
        <f t="shared" si="1"/>
        <v>0</v>
      </c>
    </row>
    <row r="170" spans="1:47" s="15" customFormat="1" ht="15.75" customHeight="1" x14ac:dyDescent="0.25">
      <c r="A170" s="2"/>
      <c r="B170" s="2"/>
      <c r="C170" s="18"/>
      <c r="D170" s="18"/>
      <c r="E170" s="18"/>
      <c r="F170" s="18"/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  <c r="AA170" s="18"/>
      <c r="AB170" s="18"/>
      <c r="AC170" s="75"/>
      <c r="AD170" s="75"/>
      <c r="AE170" s="18"/>
      <c r="AF170" s="18"/>
      <c r="AG170" s="18"/>
      <c r="AH170" s="18"/>
      <c r="AI170" s="18"/>
      <c r="AJ170" s="18"/>
      <c r="AK170" s="18"/>
      <c r="AL170" s="18"/>
      <c r="AM170" s="18"/>
      <c r="AN170" s="18"/>
      <c r="AO170" s="18"/>
      <c r="AP170" s="18"/>
      <c r="AQ170" s="18"/>
      <c r="AR170" s="18"/>
      <c r="AS170" s="18"/>
      <c r="AT170" s="18"/>
      <c r="AU170" s="3">
        <f t="shared" si="1"/>
        <v>0</v>
      </c>
    </row>
    <row r="171" spans="1:47" s="15" customFormat="1" ht="15.75" customHeight="1" x14ac:dyDescent="0.25">
      <c r="A171" s="2"/>
      <c r="B171" s="2"/>
      <c r="C171" s="18"/>
      <c r="D171" s="18"/>
      <c r="E171" s="18"/>
      <c r="F171" s="18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  <c r="AA171" s="18"/>
      <c r="AB171" s="18"/>
      <c r="AC171" s="75"/>
      <c r="AD171" s="75"/>
      <c r="AE171" s="18"/>
      <c r="AF171" s="18"/>
      <c r="AG171" s="18"/>
      <c r="AH171" s="18"/>
      <c r="AI171" s="18"/>
      <c r="AJ171" s="18"/>
      <c r="AK171" s="18"/>
      <c r="AL171" s="18"/>
      <c r="AM171" s="18"/>
      <c r="AN171" s="18"/>
      <c r="AO171" s="18"/>
      <c r="AP171" s="18"/>
      <c r="AQ171" s="18"/>
      <c r="AR171" s="18"/>
      <c r="AS171" s="18"/>
      <c r="AT171" s="18"/>
      <c r="AU171" s="3">
        <f t="shared" si="1"/>
        <v>0</v>
      </c>
    </row>
    <row r="172" spans="1:47" s="15" customFormat="1" ht="15.75" customHeight="1" x14ac:dyDescent="0.25">
      <c r="A172" s="2"/>
      <c r="B172" s="2"/>
      <c r="C172" s="18"/>
      <c r="D172" s="18"/>
      <c r="E172" s="18"/>
      <c r="F172" s="18"/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  <c r="AA172" s="18"/>
      <c r="AB172" s="18"/>
      <c r="AC172" s="75"/>
      <c r="AD172" s="75"/>
      <c r="AE172" s="18"/>
      <c r="AF172" s="18"/>
      <c r="AG172" s="18"/>
      <c r="AH172" s="18"/>
      <c r="AI172" s="18"/>
      <c r="AJ172" s="18"/>
      <c r="AK172" s="18"/>
      <c r="AL172" s="18"/>
      <c r="AM172" s="18"/>
      <c r="AN172" s="18"/>
      <c r="AO172" s="18"/>
      <c r="AP172" s="18"/>
      <c r="AQ172" s="18"/>
      <c r="AR172" s="18"/>
      <c r="AS172" s="18"/>
      <c r="AT172" s="18"/>
      <c r="AU172" s="3">
        <f t="shared" si="1"/>
        <v>0</v>
      </c>
    </row>
    <row r="173" spans="1:47" s="15" customFormat="1" ht="15.75" customHeight="1" x14ac:dyDescent="0.25">
      <c r="A173" s="2"/>
      <c r="B173" s="2"/>
      <c r="C173" s="18"/>
      <c r="D173" s="18"/>
      <c r="E173" s="18"/>
      <c r="F173" s="18"/>
      <c r="G173" s="18"/>
      <c r="H173" s="18"/>
      <c r="I173" s="18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  <c r="AA173" s="18"/>
      <c r="AB173" s="18"/>
      <c r="AC173" s="75"/>
      <c r="AD173" s="75"/>
      <c r="AE173" s="18"/>
      <c r="AF173" s="18"/>
      <c r="AG173" s="18"/>
      <c r="AH173" s="18"/>
      <c r="AI173" s="18"/>
      <c r="AJ173" s="18"/>
      <c r="AK173" s="18"/>
      <c r="AL173" s="18"/>
      <c r="AM173" s="18"/>
      <c r="AN173" s="18"/>
      <c r="AO173" s="18"/>
      <c r="AP173" s="18"/>
      <c r="AQ173" s="18"/>
      <c r="AR173" s="18"/>
      <c r="AS173" s="18"/>
      <c r="AT173" s="18"/>
      <c r="AU173" s="3">
        <f t="shared" si="1"/>
        <v>0</v>
      </c>
    </row>
    <row r="174" spans="1:47" s="15" customFormat="1" ht="15.75" customHeight="1" x14ac:dyDescent="0.25">
      <c r="A174" s="2"/>
      <c r="B174" s="2"/>
      <c r="C174" s="18"/>
      <c r="D174" s="18"/>
      <c r="E174" s="18"/>
      <c r="F174" s="18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  <c r="AA174" s="18"/>
      <c r="AB174" s="18"/>
      <c r="AC174" s="75"/>
      <c r="AD174" s="75"/>
      <c r="AE174" s="18"/>
      <c r="AF174" s="18"/>
      <c r="AG174" s="18"/>
      <c r="AH174" s="18"/>
      <c r="AI174" s="18"/>
      <c r="AJ174" s="18"/>
      <c r="AK174" s="18"/>
      <c r="AL174" s="18"/>
      <c r="AM174" s="18"/>
      <c r="AN174" s="18"/>
      <c r="AO174" s="18"/>
      <c r="AP174" s="18"/>
      <c r="AQ174" s="18"/>
      <c r="AR174" s="18"/>
      <c r="AS174" s="18"/>
      <c r="AT174" s="18"/>
      <c r="AU174" s="3">
        <f t="shared" si="1"/>
        <v>0</v>
      </c>
    </row>
    <row r="175" spans="1:47" s="15" customFormat="1" ht="15.75" customHeight="1" x14ac:dyDescent="0.25">
      <c r="A175" s="2"/>
      <c r="B175" s="2"/>
      <c r="C175" s="18"/>
      <c r="D175" s="18"/>
      <c r="E175" s="18"/>
      <c r="F175" s="18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  <c r="AA175" s="18"/>
      <c r="AB175" s="18"/>
      <c r="AC175" s="75"/>
      <c r="AD175" s="75"/>
      <c r="AE175" s="18"/>
      <c r="AF175" s="18"/>
      <c r="AG175" s="18"/>
      <c r="AH175" s="18"/>
      <c r="AI175" s="18"/>
      <c r="AJ175" s="18"/>
      <c r="AK175" s="18"/>
      <c r="AL175" s="18"/>
      <c r="AM175" s="18"/>
      <c r="AN175" s="18"/>
      <c r="AO175" s="18"/>
      <c r="AP175" s="18"/>
      <c r="AQ175" s="18"/>
      <c r="AR175" s="18"/>
      <c r="AS175" s="18"/>
      <c r="AT175" s="18"/>
      <c r="AU175" s="3">
        <f t="shared" si="1"/>
        <v>0</v>
      </c>
    </row>
    <row r="176" spans="1:47" s="15" customFormat="1" ht="15.75" customHeight="1" x14ac:dyDescent="0.25">
      <c r="A176" s="2"/>
      <c r="B176" s="2"/>
      <c r="C176" s="18"/>
      <c r="D176" s="18"/>
      <c r="E176" s="18"/>
      <c r="F176" s="18"/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  <c r="AA176" s="18"/>
      <c r="AB176" s="18"/>
      <c r="AC176" s="75"/>
      <c r="AD176" s="75"/>
      <c r="AE176" s="18"/>
      <c r="AF176" s="18"/>
      <c r="AG176" s="18"/>
      <c r="AH176" s="18"/>
      <c r="AI176" s="18"/>
      <c r="AJ176" s="18"/>
      <c r="AK176" s="18"/>
      <c r="AL176" s="18"/>
      <c r="AM176" s="18"/>
      <c r="AN176" s="18"/>
      <c r="AO176" s="18"/>
      <c r="AP176" s="18"/>
      <c r="AQ176" s="18"/>
      <c r="AR176" s="18"/>
      <c r="AS176" s="18"/>
      <c r="AT176" s="18"/>
      <c r="AU176" s="3">
        <f t="shared" si="1"/>
        <v>0</v>
      </c>
    </row>
    <row r="177" spans="1:47" s="15" customFormat="1" ht="15.75" customHeight="1" x14ac:dyDescent="0.25">
      <c r="A177" s="2"/>
      <c r="B177" s="2"/>
      <c r="C177" s="18"/>
      <c r="D177" s="18"/>
      <c r="E177" s="18"/>
      <c r="F177" s="18"/>
      <c r="G177" s="18"/>
      <c r="H177" s="18"/>
      <c r="I177" s="18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  <c r="AA177" s="18"/>
      <c r="AB177" s="18"/>
      <c r="AC177" s="75"/>
      <c r="AD177" s="75"/>
      <c r="AE177" s="18"/>
      <c r="AF177" s="18"/>
      <c r="AG177" s="18"/>
      <c r="AH177" s="18"/>
      <c r="AI177" s="18"/>
      <c r="AJ177" s="18"/>
      <c r="AK177" s="18"/>
      <c r="AL177" s="18"/>
      <c r="AM177" s="18"/>
      <c r="AN177" s="18"/>
      <c r="AO177" s="18"/>
      <c r="AP177" s="18"/>
      <c r="AQ177" s="18"/>
      <c r="AR177" s="18"/>
      <c r="AS177" s="18"/>
      <c r="AT177" s="18"/>
      <c r="AU177" s="3">
        <f t="shared" si="1"/>
        <v>0</v>
      </c>
    </row>
    <row r="178" spans="1:47" s="15" customFormat="1" ht="15.75" customHeight="1" x14ac:dyDescent="0.25">
      <c r="A178" s="2"/>
      <c r="B178" s="2"/>
      <c r="C178" s="18"/>
      <c r="D178" s="18"/>
      <c r="E178" s="18"/>
      <c r="F178" s="18"/>
      <c r="G178" s="18"/>
      <c r="H178" s="18"/>
      <c r="I178" s="18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  <c r="AA178" s="18"/>
      <c r="AB178" s="18"/>
      <c r="AC178" s="75"/>
      <c r="AD178" s="75"/>
      <c r="AE178" s="18"/>
      <c r="AF178" s="18"/>
      <c r="AG178" s="18"/>
      <c r="AH178" s="18"/>
      <c r="AI178" s="18"/>
      <c r="AJ178" s="18"/>
      <c r="AK178" s="18"/>
      <c r="AL178" s="18"/>
      <c r="AM178" s="18"/>
      <c r="AN178" s="18"/>
      <c r="AO178" s="18"/>
      <c r="AP178" s="18"/>
      <c r="AQ178" s="18"/>
      <c r="AR178" s="18"/>
      <c r="AS178" s="18"/>
      <c r="AT178" s="18"/>
      <c r="AU178" s="3">
        <f t="shared" si="1"/>
        <v>0</v>
      </c>
    </row>
    <row r="179" spans="1:47" s="15" customFormat="1" ht="15.75" customHeight="1" x14ac:dyDescent="0.25">
      <c r="A179" s="2"/>
      <c r="B179" s="2"/>
      <c r="C179" s="18"/>
      <c r="D179" s="18"/>
      <c r="E179" s="18"/>
      <c r="F179" s="18"/>
      <c r="G179" s="18"/>
      <c r="H179" s="18"/>
      <c r="I179" s="18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  <c r="AA179" s="18"/>
      <c r="AB179" s="18"/>
      <c r="AC179" s="75"/>
      <c r="AD179" s="75"/>
      <c r="AE179" s="18"/>
      <c r="AF179" s="18"/>
      <c r="AG179" s="18"/>
      <c r="AH179" s="18"/>
      <c r="AI179" s="18"/>
      <c r="AJ179" s="18"/>
      <c r="AK179" s="18"/>
      <c r="AL179" s="18"/>
      <c r="AM179" s="18"/>
      <c r="AN179" s="18"/>
      <c r="AO179" s="18"/>
      <c r="AP179" s="18"/>
      <c r="AQ179" s="18"/>
      <c r="AR179" s="18"/>
      <c r="AS179" s="18"/>
      <c r="AT179" s="18"/>
      <c r="AU179" s="3">
        <f t="shared" si="1"/>
        <v>0</v>
      </c>
    </row>
    <row r="180" spans="1:47" s="15" customFormat="1" ht="15.75" customHeight="1" x14ac:dyDescent="0.25">
      <c r="A180" s="2"/>
      <c r="B180" s="2"/>
      <c r="C180" s="18"/>
      <c r="D180" s="18"/>
      <c r="E180" s="18"/>
      <c r="F180" s="18"/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  <c r="AA180" s="18"/>
      <c r="AB180" s="18"/>
      <c r="AC180" s="75"/>
      <c r="AD180" s="75"/>
      <c r="AE180" s="18"/>
      <c r="AF180" s="18"/>
      <c r="AG180" s="18"/>
      <c r="AH180" s="18"/>
      <c r="AI180" s="18"/>
      <c r="AJ180" s="18"/>
      <c r="AK180" s="18"/>
      <c r="AL180" s="18"/>
      <c r="AM180" s="18"/>
      <c r="AN180" s="18"/>
      <c r="AO180" s="18"/>
      <c r="AP180" s="18"/>
      <c r="AQ180" s="18"/>
      <c r="AR180" s="18"/>
      <c r="AS180" s="18"/>
      <c r="AT180" s="18"/>
      <c r="AU180" s="3">
        <f t="shared" si="1"/>
        <v>0</v>
      </c>
    </row>
    <row r="181" spans="1:47" s="15" customFormat="1" ht="15.75" customHeight="1" x14ac:dyDescent="0.25">
      <c r="A181" s="2"/>
      <c r="B181" s="2"/>
      <c r="C181" s="18"/>
      <c r="D181" s="18"/>
      <c r="E181" s="18"/>
      <c r="F181" s="18"/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  <c r="AA181" s="18"/>
      <c r="AB181" s="18"/>
      <c r="AC181" s="75"/>
      <c r="AD181" s="75"/>
      <c r="AE181" s="18"/>
      <c r="AF181" s="18"/>
      <c r="AG181" s="18"/>
      <c r="AH181" s="18"/>
      <c r="AI181" s="18"/>
      <c r="AJ181" s="18"/>
      <c r="AK181" s="18"/>
      <c r="AL181" s="18"/>
      <c r="AM181" s="18"/>
      <c r="AN181" s="18"/>
      <c r="AO181" s="18"/>
      <c r="AP181" s="18"/>
      <c r="AQ181" s="18"/>
      <c r="AR181" s="18"/>
      <c r="AS181" s="18"/>
      <c r="AT181" s="18"/>
      <c r="AU181" s="3">
        <f t="shared" si="1"/>
        <v>0</v>
      </c>
    </row>
    <row r="182" spans="1:47" s="15" customFormat="1" ht="15.75" customHeight="1" x14ac:dyDescent="0.25">
      <c r="A182" s="2"/>
      <c r="B182" s="2"/>
      <c r="C182" s="18"/>
      <c r="D182" s="18"/>
      <c r="E182" s="18"/>
      <c r="F182" s="18"/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  <c r="AA182" s="18"/>
      <c r="AB182" s="18"/>
      <c r="AC182" s="75"/>
      <c r="AD182" s="75"/>
      <c r="AE182" s="18"/>
      <c r="AF182" s="18"/>
      <c r="AG182" s="18"/>
      <c r="AH182" s="18"/>
      <c r="AI182" s="18"/>
      <c r="AJ182" s="18"/>
      <c r="AK182" s="18"/>
      <c r="AL182" s="18"/>
      <c r="AM182" s="18"/>
      <c r="AN182" s="18"/>
      <c r="AO182" s="18"/>
      <c r="AP182" s="18"/>
      <c r="AQ182" s="18"/>
      <c r="AR182" s="18"/>
      <c r="AS182" s="18"/>
      <c r="AT182" s="18"/>
      <c r="AU182" s="3">
        <f t="shared" si="1"/>
        <v>0</v>
      </c>
    </row>
    <row r="183" spans="1:47" s="15" customFormat="1" ht="15.75" customHeight="1" x14ac:dyDescent="0.25">
      <c r="A183" s="2"/>
      <c r="B183" s="2"/>
      <c r="C183" s="18"/>
      <c r="D183" s="18"/>
      <c r="E183" s="18"/>
      <c r="F183" s="18"/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  <c r="AA183" s="18"/>
      <c r="AB183" s="18"/>
      <c r="AC183" s="75"/>
      <c r="AD183" s="75"/>
      <c r="AE183" s="18"/>
      <c r="AF183" s="18"/>
      <c r="AG183" s="18"/>
      <c r="AH183" s="18"/>
      <c r="AI183" s="18"/>
      <c r="AJ183" s="18"/>
      <c r="AK183" s="18"/>
      <c r="AL183" s="18"/>
      <c r="AM183" s="18"/>
      <c r="AN183" s="18"/>
      <c r="AO183" s="18"/>
      <c r="AP183" s="18"/>
      <c r="AQ183" s="18"/>
      <c r="AR183" s="18"/>
      <c r="AS183" s="18"/>
      <c r="AT183" s="18"/>
      <c r="AU183" s="3">
        <f t="shared" si="1"/>
        <v>0</v>
      </c>
    </row>
    <row r="184" spans="1:47" s="15" customFormat="1" ht="15.75" customHeight="1" x14ac:dyDescent="0.25">
      <c r="A184" s="2"/>
      <c r="B184" s="2"/>
      <c r="C184" s="18"/>
      <c r="D184" s="18"/>
      <c r="E184" s="18"/>
      <c r="F184" s="18"/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  <c r="AA184" s="18"/>
      <c r="AB184" s="18"/>
      <c r="AC184" s="75"/>
      <c r="AD184" s="75"/>
      <c r="AE184" s="18"/>
      <c r="AF184" s="18"/>
      <c r="AG184" s="18"/>
      <c r="AH184" s="18"/>
      <c r="AI184" s="18"/>
      <c r="AJ184" s="18"/>
      <c r="AK184" s="18"/>
      <c r="AL184" s="18"/>
      <c r="AM184" s="18"/>
      <c r="AN184" s="18"/>
      <c r="AO184" s="18"/>
      <c r="AP184" s="18"/>
      <c r="AQ184" s="18"/>
      <c r="AR184" s="18"/>
      <c r="AS184" s="18"/>
      <c r="AT184" s="18"/>
      <c r="AU184" s="3">
        <f t="shared" si="1"/>
        <v>0</v>
      </c>
    </row>
    <row r="185" spans="1:47" s="15" customFormat="1" ht="15.75" customHeight="1" x14ac:dyDescent="0.25">
      <c r="A185" s="2"/>
      <c r="B185" s="2"/>
      <c r="C185" s="18"/>
      <c r="D185" s="18"/>
      <c r="E185" s="18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  <c r="AA185" s="18"/>
      <c r="AB185" s="18"/>
      <c r="AC185" s="75"/>
      <c r="AD185" s="75"/>
      <c r="AE185" s="18"/>
      <c r="AF185" s="18"/>
      <c r="AG185" s="18"/>
      <c r="AH185" s="18"/>
      <c r="AI185" s="18"/>
      <c r="AJ185" s="18"/>
      <c r="AK185" s="18"/>
      <c r="AL185" s="18"/>
      <c r="AM185" s="18"/>
      <c r="AN185" s="18"/>
      <c r="AO185" s="18"/>
      <c r="AP185" s="18"/>
      <c r="AQ185" s="18"/>
      <c r="AR185" s="18"/>
      <c r="AS185" s="18"/>
      <c r="AT185" s="18"/>
      <c r="AU185" s="3">
        <f t="shared" si="1"/>
        <v>0</v>
      </c>
    </row>
    <row r="186" spans="1:47" s="15" customFormat="1" ht="15.75" customHeight="1" x14ac:dyDescent="0.25">
      <c r="A186" s="2"/>
      <c r="B186" s="2"/>
      <c r="C186" s="18"/>
      <c r="D186" s="18"/>
      <c r="E186" s="18"/>
      <c r="F186" s="18"/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  <c r="AA186" s="18"/>
      <c r="AB186" s="18"/>
      <c r="AC186" s="75"/>
      <c r="AD186" s="75"/>
      <c r="AE186" s="18"/>
      <c r="AF186" s="18"/>
      <c r="AG186" s="18"/>
      <c r="AH186" s="18"/>
      <c r="AI186" s="18"/>
      <c r="AJ186" s="18"/>
      <c r="AK186" s="18"/>
      <c r="AL186" s="18"/>
      <c r="AM186" s="18"/>
      <c r="AN186" s="18"/>
      <c r="AO186" s="18"/>
      <c r="AP186" s="18"/>
      <c r="AQ186" s="18"/>
      <c r="AR186" s="18"/>
      <c r="AS186" s="18"/>
      <c r="AT186" s="18"/>
      <c r="AU186" s="3">
        <f t="shared" si="1"/>
        <v>0</v>
      </c>
    </row>
    <row r="187" spans="1:47" s="15" customFormat="1" ht="15.75" customHeight="1" x14ac:dyDescent="0.25">
      <c r="A187" s="16"/>
      <c r="B187" s="2"/>
      <c r="C187" s="18"/>
      <c r="D187" s="18"/>
      <c r="E187" s="18"/>
      <c r="F187" s="18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  <c r="AA187" s="18"/>
      <c r="AB187" s="18"/>
      <c r="AC187" s="75"/>
      <c r="AD187" s="75"/>
      <c r="AE187" s="18"/>
      <c r="AF187" s="18"/>
      <c r="AG187" s="18"/>
      <c r="AH187" s="18"/>
      <c r="AI187" s="18"/>
      <c r="AJ187" s="18"/>
      <c r="AK187" s="18"/>
      <c r="AL187" s="18"/>
      <c r="AM187" s="18"/>
      <c r="AN187" s="18"/>
      <c r="AO187" s="18"/>
      <c r="AP187" s="18"/>
      <c r="AQ187" s="18"/>
      <c r="AR187" s="18"/>
      <c r="AS187" s="18"/>
      <c r="AT187" s="18"/>
      <c r="AU187" s="3">
        <f t="shared" si="1"/>
        <v>0</v>
      </c>
    </row>
    <row r="188" spans="1:47" s="15" customFormat="1" ht="15.75" customHeight="1" x14ac:dyDescent="0.25">
      <c r="A188" s="2"/>
      <c r="B188" s="2"/>
      <c r="C188" s="18"/>
      <c r="D188" s="18"/>
      <c r="E188" s="18"/>
      <c r="F188" s="18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  <c r="AA188" s="18"/>
      <c r="AB188" s="18"/>
      <c r="AC188" s="75"/>
      <c r="AD188" s="75"/>
      <c r="AE188" s="18"/>
      <c r="AF188" s="18"/>
      <c r="AG188" s="18"/>
      <c r="AH188" s="18"/>
      <c r="AI188" s="18"/>
      <c r="AJ188" s="18"/>
      <c r="AK188" s="18"/>
      <c r="AL188" s="18"/>
      <c r="AM188" s="18"/>
      <c r="AN188" s="18"/>
      <c r="AO188" s="18"/>
      <c r="AP188" s="18"/>
      <c r="AQ188" s="18"/>
      <c r="AR188" s="18"/>
      <c r="AS188" s="18"/>
      <c r="AT188" s="18"/>
      <c r="AU188" s="3">
        <f t="shared" si="1"/>
        <v>0</v>
      </c>
    </row>
    <row r="189" spans="1:47" s="15" customFormat="1" ht="15.75" customHeight="1" x14ac:dyDescent="0.25">
      <c r="A189" s="2"/>
      <c r="B189" s="211"/>
      <c r="C189" s="18"/>
      <c r="D189" s="18"/>
      <c r="E189" s="18"/>
      <c r="F189" s="18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  <c r="AA189" s="18"/>
      <c r="AB189" s="18"/>
      <c r="AC189" s="75"/>
      <c r="AD189" s="75"/>
      <c r="AE189" s="18"/>
      <c r="AF189" s="18"/>
      <c r="AG189" s="18"/>
      <c r="AH189" s="18"/>
      <c r="AI189" s="18"/>
      <c r="AJ189" s="18"/>
      <c r="AK189" s="18"/>
      <c r="AL189" s="18"/>
      <c r="AM189" s="18"/>
      <c r="AN189" s="18"/>
      <c r="AO189" s="18"/>
      <c r="AP189" s="18"/>
      <c r="AQ189" s="18"/>
      <c r="AR189" s="18"/>
      <c r="AS189" s="18"/>
      <c r="AT189" s="18"/>
      <c r="AU189" s="3">
        <f t="shared" si="1"/>
        <v>0</v>
      </c>
    </row>
    <row r="190" spans="1:47" s="15" customFormat="1" ht="15.75" customHeight="1" x14ac:dyDescent="0.25">
      <c r="A190" s="2"/>
      <c r="B190" s="2"/>
      <c r="C190" s="18"/>
      <c r="D190" s="18"/>
      <c r="E190" s="18"/>
      <c r="F190" s="18"/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  <c r="AA190" s="18"/>
      <c r="AB190" s="18"/>
      <c r="AC190" s="75"/>
      <c r="AD190" s="75"/>
      <c r="AE190" s="18"/>
      <c r="AF190" s="18"/>
      <c r="AG190" s="18"/>
      <c r="AH190" s="18"/>
      <c r="AI190" s="18"/>
      <c r="AJ190" s="18"/>
      <c r="AK190" s="18"/>
      <c r="AL190" s="18"/>
      <c r="AM190" s="18"/>
      <c r="AN190" s="18"/>
      <c r="AO190" s="18"/>
      <c r="AP190" s="18"/>
      <c r="AQ190" s="18"/>
      <c r="AR190" s="18"/>
      <c r="AS190" s="18"/>
      <c r="AT190" s="18"/>
      <c r="AU190" s="3">
        <f t="shared" si="1"/>
        <v>0</v>
      </c>
    </row>
    <row r="191" spans="1:47" s="15" customFormat="1" ht="15.75" customHeight="1" x14ac:dyDescent="0.25">
      <c r="A191" s="2"/>
      <c r="B191" s="2"/>
      <c r="C191" s="18"/>
      <c r="D191" s="18"/>
      <c r="E191" s="18"/>
      <c r="F191" s="18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  <c r="AA191" s="18"/>
      <c r="AB191" s="18"/>
      <c r="AC191" s="75"/>
      <c r="AD191" s="75"/>
      <c r="AE191" s="18"/>
      <c r="AF191" s="18"/>
      <c r="AG191" s="18"/>
      <c r="AH191" s="18"/>
      <c r="AI191" s="18"/>
      <c r="AJ191" s="18"/>
      <c r="AK191" s="18"/>
      <c r="AL191" s="18"/>
      <c r="AM191" s="18"/>
      <c r="AN191" s="18"/>
      <c r="AO191" s="18"/>
      <c r="AP191" s="18"/>
      <c r="AQ191" s="18"/>
      <c r="AR191" s="18"/>
      <c r="AS191" s="18"/>
      <c r="AT191" s="18"/>
      <c r="AU191" s="3">
        <f t="shared" si="1"/>
        <v>0</v>
      </c>
    </row>
    <row r="192" spans="1:47" s="15" customFormat="1" ht="15.75" customHeight="1" x14ac:dyDescent="0.25">
      <c r="A192" s="2"/>
      <c r="B192" s="2"/>
      <c r="C192" s="18"/>
      <c r="D192" s="18"/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  <c r="AA192" s="18"/>
      <c r="AB192" s="18"/>
      <c r="AC192" s="75"/>
      <c r="AD192" s="75"/>
      <c r="AE192" s="18"/>
      <c r="AF192" s="18"/>
      <c r="AG192" s="18"/>
      <c r="AH192" s="18"/>
      <c r="AI192" s="18"/>
      <c r="AJ192" s="18"/>
      <c r="AK192" s="18"/>
      <c r="AL192" s="18"/>
      <c r="AM192" s="18"/>
      <c r="AN192" s="18"/>
      <c r="AO192" s="18"/>
      <c r="AP192" s="18"/>
      <c r="AQ192" s="18"/>
      <c r="AR192" s="18"/>
      <c r="AS192" s="18"/>
      <c r="AT192" s="18"/>
      <c r="AU192" s="3">
        <f t="shared" si="1"/>
        <v>0</v>
      </c>
    </row>
    <row r="193" spans="1:47" s="15" customFormat="1" ht="15.75" customHeight="1" x14ac:dyDescent="0.25">
      <c r="A193" s="2"/>
      <c r="B193" s="2"/>
      <c r="C193" s="18"/>
      <c r="D193" s="18"/>
      <c r="E193" s="18"/>
      <c r="F193" s="18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  <c r="AA193" s="18"/>
      <c r="AB193" s="18"/>
      <c r="AC193" s="75"/>
      <c r="AD193" s="75"/>
      <c r="AE193" s="18"/>
      <c r="AF193" s="18"/>
      <c r="AG193" s="18"/>
      <c r="AH193" s="18"/>
      <c r="AI193" s="18"/>
      <c r="AJ193" s="18"/>
      <c r="AK193" s="18"/>
      <c r="AL193" s="18"/>
      <c r="AM193" s="18"/>
      <c r="AN193" s="18"/>
      <c r="AO193" s="18"/>
      <c r="AP193" s="18"/>
      <c r="AQ193" s="18"/>
      <c r="AR193" s="18"/>
      <c r="AS193" s="18"/>
      <c r="AT193" s="18"/>
      <c r="AU193" s="3">
        <f t="shared" si="1"/>
        <v>0</v>
      </c>
    </row>
    <row r="194" spans="1:47" s="15" customFormat="1" ht="15.75" customHeight="1" x14ac:dyDescent="0.25">
      <c r="A194" s="2"/>
      <c r="B194" s="2"/>
      <c r="C194" s="18"/>
      <c r="D194" s="18"/>
      <c r="E194" s="18"/>
      <c r="F194" s="18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  <c r="AA194" s="18"/>
      <c r="AB194" s="18"/>
      <c r="AC194" s="75"/>
      <c r="AD194" s="75"/>
      <c r="AE194" s="18"/>
      <c r="AF194" s="18"/>
      <c r="AG194" s="18"/>
      <c r="AH194" s="18"/>
      <c r="AI194" s="18"/>
      <c r="AJ194" s="18"/>
      <c r="AK194" s="18"/>
      <c r="AL194" s="18"/>
      <c r="AM194" s="18"/>
      <c r="AN194" s="18"/>
      <c r="AO194" s="18"/>
      <c r="AP194" s="18"/>
      <c r="AQ194" s="18"/>
      <c r="AR194" s="18"/>
      <c r="AS194" s="18"/>
      <c r="AT194" s="18"/>
      <c r="AU194" s="3">
        <f t="shared" si="1"/>
        <v>0</v>
      </c>
    </row>
    <row r="195" spans="1:47" s="15" customFormat="1" ht="15.75" customHeight="1" x14ac:dyDescent="0.25">
      <c r="A195" s="2"/>
      <c r="B195" s="211"/>
      <c r="C195" s="18"/>
      <c r="D195" s="18"/>
      <c r="E195" s="18"/>
      <c r="F195" s="18"/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  <c r="AA195" s="18"/>
      <c r="AB195" s="18"/>
      <c r="AC195" s="75"/>
      <c r="AD195" s="75"/>
      <c r="AE195" s="18"/>
      <c r="AF195" s="18"/>
      <c r="AG195" s="18"/>
      <c r="AH195" s="18"/>
      <c r="AI195" s="18"/>
      <c r="AJ195" s="18"/>
      <c r="AK195" s="18"/>
      <c r="AL195" s="18"/>
      <c r="AM195" s="18"/>
      <c r="AN195" s="18"/>
      <c r="AO195" s="18"/>
      <c r="AP195" s="18"/>
      <c r="AQ195" s="18"/>
      <c r="AR195" s="18"/>
      <c r="AS195" s="18"/>
      <c r="AT195" s="18"/>
      <c r="AU195" s="3">
        <f t="shared" si="1"/>
        <v>0</v>
      </c>
    </row>
    <row r="196" spans="1:47" s="15" customFormat="1" ht="15.75" customHeight="1" x14ac:dyDescent="0.25">
      <c r="A196" s="2"/>
      <c r="B196" s="2"/>
      <c r="C196" s="18"/>
      <c r="D196" s="18"/>
      <c r="E196" s="18"/>
      <c r="F196" s="18"/>
      <c r="G196" s="18"/>
      <c r="H196" s="18"/>
      <c r="I196" s="18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  <c r="AA196" s="18"/>
      <c r="AB196" s="18"/>
      <c r="AC196" s="75"/>
      <c r="AD196" s="75"/>
      <c r="AE196" s="18"/>
      <c r="AF196" s="18"/>
      <c r="AG196" s="18"/>
      <c r="AH196" s="18"/>
      <c r="AI196" s="18"/>
      <c r="AJ196" s="18"/>
      <c r="AK196" s="18"/>
      <c r="AL196" s="18"/>
      <c r="AM196" s="18"/>
      <c r="AN196" s="18"/>
      <c r="AO196" s="18"/>
      <c r="AP196" s="18"/>
      <c r="AQ196" s="18"/>
      <c r="AR196" s="18"/>
      <c r="AS196" s="18"/>
      <c r="AT196" s="18"/>
      <c r="AU196" s="3">
        <f t="shared" si="1"/>
        <v>0</v>
      </c>
    </row>
    <row r="197" spans="1:47" s="15" customFormat="1" ht="15.75" customHeight="1" x14ac:dyDescent="0.25">
      <c r="A197" s="2"/>
      <c r="B197" s="2"/>
      <c r="C197" s="18"/>
      <c r="D197" s="18"/>
      <c r="E197" s="18"/>
      <c r="F197" s="18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  <c r="AA197" s="18"/>
      <c r="AB197" s="18"/>
      <c r="AC197" s="75"/>
      <c r="AD197" s="75"/>
      <c r="AE197" s="18"/>
      <c r="AF197" s="18"/>
      <c r="AG197" s="18"/>
      <c r="AH197" s="18"/>
      <c r="AI197" s="18"/>
      <c r="AJ197" s="18"/>
      <c r="AK197" s="18"/>
      <c r="AL197" s="18"/>
      <c r="AM197" s="18"/>
      <c r="AN197" s="18"/>
      <c r="AO197" s="18"/>
      <c r="AP197" s="18"/>
      <c r="AQ197" s="18"/>
      <c r="AR197" s="18"/>
      <c r="AS197" s="18"/>
      <c r="AT197" s="18"/>
      <c r="AU197" s="3">
        <f t="shared" si="1"/>
        <v>0</v>
      </c>
    </row>
    <row r="198" spans="1:47" s="15" customFormat="1" ht="15.75" customHeight="1" x14ac:dyDescent="0.25">
      <c r="A198" s="2"/>
      <c r="B198" s="2"/>
      <c r="C198" s="18"/>
      <c r="D198" s="18"/>
      <c r="E198" s="18"/>
      <c r="F198" s="18"/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  <c r="AA198" s="18"/>
      <c r="AB198" s="18"/>
      <c r="AC198" s="75"/>
      <c r="AD198" s="75"/>
      <c r="AE198" s="18"/>
      <c r="AF198" s="18"/>
      <c r="AG198" s="18"/>
      <c r="AH198" s="18"/>
      <c r="AI198" s="18"/>
      <c r="AJ198" s="18"/>
      <c r="AK198" s="18"/>
      <c r="AL198" s="18"/>
      <c r="AM198" s="18"/>
      <c r="AN198" s="18"/>
      <c r="AO198" s="18"/>
      <c r="AP198" s="18"/>
      <c r="AQ198" s="18"/>
      <c r="AR198" s="18"/>
      <c r="AS198" s="18"/>
      <c r="AT198" s="18"/>
      <c r="AU198" s="3">
        <f t="shared" si="1"/>
        <v>0</v>
      </c>
    </row>
    <row r="199" spans="1:47" s="15" customFormat="1" ht="15.75" customHeight="1" x14ac:dyDescent="0.25">
      <c r="A199" s="2"/>
      <c r="B199" s="2"/>
      <c r="C199" s="18"/>
      <c r="D199" s="18"/>
      <c r="E199" s="18"/>
      <c r="F199" s="18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  <c r="AA199" s="18"/>
      <c r="AB199" s="18"/>
      <c r="AC199" s="75"/>
      <c r="AD199" s="75"/>
      <c r="AE199" s="18"/>
      <c r="AF199" s="18"/>
      <c r="AG199" s="18"/>
      <c r="AH199" s="18"/>
      <c r="AI199" s="18"/>
      <c r="AJ199" s="18"/>
      <c r="AK199" s="18"/>
      <c r="AL199" s="18"/>
      <c r="AM199" s="18"/>
      <c r="AN199" s="18"/>
      <c r="AO199" s="18"/>
      <c r="AP199" s="18"/>
      <c r="AQ199" s="18"/>
      <c r="AR199" s="18"/>
      <c r="AS199" s="18"/>
      <c r="AT199" s="18"/>
      <c r="AU199" s="3">
        <f t="shared" si="1"/>
        <v>0</v>
      </c>
    </row>
    <row r="200" spans="1:47" s="15" customFormat="1" ht="15.75" customHeight="1" x14ac:dyDescent="0.25">
      <c r="A200" s="2"/>
      <c r="B200" s="2"/>
      <c r="C200" s="18"/>
      <c r="D200" s="18"/>
      <c r="E200" s="18"/>
      <c r="F200" s="18"/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  <c r="AA200" s="18"/>
      <c r="AB200" s="18"/>
      <c r="AC200" s="75"/>
      <c r="AD200" s="75"/>
      <c r="AE200" s="18"/>
      <c r="AF200" s="18"/>
      <c r="AG200" s="18"/>
      <c r="AH200" s="18"/>
      <c r="AI200" s="18"/>
      <c r="AJ200" s="18"/>
      <c r="AK200" s="18"/>
      <c r="AL200" s="18"/>
      <c r="AM200" s="18"/>
      <c r="AN200" s="18"/>
      <c r="AO200" s="18"/>
      <c r="AP200" s="18"/>
      <c r="AQ200" s="18"/>
      <c r="AR200" s="18"/>
      <c r="AS200" s="18"/>
      <c r="AT200" s="18"/>
      <c r="AU200" s="3">
        <f t="shared" si="1"/>
        <v>0</v>
      </c>
    </row>
    <row r="201" spans="1:47" s="15" customFormat="1" ht="15.75" customHeight="1" x14ac:dyDescent="0.25">
      <c r="A201" s="2"/>
      <c r="B201" s="2"/>
      <c r="C201" s="18"/>
      <c r="D201" s="18"/>
      <c r="E201" s="18"/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  <c r="AA201" s="18"/>
      <c r="AB201" s="18"/>
      <c r="AC201" s="75"/>
      <c r="AD201" s="75"/>
      <c r="AE201" s="18"/>
      <c r="AF201" s="18"/>
      <c r="AG201" s="18"/>
      <c r="AH201" s="18"/>
      <c r="AI201" s="18"/>
      <c r="AJ201" s="18"/>
      <c r="AK201" s="18"/>
      <c r="AL201" s="18"/>
      <c r="AM201" s="18"/>
      <c r="AN201" s="18"/>
      <c r="AO201" s="18"/>
      <c r="AP201" s="18"/>
      <c r="AQ201" s="18"/>
      <c r="AR201" s="18"/>
      <c r="AS201" s="18"/>
      <c r="AT201" s="18"/>
      <c r="AU201" s="3">
        <f t="shared" si="1"/>
        <v>0</v>
      </c>
    </row>
    <row r="202" spans="1:47" s="15" customFormat="1" ht="15.75" customHeight="1" x14ac:dyDescent="0.25">
      <c r="A202" s="2"/>
      <c r="B202" s="2"/>
      <c r="C202" s="18"/>
      <c r="D202" s="18"/>
      <c r="E202" s="18"/>
      <c r="F202" s="18"/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  <c r="AA202" s="18"/>
      <c r="AB202" s="18"/>
      <c r="AC202" s="75"/>
      <c r="AD202" s="75"/>
      <c r="AE202" s="18"/>
      <c r="AF202" s="18"/>
      <c r="AG202" s="18"/>
      <c r="AH202" s="18"/>
      <c r="AI202" s="18"/>
      <c r="AJ202" s="18"/>
      <c r="AK202" s="18"/>
      <c r="AL202" s="18"/>
      <c r="AM202" s="18"/>
      <c r="AN202" s="18"/>
      <c r="AO202" s="18"/>
      <c r="AP202" s="18"/>
      <c r="AQ202" s="18"/>
      <c r="AR202" s="18"/>
      <c r="AS202" s="18"/>
      <c r="AT202" s="18"/>
      <c r="AU202" s="3">
        <f t="shared" si="1"/>
        <v>0</v>
      </c>
    </row>
    <row r="203" spans="1:47" s="15" customFormat="1" ht="15.75" customHeight="1" x14ac:dyDescent="0.25">
      <c r="A203" s="2"/>
      <c r="B203" s="2"/>
      <c r="C203" s="18"/>
      <c r="D203" s="18"/>
      <c r="E203" s="18"/>
      <c r="F203" s="18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  <c r="AA203" s="18"/>
      <c r="AB203" s="18"/>
      <c r="AC203" s="75"/>
      <c r="AD203" s="75"/>
      <c r="AE203" s="18"/>
      <c r="AF203" s="18"/>
      <c r="AG203" s="18"/>
      <c r="AH203" s="18"/>
      <c r="AI203" s="18"/>
      <c r="AJ203" s="18"/>
      <c r="AK203" s="18"/>
      <c r="AL203" s="18"/>
      <c r="AM203" s="18"/>
      <c r="AN203" s="18"/>
      <c r="AO203" s="18"/>
      <c r="AP203" s="18"/>
      <c r="AQ203" s="18"/>
      <c r="AR203" s="18"/>
      <c r="AS203" s="18"/>
      <c r="AT203" s="18"/>
      <c r="AU203" s="3">
        <f t="shared" si="1"/>
        <v>0</v>
      </c>
    </row>
    <row r="204" spans="1:47" s="15" customFormat="1" ht="15.75" customHeight="1" x14ac:dyDescent="0.25">
      <c r="A204" s="2"/>
      <c r="B204" s="2"/>
      <c r="C204" s="18"/>
      <c r="D204" s="18"/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  <c r="AA204" s="18"/>
      <c r="AB204" s="18"/>
      <c r="AC204" s="75"/>
      <c r="AD204" s="75"/>
      <c r="AE204" s="18"/>
      <c r="AF204" s="18"/>
      <c r="AG204" s="18"/>
      <c r="AH204" s="18"/>
      <c r="AI204" s="18"/>
      <c r="AJ204" s="18"/>
      <c r="AK204" s="18"/>
      <c r="AL204" s="18"/>
      <c r="AM204" s="18"/>
      <c r="AN204" s="18"/>
      <c r="AO204" s="18"/>
      <c r="AP204" s="18"/>
      <c r="AQ204" s="18"/>
      <c r="AR204" s="18"/>
      <c r="AS204" s="18"/>
      <c r="AT204" s="18"/>
      <c r="AU204" s="3">
        <f t="shared" si="1"/>
        <v>0</v>
      </c>
    </row>
    <row r="205" spans="1:47" s="15" customFormat="1" ht="15.75" customHeight="1" x14ac:dyDescent="0.25">
      <c r="A205" s="2"/>
      <c r="B205" s="211"/>
      <c r="C205" s="18"/>
      <c r="D205" s="18"/>
      <c r="E205" s="18"/>
      <c r="F205" s="18"/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  <c r="AA205" s="18"/>
      <c r="AB205" s="18"/>
      <c r="AC205" s="75"/>
      <c r="AD205" s="75"/>
      <c r="AE205" s="18"/>
      <c r="AF205" s="18"/>
      <c r="AG205" s="18"/>
      <c r="AH205" s="18"/>
      <c r="AI205" s="18"/>
      <c r="AJ205" s="18"/>
      <c r="AK205" s="18"/>
      <c r="AL205" s="18"/>
      <c r="AM205" s="18"/>
      <c r="AN205" s="18"/>
      <c r="AO205" s="18"/>
      <c r="AP205" s="18"/>
      <c r="AQ205" s="18"/>
      <c r="AR205" s="18"/>
      <c r="AS205" s="18"/>
      <c r="AT205" s="18"/>
      <c r="AU205" s="3">
        <f t="shared" si="1"/>
        <v>0</v>
      </c>
    </row>
    <row r="206" spans="1:47" s="15" customFormat="1" ht="15.75" customHeight="1" x14ac:dyDescent="0.25">
      <c r="A206" s="2"/>
      <c r="B206" s="211"/>
      <c r="C206" s="18"/>
      <c r="D206" s="18"/>
      <c r="E206" s="18"/>
      <c r="F206" s="18"/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  <c r="AA206" s="18"/>
      <c r="AB206" s="18"/>
      <c r="AC206" s="75"/>
      <c r="AD206" s="75"/>
      <c r="AE206" s="18"/>
      <c r="AF206" s="18"/>
      <c r="AG206" s="18"/>
      <c r="AH206" s="18"/>
      <c r="AI206" s="18"/>
      <c r="AJ206" s="18"/>
      <c r="AK206" s="18"/>
      <c r="AL206" s="18"/>
      <c r="AM206" s="18"/>
      <c r="AN206" s="18"/>
      <c r="AO206" s="18"/>
      <c r="AP206" s="18"/>
      <c r="AQ206" s="18"/>
      <c r="AR206" s="18"/>
      <c r="AS206" s="18"/>
      <c r="AT206" s="18"/>
      <c r="AU206" s="3">
        <f t="shared" si="1"/>
        <v>0</v>
      </c>
    </row>
    <row r="207" spans="1:47" s="15" customFormat="1" ht="15.75" customHeight="1" x14ac:dyDescent="0.25">
      <c r="A207" s="2"/>
      <c r="B207" s="2"/>
      <c r="C207" s="18"/>
      <c r="D207" s="18"/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  <c r="AA207" s="18"/>
      <c r="AB207" s="18"/>
      <c r="AC207" s="75"/>
      <c r="AD207" s="75"/>
      <c r="AE207" s="18"/>
      <c r="AF207" s="18"/>
      <c r="AG207" s="18"/>
      <c r="AH207" s="18"/>
      <c r="AI207" s="18"/>
      <c r="AJ207" s="18"/>
      <c r="AK207" s="18"/>
      <c r="AL207" s="18"/>
      <c r="AM207" s="18"/>
      <c r="AN207" s="18"/>
      <c r="AO207" s="18"/>
      <c r="AP207" s="18"/>
      <c r="AQ207" s="18"/>
      <c r="AR207" s="18"/>
      <c r="AS207" s="18"/>
      <c r="AT207" s="18"/>
      <c r="AU207" s="3">
        <f t="shared" si="1"/>
        <v>0</v>
      </c>
    </row>
    <row r="208" spans="1:47" s="15" customFormat="1" ht="15.75" customHeight="1" x14ac:dyDescent="0.25">
      <c r="A208" s="2"/>
      <c r="B208" s="211"/>
      <c r="C208" s="18"/>
      <c r="D208" s="18"/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  <c r="AA208" s="18"/>
      <c r="AB208" s="18"/>
      <c r="AC208" s="75"/>
      <c r="AD208" s="75"/>
      <c r="AE208" s="18"/>
      <c r="AF208" s="18"/>
      <c r="AG208" s="18"/>
      <c r="AH208" s="18"/>
      <c r="AI208" s="18"/>
      <c r="AJ208" s="18"/>
      <c r="AK208" s="18"/>
      <c r="AL208" s="18"/>
      <c r="AM208" s="18"/>
      <c r="AN208" s="18"/>
      <c r="AO208" s="18"/>
      <c r="AP208" s="18"/>
      <c r="AQ208" s="18"/>
      <c r="AR208" s="18"/>
      <c r="AS208" s="18"/>
      <c r="AT208" s="18"/>
      <c r="AU208" s="3">
        <f t="shared" si="1"/>
        <v>0</v>
      </c>
    </row>
    <row r="209" spans="1:47" s="15" customFormat="1" ht="15.75" customHeight="1" x14ac:dyDescent="0.25">
      <c r="A209" s="2"/>
      <c r="B209" s="2"/>
      <c r="C209" s="18"/>
      <c r="D209" s="18"/>
      <c r="E209" s="18"/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  <c r="AA209" s="18"/>
      <c r="AB209" s="18"/>
      <c r="AC209" s="75"/>
      <c r="AD209" s="75"/>
      <c r="AE209" s="18"/>
      <c r="AF209" s="18"/>
      <c r="AG209" s="18"/>
      <c r="AH209" s="18"/>
      <c r="AI209" s="18"/>
      <c r="AJ209" s="18"/>
      <c r="AK209" s="18"/>
      <c r="AL209" s="18"/>
      <c r="AM209" s="18"/>
      <c r="AN209" s="18"/>
      <c r="AO209" s="18"/>
      <c r="AP209" s="18"/>
      <c r="AQ209" s="18"/>
      <c r="AR209" s="18"/>
      <c r="AS209" s="18"/>
      <c r="AT209" s="18"/>
      <c r="AU209" s="3">
        <f t="shared" si="1"/>
        <v>0</v>
      </c>
    </row>
    <row r="210" spans="1:47" s="15" customFormat="1" ht="15.75" customHeight="1" x14ac:dyDescent="0.25">
      <c r="A210" s="2"/>
      <c r="B210" s="2"/>
      <c r="C210" s="18"/>
      <c r="D210" s="18"/>
      <c r="E210" s="18"/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  <c r="AA210" s="18"/>
      <c r="AB210" s="18"/>
      <c r="AC210" s="75"/>
      <c r="AD210" s="75"/>
      <c r="AE210" s="18"/>
      <c r="AF210" s="18"/>
      <c r="AG210" s="18"/>
      <c r="AH210" s="18"/>
      <c r="AI210" s="18"/>
      <c r="AJ210" s="18"/>
      <c r="AK210" s="18"/>
      <c r="AL210" s="18"/>
      <c r="AM210" s="18"/>
      <c r="AN210" s="18"/>
      <c r="AO210" s="18"/>
      <c r="AP210" s="18"/>
      <c r="AQ210" s="18"/>
      <c r="AR210" s="18"/>
      <c r="AS210" s="18"/>
      <c r="AT210" s="18"/>
      <c r="AU210" s="3">
        <f t="shared" si="1"/>
        <v>0</v>
      </c>
    </row>
    <row r="211" spans="1:47" s="15" customFormat="1" ht="15.75" customHeight="1" x14ac:dyDescent="0.25">
      <c r="A211" s="2"/>
      <c r="B211" s="2"/>
      <c r="C211" s="18"/>
      <c r="D211" s="18"/>
      <c r="E211" s="18"/>
      <c r="F211" s="18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  <c r="AA211" s="18"/>
      <c r="AB211" s="18"/>
      <c r="AC211" s="75"/>
      <c r="AD211" s="75"/>
      <c r="AE211" s="18"/>
      <c r="AF211" s="18"/>
      <c r="AG211" s="18"/>
      <c r="AH211" s="18"/>
      <c r="AI211" s="18"/>
      <c r="AJ211" s="18"/>
      <c r="AK211" s="18"/>
      <c r="AL211" s="18"/>
      <c r="AM211" s="18"/>
      <c r="AN211" s="18"/>
      <c r="AO211" s="18"/>
      <c r="AP211" s="18"/>
      <c r="AQ211" s="18"/>
      <c r="AR211" s="18"/>
      <c r="AS211" s="18"/>
      <c r="AT211" s="18"/>
      <c r="AU211" s="3">
        <f t="shared" si="1"/>
        <v>0</v>
      </c>
    </row>
    <row r="212" spans="1:47" s="15" customFormat="1" ht="15.75" customHeight="1" x14ac:dyDescent="0.25">
      <c r="A212" s="2"/>
      <c r="B212" s="2"/>
      <c r="C212" s="18"/>
      <c r="D212" s="18"/>
      <c r="E212" s="18"/>
      <c r="F212" s="18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  <c r="AA212" s="18"/>
      <c r="AB212" s="18"/>
      <c r="AC212" s="75"/>
      <c r="AD212" s="75"/>
      <c r="AE212" s="18"/>
      <c r="AF212" s="18"/>
      <c r="AG212" s="18"/>
      <c r="AH212" s="18"/>
      <c r="AI212" s="18"/>
      <c r="AJ212" s="18"/>
      <c r="AK212" s="18"/>
      <c r="AL212" s="18"/>
      <c r="AM212" s="18"/>
      <c r="AN212" s="18"/>
      <c r="AO212" s="18"/>
      <c r="AP212" s="18"/>
      <c r="AQ212" s="18"/>
      <c r="AR212" s="18"/>
      <c r="AS212" s="18"/>
      <c r="AT212" s="18"/>
      <c r="AU212" s="3">
        <f t="shared" si="1"/>
        <v>0</v>
      </c>
    </row>
    <row r="213" spans="1:47" s="15" customFormat="1" ht="15.75" customHeight="1" x14ac:dyDescent="0.25">
      <c r="A213" s="2"/>
      <c r="B213" s="2"/>
      <c r="C213" s="18"/>
      <c r="D213" s="18"/>
      <c r="E213" s="18"/>
      <c r="F213" s="18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  <c r="AA213" s="18"/>
      <c r="AB213" s="18"/>
      <c r="AC213" s="75"/>
      <c r="AD213" s="75"/>
      <c r="AE213" s="18"/>
      <c r="AF213" s="18"/>
      <c r="AG213" s="18"/>
      <c r="AH213" s="18"/>
      <c r="AI213" s="18"/>
      <c r="AJ213" s="18"/>
      <c r="AK213" s="18"/>
      <c r="AL213" s="18"/>
      <c r="AM213" s="18"/>
      <c r="AN213" s="18"/>
      <c r="AO213" s="18"/>
      <c r="AP213" s="18"/>
      <c r="AQ213" s="18"/>
      <c r="AR213" s="18"/>
      <c r="AS213" s="18"/>
      <c r="AT213" s="18"/>
      <c r="AU213" s="3">
        <f t="shared" si="1"/>
        <v>0</v>
      </c>
    </row>
    <row r="214" spans="1:47" s="15" customFormat="1" ht="15.75" customHeight="1" x14ac:dyDescent="0.25">
      <c r="A214" s="2"/>
      <c r="B214" s="2"/>
      <c r="C214" s="18"/>
      <c r="D214" s="18"/>
      <c r="E214" s="18"/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  <c r="AA214" s="18"/>
      <c r="AB214" s="18"/>
      <c r="AC214" s="75"/>
      <c r="AD214" s="75"/>
      <c r="AE214" s="18"/>
      <c r="AF214" s="18"/>
      <c r="AG214" s="18"/>
      <c r="AH214" s="18"/>
      <c r="AI214" s="18"/>
      <c r="AJ214" s="18"/>
      <c r="AK214" s="18"/>
      <c r="AL214" s="18"/>
      <c r="AM214" s="18"/>
      <c r="AN214" s="18"/>
      <c r="AO214" s="18"/>
      <c r="AP214" s="18"/>
      <c r="AQ214" s="18"/>
      <c r="AR214" s="18"/>
      <c r="AS214" s="18"/>
      <c r="AT214" s="18"/>
      <c r="AU214" s="3">
        <f t="shared" si="1"/>
        <v>0</v>
      </c>
    </row>
    <row r="215" spans="1:47" s="15" customFormat="1" ht="15.75" customHeight="1" x14ac:dyDescent="0.25">
      <c r="A215" s="2"/>
      <c r="B215" s="2"/>
      <c r="C215" s="18"/>
      <c r="D215" s="18"/>
      <c r="E215" s="18"/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  <c r="AA215" s="18"/>
      <c r="AB215" s="18"/>
      <c r="AC215" s="75"/>
      <c r="AD215" s="75"/>
      <c r="AE215" s="18"/>
      <c r="AF215" s="18"/>
      <c r="AG215" s="18"/>
      <c r="AH215" s="18"/>
      <c r="AI215" s="18"/>
      <c r="AJ215" s="18"/>
      <c r="AK215" s="18"/>
      <c r="AL215" s="18"/>
      <c r="AM215" s="18"/>
      <c r="AN215" s="18"/>
      <c r="AO215" s="18"/>
      <c r="AP215" s="18"/>
      <c r="AQ215" s="18"/>
      <c r="AR215" s="18"/>
      <c r="AS215" s="18"/>
      <c r="AT215" s="18"/>
      <c r="AU215" s="3">
        <f t="shared" si="1"/>
        <v>0</v>
      </c>
    </row>
    <row r="216" spans="1:47" s="15" customFormat="1" ht="15.75" customHeight="1" x14ac:dyDescent="0.25">
      <c r="A216" s="2"/>
      <c r="B216" s="2"/>
      <c r="C216" s="18"/>
      <c r="D216" s="18"/>
      <c r="E216" s="18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  <c r="AA216" s="18"/>
      <c r="AB216" s="18"/>
      <c r="AC216" s="75"/>
      <c r="AD216" s="75"/>
      <c r="AE216" s="18"/>
      <c r="AF216" s="18"/>
      <c r="AG216" s="18"/>
      <c r="AH216" s="18"/>
      <c r="AI216" s="18"/>
      <c r="AJ216" s="18"/>
      <c r="AK216" s="18"/>
      <c r="AL216" s="18"/>
      <c r="AM216" s="18"/>
      <c r="AN216" s="18"/>
      <c r="AO216" s="18"/>
      <c r="AP216" s="18"/>
      <c r="AQ216" s="18"/>
      <c r="AR216" s="18"/>
      <c r="AS216" s="18"/>
      <c r="AT216" s="18"/>
      <c r="AU216" s="3">
        <f t="shared" si="1"/>
        <v>0</v>
      </c>
    </row>
    <row r="217" spans="1:47" s="15" customFormat="1" ht="15.75" customHeight="1" x14ac:dyDescent="0.25">
      <c r="A217" s="2"/>
      <c r="B217" s="2"/>
      <c r="C217" s="18"/>
      <c r="D217" s="18"/>
      <c r="E217" s="18"/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  <c r="AA217" s="18"/>
      <c r="AB217" s="18"/>
      <c r="AC217" s="75"/>
      <c r="AD217" s="75"/>
      <c r="AE217" s="18"/>
      <c r="AF217" s="18"/>
      <c r="AG217" s="18"/>
      <c r="AH217" s="18"/>
      <c r="AI217" s="18"/>
      <c r="AJ217" s="18"/>
      <c r="AK217" s="18"/>
      <c r="AL217" s="18"/>
      <c r="AM217" s="18"/>
      <c r="AN217" s="18"/>
      <c r="AO217" s="18"/>
      <c r="AP217" s="18"/>
      <c r="AQ217" s="18"/>
      <c r="AR217" s="18"/>
      <c r="AS217" s="18"/>
      <c r="AT217" s="18"/>
      <c r="AU217" s="3">
        <f t="shared" si="1"/>
        <v>0</v>
      </c>
    </row>
    <row r="218" spans="1:47" s="15" customFormat="1" ht="15.75" customHeight="1" x14ac:dyDescent="0.25">
      <c r="A218" s="2"/>
      <c r="B218" s="211"/>
      <c r="C218" s="18"/>
      <c r="D218" s="18"/>
      <c r="E218" s="18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  <c r="AA218" s="18"/>
      <c r="AB218" s="18"/>
      <c r="AC218" s="75"/>
      <c r="AD218" s="75"/>
      <c r="AE218" s="18"/>
      <c r="AF218" s="18"/>
      <c r="AG218" s="18"/>
      <c r="AH218" s="18"/>
      <c r="AI218" s="18"/>
      <c r="AJ218" s="18"/>
      <c r="AK218" s="18"/>
      <c r="AL218" s="18"/>
      <c r="AM218" s="18"/>
      <c r="AN218" s="18"/>
      <c r="AO218" s="18"/>
      <c r="AP218" s="18"/>
      <c r="AQ218" s="18"/>
      <c r="AR218" s="18"/>
      <c r="AS218" s="18"/>
      <c r="AT218" s="18"/>
      <c r="AU218" s="3">
        <f t="shared" si="1"/>
        <v>0</v>
      </c>
    </row>
    <row r="219" spans="1:47" s="15" customFormat="1" ht="15.75" customHeight="1" x14ac:dyDescent="0.25">
      <c r="A219" s="2"/>
      <c r="B219" s="211"/>
      <c r="C219" s="18"/>
      <c r="D219" s="18"/>
      <c r="E219" s="18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  <c r="AA219" s="18"/>
      <c r="AB219" s="18"/>
      <c r="AC219" s="75"/>
      <c r="AD219" s="75"/>
      <c r="AE219" s="18"/>
      <c r="AF219" s="18"/>
      <c r="AG219" s="18"/>
      <c r="AH219" s="18"/>
      <c r="AI219" s="18"/>
      <c r="AJ219" s="18"/>
      <c r="AK219" s="18"/>
      <c r="AL219" s="18"/>
      <c r="AM219" s="18"/>
      <c r="AN219" s="18"/>
      <c r="AO219" s="18"/>
      <c r="AP219" s="18"/>
      <c r="AQ219" s="18"/>
      <c r="AR219" s="18"/>
      <c r="AS219" s="18"/>
      <c r="AT219" s="18"/>
      <c r="AU219" s="3">
        <f t="shared" si="1"/>
        <v>0</v>
      </c>
    </row>
    <row r="220" spans="1:47" s="15" customFormat="1" ht="15.75" customHeight="1" x14ac:dyDescent="0.25">
      <c r="A220" s="2"/>
      <c r="B220" s="2"/>
      <c r="C220" s="18"/>
      <c r="D220" s="18"/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  <c r="AA220" s="18"/>
      <c r="AB220" s="18"/>
      <c r="AC220" s="75"/>
      <c r="AD220" s="75"/>
      <c r="AE220" s="18"/>
      <c r="AF220" s="18"/>
      <c r="AG220" s="18"/>
      <c r="AH220" s="18"/>
      <c r="AI220" s="18"/>
      <c r="AJ220" s="18"/>
      <c r="AK220" s="18"/>
      <c r="AL220" s="18"/>
      <c r="AM220" s="18"/>
      <c r="AN220" s="18"/>
      <c r="AO220" s="18"/>
      <c r="AP220" s="18"/>
      <c r="AQ220" s="18"/>
      <c r="AR220" s="18"/>
      <c r="AS220" s="18"/>
      <c r="AT220" s="18"/>
      <c r="AU220" s="3">
        <f t="shared" si="1"/>
        <v>0</v>
      </c>
    </row>
    <row r="221" spans="1:47" s="15" customFormat="1" ht="15.75" customHeight="1" x14ac:dyDescent="0.25">
      <c r="A221" s="2"/>
      <c r="B221" s="2"/>
      <c r="C221" s="18"/>
      <c r="D221" s="18"/>
      <c r="E221" s="18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  <c r="AA221" s="18"/>
      <c r="AB221" s="18"/>
      <c r="AC221" s="75"/>
      <c r="AD221" s="75"/>
      <c r="AE221" s="18"/>
      <c r="AF221" s="18"/>
      <c r="AG221" s="18"/>
      <c r="AH221" s="18"/>
      <c r="AI221" s="18"/>
      <c r="AJ221" s="18"/>
      <c r="AK221" s="18"/>
      <c r="AL221" s="18"/>
      <c r="AM221" s="18"/>
      <c r="AN221" s="18"/>
      <c r="AO221" s="18"/>
      <c r="AP221" s="18"/>
      <c r="AQ221" s="18"/>
      <c r="AR221" s="18"/>
      <c r="AS221" s="18"/>
      <c r="AT221" s="18"/>
      <c r="AU221" s="3">
        <f t="shared" si="1"/>
        <v>0</v>
      </c>
    </row>
    <row r="222" spans="1:47" s="15" customFormat="1" ht="15.75" customHeight="1" x14ac:dyDescent="0.25">
      <c r="A222" s="2"/>
      <c r="B222" s="2"/>
      <c r="C222" s="18"/>
      <c r="D222" s="18"/>
      <c r="E222" s="18"/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  <c r="AA222" s="18"/>
      <c r="AB222" s="18"/>
      <c r="AC222" s="75"/>
      <c r="AD222" s="75"/>
      <c r="AE222" s="18"/>
      <c r="AF222" s="18"/>
      <c r="AG222" s="18"/>
      <c r="AH222" s="18"/>
      <c r="AI222" s="18"/>
      <c r="AJ222" s="18"/>
      <c r="AK222" s="18"/>
      <c r="AL222" s="18"/>
      <c r="AM222" s="18"/>
      <c r="AN222" s="18"/>
      <c r="AO222" s="18"/>
      <c r="AP222" s="18"/>
      <c r="AQ222" s="18"/>
      <c r="AR222" s="18"/>
      <c r="AS222" s="18"/>
      <c r="AT222" s="18"/>
      <c r="AU222" s="3">
        <f t="shared" si="1"/>
        <v>0</v>
      </c>
    </row>
    <row r="223" spans="1:47" s="15" customFormat="1" ht="15.75" customHeight="1" x14ac:dyDescent="0.25">
      <c r="A223" s="2"/>
      <c r="B223" s="2"/>
      <c r="C223" s="18"/>
      <c r="D223" s="18"/>
      <c r="E223" s="18"/>
      <c r="F223" s="18"/>
      <c r="G223" s="18"/>
      <c r="H223" s="18"/>
      <c r="I223" s="18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  <c r="AA223" s="18"/>
      <c r="AB223" s="18"/>
      <c r="AC223" s="75"/>
      <c r="AD223" s="75"/>
      <c r="AE223" s="18"/>
      <c r="AF223" s="18"/>
      <c r="AG223" s="18"/>
      <c r="AH223" s="18"/>
      <c r="AI223" s="18"/>
      <c r="AJ223" s="18"/>
      <c r="AK223" s="18"/>
      <c r="AL223" s="18"/>
      <c r="AM223" s="18"/>
      <c r="AN223" s="18"/>
      <c r="AO223" s="18"/>
      <c r="AP223" s="18"/>
      <c r="AQ223" s="18"/>
      <c r="AR223" s="18"/>
      <c r="AS223" s="18"/>
      <c r="AT223" s="18"/>
      <c r="AU223" s="3">
        <f t="shared" si="1"/>
        <v>0</v>
      </c>
    </row>
    <row r="224" spans="1:47" s="15" customFormat="1" ht="15.75" customHeight="1" x14ac:dyDescent="0.25">
      <c r="A224" s="2"/>
      <c r="B224" s="2"/>
      <c r="C224" s="18"/>
      <c r="D224" s="18"/>
      <c r="E224" s="18"/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  <c r="AA224" s="18"/>
      <c r="AB224" s="18"/>
      <c r="AC224" s="75"/>
      <c r="AD224" s="75"/>
      <c r="AE224" s="18"/>
      <c r="AF224" s="18"/>
      <c r="AG224" s="18"/>
      <c r="AH224" s="18"/>
      <c r="AI224" s="18"/>
      <c r="AJ224" s="18"/>
      <c r="AK224" s="18"/>
      <c r="AL224" s="18"/>
      <c r="AM224" s="18"/>
      <c r="AN224" s="18"/>
      <c r="AO224" s="18"/>
      <c r="AP224" s="18"/>
      <c r="AQ224" s="18"/>
      <c r="AR224" s="18"/>
      <c r="AS224" s="18"/>
      <c r="AT224" s="18"/>
      <c r="AU224" s="3">
        <f t="shared" si="1"/>
        <v>0</v>
      </c>
    </row>
    <row r="225" spans="1:47" s="15" customFormat="1" ht="15.75" customHeight="1" x14ac:dyDescent="0.25">
      <c r="A225" s="2"/>
      <c r="B225" s="2"/>
      <c r="C225" s="18"/>
      <c r="D225" s="18"/>
      <c r="E225" s="18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  <c r="AA225" s="18"/>
      <c r="AB225" s="18"/>
      <c r="AC225" s="75"/>
      <c r="AD225" s="75"/>
      <c r="AE225" s="18"/>
      <c r="AF225" s="18"/>
      <c r="AG225" s="18"/>
      <c r="AH225" s="18"/>
      <c r="AI225" s="18"/>
      <c r="AJ225" s="18"/>
      <c r="AK225" s="18"/>
      <c r="AL225" s="18"/>
      <c r="AM225" s="18"/>
      <c r="AN225" s="18"/>
      <c r="AO225" s="18"/>
      <c r="AP225" s="18"/>
      <c r="AQ225" s="18"/>
      <c r="AR225" s="18"/>
      <c r="AS225" s="18"/>
      <c r="AT225" s="18"/>
      <c r="AU225" s="3">
        <f t="shared" si="1"/>
        <v>0</v>
      </c>
    </row>
    <row r="226" spans="1:47" s="15" customFormat="1" ht="15.75" customHeight="1" x14ac:dyDescent="0.25">
      <c r="A226" s="2"/>
      <c r="B226" s="2"/>
      <c r="C226" s="18"/>
      <c r="D226" s="18"/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  <c r="AA226" s="18"/>
      <c r="AB226" s="18"/>
      <c r="AC226" s="75"/>
      <c r="AD226" s="75"/>
      <c r="AE226" s="18"/>
      <c r="AF226" s="18"/>
      <c r="AG226" s="18"/>
      <c r="AH226" s="18"/>
      <c r="AI226" s="18"/>
      <c r="AJ226" s="18"/>
      <c r="AK226" s="18"/>
      <c r="AL226" s="18"/>
      <c r="AM226" s="18"/>
      <c r="AN226" s="18"/>
      <c r="AO226" s="18"/>
      <c r="AP226" s="18"/>
      <c r="AQ226" s="18"/>
      <c r="AR226" s="18"/>
      <c r="AS226" s="18"/>
      <c r="AT226" s="18"/>
      <c r="AU226" s="3">
        <f t="shared" si="1"/>
        <v>0</v>
      </c>
    </row>
    <row r="227" spans="1:47" s="15" customFormat="1" ht="15.75" customHeight="1" x14ac:dyDescent="0.25">
      <c r="A227" s="2"/>
      <c r="B227" s="2"/>
      <c r="C227" s="18"/>
      <c r="D227" s="18"/>
      <c r="E227" s="18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  <c r="AA227" s="18"/>
      <c r="AB227" s="18"/>
      <c r="AC227" s="75"/>
      <c r="AD227" s="75"/>
      <c r="AE227" s="18"/>
      <c r="AF227" s="18"/>
      <c r="AG227" s="18"/>
      <c r="AH227" s="18"/>
      <c r="AI227" s="18"/>
      <c r="AJ227" s="18"/>
      <c r="AK227" s="18"/>
      <c r="AL227" s="18"/>
      <c r="AM227" s="18"/>
      <c r="AN227" s="18"/>
      <c r="AO227" s="18"/>
      <c r="AP227" s="18"/>
      <c r="AQ227" s="18"/>
      <c r="AR227" s="18"/>
      <c r="AS227" s="18"/>
      <c r="AT227" s="18"/>
      <c r="AU227" s="3">
        <f t="shared" si="1"/>
        <v>0</v>
      </c>
    </row>
    <row r="228" spans="1:47" s="15" customFormat="1" ht="15.75" customHeight="1" x14ac:dyDescent="0.25">
      <c r="A228" s="2"/>
      <c r="B228" s="2"/>
      <c r="C228" s="18"/>
      <c r="D228" s="18"/>
      <c r="E228" s="18"/>
      <c r="F228" s="18"/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  <c r="AA228" s="18"/>
      <c r="AB228" s="18"/>
      <c r="AC228" s="75"/>
      <c r="AD228" s="75"/>
      <c r="AE228" s="18"/>
      <c r="AF228" s="18"/>
      <c r="AG228" s="18"/>
      <c r="AH228" s="18"/>
      <c r="AI228" s="18"/>
      <c r="AJ228" s="18"/>
      <c r="AK228" s="18"/>
      <c r="AL228" s="18"/>
      <c r="AM228" s="18"/>
      <c r="AN228" s="18"/>
      <c r="AO228" s="18"/>
      <c r="AP228" s="18"/>
      <c r="AQ228" s="18"/>
      <c r="AR228" s="18"/>
      <c r="AS228" s="18"/>
      <c r="AT228" s="18"/>
      <c r="AU228" s="3">
        <f t="shared" si="1"/>
        <v>0</v>
      </c>
    </row>
    <row r="229" spans="1:47" s="15" customFormat="1" ht="15.75" customHeight="1" x14ac:dyDescent="0.25">
      <c r="A229" s="2"/>
      <c r="B229" s="2"/>
      <c r="C229" s="18"/>
      <c r="D229" s="18"/>
      <c r="E229" s="18"/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  <c r="AA229" s="18"/>
      <c r="AB229" s="18"/>
      <c r="AC229" s="75"/>
      <c r="AD229" s="75"/>
      <c r="AE229" s="18"/>
      <c r="AF229" s="18"/>
      <c r="AG229" s="18"/>
      <c r="AH229" s="18"/>
      <c r="AI229" s="18"/>
      <c r="AJ229" s="18"/>
      <c r="AK229" s="18"/>
      <c r="AL229" s="18"/>
      <c r="AM229" s="18"/>
      <c r="AN229" s="18"/>
      <c r="AO229" s="18"/>
      <c r="AP229" s="18"/>
      <c r="AQ229" s="18"/>
      <c r="AR229" s="18"/>
      <c r="AS229" s="18"/>
      <c r="AT229" s="18"/>
      <c r="AU229" s="3">
        <f t="shared" si="1"/>
        <v>0</v>
      </c>
    </row>
    <row r="230" spans="1:47" s="15" customFormat="1" ht="15.75" customHeight="1" x14ac:dyDescent="0.25">
      <c r="A230" s="2"/>
      <c r="B230" s="2"/>
      <c r="C230" s="18"/>
      <c r="D230" s="18"/>
      <c r="E230" s="18"/>
      <c r="F230" s="18"/>
      <c r="G230" s="18"/>
      <c r="H230" s="18"/>
      <c r="I230" s="18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  <c r="AA230" s="18"/>
      <c r="AB230" s="18"/>
      <c r="AC230" s="75"/>
      <c r="AD230" s="75"/>
      <c r="AE230" s="18"/>
      <c r="AF230" s="18"/>
      <c r="AG230" s="18"/>
      <c r="AH230" s="18"/>
      <c r="AI230" s="18"/>
      <c r="AJ230" s="18"/>
      <c r="AK230" s="18"/>
      <c r="AL230" s="18"/>
      <c r="AM230" s="18"/>
      <c r="AN230" s="18"/>
      <c r="AO230" s="18"/>
      <c r="AP230" s="18"/>
      <c r="AQ230" s="18"/>
      <c r="AR230" s="18"/>
      <c r="AS230" s="18"/>
      <c r="AT230" s="18"/>
      <c r="AU230" s="3">
        <f t="shared" si="1"/>
        <v>0</v>
      </c>
    </row>
    <row r="231" spans="1:47" s="15" customFormat="1" ht="15.75" customHeight="1" x14ac:dyDescent="0.25">
      <c r="A231" s="2"/>
      <c r="B231" s="2"/>
      <c r="C231" s="18"/>
      <c r="D231" s="18"/>
      <c r="E231" s="18"/>
      <c r="F231" s="18"/>
      <c r="G231" s="18"/>
      <c r="H231" s="18"/>
      <c r="I231" s="18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  <c r="AA231" s="18"/>
      <c r="AB231" s="18"/>
      <c r="AC231" s="75"/>
      <c r="AD231" s="75"/>
      <c r="AE231" s="18"/>
      <c r="AF231" s="18"/>
      <c r="AG231" s="18"/>
      <c r="AH231" s="18"/>
      <c r="AI231" s="18"/>
      <c r="AJ231" s="18"/>
      <c r="AK231" s="18"/>
      <c r="AL231" s="18"/>
      <c r="AM231" s="18"/>
      <c r="AN231" s="18"/>
      <c r="AO231" s="18"/>
      <c r="AP231" s="18"/>
      <c r="AQ231" s="18"/>
      <c r="AR231" s="18"/>
      <c r="AS231" s="18"/>
      <c r="AT231" s="18"/>
      <c r="AU231" s="3">
        <f t="shared" si="1"/>
        <v>0</v>
      </c>
    </row>
    <row r="232" spans="1:47" s="15" customFormat="1" ht="15.75" customHeight="1" x14ac:dyDescent="0.25">
      <c r="A232" s="2"/>
      <c r="B232" s="2"/>
      <c r="C232" s="18"/>
      <c r="D232" s="18"/>
      <c r="E232" s="18"/>
      <c r="F232" s="18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  <c r="AA232" s="18"/>
      <c r="AB232" s="18"/>
      <c r="AC232" s="75"/>
      <c r="AD232" s="75"/>
      <c r="AE232" s="18"/>
      <c r="AF232" s="18"/>
      <c r="AG232" s="18"/>
      <c r="AH232" s="18"/>
      <c r="AI232" s="18"/>
      <c r="AJ232" s="18"/>
      <c r="AK232" s="18"/>
      <c r="AL232" s="18"/>
      <c r="AM232" s="18"/>
      <c r="AN232" s="18"/>
      <c r="AO232" s="18"/>
      <c r="AP232" s="18"/>
      <c r="AQ232" s="18"/>
      <c r="AR232" s="18"/>
      <c r="AS232" s="18"/>
      <c r="AT232" s="18"/>
      <c r="AU232" s="3">
        <f t="shared" si="1"/>
        <v>0</v>
      </c>
    </row>
    <row r="233" spans="1:47" s="15" customFormat="1" ht="15.75" customHeight="1" x14ac:dyDescent="0.25">
      <c r="A233" s="2"/>
      <c r="B233" s="2"/>
      <c r="C233" s="18"/>
      <c r="D233" s="18"/>
      <c r="E233" s="18"/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  <c r="AA233" s="18"/>
      <c r="AB233" s="18"/>
      <c r="AC233" s="75"/>
      <c r="AD233" s="75"/>
      <c r="AE233" s="18"/>
      <c r="AF233" s="18"/>
      <c r="AG233" s="18"/>
      <c r="AH233" s="18"/>
      <c r="AI233" s="18"/>
      <c r="AJ233" s="18"/>
      <c r="AK233" s="18"/>
      <c r="AL233" s="18"/>
      <c r="AM233" s="18"/>
      <c r="AN233" s="18"/>
      <c r="AO233" s="18"/>
      <c r="AP233" s="18"/>
      <c r="AQ233" s="18"/>
      <c r="AR233" s="18"/>
      <c r="AS233" s="18"/>
      <c r="AT233" s="18"/>
      <c r="AU233" s="3">
        <f t="shared" si="1"/>
        <v>0</v>
      </c>
    </row>
    <row r="234" spans="1:47" s="15" customFormat="1" ht="15.75" customHeight="1" x14ac:dyDescent="0.25">
      <c r="A234" s="2"/>
      <c r="B234" s="2"/>
      <c r="C234" s="18"/>
      <c r="D234" s="18"/>
      <c r="E234" s="18"/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  <c r="AA234" s="18"/>
      <c r="AB234" s="18"/>
      <c r="AC234" s="75"/>
      <c r="AD234" s="75"/>
      <c r="AE234" s="18"/>
      <c r="AF234" s="18"/>
      <c r="AG234" s="18"/>
      <c r="AH234" s="18"/>
      <c r="AI234" s="18"/>
      <c r="AJ234" s="18"/>
      <c r="AK234" s="18"/>
      <c r="AL234" s="18"/>
      <c r="AM234" s="18"/>
      <c r="AN234" s="18"/>
      <c r="AO234" s="18"/>
      <c r="AP234" s="18"/>
      <c r="AQ234" s="18"/>
      <c r="AR234" s="18"/>
      <c r="AS234" s="18"/>
      <c r="AT234" s="18"/>
      <c r="AU234" s="3">
        <f t="shared" si="1"/>
        <v>0</v>
      </c>
    </row>
    <row r="235" spans="1:47" s="15" customFormat="1" ht="15.75" customHeight="1" x14ac:dyDescent="0.25">
      <c r="A235" s="2"/>
      <c r="B235" s="2"/>
      <c r="C235" s="18"/>
      <c r="D235" s="18"/>
      <c r="E235" s="18"/>
      <c r="F235" s="18"/>
      <c r="G235" s="18"/>
      <c r="H235" s="18"/>
      <c r="I235" s="18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  <c r="AA235" s="18"/>
      <c r="AB235" s="18"/>
      <c r="AC235" s="75"/>
      <c r="AD235" s="75"/>
      <c r="AE235" s="18"/>
      <c r="AF235" s="18"/>
      <c r="AG235" s="18"/>
      <c r="AH235" s="18"/>
      <c r="AI235" s="18"/>
      <c r="AJ235" s="18"/>
      <c r="AK235" s="18"/>
      <c r="AL235" s="18"/>
      <c r="AM235" s="18"/>
      <c r="AN235" s="18"/>
      <c r="AO235" s="18"/>
      <c r="AP235" s="18"/>
      <c r="AQ235" s="18"/>
      <c r="AR235" s="18"/>
      <c r="AS235" s="18"/>
      <c r="AT235" s="18"/>
      <c r="AU235" s="3">
        <f t="shared" si="1"/>
        <v>0</v>
      </c>
    </row>
    <row r="236" spans="1:47" s="15" customFormat="1" ht="15.75" customHeight="1" x14ac:dyDescent="0.25">
      <c r="A236" s="2"/>
      <c r="B236" s="2"/>
      <c r="C236" s="18"/>
      <c r="D236" s="18"/>
      <c r="E236" s="18"/>
      <c r="F236" s="18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  <c r="AA236" s="18"/>
      <c r="AB236" s="18"/>
      <c r="AC236" s="75"/>
      <c r="AD236" s="75"/>
      <c r="AE236" s="18"/>
      <c r="AF236" s="18"/>
      <c r="AG236" s="18"/>
      <c r="AH236" s="18"/>
      <c r="AI236" s="18"/>
      <c r="AJ236" s="18"/>
      <c r="AK236" s="18"/>
      <c r="AL236" s="18"/>
      <c r="AM236" s="18"/>
      <c r="AN236" s="18"/>
      <c r="AO236" s="18"/>
      <c r="AP236" s="18"/>
      <c r="AQ236" s="18"/>
      <c r="AR236" s="18"/>
      <c r="AS236" s="18"/>
      <c r="AT236" s="18"/>
      <c r="AU236" s="3">
        <f t="shared" si="1"/>
        <v>0</v>
      </c>
    </row>
    <row r="237" spans="1:47" s="15" customFormat="1" ht="15.75" customHeight="1" x14ac:dyDescent="0.25">
      <c r="A237" s="2"/>
      <c r="B237" s="2"/>
      <c r="C237" s="18"/>
      <c r="D237" s="18"/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  <c r="AA237" s="18"/>
      <c r="AB237" s="18"/>
      <c r="AC237" s="75"/>
      <c r="AD237" s="75"/>
      <c r="AE237" s="18"/>
      <c r="AF237" s="18"/>
      <c r="AG237" s="18"/>
      <c r="AH237" s="18"/>
      <c r="AI237" s="18"/>
      <c r="AJ237" s="18"/>
      <c r="AK237" s="18"/>
      <c r="AL237" s="18"/>
      <c r="AM237" s="18"/>
      <c r="AN237" s="18"/>
      <c r="AO237" s="18"/>
      <c r="AP237" s="18"/>
      <c r="AQ237" s="18"/>
      <c r="AR237" s="18"/>
      <c r="AS237" s="18"/>
      <c r="AT237" s="18"/>
      <c r="AU237" s="3">
        <f t="shared" si="1"/>
        <v>0</v>
      </c>
    </row>
    <row r="238" spans="1:47" s="15" customFormat="1" ht="15.75" customHeight="1" x14ac:dyDescent="0.25">
      <c r="A238" s="16"/>
      <c r="B238" s="2"/>
      <c r="C238" s="18"/>
      <c r="D238" s="18"/>
      <c r="E238" s="18"/>
      <c r="F238" s="18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  <c r="AA238" s="18"/>
      <c r="AB238" s="18"/>
      <c r="AC238" s="75"/>
      <c r="AD238" s="75"/>
      <c r="AE238" s="18"/>
      <c r="AF238" s="18"/>
      <c r="AG238" s="18"/>
      <c r="AH238" s="18"/>
      <c r="AI238" s="18"/>
      <c r="AJ238" s="18"/>
      <c r="AK238" s="18"/>
      <c r="AL238" s="18"/>
      <c r="AM238" s="18"/>
      <c r="AN238" s="18"/>
      <c r="AO238" s="18"/>
      <c r="AP238" s="18"/>
      <c r="AQ238" s="18"/>
      <c r="AR238" s="18"/>
      <c r="AS238" s="18"/>
      <c r="AT238" s="18"/>
      <c r="AU238" s="3">
        <f t="shared" si="1"/>
        <v>0</v>
      </c>
    </row>
    <row r="239" spans="1:47" s="15" customFormat="1" ht="15.75" customHeight="1" x14ac:dyDescent="0.25">
      <c r="A239" s="16"/>
      <c r="B239" s="2"/>
      <c r="C239" s="18"/>
      <c r="D239" s="18"/>
      <c r="E239" s="18"/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  <c r="AA239" s="18"/>
      <c r="AB239" s="18"/>
      <c r="AC239" s="75"/>
      <c r="AD239" s="75"/>
      <c r="AE239" s="18"/>
      <c r="AF239" s="18"/>
      <c r="AG239" s="18"/>
      <c r="AH239" s="18"/>
      <c r="AI239" s="18"/>
      <c r="AJ239" s="18"/>
      <c r="AK239" s="18"/>
      <c r="AL239" s="18"/>
      <c r="AM239" s="18"/>
      <c r="AN239" s="18"/>
      <c r="AO239" s="18"/>
      <c r="AP239" s="18"/>
      <c r="AQ239" s="18"/>
      <c r="AR239" s="18"/>
      <c r="AS239" s="18"/>
      <c r="AT239" s="18"/>
      <c r="AU239" s="3">
        <f t="shared" si="1"/>
        <v>0</v>
      </c>
    </row>
    <row r="240" spans="1:47" s="15" customFormat="1" ht="15.75" customHeight="1" x14ac:dyDescent="0.25">
      <c r="A240" s="16"/>
      <c r="B240" s="2"/>
      <c r="C240" s="18"/>
      <c r="D240" s="18"/>
      <c r="E240" s="18"/>
      <c r="F240" s="18"/>
      <c r="G240" s="18"/>
      <c r="H240" s="18"/>
      <c r="I240" s="18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  <c r="AA240" s="18"/>
      <c r="AB240" s="18"/>
      <c r="AC240" s="75"/>
      <c r="AD240" s="75"/>
      <c r="AE240" s="18"/>
      <c r="AF240" s="18"/>
      <c r="AG240" s="18"/>
      <c r="AH240" s="18"/>
      <c r="AI240" s="18"/>
      <c r="AJ240" s="18"/>
      <c r="AK240" s="18"/>
      <c r="AL240" s="18"/>
      <c r="AM240" s="18"/>
      <c r="AN240" s="18"/>
      <c r="AO240" s="18"/>
      <c r="AP240" s="18"/>
      <c r="AQ240" s="18"/>
      <c r="AR240" s="18"/>
      <c r="AS240" s="18"/>
      <c r="AT240" s="18"/>
      <c r="AU240" s="3">
        <f t="shared" si="1"/>
        <v>0</v>
      </c>
    </row>
    <row r="241" spans="1:47" s="15" customFormat="1" ht="15.75" customHeight="1" x14ac:dyDescent="0.25">
      <c r="A241" s="16"/>
      <c r="B241" s="2"/>
      <c r="C241" s="18"/>
      <c r="D241" s="18"/>
      <c r="E241" s="18"/>
      <c r="F241" s="18"/>
      <c r="G241" s="135"/>
      <c r="H241" s="135"/>
      <c r="I241" s="135"/>
      <c r="J241" s="135"/>
      <c r="K241" s="135"/>
      <c r="L241" s="18"/>
      <c r="M241" s="18"/>
      <c r="N241" s="18"/>
      <c r="O241" s="18"/>
      <c r="V241" s="18"/>
      <c r="W241" s="18"/>
      <c r="X241" s="18"/>
      <c r="Y241" s="18"/>
      <c r="Z241" s="18"/>
      <c r="AA241" s="18"/>
      <c r="AB241" s="18"/>
      <c r="AC241" s="75"/>
      <c r="AD241" s="75"/>
      <c r="AE241" s="18"/>
      <c r="AF241" s="18"/>
      <c r="AG241" s="18"/>
      <c r="AH241" s="18"/>
      <c r="AI241" s="18"/>
      <c r="AJ241" s="18"/>
      <c r="AK241" s="18"/>
      <c r="AL241" s="18"/>
      <c r="AM241" s="18"/>
      <c r="AN241" s="18"/>
      <c r="AO241" s="18"/>
      <c r="AP241" s="18"/>
      <c r="AQ241" s="18"/>
      <c r="AR241" s="18"/>
      <c r="AS241" s="18"/>
      <c r="AT241" s="18"/>
      <c r="AU241" s="3">
        <f t="shared" si="1"/>
        <v>0</v>
      </c>
    </row>
    <row r="242" spans="1:47" s="15" customFormat="1" ht="15.75" customHeight="1" x14ac:dyDescent="0.25">
      <c r="A242" s="16"/>
      <c r="B242" s="17"/>
      <c r="C242" s="90">
        <f>SUM(C4:C241)</f>
        <v>229278.69999999998</v>
      </c>
      <c r="D242" s="90">
        <f t="shared" ref="D242:AU242" si="2">SUM(D4:D241)</f>
        <v>94985.91</v>
      </c>
      <c r="E242" s="90">
        <f t="shared" si="2"/>
        <v>109.5</v>
      </c>
      <c r="F242" s="90">
        <f t="shared" si="2"/>
        <v>0</v>
      </c>
      <c r="G242" s="90">
        <f t="shared" si="2"/>
        <v>36883.919999999998</v>
      </c>
      <c r="H242" s="90">
        <f t="shared" si="2"/>
        <v>19391.86</v>
      </c>
      <c r="I242" s="90">
        <f t="shared" si="2"/>
        <v>8737.260000000002</v>
      </c>
      <c r="J242" s="90">
        <f t="shared" si="2"/>
        <v>19945.559999999998</v>
      </c>
      <c r="K242" s="90">
        <f t="shared" si="2"/>
        <v>9306.08</v>
      </c>
      <c r="L242" s="90">
        <f t="shared" si="2"/>
        <v>17626.440000000002</v>
      </c>
      <c r="M242" s="90">
        <f t="shared" si="2"/>
        <v>0</v>
      </c>
      <c r="N242" s="90">
        <f t="shared" si="2"/>
        <v>0</v>
      </c>
      <c r="O242" s="90">
        <f t="shared" si="2"/>
        <v>15420.24</v>
      </c>
      <c r="P242" s="90">
        <f t="shared" si="2"/>
        <v>2142.25</v>
      </c>
      <c r="Q242" s="90">
        <f t="shared" si="2"/>
        <v>0</v>
      </c>
      <c r="R242" s="90">
        <f t="shared" si="2"/>
        <v>8818.6</v>
      </c>
      <c r="S242" s="90">
        <f t="shared" si="2"/>
        <v>0</v>
      </c>
      <c r="T242" s="90">
        <f t="shared" si="2"/>
        <v>0</v>
      </c>
      <c r="U242" s="90">
        <f t="shared" si="2"/>
        <v>120</v>
      </c>
      <c r="V242" s="90">
        <f t="shared" si="2"/>
        <v>0</v>
      </c>
      <c r="W242" s="90">
        <f t="shared" si="2"/>
        <v>0</v>
      </c>
      <c r="X242" s="90">
        <f t="shared" si="2"/>
        <v>8.85</v>
      </c>
      <c r="Y242" s="90">
        <f t="shared" si="2"/>
        <v>0</v>
      </c>
      <c r="Z242" s="90">
        <f t="shared" si="2"/>
        <v>0</v>
      </c>
      <c r="AA242" s="90">
        <f t="shared" si="2"/>
        <v>0</v>
      </c>
      <c r="AB242" s="90">
        <f t="shared" si="2"/>
        <v>0</v>
      </c>
      <c r="AC242" s="90">
        <f t="shared" si="2"/>
        <v>2605.9700000000003</v>
      </c>
      <c r="AD242" s="90">
        <f t="shared" si="2"/>
        <v>3493.38</v>
      </c>
      <c r="AE242" s="90">
        <f t="shared" si="2"/>
        <v>0</v>
      </c>
      <c r="AF242" s="90">
        <f t="shared" si="2"/>
        <v>0</v>
      </c>
      <c r="AG242" s="90">
        <f t="shared" si="2"/>
        <v>189732.36000000004</v>
      </c>
      <c r="AH242" s="90">
        <f t="shared" si="2"/>
        <v>0</v>
      </c>
      <c r="AI242" s="90">
        <f t="shared" si="2"/>
        <v>0</v>
      </c>
      <c r="AJ242" s="90">
        <f t="shared" si="2"/>
        <v>256601.85999999996</v>
      </c>
      <c r="AK242" s="90">
        <f t="shared" si="2"/>
        <v>0</v>
      </c>
      <c r="AL242" s="90">
        <f t="shared" si="2"/>
        <v>0</v>
      </c>
      <c r="AM242" s="90">
        <f t="shared" si="2"/>
        <v>1145.46</v>
      </c>
      <c r="AN242" s="90">
        <f t="shared" si="2"/>
        <v>0</v>
      </c>
      <c r="AO242" s="90">
        <f t="shared" si="2"/>
        <v>0</v>
      </c>
      <c r="AP242" s="90">
        <f t="shared" si="2"/>
        <v>0</v>
      </c>
      <c r="AQ242" s="90">
        <f t="shared" si="2"/>
        <v>244026.54</v>
      </c>
      <c r="AR242" s="90">
        <f t="shared" si="2"/>
        <v>0</v>
      </c>
      <c r="AS242" s="90">
        <f t="shared" si="2"/>
        <v>0</v>
      </c>
      <c r="AT242" s="90">
        <f t="shared" si="2"/>
        <v>0</v>
      </c>
      <c r="AU242" s="90">
        <f t="shared" si="2"/>
        <v>1160380.7400000002</v>
      </c>
    </row>
    <row r="243" spans="1:47" s="15" customFormat="1" ht="15.75" customHeight="1" x14ac:dyDescent="0.25">
      <c r="A243" s="16"/>
      <c r="B243" s="17"/>
      <c r="C243" s="18"/>
      <c r="D243" s="18"/>
      <c r="E243" s="18"/>
      <c r="F243" s="18"/>
      <c r="G243" s="18"/>
      <c r="H243" s="18"/>
      <c r="I243" s="18"/>
      <c r="J243" s="18"/>
      <c r="K243" s="18"/>
      <c r="L243" s="18"/>
      <c r="M243" s="18"/>
      <c r="N243" s="18"/>
      <c r="O243" s="18"/>
      <c r="V243" s="18"/>
      <c r="W243" s="18"/>
      <c r="X243" s="18"/>
      <c r="Y243" s="18"/>
      <c r="Z243" s="18"/>
      <c r="AA243" s="18"/>
      <c r="AB243" s="18"/>
      <c r="AC243" s="75"/>
      <c r="AD243" s="75"/>
      <c r="AE243" s="18"/>
      <c r="AF243" s="18"/>
      <c r="AG243" s="18"/>
      <c r="AH243" s="18"/>
      <c r="AI243" s="18"/>
      <c r="AJ243" s="18"/>
      <c r="AK243" s="18"/>
      <c r="AL243" s="18"/>
      <c r="AM243" s="18"/>
      <c r="AN243" s="18"/>
      <c r="AO243" s="18"/>
      <c r="AP243" s="18"/>
      <c r="AQ243" s="18"/>
      <c r="AR243" s="18"/>
      <c r="AS243" s="18"/>
      <c r="AT243" s="18"/>
    </row>
    <row r="244" spans="1:47" s="15" customFormat="1" ht="15.75" customHeight="1" x14ac:dyDescent="0.25">
      <c r="A244" s="16"/>
      <c r="B244" s="17"/>
      <c r="C244" s="18"/>
      <c r="D244" s="18"/>
      <c r="E244" s="18"/>
      <c r="F244" s="18"/>
      <c r="G244" s="18"/>
      <c r="H244" s="18"/>
      <c r="I244" s="18"/>
      <c r="J244" s="18"/>
      <c r="K244" s="18"/>
      <c r="L244" s="18"/>
      <c r="M244" s="18"/>
      <c r="N244" s="18"/>
      <c r="O244" s="18"/>
      <c r="V244" s="18"/>
      <c r="W244" s="18"/>
      <c r="X244" s="18"/>
      <c r="Y244" s="18"/>
      <c r="Z244" s="18"/>
      <c r="AA244" s="18"/>
      <c r="AB244" s="18"/>
      <c r="AC244" s="75"/>
      <c r="AD244" s="75"/>
      <c r="AE244" s="18"/>
      <c r="AF244" s="18"/>
      <c r="AG244" s="18"/>
      <c r="AH244" s="18"/>
      <c r="AI244" s="18"/>
      <c r="AJ244" s="18"/>
      <c r="AK244" s="18"/>
      <c r="AL244" s="18"/>
      <c r="AM244" s="18"/>
      <c r="AN244" s="18"/>
      <c r="AO244" s="18"/>
      <c r="AP244" s="18"/>
      <c r="AQ244" s="18"/>
      <c r="AR244" s="18"/>
      <c r="AS244" s="18"/>
      <c r="AT244" s="18"/>
    </row>
    <row r="245" spans="1:47" s="15" customFormat="1" ht="15.75" customHeight="1" x14ac:dyDescent="0.25">
      <c r="A245" s="16"/>
      <c r="B245" s="17"/>
      <c r="C245" s="18"/>
      <c r="D245" s="18"/>
      <c r="E245" s="18"/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V245" s="18"/>
      <c r="W245" s="18"/>
      <c r="X245" s="18"/>
      <c r="Y245" s="18"/>
      <c r="Z245" s="18"/>
      <c r="AA245" s="18"/>
      <c r="AB245" s="18"/>
      <c r="AC245" s="75"/>
      <c r="AD245" s="75"/>
      <c r="AE245" s="18"/>
      <c r="AF245" s="18"/>
      <c r="AG245" s="18"/>
      <c r="AH245" s="18"/>
      <c r="AI245" s="18"/>
      <c r="AJ245" s="18"/>
      <c r="AK245" s="18"/>
      <c r="AL245" s="18"/>
      <c r="AM245" s="18"/>
      <c r="AN245" s="18"/>
      <c r="AO245" s="18"/>
      <c r="AP245" s="18"/>
      <c r="AQ245" s="18"/>
      <c r="AR245" s="18"/>
      <c r="AS245" s="18"/>
      <c r="AT245" s="18"/>
    </row>
    <row r="246" spans="1:47" s="15" customFormat="1" ht="15.75" customHeight="1" x14ac:dyDescent="0.25">
      <c r="A246" s="16"/>
      <c r="B246" s="17"/>
      <c r="C246" s="18"/>
      <c r="D246" s="18"/>
      <c r="E246" s="18"/>
      <c r="F246" s="18"/>
      <c r="G246" s="18"/>
      <c r="H246" s="18"/>
      <c r="I246" s="18"/>
      <c r="J246" s="18"/>
      <c r="K246" s="18"/>
      <c r="L246" s="18"/>
      <c r="M246" s="18"/>
      <c r="N246" s="18"/>
      <c r="O246" s="18"/>
      <c r="V246" s="18"/>
      <c r="W246" s="18"/>
      <c r="X246" s="18"/>
      <c r="Y246" s="18"/>
      <c r="Z246" s="18"/>
      <c r="AA246" s="18"/>
      <c r="AB246" s="18"/>
      <c r="AC246" s="75"/>
      <c r="AD246" s="75"/>
      <c r="AE246" s="18"/>
      <c r="AF246" s="18"/>
      <c r="AG246" s="18"/>
      <c r="AH246" s="18"/>
      <c r="AI246" s="18"/>
      <c r="AJ246" s="18"/>
      <c r="AK246" s="18"/>
      <c r="AL246" s="18"/>
      <c r="AM246" s="18"/>
      <c r="AN246" s="18"/>
      <c r="AO246" s="18"/>
      <c r="AP246" s="18"/>
      <c r="AQ246" s="18"/>
      <c r="AR246" s="18"/>
      <c r="AS246" s="18"/>
      <c r="AT246" s="18"/>
    </row>
    <row r="247" spans="1:47" s="15" customFormat="1" ht="15.75" customHeight="1" x14ac:dyDescent="0.25">
      <c r="A247" s="16"/>
      <c r="B247" s="17"/>
      <c r="C247" s="18"/>
      <c r="D247" s="18"/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V247" s="18"/>
      <c r="W247" s="18"/>
      <c r="X247" s="18"/>
      <c r="Y247" s="18"/>
      <c r="Z247" s="18"/>
      <c r="AA247" s="18"/>
      <c r="AB247" s="18"/>
      <c r="AC247" s="75"/>
      <c r="AD247" s="75"/>
      <c r="AE247" s="18"/>
      <c r="AF247" s="18"/>
      <c r="AG247" s="18"/>
      <c r="AH247" s="18"/>
      <c r="AI247" s="18"/>
      <c r="AJ247" s="18"/>
      <c r="AK247" s="18"/>
      <c r="AL247" s="18"/>
      <c r="AM247" s="18"/>
      <c r="AN247" s="18"/>
      <c r="AO247" s="18"/>
      <c r="AP247" s="18"/>
      <c r="AQ247" s="18"/>
      <c r="AR247" s="18"/>
      <c r="AS247" s="18"/>
      <c r="AT247" s="18"/>
    </row>
    <row r="248" spans="1:47" s="15" customFormat="1" ht="15.75" customHeight="1" x14ac:dyDescent="0.25">
      <c r="A248" s="16"/>
      <c r="B248" s="17"/>
      <c r="C248" s="18"/>
      <c r="D248" s="18"/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V248" s="18"/>
      <c r="W248" s="18"/>
      <c r="X248" s="18"/>
      <c r="Y248" s="18"/>
      <c r="Z248" s="18"/>
      <c r="AA248" s="18"/>
      <c r="AB248" s="18"/>
      <c r="AC248" s="75"/>
      <c r="AD248" s="75"/>
      <c r="AE248" s="18"/>
      <c r="AF248" s="18"/>
      <c r="AG248" s="18"/>
      <c r="AH248" s="18"/>
      <c r="AI248" s="18"/>
      <c r="AJ248" s="18"/>
      <c r="AK248" s="18"/>
      <c r="AL248" s="18"/>
      <c r="AM248" s="18"/>
      <c r="AN248" s="18"/>
      <c r="AO248" s="18"/>
      <c r="AP248" s="18"/>
      <c r="AQ248" s="18"/>
      <c r="AR248" s="18"/>
      <c r="AS248" s="18"/>
      <c r="AT248" s="18"/>
    </row>
    <row r="249" spans="1:47" s="15" customFormat="1" ht="15.75" customHeight="1" x14ac:dyDescent="0.25">
      <c r="A249" s="2"/>
      <c r="B249"/>
      <c r="C249" s="18"/>
      <c r="D249" s="18"/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V249" s="18"/>
      <c r="W249" s="18"/>
      <c r="X249" s="18"/>
      <c r="Y249" s="18"/>
      <c r="Z249" s="18"/>
      <c r="AA249" s="18"/>
      <c r="AB249" s="18"/>
      <c r="AC249" s="18"/>
      <c r="AD249" s="18"/>
      <c r="AE249" s="18"/>
      <c r="AF249" s="18"/>
      <c r="AG249" s="18"/>
      <c r="AH249" s="18"/>
      <c r="AI249" s="18"/>
      <c r="AJ249" s="18"/>
      <c r="AK249" s="18"/>
      <c r="AL249" s="18"/>
      <c r="AM249" s="18"/>
      <c r="AN249" s="18"/>
      <c r="AO249" s="18"/>
      <c r="AP249" s="18"/>
      <c r="AQ249" s="18"/>
      <c r="AR249" s="18"/>
      <c r="AS249" s="18"/>
      <c r="AT249" s="18"/>
    </row>
    <row r="250" spans="1:47" s="15" customFormat="1" ht="15.75" customHeight="1" x14ac:dyDescent="0.25">
      <c r="A250" s="2"/>
      <c r="B250"/>
      <c r="C250" s="18"/>
      <c r="D250" s="18"/>
      <c r="E250" s="18"/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V250" s="18"/>
      <c r="W250" s="18"/>
      <c r="X250" s="18"/>
      <c r="Y250" s="18"/>
      <c r="Z250" s="18"/>
      <c r="AA250" s="18"/>
      <c r="AB250" s="18"/>
      <c r="AC250" s="18"/>
      <c r="AD250" s="18"/>
      <c r="AE250" s="18"/>
      <c r="AF250" s="18"/>
      <c r="AG250" s="18"/>
      <c r="AH250" s="18"/>
      <c r="AI250" s="18"/>
      <c r="AJ250" s="18"/>
      <c r="AK250" s="18"/>
      <c r="AL250" s="18"/>
      <c r="AM250" s="18"/>
      <c r="AN250" s="18"/>
      <c r="AO250" s="18"/>
      <c r="AP250" s="18"/>
      <c r="AQ250" s="18"/>
      <c r="AR250" s="18"/>
      <c r="AS250" s="18"/>
      <c r="AT250" s="18"/>
    </row>
    <row r="251" spans="1:47" s="15" customFormat="1" ht="15.75" customHeight="1" x14ac:dyDescent="0.25">
      <c r="A251" s="2"/>
      <c r="B251"/>
      <c r="C251" s="18"/>
      <c r="D251" s="18"/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V251" s="18"/>
      <c r="W251" s="18"/>
      <c r="X251" s="18"/>
      <c r="Y251" s="18"/>
      <c r="Z251" s="18"/>
      <c r="AA251" s="18"/>
      <c r="AB251" s="18"/>
      <c r="AC251" s="18"/>
      <c r="AD251" s="18"/>
      <c r="AE251" s="18"/>
      <c r="AF251" s="18"/>
      <c r="AG251" s="18"/>
      <c r="AH251" s="18"/>
      <c r="AI251" s="18"/>
      <c r="AJ251" s="18"/>
      <c r="AK251" s="18"/>
      <c r="AL251" s="18"/>
      <c r="AM251" s="18"/>
      <c r="AN251" s="18"/>
      <c r="AO251" s="18"/>
      <c r="AP251" s="18"/>
      <c r="AQ251" s="18"/>
      <c r="AR251" s="18"/>
      <c r="AS251" s="18"/>
      <c r="AT251" s="18"/>
    </row>
    <row r="252" spans="1:47" s="15" customFormat="1" ht="15.75" customHeight="1" x14ac:dyDescent="0.25">
      <c r="A252" s="2"/>
      <c r="B252"/>
      <c r="C252" s="18"/>
      <c r="D252" s="18"/>
      <c r="E252" s="18"/>
      <c r="F252" s="18"/>
      <c r="G252" s="18"/>
      <c r="H252" s="18"/>
      <c r="I252" s="18"/>
      <c r="J252" s="18"/>
      <c r="K252" s="18"/>
      <c r="L252" s="18"/>
      <c r="M252" s="18"/>
      <c r="N252" s="18"/>
      <c r="O252" s="18"/>
      <c r="V252" s="18"/>
      <c r="W252" s="18"/>
      <c r="X252" s="18"/>
      <c r="Y252" s="18"/>
      <c r="Z252" s="18"/>
      <c r="AA252" s="18"/>
      <c r="AB252" s="18"/>
      <c r="AC252" s="18"/>
      <c r="AD252" s="18"/>
      <c r="AE252" s="18"/>
      <c r="AF252" s="18"/>
      <c r="AG252" s="18"/>
      <c r="AH252" s="18"/>
      <c r="AI252" s="18"/>
      <c r="AJ252" s="18"/>
      <c r="AK252" s="18"/>
      <c r="AL252" s="18"/>
      <c r="AM252" s="18"/>
      <c r="AN252" s="18"/>
      <c r="AO252" s="18"/>
      <c r="AP252" s="18"/>
      <c r="AQ252" s="18"/>
      <c r="AR252" s="18"/>
      <c r="AS252" s="18"/>
      <c r="AT252" s="18"/>
    </row>
    <row r="253" spans="1:47" s="15" customFormat="1" ht="15.75" customHeight="1" x14ac:dyDescent="0.25">
      <c r="A253" s="2"/>
      <c r="B253"/>
      <c r="C253" s="18"/>
      <c r="D253" s="18"/>
      <c r="E253" s="18"/>
      <c r="F253" s="18"/>
      <c r="G253" s="18"/>
      <c r="H253" s="18"/>
      <c r="I253" s="18"/>
      <c r="J253" s="18"/>
      <c r="K253" s="18"/>
      <c r="L253" s="18"/>
      <c r="M253" s="18"/>
      <c r="N253" s="18"/>
      <c r="O253" s="18"/>
      <c r="V253" s="18"/>
      <c r="W253" s="18"/>
      <c r="X253" s="18"/>
      <c r="Y253" s="18"/>
      <c r="Z253" s="18"/>
      <c r="AA253" s="18"/>
      <c r="AB253" s="18"/>
      <c r="AC253" s="18"/>
      <c r="AD253" s="18"/>
      <c r="AE253" s="18"/>
      <c r="AF253" s="18"/>
      <c r="AG253" s="18"/>
      <c r="AH253" s="18"/>
      <c r="AI253" s="18"/>
      <c r="AJ253" s="18"/>
      <c r="AK253" s="18"/>
      <c r="AL253" s="18"/>
      <c r="AM253" s="18"/>
      <c r="AN253" s="18"/>
      <c r="AO253" s="18"/>
      <c r="AP253" s="18"/>
      <c r="AQ253" s="18"/>
      <c r="AR253" s="18"/>
      <c r="AS253" s="18"/>
      <c r="AT253" s="18"/>
    </row>
    <row r="254" spans="1:47" s="15" customFormat="1" ht="15.75" customHeight="1" x14ac:dyDescent="0.25">
      <c r="A254" s="2"/>
      <c r="B254"/>
      <c r="C254" s="18"/>
      <c r="D254" s="18"/>
      <c r="E254" s="18"/>
      <c r="F254" s="18"/>
      <c r="G254" s="18"/>
      <c r="H254" s="18"/>
      <c r="I254" s="18"/>
      <c r="J254" s="18"/>
      <c r="K254" s="18"/>
      <c r="L254" s="18"/>
      <c r="M254" s="18"/>
      <c r="N254" s="18"/>
      <c r="O254" s="18"/>
      <c r="V254" s="18"/>
      <c r="W254" s="18"/>
      <c r="X254" s="18"/>
      <c r="Y254" s="18"/>
      <c r="Z254" s="18"/>
      <c r="AA254" s="18"/>
      <c r="AB254" s="18"/>
      <c r="AC254" s="18"/>
      <c r="AD254" s="18"/>
      <c r="AE254" s="18"/>
      <c r="AF254" s="18"/>
      <c r="AG254" s="18"/>
      <c r="AH254" s="18"/>
      <c r="AI254" s="18"/>
      <c r="AJ254" s="18"/>
      <c r="AK254" s="18"/>
      <c r="AL254" s="18"/>
      <c r="AM254" s="18"/>
      <c r="AN254" s="18"/>
      <c r="AO254" s="18"/>
      <c r="AP254" s="18"/>
      <c r="AQ254" s="18"/>
      <c r="AR254" s="18"/>
      <c r="AS254" s="18"/>
      <c r="AT254" s="18"/>
    </row>
    <row r="255" spans="1:47" s="15" customFormat="1" ht="15.75" customHeight="1" x14ac:dyDescent="0.25">
      <c r="A255" s="2"/>
      <c r="B255"/>
      <c r="C255" s="18"/>
      <c r="D255" s="18"/>
      <c r="E255" s="18"/>
      <c r="F255" s="18"/>
      <c r="G255" s="18"/>
      <c r="H255" s="18"/>
      <c r="I255" s="18"/>
      <c r="J255" s="18"/>
      <c r="K255" s="18"/>
      <c r="L255" s="18"/>
      <c r="M255" s="18"/>
      <c r="N255" s="18"/>
      <c r="O255" s="18"/>
      <c r="V255" s="18"/>
      <c r="W255" s="18"/>
      <c r="X255" s="18"/>
      <c r="Y255" s="18"/>
      <c r="Z255" s="18"/>
      <c r="AA255" s="18"/>
      <c r="AB255" s="18"/>
      <c r="AC255" s="18"/>
      <c r="AD255" s="18"/>
      <c r="AE255" s="18"/>
      <c r="AF255" s="18"/>
      <c r="AG255" s="18"/>
      <c r="AH255" s="18"/>
      <c r="AI255" s="18"/>
      <c r="AJ255" s="18"/>
      <c r="AK255" s="18"/>
      <c r="AL255" s="18"/>
      <c r="AM255" s="18"/>
      <c r="AN255" s="18"/>
      <c r="AO255" s="18"/>
      <c r="AP255" s="18"/>
      <c r="AQ255" s="18"/>
      <c r="AR255" s="18"/>
      <c r="AS255" s="18"/>
      <c r="AT255" s="18"/>
    </row>
    <row r="256" spans="1:47" s="15" customFormat="1" ht="15.75" customHeight="1" x14ac:dyDescent="0.25">
      <c r="A256" s="2"/>
      <c r="B256"/>
      <c r="C256" s="18"/>
      <c r="D256" s="18"/>
      <c r="E256" s="18"/>
      <c r="F256" s="18"/>
      <c r="G256" s="18"/>
      <c r="H256" s="18"/>
      <c r="I256" s="18"/>
      <c r="J256" s="18"/>
      <c r="K256" s="18"/>
      <c r="L256" s="18"/>
      <c r="M256" s="18"/>
      <c r="N256" s="18"/>
      <c r="O256" s="18"/>
      <c r="V256" s="18"/>
      <c r="W256" s="18"/>
      <c r="X256" s="18"/>
      <c r="Y256" s="18"/>
      <c r="Z256" s="18"/>
      <c r="AA256" s="18"/>
      <c r="AB256" s="18"/>
      <c r="AC256" s="18"/>
      <c r="AD256" s="18"/>
      <c r="AE256" s="18"/>
      <c r="AF256" s="18"/>
      <c r="AG256" s="18"/>
      <c r="AH256" s="18"/>
      <c r="AI256" s="18"/>
      <c r="AJ256" s="18"/>
      <c r="AK256" s="18"/>
      <c r="AL256" s="18"/>
      <c r="AM256" s="18"/>
      <c r="AN256" s="18"/>
      <c r="AO256" s="18"/>
      <c r="AP256" s="18"/>
      <c r="AQ256" s="18"/>
      <c r="AR256" s="18"/>
      <c r="AS256" s="18"/>
      <c r="AT256" s="18"/>
    </row>
    <row r="257" spans="1:46" s="15" customFormat="1" ht="15.75" customHeight="1" x14ac:dyDescent="0.25">
      <c r="A257" s="2"/>
      <c r="B257"/>
      <c r="C257" s="18"/>
      <c r="D257" s="18"/>
      <c r="E257" s="18"/>
      <c r="F257" s="18"/>
      <c r="G257" s="18"/>
      <c r="H257" s="18"/>
      <c r="I257" s="18"/>
      <c r="J257" s="18"/>
      <c r="K257" s="18"/>
      <c r="L257" s="18"/>
      <c r="M257" s="18"/>
      <c r="N257" s="18"/>
      <c r="O257" s="18"/>
      <c r="V257" s="18"/>
      <c r="W257" s="18"/>
      <c r="X257" s="18"/>
      <c r="Y257" s="18"/>
      <c r="Z257" s="18"/>
      <c r="AA257" s="18"/>
      <c r="AB257" s="18"/>
      <c r="AC257" s="18"/>
      <c r="AD257" s="18"/>
      <c r="AE257" s="18"/>
      <c r="AF257" s="18"/>
      <c r="AG257" s="18"/>
      <c r="AH257" s="18"/>
      <c r="AI257" s="18"/>
      <c r="AJ257" s="18"/>
      <c r="AK257" s="18"/>
      <c r="AL257" s="18"/>
      <c r="AM257" s="18"/>
      <c r="AN257" s="18"/>
      <c r="AO257" s="18"/>
      <c r="AP257" s="18"/>
      <c r="AQ257" s="18"/>
      <c r="AR257" s="18"/>
      <c r="AS257" s="18"/>
      <c r="AT257" s="18"/>
    </row>
    <row r="258" spans="1:46" s="15" customFormat="1" ht="15.75" customHeight="1" x14ac:dyDescent="0.25">
      <c r="A258" s="2"/>
      <c r="B258"/>
      <c r="C258" s="18"/>
      <c r="D258" s="18"/>
      <c r="E258" s="18"/>
      <c r="F258" s="18"/>
      <c r="G258" s="18"/>
      <c r="H258" s="18"/>
      <c r="I258" s="18"/>
      <c r="J258" s="18"/>
      <c r="K258" s="18"/>
      <c r="L258" s="18"/>
      <c r="M258" s="18"/>
      <c r="N258" s="18"/>
      <c r="O258" s="18"/>
      <c r="V258" s="18"/>
      <c r="W258" s="18"/>
      <c r="X258" s="18"/>
      <c r="Y258" s="18"/>
      <c r="Z258" s="18"/>
      <c r="AA258" s="18"/>
      <c r="AB258" s="18"/>
      <c r="AC258" s="18"/>
      <c r="AD258" s="18"/>
      <c r="AE258" s="18"/>
      <c r="AF258" s="18"/>
      <c r="AG258" s="18"/>
      <c r="AH258" s="18"/>
      <c r="AI258" s="18"/>
      <c r="AJ258" s="18"/>
      <c r="AK258" s="18"/>
      <c r="AL258" s="18"/>
      <c r="AM258" s="18"/>
      <c r="AN258" s="18"/>
      <c r="AO258" s="18"/>
      <c r="AP258" s="18"/>
      <c r="AQ258" s="18"/>
      <c r="AR258" s="18"/>
      <c r="AS258" s="18"/>
      <c r="AT258" s="18"/>
    </row>
    <row r="259" spans="1:46" s="15" customFormat="1" ht="15.75" customHeight="1" x14ac:dyDescent="0.25">
      <c r="A259" s="2"/>
      <c r="B259"/>
      <c r="C259" s="18"/>
      <c r="D259" s="18"/>
      <c r="E259" s="18"/>
      <c r="F259" s="18"/>
      <c r="G259" s="18"/>
      <c r="H259" s="18"/>
      <c r="I259" s="18"/>
      <c r="J259" s="18"/>
      <c r="K259" s="18"/>
      <c r="L259" s="18"/>
      <c r="M259" s="18"/>
      <c r="N259" s="18"/>
      <c r="O259" s="18"/>
      <c r="V259" s="18"/>
      <c r="W259" s="18"/>
      <c r="X259" s="18"/>
      <c r="Y259" s="18"/>
      <c r="Z259" s="18"/>
      <c r="AA259" s="18"/>
      <c r="AB259" s="18"/>
      <c r="AC259" s="18"/>
      <c r="AD259" s="18"/>
      <c r="AE259" s="18"/>
      <c r="AF259" s="18"/>
      <c r="AG259" s="18"/>
      <c r="AH259" s="18"/>
      <c r="AI259" s="18"/>
      <c r="AJ259" s="18"/>
      <c r="AK259" s="18"/>
      <c r="AL259" s="18"/>
      <c r="AM259" s="18"/>
      <c r="AN259" s="18"/>
      <c r="AO259" s="18"/>
      <c r="AP259" s="18"/>
      <c r="AQ259" s="18"/>
      <c r="AR259" s="18"/>
      <c r="AS259" s="18"/>
      <c r="AT259" s="18"/>
    </row>
    <row r="260" spans="1:46" s="15" customFormat="1" ht="15.75" customHeight="1" x14ac:dyDescent="0.25">
      <c r="A260" s="2"/>
      <c r="B260"/>
      <c r="C260" s="18"/>
      <c r="D260" s="18"/>
      <c r="E260" s="18"/>
      <c r="F260" s="18"/>
      <c r="G260" s="18"/>
      <c r="H260" s="18"/>
      <c r="I260" s="18"/>
      <c r="J260" s="18"/>
      <c r="K260" s="18"/>
      <c r="L260" s="18"/>
      <c r="M260" s="18"/>
      <c r="N260" s="18"/>
      <c r="O260" s="18"/>
      <c r="V260" s="18"/>
      <c r="W260" s="18"/>
      <c r="X260" s="18"/>
      <c r="Y260" s="18"/>
      <c r="Z260" s="18"/>
      <c r="AA260" s="18"/>
      <c r="AB260" s="18"/>
      <c r="AC260" s="18"/>
      <c r="AD260" s="18"/>
      <c r="AE260" s="18"/>
      <c r="AF260" s="18"/>
      <c r="AG260" s="18"/>
      <c r="AH260" s="18"/>
      <c r="AI260" s="18"/>
      <c r="AJ260" s="18"/>
      <c r="AK260" s="18"/>
      <c r="AL260" s="18"/>
      <c r="AM260" s="18"/>
      <c r="AN260" s="18"/>
      <c r="AO260" s="18"/>
      <c r="AP260" s="18"/>
      <c r="AQ260" s="18"/>
      <c r="AR260" s="18"/>
      <c r="AS260" s="18"/>
      <c r="AT260" s="18"/>
    </row>
    <row r="261" spans="1:46" s="15" customFormat="1" ht="15.75" customHeight="1" x14ac:dyDescent="0.25">
      <c r="A261" s="2"/>
      <c r="B261"/>
      <c r="C261" s="18"/>
      <c r="D261" s="18"/>
      <c r="E261" s="18"/>
      <c r="F261" s="18"/>
      <c r="G261" s="18"/>
      <c r="H261" s="18"/>
      <c r="I261" s="18"/>
      <c r="J261" s="18"/>
      <c r="K261" s="18"/>
      <c r="L261" s="18"/>
      <c r="M261" s="18"/>
      <c r="N261" s="18"/>
      <c r="O261" s="18"/>
      <c r="V261" s="18"/>
      <c r="W261" s="18"/>
      <c r="X261" s="18"/>
      <c r="Y261" s="18"/>
      <c r="Z261" s="18"/>
      <c r="AA261" s="18"/>
      <c r="AB261" s="18"/>
      <c r="AC261" s="18"/>
      <c r="AD261" s="18"/>
      <c r="AE261" s="18"/>
      <c r="AF261" s="18"/>
      <c r="AG261" s="18"/>
      <c r="AH261" s="18"/>
      <c r="AI261" s="18"/>
      <c r="AJ261" s="18"/>
      <c r="AK261" s="18"/>
      <c r="AL261" s="18"/>
      <c r="AM261" s="18"/>
      <c r="AN261" s="18"/>
      <c r="AO261" s="18"/>
      <c r="AP261" s="18"/>
      <c r="AQ261" s="18"/>
      <c r="AR261" s="18"/>
      <c r="AS261" s="18"/>
      <c r="AT261" s="18"/>
    </row>
    <row r="262" spans="1:46" s="15" customFormat="1" ht="15.75" customHeight="1" x14ac:dyDescent="0.25">
      <c r="A262" s="2"/>
      <c r="B262"/>
      <c r="C262" s="18"/>
      <c r="D262" s="18"/>
      <c r="E262" s="18"/>
      <c r="F262" s="18"/>
      <c r="G262" s="18"/>
      <c r="H262" s="18"/>
      <c r="I262" s="18"/>
      <c r="J262" s="18"/>
      <c r="K262" s="18"/>
      <c r="L262" s="18"/>
      <c r="M262" s="18"/>
      <c r="N262" s="18"/>
      <c r="O262" s="18"/>
      <c r="V262" s="18"/>
      <c r="W262" s="18"/>
      <c r="X262" s="18"/>
      <c r="Y262" s="18"/>
      <c r="Z262" s="18"/>
      <c r="AA262" s="18"/>
      <c r="AB262" s="18"/>
      <c r="AC262" s="18"/>
      <c r="AD262" s="18"/>
      <c r="AE262" s="18"/>
      <c r="AF262" s="18"/>
      <c r="AG262" s="18"/>
      <c r="AH262" s="18"/>
      <c r="AI262" s="18"/>
      <c r="AJ262" s="18"/>
      <c r="AK262" s="18"/>
      <c r="AL262" s="18"/>
      <c r="AM262" s="18"/>
      <c r="AN262" s="18"/>
      <c r="AO262" s="18"/>
      <c r="AP262" s="18"/>
      <c r="AQ262" s="18"/>
      <c r="AR262" s="18"/>
      <c r="AS262" s="18"/>
      <c r="AT262" s="18"/>
    </row>
    <row r="263" spans="1:46" s="15" customFormat="1" ht="15.75" customHeight="1" x14ac:dyDescent="0.25">
      <c r="A263" s="2"/>
      <c r="B263"/>
      <c r="C263" s="18"/>
      <c r="D263" s="18"/>
      <c r="E263" s="18"/>
      <c r="F263" s="18"/>
      <c r="G263" s="18"/>
      <c r="H263" s="18"/>
      <c r="I263" s="18"/>
      <c r="J263" s="18"/>
      <c r="K263" s="18"/>
      <c r="L263" s="18"/>
      <c r="M263" s="18"/>
      <c r="N263" s="18"/>
      <c r="O263" s="18"/>
      <c r="V263" s="18"/>
      <c r="W263" s="18"/>
      <c r="X263" s="18"/>
      <c r="Y263" s="18"/>
      <c r="Z263" s="18"/>
      <c r="AA263" s="18"/>
      <c r="AB263" s="18"/>
      <c r="AC263" s="18"/>
      <c r="AD263" s="18"/>
      <c r="AE263" s="18"/>
      <c r="AF263" s="18"/>
      <c r="AG263" s="18"/>
      <c r="AH263" s="18"/>
      <c r="AI263" s="18"/>
      <c r="AJ263" s="18"/>
      <c r="AK263" s="18"/>
      <c r="AL263" s="18"/>
      <c r="AM263" s="18"/>
      <c r="AN263" s="18"/>
      <c r="AO263" s="18"/>
      <c r="AP263" s="18"/>
      <c r="AQ263" s="18"/>
      <c r="AR263" s="18"/>
      <c r="AS263" s="18"/>
      <c r="AT263" s="18"/>
    </row>
    <row r="264" spans="1:46" s="15" customFormat="1" ht="15.75" customHeight="1" x14ac:dyDescent="0.25">
      <c r="A264" s="2"/>
      <c r="B264"/>
      <c r="C264" s="18"/>
      <c r="D264" s="18"/>
      <c r="E264" s="18"/>
      <c r="F264" s="18"/>
      <c r="G264" s="18"/>
      <c r="H264" s="18"/>
      <c r="I264" s="18"/>
      <c r="J264" s="18"/>
      <c r="K264" s="18"/>
      <c r="L264" s="18"/>
      <c r="M264" s="18"/>
      <c r="N264" s="18"/>
      <c r="O264" s="18"/>
      <c r="V264" s="18"/>
      <c r="W264" s="18"/>
      <c r="X264" s="18"/>
      <c r="Y264" s="18"/>
      <c r="Z264" s="18"/>
      <c r="AA264" s="18"/>
      <c r="AB264" s="18"/>
      <c r="AC264" s="18"/>
      <c r="AD264" s="18"/>
      <c r="AE264" s="18"/>
      <c r="AF264" s="18"/>
      <c r="AG264" s="18"/>
      <c r="AH264" s="18"/>
      <c r="AI264" s="18"/>
      <c r="AJ264" s="18"/>
      <c r="AK264" s="18"/>
      <c r="AL264" s="18"/>
      <c r="AM264" s="18"/>
      <c r="AN264" s="18"/>
      <c r="AO264" s="18"/>
      <c r="AP264" s="18"/>
      <c r="AQ264" s="18"/>
      <c r="AR264" s="18"/>
      <c r="AS264" s="18"/>
      <c r="AT264" s="18"/>
    </row>
    <row r="265" spans="1:46" s="15" customFormat="1" ht="15.75" customHeight="1" x14ac:dyDescent="0.25">
      <c r="A265" s="2"/>
      <c r="B265"/>
      <c r="C265" s="18"/>
      <c r="D265" s="18"/>
      <c r="E265" s="18"/>
      <c r="F265" s="18"/>
      <c r="G265" s="18"/>
      <c r="H265" s="18"/>
      <c r="I265" s="18"/>
      <c r="J265" s="18"/>
      <c r="K265" s="18"/>
      <c r="L265" s="18"/>
      <c r="M265" s="18"/>
      <c r="N265" s="18"/>
      <c r="O265" s="18"/>
      <c r="V265" s="18"/>
      <c r="W265" s="18"/>
      <c r="X265" s="18"/>
      <c r="Y265" s="18"/>
      <c r="Z265" s="18"/>
      <c r="AA265" s="18"/>
      <c r="AB265" s="18"/>
      <c r="AC265" s="18"/>
      <c r="AD265" s="18"/>
      <c r="AE265" s="18"/>
      <c r="AF265" s="18"/>
      <c r="AG265" s="18"/>
      <c r="AH265" s="18"/>
      <c r="AI265" s="18"/>
      <c r="AJ265" s="18"/>
      <c r="AK265" s="18"/>
      <c r="AL265" s="18"/>
      <c r="AM265" s="18"/>
      <c r="AN265" s="18"/>
      <c r="AO265" s="18"/>
      <c r="AP265" s="18"/>
      <c r="AQ265" s="18"/>
      <c r="AR265" s="18"/>
      <c r="AS265" s="18"/>
      <c r="AT265" s="18"/>
    </row>
    <row r="266" spans="1:46" s="15" customFormat="1" ht="15.75" customHeight="1" x14ac:dyDescent="0.25">
      <c r="A266" s="2"/>
      <c r="B266"/>
      <c r="C266" s="18"/>
      <c r="D266" s="18"/>
      <c r="E266" s="18"/>
      <c r="F266" s="18"/>
      <c r="G266" s="18"/>
      <c r="H266" s="18"/>
      <c r="I266" s="18"/>
      <c r="J266" s="18"/>
      <c r="K266" s="18"/>
      <c r="L266" s="18"/>
      <c r="M266" s="18"/>
      <c r="N266" s="18"/>
      <c r="O266" s="18"/>
      <c r="V266" s="18"/>
      <c r="W266" s="18"/>
      <c r="X266" s="18"/>
      <c r="Y266" s="18"/>
      <c r="Z266" s="18"/>
      <c r="AA266" s="18"/>
      <c r="AB266" s="18"/>
      <c r="AC266" s="18"/>
      <c r="AD266" s="18"/>
      <c r="AE266" s="18"/>
      <c r="AF266" s="18"/>
      <c r="AG266" s="18"/>
      <c r="AH266" s="18"/>
      <c r="AI266" s="18"/>
      <c r="AJ266" s="18"/>
      <c r="AK266" s="18"/>
      <c r="AL266" s="18"/>
      <c r="AM266" s="18"/>
      <c r="AN266" s="18"/>
      <c r="AO266" s="18"/>
      <c r="AP266" s="18"/>
      <c r="AQ266" s="18"/>
      <c r="AR266" s="18"/>
      <c r="AS266" s="18"/>
      <c r="AT266" s="18"/>
    </row>
    <row r="267" spans="1:46" s="15" customFormat="1" ht="15.75" customHeight="1" x14ac:dyDescent="0.25">
      <c r="A267" s="2"/>
      <c r="B267"/>
      <c r="C267" s="18"/>
      <c r="D267" s="18"/>
      <c r="E267" s="18"/>
      <c r="F267" s="18"/>
      <c r="G267" s="18"/>
      <c r="H267" s="18"/>
      <c r="I267" s="18"/>
      <c r="J267" s="18"/>
      <c r="K267" s="18"/>
      <c r="L267" s="18"/>
      <c r="M267" s="18"/>
      <c r="N267" s="18"/>
      <c r="O267" s="18"/>
      <c r="V267" s="18"/>
      <c r="W267" s="18"/>
      <c r="X267" s="18"/>
      <c r="Y267" s="18"/>
      <c r="Z267" s="18"/>
      <c r="AA267" s="18"/>
      <c r="AB267" s="18"/>
      <c r="AC267" s="18"/>
      <c r="AD267" s="18"/>
      <c r="AE267" s="18"/>
      <c r="AF267" s="18"/>
      <c r="AG267" s="18"/>
      <c r="AH267" s="18"/>
      <c r="AI267" s="18"/>
      <c r="AJ267" s="18"/>
      <c r="AK267" s="18"/>
      <c r="AL267" s="18"/>
      <c r="AM267" s="18"/>
      <c r="AN267" s="18"/>
      <c r="AO267" s="18"/>
      <c r="AP267" s="18"/>
      <c r="AQ267" s="18"/>
      <c r="AR267" s="18"/>
      <c r="AS267" s="18"/>
      <c r="AT267" s="18"/>
    </row>
    <row r="268" spans="1:46" s="15" customFormat="1" ht="15.75" customHeight="1" x14ac:dyDescent="0.25">
      <c r="A268" s="2"/>
      <c r="B268"/>
      <c r="C268" s="18"/>
      <c r="D268" s="18"/>
      <c r="E268" s="18"/>
      <c r="F268" s="18"/>
      <c r="G268" s="18"/>
      <c r="H268" s="18"/>
      <c r="I268" s="18"/>
      <c r="J268" s="18"/>
      <c r="K268" s="18"/>
      <c r="L268" s="18"/>
      <c r="M268" s="18"/>
      <c r="N268" s="18"/>
      <c r="O268" s="18"/>
      <c r="V268" s="18"/>
      <c r="W268" s="18"/>
      <c r="X268" s="18"/>
      <c r="Y268" s="18"/>
      <c r="Z268" s="18"/>
      <c r="AA268" s="18"/>
      <c r="AB268" s="18"/>
      <c r="AC268" s="18"/>
      <c r="AD268" s="18"/>
      <c r="AE268" s="18"/>
      <c r="AF268" s="18"/>
      <c r="AG268" s="18"/>
      <c r="AH268" s="18"/>
      <c r="AI268" s="18"/>
      <c r="AJ268" s="18"/>
      <c r="AK268" s="18"/>
      <c r="AL268" s="18"/>
      <c r="AM268" s="18"/>
      <c r="AN268" s="18"/>
      <c r="AO268" s="18"/>
      <c r="AP268" s="18"/>
      <c r="AQ268" s="18"/>
      <c r="AR268" s="18"/>
      <c r="AS268" s="18"/>
      <c r="AT268" s="18"/>
    </row>
    <row r="269" spans="1:46" s="15" customFormat="1" ht="15.75" customHeight="1" x14ac:dyDescent="0.25">
      <c r="A269" s="2"/>
      <c r="B269"/>
      <c r="C269" s="18"/>
      <c r="D269" s="18"/>
      <c r="E269" s="18"/>
      <c r="F269" s="18"/>
      <c r="G269" s="18"/>
      <c r="H269" s="18"/>
      <c r="I269" s="18"/>
      <c r="J269" s="18"/>
      <c r="K269" s="18"/>
      <c r="L269" s="18"/>
      <c r="M269" s="18"/>
      <c r="N269" s="18"/>
      <c r="O269" s="18"/>
      <c r="V269" s="18"/>
      <c r="W269" s="18"/>
      <c r="X269" s="18"/>
      <c r="Y269" s="18"/>
      <c r="Z269" s="18"/>
      <c r="AA269" s="18"/>
      <c r="AB269" s="18"/>
      <c r="AC269" s="18"/>
      <c r="AD269" s="18"/>
      <c r="AE269" s="18"/>
      <c r="AF269" s="18"/>
      <c r="AG269" s="18"/>
      <c r="AH269" s="18"/>
      <c r="AI269" s="18"/>
      <c r="AJ269" s="18"/>
      <c r="AK269" s="18"/>
      <c r="AL269" s="18"/>
      <c r="AM269" s="18"/>
      <c r="AN269" s="18"/>
      <c r="AO269" s="18"/>
      <c r="AP269" s="18"/>
      <c r="AQ269" s="18"/>
      <c r="AR269" s="18"/>
      <c r="AS269" s="18"/>
      <c r="AT269" s="18"/>
    </row>
    <row r="270" spans="1:46" s="15" customFormat="1" ht="15.75" customHeight="1" x14ac:dyDescent="0.25">
      <c r="A270" s="2"/>
      <c r="B270"/>
      <c r="C270" s="18"/>
      <c r="D270" s="18"/>
      <c r="E270" s="18"/>
      <c r="F270" s="18"/>
      <c r="G270" s="18"/>
      <c r="H270" s="18"/>
      <c r="I270" s="18"/>
      <c r="J270" s="18"/>
      <c r="K270" s="18"/>
      <c r="L270" s="18"/>
      <c r="M270" s="18"/>
      <c r="N270" s="18"/>
      <c r="O270" s="18"/>
      <c r="V270" s="18"/>
      <c r="W270" s="18"/>
      <c r="X270" s="18"/>
      <c r="Y270" s="18"/>
      <c r="Z270" s="18"/>
      <c r="AA270" s="18"/>
      <c r="AB270" s="18"/>
      <c r="AC270" s="18"/>
      <c r="AD270" s="18"/>
      <c r="AE270" s="18"/>
      <c r="AF270" s="18"/>
      <c r="AG270" s="18"/>
      <c r="AH270" s="18"/>
      <c r="AI270" s="18"/>
      <c r="AJ270" s="18"/>
      <c r="AK270" s="18"/>
      <c r="AL270" s="18"/>
      <c r="AM270" s="18"/>
      <c r="AN270" s="18"/>
      <c r="AO270" s="18"/>
      <c r="AP270" s="18"/>
      <c r="AQ270" s="18"/>
      <c r="AR270" s="18"/>
      <c r="AS270" s="18"/>
      <c r="AT270" s="18"/>
    </row>
    <row r="271" spans="1:46" s="15" customFormat="1" ht="15.75" customHeight="1" x14ac:dyDescent="0.25">
      <c r="A271" s="2"/>
      <c r="B271"/>
      <c r="C271" s="18"/>
      <c r="D271" s="18"/>
      <c r="E271" s="18"/>
      <c r="F271" s="18"/>
      <c r="G271" s="18"/>
      <c r="H271" s="18"/>
      <c r="I271" s="18"/>
      <c r="J271" s="18"/>
      <c r="K271" s="18"/>
      <c r="L271" s="18"/>
      <c r="M271" s="18"/>
      <c r="N271" s="18"/>
      <c r="O271" s="18"/>
      <c r="V271" s="18"/>
      <c r="W271" s="18"/>
      <c r="X271" s="18"/>
      <c r="Y271" s="18"/>
      <c r="Z271" s="18"/>
      <c r="AA271" s="18"/>
      <c r="AB271" s="18"/>
      <c r="AC271" s="18"/>
      <c r="AD271" s="18"/>
      <c r="AE271" s="18"/>
      <c r="AF271" s="18"/>
      <c r="AG271" s="18"/>
      <c r="AH271" s="18"/>
      <c r="AI271" s="18"/>
      <c r="AJ271" s="18"/>
      <c r="AK271" s="18"/>
      <c r="AL271" s="18"/>
      <c r="AM271" s="18"/>
      <c r="AN271" s="18"/>
      <c r="AO271" s="18"/>
      <c r="AP271" s="18"/>
      <c r="AQ271" s="18"/>
      <c r="AR271" s="18"/>
      <c r="AS271" s="18"/>
      <c r="AT271" s="18"/>
    </row>
    <row r="272" spans="1:46" s="15" customFormat="1" ht="15.75" customHeight="1" x14ac:dyDescent="0.25">
      <c r="A272" s="2"/>
      <c r="B272"/>
      <c r="C272" s="18"/>
      <c r="D272" s="18"/>
      <c r="E272" s="18"/>
      <c r="F272" s="18"/>
      <c r="G272" s="18"/>
      <c r="H272" s="18"/>
      <c r="I272" s="18"/>
      <c r="J272" s="18"/>
      <c r="K272" s="18"/>
      <c r="L272" s="18"/>
      <c r="M272" s="18"/>
      <c r="N272" s="18"/>
      <c r="O272" s="18"/>
      <c r="V272" s="18"/>
      <c r="W272" s="18"/>
      <c r="X272" s="18"/>
      <c r="Y272" s="18"/>
      <c r="Z272" s="18"/>
      <c r="AA272" s="18"/>
      <c r="AB272" s="18"/>
      <c r="AC272" s="18"/>
      <c r="AD272" s="18"/>
      <c r="AE272" s="18"/>
      <c r="AF272" s="18"/>
      <c r="AG272" s="18"/>
      <c r="AH272" s="18"/>
      <c r="AI272" s="18"/>
      <c r="AJ272" s="18"/>
      <c r="AK272" s="18"/>
      <c r="AL272" s="18"/>
      <c r="AM272" s="18"/>
      <c r="AN272" s="18"/>
      <c r="AO272" s="18"/>
      <c r="AP272" s="18"/>
      <c r="AQ272" s="18"/>
      <c r="AR272" s="18"/>
      <c r="AS272" s="18"/>
      <c r="AT272" s="18"/>
    </row>
    <row r="273" spans="1:46" s="15" customFormat="1" ht="15.75" customHeight="1" x14ac:dyDescent="0.25">
      <c r="A273" s="2"/>
      <c r="B273"/>
      <c r="C273" s="18"/>
      <c r="D273" s="18"/>
      <c r="E273" s="18"/>
      <c r="F273" s="18"/>
      <c r="G273" s="18"/>
      <c r="H273" s="18"/>
      <c r="I273" s="18"/>
      <c r="J273" s="18"/>
      <c r="K273" s="18"/>
      <c r="L273" s="18"/>
      <c r="M273" s="18"/>
      <c r="N273" s="18"/>
      <c r="O273" s="18"/>
      <c r="V273" s="18"/>
      <c r="W273" s="18"/>
      <c r="X273" s="18"/>
      <c r="Y273" s="18"/>
      <c r="Z273" s="18"/>
      <c r="AA273" s="18"/>
      <c r="AB273" s="18"/>
      <c r="AC273" s="18"/>
      <c r="AD273" s="18"/>
      <c r="AE273" s="18"/>
      <c r="AF273" s="18"/>
      <c r="AG273" s="18"/>
      <c r="AH273" s="18"/>
      <c r="AI273" s="18"/>
      <c r="AJ273" s="18"/>
      <c r="AK273" s="18"/>
      <c r="AL273" s="18"/>
      <c r="AM273" s="18"/>
      <c r="AN273" s="18"/>
      <c r="AO273" s="18"/>
      <c r="AP273" s="18"/>
      <c r="AQ273" s="18"/>
      <c r="AR273" s="18"/>
      <c r="AS273" s="18"/>
      <c r="AT273" s="18"/>
    </row>
    <row r="274" spans="1:46" s="15" customFormat="1" ht="15.75" customHeight="1" x14ac:dyDescent="0.25">
      <c r="A274" s="2"/>
      <c r="B274"/>
      <c r="C274" s="18"/>
      <c r="D274" s="18"/>
      <c r="E274" s="18"/>
      <c r="F274" s="18"/>
      <c r="G274" s="18"/>
      <c r="H274" s="18"/>
      <c r="I274" s="18"/>
      <c r="J274" s="18"/>
      <c r="K274" s="18"/>
      <c r="L274" s="18"/>
      <c r="M274" s="18"/>
      <c r="N274" s="18"/>
      <c r="O274" s="18"/>
      <c r="V274" s="18"/>
      <c r="W274" s="18"/>
      <c r="X274" s="18"/>
      <c r="Y274" s="18"/>
      <c r="Z274" s="18"/>
      <c r="AA274" s="18"/>
      <c r="AB274" s="18"/>
      <c r="AC274" s="18"/>
      <c r="AD274" s="18"/>
      <c r="AE274" s="18"/>
      <c r="AF274" s="18"/>
      <c r="AG274" s="18"/>
      <c r="AH274" s="18"/>
      <c r="AI274" s="18"/>
      <c r="AJ274" s="18"/>
      <c r="AK274" s="18"/>
      <c r="AL274" s="18"/>
      <c r="AM274" s="18"/>
      <c r="AN274" s="18"/>
      <c r="AO274" s="18"/>
      <c r="AP274" s="18"/>
      <c r="AQ274" s="18"/>
      <c r="AR274" s="18"/>
      <c r="AS274" s="18"/>
      <c r="AT274" s="18"/>
    </row>
    <row r="275" spans="1:46" s="15" customFormat="1" ht="15.75" customHeight="1" x14ac:dyDescent="0.25">
      <c r="A275" s="2"/>
      <c r="B275"/>
      <c r="C275" s="18"/>
      <c r="D275" s="18"/>
      <c r="E275" s="18"/>
      <c r="F275" s="18"/>
      <c r="G275" s="18"/>
      <c r="H275" s="18"/>
      <c r="I275" s="18"/>
      <c r="J275" s="18"/>
      <c r="K275" s="18"/>
      <c r="L275" s="18"/>
      <c r="M275" s="18"/>
      <c r="N275" s="18"/>
      <c r="O275" s="18"/>
      <c r="V275" s="18"/>
      <c r="W275" s="18"/>
      <c r="X275" s="18"/>
      <c r="Y275" s="18"/>
      <c r="Z275" s="18"/>
      <c r="AA275" s="18"/>
      <c r="AB275" s="18"/>
      <c r="AC275" s="18"/>
      <c r="AD275" s="18"/>
      <c r="AE275" s="18"/>
      <c r="AF275" s="18"/>
      <c r="AG275" s="18"/>
      <c r="AH275" s="18"/>
      <c r="AI275" s="18"/>
      <c r="AJ275" s="18"/>
      <c r="AK275" s="18"/>
      <c r="AL275" s="18"/>
      <c r="AM275" s="18"/>
      <c r="AN275" s="18"/>
      <c r="AO275" s="18"/>
      <c r="AP275" s="18"/>
      <c r="AQ275" s="18"/>
      <c r="AR275" s="18"/>
      <c r="AS275" s="18"/>
      <c r="AT275" s="18"/>
    </row>
    <row r="276" spans="1:46" s="15" customFormat="1" ht="15.75" customHeight="1" x14ac:dyDescent="0.25">
      <c r="A276" s="2"/>
      <c r="B276"/>
      <c r="C276" s="18"/>
      <c r="D276" s="18"/>
      <c r="E276" s="18"/>
      <c r="F276" s="18"/>
      <c r="G276" s="18"/>
      <c r="H276" s="18"/>
      <c r="I276" s="18"/>
      <c r="J276" s="18"/>
      <c r="K276" s="18"/>
      <c r="L276" s="18"/>
      <c r="M276" s="18"/>
      <c r="N276" s="18"/>
      <c r="O276" s="18"/>
      <c r="V276" s="18"/>
      <c r="W276" s="18"/>
      <c r="X276" s="18"/>
      <c r="Y276" s="18"/>
      <c r="Z276" s="18"/>
      <c r="AA276" s="18"/>
      <c r="AB276" s="18"/>
      <c r="AC276" s="18"/>
      <c r="AD276" s="18"/>
      <c r="AE276" s="18"/>
      <c r="AF276" s="18"/>
      <c r="AG276" s="18"/>
      <c r="AH276" s="18"/>
      <c r="AI276" s="18"/>
      <c r="AJ276" s="18"/>
      <c r="AK276" s="18"/>
      <c r="AL276" s="18"/>
      <c r="AM276" s="18"/>
      <c r="AN276" s="18"/>
      <c r="AO276" s="18"/>
      <c r="AP276" s="18"/>
      <c r="AQ276" s="18"/>
      <c r="AR276" s="18"/>
      <c r="AS276" s="18"/>
      <c r="AT276" s="18"/>
    </row>
    <row r="277" spans="1:46" s="15" customFormat="1" ht="15.75" customHeight="1" x14ac:dyDescent="0.25">
      <c r="A277" s="2"/>
      <c r="B277"/>
      <c r="C277" s="18"/>
      <c r="D277" s="18"/>
      <c r="E277" s="18"/>
      <c r="F277" s="18"/>
      <c r="G277" s="18"/>
      <c r="H277" s="18"/>
      <c r="I277" s="18"/>
      <c r="J277" s="18"/>
      <c r="K277" s="18"/>
      <c r="L277" s="18"/>
      <c r="M277" s="18"/>
      <c r="N277" s="18"/>
      <c r="O277" s="18"/>
      <c r="V277" s="18"/>
      <c r="W277" s="18"/>
      <c r="X277" s="18"/>
      <c r="Y277" s="18"/>
      <c r="Z277" s="18"/>
      <c r="AA277" s="18"/>
      <c r="AB277" s="18"/>
      <c r="AC277" s="18"/>
      <c r="AD277" s="18"/>
      <c r="AE277" s="18"/>
      <c r="AF277" s="18"/>
      <c r="AG277" s="18"/>
      <c r="AH277" s="18"/>
      <c r="AI277" s="18"/>
      <c r="AJ277" s="18"/>
      <c r="AK277" s="18"/>
      <c r="AL277" s="18"/>
      <c r="AM277" s="18"/>
      <c r="AN277" s="18"/>
      <c r="AO277" s="18"/>
      <c r="AP277" s="18"/>
      <c r="AQ277" s="18"/>
      <c r="AR277" s="18"/>
      <c r="AS277" s="18"/>
      <c r="AT277" s="18"/>
    </row>
    <row r="278" spans="1:46" s="15" customFormat="1" ht="15.75" customHeight="1" x14ac:dyDescent="0.25">
      <c r="A278" s="2"/>
      <c r="B278"/>
      <c r="C278" s="18"/>
      <c r="D278" s="18"/>
      <c r="E278" s="18"/>
      <c r="F278" s="18"/>
      <c r="G278" s="18"/>
      <c r="H278" s="18"/>
      <c r="I278" s="18"/>
      <c r="J278" s="18"/>
      <c r="K278" s="18"/>
      <c r="L278" s="18"/>
      <c r="M278" s="18"/>
      <c r="N278" s="18"/>
      <c r="O278" s="18"/>
      <c r="V278" s="18"/>
      <c r="W278" s="18"/>
      <c r="X278" s="18"/>
      <c r="Y278" s="18"/>
      <c r="Z278" s="18"/>
      <c r="AA278" s="18"/>
      <c r="AB278" s="18"/>
      <c r="AC278" s="18"/>
      <c r="AD278" s="18"/>
      <c r="AE278" s="18"/>
      <c r="AF278" s="18"/>
      <c r="AG278" s="18"/>
      <c r="AH278" s="18"/>
      <c r="AI278" s="18"/>
      <c r="AJ278" s="18"/>
      <c r="AK278" s="18"/>
      <c r="AL278" s="18"/>
      <c r="AM278" s="18"/>
      <c r="AN278" s="18"/>
      <c r="AO278" s="18"/>
      <c r="AP278" s="18"/>
      <c r="AQ278" s="18"/>
      <c r="AR278" s="18"/>
      <c r="AS278" s="18"/>
      <c r="AT278" s="18"/>
    </row>
    <row r="279" spans="1:46" s="15" customFormat="1" ht="15.75" customHeight="1" x14ac:dyDescent="0.25">
      <c r="A279" s="2"/>
      <c r="B279"/>
      <c r="C279" s="18"/>
      <c r="D279" s="18"/>
      <c r="E279" s="18"/>
      <c r="F279" s="18"/>
      <c r="G279" s="18"/>
      <c r="H279" s="18"/>
      <c r="I279" s="18"/>
      <c r="J279" s="18"/>
      <c r="K279" s="18"/>
      <c r="L279" s="18"/>
      <c r="M279" s="18"/>
      <c r="N279" s="18"/>
      <c r="O279" s="18"/>
      <c r="V279" s="18"/>
      <c r="W279" s="18"/>
      <c r="X279" s="18"/>
      <c r="Y279" s="18"/>
      <c r="Z279" s="18"/>
      <c r="AA279" s="18"/>
      <c r="AB279" s="18"/>
      <c r="AC279" s="18"/>
      <c r="AD279" s="18"/>
      <c r="AE279" s="18"/>
      <c r="AF279" s="18"/>
      <c r="AG279" s="18"/>
      <c r="AH279" s="18"/>
      <c r="AI279" s="18"/>
      <c r="AJ279" s="18"/>
      <c r="AK279" s="18"/>
      <c r="AL279" s="18"/>
      <c r="AM279" s="18"/>
      <c r="AN279" s="18"/>
      <c r="AO279" s="18"/>
      <c r="AP279" s="18"/>
      <c r="AQ279" s="18"/>
      <c r="AR279" s="18"/>
      <c r="AS279" s="18"/>
      <c r="AT279" s="18"/>
    </row>
    <row r="280" spans="1:46" s="15" customFormat="1" ht="15.75" customHeight="1" x14ac:dyDescent="0.25">
      <c r="A280" s="2"/>
      <c r="B280"/>
      <c r="C280" s="18"/>
      <c r="D280" s="18"/>
      <c r="E280" s="18"/>
      <c r="F280" s="18"/>
      <c r="G280" s="18"/>
      <c r="H280" s="18"/>
      <c r="I280" s="18"/>
      <c r="J280" s="18"/>
      <c r="K280" s="18"/>
      <c r="L280" s="18"/>
      <c r="M280" s="18"/>
      <c r="N280" s="18"/>
      <c r="O280" s="18"/>
      <c r="V280" s="18"/>
      <c r="W280" s="18"/>
      <c r="X280" s="18"/>
      <c r="Y280" s="18"/>
      <c r="Z280" s="18"/>
      <c r="AA280" s="18"/>
      <c r="AB280" s="18"/>
      <c r="AC280" s="18"/>
      <c r="AD280" s="18"/>
      <c r="AE280" s="18"/>
      <c r="AF280" s="18"/>
      <c r="AG280" s="18"/>
      <c r="AH280" s="18"/>
      <c r="AI280" s="18"/>
      <c r="AJ280" s="18"/>
      <c r="AK280" s="18"/>
      <c r="AL280" s="18"/>
      <c r="AM280" s="18"/>
      <c r="AN280" s="18"/>
      <c r="AO280" s="18"/>
      <c r="AP280" s="18"/>
      <c r="AQ280" s="18"/>
      <c r="AR280" s="18"/>
      <c r="AS280" s="18"/>
      <c r="AT280" s="18"/>
    </row>
    <row r="281" spans="1:46" s="15" customFormat="1" ht="15.75" customHeight="1" x14ac:dyDescent="0.25">
      <c r="A281" s="2"/>
      <c r="B281"/>
      <c r="C281" s="18"/>
      <c r="D281" s="18"/>
      <c r="E281" s="18"/>
      <c r="F281" s="18"/>
      <c r="G281" s="18"/>
      <c r="H281" s="18"/>
      <c r="I281" s="18"/>
      <c r="J281" s="18"/>
      <c r="K281" s="18"/>
      <c r="L281" s="18"/>
      <c r="M281" s="18"/>
      <c r="N281" s="18"/>
      <c r="O281" s="18"/>
      <c r="V281" s="18"/>
      <c r="W281" s="18"/>
      <c r="X281" s="18"/>
      <c r="Y281" s="18"/>
      <c r="Z281" s="18"/>
      <c r="AA281" s="18"/>
      <c r="AB281" s="18"/>
      <c r="AC281" s="18"/>
      <c r="AD281" s="18"/>
      <c r="AE281" s="18"/>
      <c r="AF281" s="18"/>
      <c r="AG281" s="18"/>
      <c r="AH281" s="18"/>
      <c r="AI281" s="18"/>
      <c r="AJ281" s="18"/>
      <c r="AK281" s="18"/>
      <c r="AL281" s="18"/>
      <c r="AM281" s="18"/>
      <c r="AN281" s="18"/>
      <c r="AO281" s="18"/>
      <c r="AP281" s="18"/>
      <c r="AQ281" s="18"/>
      <c r="AR281" s="18"/>
      <c r="AS281" s="18"/>
      <c r="AT281" s="18"/>
    </row>
    <row r="282" spans="1:46" s="15" customFormat="1" ht="15.75" customHeight="1" x14ac:dyDescent="0.25">
      <c r="A282" s="2"/>
      <c r="B282"/>
      <c r="C282" s="18"/>
      <c r="D282" s="18"/>
      <c r="E282" s="18"/>
      <c r="F282" s="18"/>
      <c r="G282" s="18"/>
      <c r="H282" s="18"/>
      <c r="I282" s="18"/>
      <c r="J282" s="18"/>
      <c r="K282" s="18"/>
      <c r="L282" s="18"/>
      <c r="M282" s="18"/>
      <c r="N282" s="18"/>
      <c r="O282" s="18"/>
      <c r="V282" s="18"/>
      <c r="W282" s="18"/>
      <c r="X282" s="18"/>
      <c r="Y282" s="18"/>
      <c r="Z282" s="18"/>
      <c r="AA282" s="18"/>
      <c r="AB282" s="18"/>
      <c r="AC282" s="18"/>
      <c r="AD282" s="18"/>
      <c r="AE282" s="18"/>
      <c r="AF282" s="18"/>
      <c r="AG282" s="18"/>
      <c r="AH282" s="18"/>
      <c r="AI282" s="18"/>
      <c r="AJ282" s="18"/>
      <c r="AK282" s="18"/>
      <c r="AL282" s="18"/>
      <c r="AM282" s="18"/>
      <c r="AN282" s="18"/>
      <c r="AO282" s="18"/>
      <c r="AP282" s="18"/>
      <c r="AQ282" s="18"/>
      <c r="AR282" s="18"/>
      <c r="AS282" s="18"/>
      <c r="AT282" s="18"/>
    </row>
    <row r="283" spans="1:46" s="15" customFormat="1" ht="15.75" customHeight="1" x14ac:dyDescent="0.25">
      <c r="A283" s="2"/>
      <c r="B283"/>
      <c r="C283" s="18"/>
      <c r="D283" s="18"/>
      <c r="E283" s="18"/>
      <c r="F283" s="18"/>
      <c r="G283" s="18"/>
      <c r="H283" s="18"/>
      <c r="I283" s="18"/>
      <c r="J283" s="18"/>
      <c r="K283" s="18"/>
      <c r="L283" s="18"/>
      <c r="M283" s="18"/>
      <c r="N283" s="18"/>
      <c r="O283" s="18"/>
      <c r="V283" s="18"/>
      <c r="W283" s="18"/>
      <c r="X283" s="18"/>
      <c r="Y283" s="18"/>
      <c r="Z283" s="18"/>
      <c r="AA283" s="18"/>
      <c r="AB283" s="18"/>
      <c r="AC283" s="18"/>
      <c r="AD283" s="18"/>
      <c r="AE283" s="18"/>
      <c r="AF283" s="18"/>
      <c r="AG283" s="18"/>
      <c r="AH283" s="18"/>
      <c r="AI283" s="18"/>
      <c r="AJ283" s="18"/>
      <c r="AK283" s="18"/>
      <c r="AL283" s="18"/>
      <c r="AM283" s="18"/>
      <c r="AN283" s="18"/>
      <c r="AO283" s="18"/>
      <c r="AP283" s="18"/>
      <c r="AQ283" s="18"/>
      <c r="AR283" s="18"/>
      <c r="AS283" s="18"/>
      <c r="AT283" s="18"/>
    </row>
    <row r="284" spans="1:46" s="15" customFormat="1" ht="15.75" customHeight="1" x14ac:dyDescent="0.25">
      <c r="A284" s="2"/>
      <c r="B284"/>
      <c r="C284" s="18"/>
      <c r="D284" s="18"/>
      <c r="E284" s="18"/>
      <c r="F284" s="18"/>
      <c r="G284" s="18"/>
      <c r="H284" s="18"/>
      <c r="I284" s="18"/>
      <c r="J284" s="18"/>
      <c r="K284" s="18"/>
      <c r="L284" s="18"/>
      <c r="M284" s="18"/>
      <c r="N284" s="18"/>
      <c r="O284" s="18"/>
      <c r="V284" s="18"/>
      <c r="W284" s="18"/>
      <c r="X284" s="18"/>
      <c r="Y284" s="18"/>
      <c r="Z284" s="18"/>
      <c r="AA284" s="18"/>
      <c r="AB284" s="18"/>
      <c r="AC284" s="18"/>
      <c r="AD284" s="18"/>
      <c r="AE284" s="18"/>
      <c r="AF284" s="18"/>
      <c r="AG284" s="18"/>
      <c r="AH284" s="18"/>
      <c r="AI284" s="18"/>
      <c r="AJ284" s="18"/>
      <c r="AK284" s="18"/>
      <c r="AL284" s="18"/>
      <c r="AM284" s="18"/>
      <c r="AN284" s="18"/>
      <c r="AO284" s="18"/>
      <c r="AP284" s="18"/>
      <c r="AQ284" s="18"/>
      <c r="AR284" s="18"/>
      <c r="AS284" s="18"/>
      <c r="AT284" s="18"/>
    </row>
    <row r="285" spans="1:46" s="15" customFormat="1" ht="15.75" customHeight="1" x14ac:dyDescent="0.25">
      <c r="A285" s="2"/>
      <c r="B285"/>
      <c r="C285" s="18"/>
      <c r="D285" s="18"/>
      <c r="E285" s="18"/>
      <c r="F285" s="18"/>
      <c r="G285" s="18"/>
      <c r="H285" s="18"/>
      <c r="I285" s="18"/>
      <c r="J285" s="18"/>
      <c r="K285" s="18"/>
      <c r="L285" s="18"/>
      <c r="M285" s="18"/>
      <c r="N285" s="18"/>
      <c r="O285" s="18"/>
      <c r="V285" s="18"/>
      <c r="W285" s="18"/>
      <c r="X285" s="18"/>
      <c r="Y285" s="18"/>
      <c r="Z285" s="18"/>
      <c r="AA285" s="18"/>
      <c r="AB285" s="18"/>
      <c r="AC285" s="18"/>
      <c r="AD285" s="18"/>
      <c r="AE285" s="18"/>
      <c r="AF285" s="18"/>
      <c r="AG285" s="18"/>
      <c r="AH285" s="18"/>
      <c r="AI285" s="18"/>
      <c r="AJ285" s="18"/>
      <c r="AK285" s="18"/>
      <c r="AL285" s="18"/>
      <c r="AM285" s="18"/>
      <c r="AN285" s="18"/>
      <c r="AO285" s="18"/>
      <c r="AP285" s="18"/>
      <c r="AQ285" s="18"/>
      <c r="AR285" s="18"/>
      <c r="AS285" s="18"/>
      <c r="AT285" s="18"/>
    </row>
    <row r="286" spans="1:46" s="15" customFormat="1" ht="15.75" customHeight="1" x14ac:dyDescent="0.25">
      <c r="A286" s="2"/>
      <c r="B286"/>
      <c r="C286" s="18"/>
      <c r="D286" s="18"/>
      <c r="E286" s="18"/>
      <c r="F286" s="18"/>
      <c r="G286" s="18"/>
      <c r="H286" s="18"/>
      <c r="I286" s="18"/>
      <c r="J286" s="18"/>
      <c r="K286" s="18"/>
      <c r="L286" s="18"/>
      <c r="M286" s="18"/>
      <c r="N286" s="18"/>
      <c r="O286" s="18"/>
      <c r="V286" s="18"/>
      <c r="W286" s="18"/>
      <c r="X286" s="18"/>
      <c r="Y286" s="18"/>
      <c r="Z286" s="18"/>
      <c r="AA286" s="18"/>
      <c r="AB286" s="18"/>
      <c r="AC286" s="18"/>
      <c r="AD286" s="18"/>
      <c r="AE286" s="18"/>
      <c r="AF286" s="18"/>
      <c r="AG286" s="18"/>
      <c r="AH286" s="18"/>
      <c r="AI286" s="18"/>
      <c r="AJ286" s="18"/>
      <c r="AK286" s="18"/>
      <c r="AL286" s="18"/>
      <c r="AM286" s="18"/>
      <c r="AN286" s="18"/>
      <c r="AO286" s="18"/>
      <c r="AP286" s="18"/>
      <c r="AQ286" s="18"/>
      <c r="AR286" s="18"/>
      <c r="AS286" s="18"/>
      <c r="AT286" s="18"/>
    </row>
    <row r="287" spans="1:46" x14ac:dyDescent="0.25">
      <c r="C287" s="18"/>
      <c r="D287" s="18"/>
      <c r="E287" s="18"/>
      <c r="F287" s="18"/>
      <c r="G287" s="18"/>
      <c r="H287" s="18"/>
      <c r="I287" s="18"/>
      <c r="J287" s="18"/>
      <c r="K287" s="18"/>
      <c r="L287" s="18"/>
      <c r="M287" s="18"/>
      <c r="N287" s="18"/>
      <c r="O287" s="18"/>
      <c r="V287" s="18"/>
      <c r="W287" s="18"/>
      <c r="X287" s="18"/>
      <c r="Y287" s="18"/>
      <c r="Z287" s="18"/>
      <c r="AA287" s="18"/>
      <c r="AB287" s="18"/>
      <c r="AC287" s="18"/>
      <c r="AD287" s="18"/>
      <c r="AE287" s="18"/>
      <c r="AF287" s="18"/>
      <c r="AG287" s="18"/>
      <c r="AH287" s="18"/>
      <c r="AI287" s="18"/>
      <c r="AJ287" s="18"/>
      <c r="AK287" s="18"/>
      <c r="AL287" s="18"/>
      <c r="AM287" s="18"/>
      <c r="AN287" s="18"/>
      <c r="AO287" s="18"/>
      <c r="AP287" s="18"/>
      <c r="AQ287" s="18"/>
      <c r="AR287" s="18"/>
      <c r="AS287" s="18"/>
      <c r="AT287" s="18"/>
    </row>
    <row r="288" spans="1:46" x14ac:dyDescent="0.25">
      <c r="C288" s="18"/>
      <c r="D288" s="18"/>
      <c r="E288" s="18"/>
      <c r="F288" s="18"/>
      <c r="G288" s="18"/>
      <c r="H288" s="18"/>
      <c r="I288" s="18"/>
      <c r="J288" s="18"/>
      <c r="K288" s="18"/>
      <c r="L288" s="18"/>
      <c r="M288" s="18"/>
      <c r="N288" s="18"/>
      <c r="O288" s="18"/>
      <c r="V288" s="18"/>
      <c r="W288" s="18"/>
      <c r="X288" s="18"/>
      <c r="Y288" s="18"/>
      <c r="Z288" s="18"/>
      <c r="AA288" s="18"/>
      <c r="AB288" s="18"/>
      <c r="AC288" s="18"/>
      <c r="AD288" s="18"/>
      <c r="AE288" s="18"/>
      <c r="AF288" s="18"/>
      <c r="AG288" s="18"/>
      <c r="AH288" s="18"/>
      <c r="AI288" s="18"/>
      <c r="AJ288" s="18"/>
      <c r="AK288" s="18"/>
      <c r="AL288" s="18"/>
      <c r="AM288" s="18"/>
      <c r="AN288" s="18"/>
      <c r="AO288" s="18"/>
      <c r="AP288" s="18"/>
      <c r="AQ288" s="18"/>
      <c r="AR288" s="18"/>
      <c r="AS288" s="18"/>
      <c r="AT288" s="18"/>
    </row>
    <row r="289" spans="1:46" x14ac:dyDescent="0.25">
      <c r="C289" s="18"/>
      <c r="D289" s="18"/>
      <c r="E289" s="18"/>
      <c r="F289" s="18"/>
      <c r="G289" s="18"/>
      <c r="H289" s="18"/>
      <c r="I289" s="18"/>
      <c r="J289" s="18"/>
      <c r="K289" s="18"/>
      <c r="L289" s="18"/>
      <c r="M289" s="18"/>
      <c r="N289" s="18"/>
      <c r="O289" s="18"/>
      <c r="V289" s="18"/>
      <c r="W289" s="18"/>
      <c r="X289" s="18"/>
      <c r="Y289" s="18"/>
      <c r="Z289" s="18"/>
      <c r="AA289" s="18"/>
      <c r="AB289" s="18"/>
      <c r="AC289" s="18"/>
      <c r="AD289" s="18"/>
      <c r="AE289" s="18"/>
      <c r="AF289" s="18"/>
      <c r="AG289" s="18"/>
      <c r="AH289" s="18"/>
      <c r="AI289" s="18"/>
      <c r="AJ289" s="18"/>
      <c r="AK289" s="18"/>
      <c r="AL289" s="18"/>
      <c r="AM289" s="18"/>
      <c r="AN289" s="18"/>
      <c r="AO289" s="18"/>
      <c r="AP289" s="18"/>
      <c r="AQ289" s="18"/>
      <c r="AR289" s="18"/>
      <c r="AS289" s="18"/>
      <c r="AT289" s="18"/>
    </row>
    <row r="290" spans="1:46" x14ac:dyDescent="0.25">
      <c r="C290" s="18"/>
      <c r="D290" s="18"/>
      <c r="E290" s="18"/>
      <c r="F290" s="18"/>
      <c r="G290" s="18"/>
      <c r="H290" s="18"/>
      <c r="I290" s="18"/>
      <c r="J290" s="18"/>
      <c r="K290" s="18"/>
      <c r="L290" s="18"/>
      <c r="M290" s="18"/>
      <c r="N290" s="18"/>
      <c r="O290" s="18"/>
      <c r="V290" s="18"/>
      <c r="W290" s="18"/>
      <c r="X290" s="18"/>
      <c r="Y290" s="18"/>
      <c r="Z290" s="18"/>
      <c r="AA290" s="18"/>
      <c r="AB290" s="18"/>
      <c r="AC290" s="18"/>
      <c r="AD290" s="18"/>
      <c r="AE290" s="18"/>
      <c r="AF290" s="18"/>
      <c r="AG290" s="18"/>
      <c r="AH290" s="18"/>
      <c r="AI290" s="18"/>
      <c r="AJ290" s="18"/>
      <c r="AK290" s="18"/>
      <c r="AL290" s="18"/>
      <c r="AM290" s="18"/>
      <c r="AN290" s="18"/>
      <c r="AO290" s="18"/>
      <c r="AP290" s="18"/>
      <c r="AQ290" s="18"/>
      <c r="AR290" s="18"/>
      <c r="AS290" s="18"/>
      <c r="AT290" s="18"/>
    </row>
    <row r="291" spans="1:46" x14ac:dyDescent="0.25">
      <c r="C291" s="18"/>
      <c r="D291" s="18"/>
      <c r="E291" s="18"/>
      <c r="F291" s="18"/>
      <c r="G291" s="18"/>
      <c r="H291" s="18"/>
      <c r="I291" s="18"/>
      <c r="J291" s="18"/>
      <c r="K291" s="18"/>
      <c r="L291" s="18"/>
      <c r="M291" s="18"/>
      <c r="N291" s="18"/>
      <c r="O291" s="18"/>
      <c r="V291" s="18"/>
      <c r="W291" s="18"/>
      <c r="X291" s="18"/>
      <c r="Y291" s="18"/>
      <c r="Z291" s="18"/>
      <c r="AA291" s="18"/>
      <c r="AB291" s="18"/>
      <c r="AC291" s="18"/>
      <c r="AD291" s="18"/>
      <c r="AE291" s="18"/>
      <c r="AF291" s="18"/>
      <c r="AG291" s="18"/>
      <c r="AH291" s="18"/>
      <c r="AI291" s="18"/>
      <c r="AJ291" s="18"/>
      <c r="AK291" s="18"/>
      <c r="AL291" s="18"/>
      <c r="AM291" s="18"/>
      <c r="AN291" s="18"/>
      <c r="AO291" s="18"/>
      <c r="AP291" s="18"/>
      <c r="AQ291" s="18"/>
      <c r="AR291" s="18"/>
      <c r="AS291" s="18"/>
      <c r="AT291" s="18"/>
    </row>
    <row r="292" spans="1:46" x14ac:dyDescent="0.25">
      <c r="C292" s="18"/>
      <c r="D292" s="18"/>
      <c r="E292" s="18"/>
      <c r="F292" s="18"/>
      <c r="G292" s="18"/>
      <c r="H292" s="18"/>
      <c r="I292" s="18"/>
      <c r="J292" s="18"/>
      <c r="K292" s="18"/>
      <c r="L292" s="18"/>
      <c r="M292" s="18"/>
      <c r="N292" s="18"/>
      <c r="O292" s="18"/>
      <c r="V292" s="18"/>
      <c r="W292" s="18"/>
      <c r="X292" s="18"/>
      <c r="Y292" s="18"/>
      <c r="Z292" s="18"/>
      <c r="AA292" s="18"/>
      <c r="AB292" s="18"/>
      <c r="AC292" s="18"/>
      <c r="AD292" s="18"/>
      <c r="AE292" s="18"/>
      <c r="AF292" s="18"/>
      <c r="AG292" s="18"/>
      <c r="AH292" s="18"/>
      <c r="AI292" s="18"/>
      <c r="AJ292" s="18"/>
      <c r="AK292" s="18"/>
      <c r="AL292" s="18"/>
      <c r="AM292" s="18"/>
      <c r="AN292" s="18"/>
      <c r="AO292" s="18"/>
      <c r="AP292" s="18"/>
      <c r="AQ292" s="18"/>
      <c r="AR292" s="18"/>
      <c r="AS292" s="18"/>
      <c r="AT292" s="18"/>
    </row>
    <row r="293" spans="1:46" s="15" customFormat="1" x14ac:dyDescent="0.25">
      <c r="A293" s="2"/>
      <c r="B293"/>
      <c r="C293" s="18"/>
      <c r="D293" s="18"/>
      <c r="E293" s="18"/>
      <c r="F293" s="18"/>
      <c r="G293" s="18"/>
      <c r="H293" s="18"/>
      <c r="I293" s="18"/>
      <c r="J293" s="18"/>
      <c r="K293" s="18"/>
      <c r="L293" s="18"/>
      <c r="M293" s="18"/>
      <c r="N293" s="18"/>
      <c r="O293" s="18"/>
      <c r="V293" s="18"/>
      <c r="W293" s="18"/>
      <c r="X293" s="18"/>
      <c r="Y293" s="18"/>
      <c r="Z293" s="18"/>
      <c r="AA293" s="18"/>
      <c r="AB293" s="18"/>
      <c r="AC293" s="18"/>
      <c r="AD293" s="18"/>
      <c r="AE293" s="18"/>
      <c r="AF293" s="18"/>
      <c r="AG293" s="18"/>
      <c r="AH293" s="18"/>
      <c r="AI293" s="18"/>
      <c r="AJ293" s="18"/>
      <c r="AK293" s="18"/>
      <c r="AL293" s="18"/>
      <c r="AM293" s="18"/>
      <c r="AN293" s="18"/>
      <c r="AO293" s="18"/>
      <c r="AP293" s="18"/>
      <c r="AQ293" s="18"/>
      <c r="AR293" s="18"/>
      <c r="AS293" s="18"/>
      <c r="AT293" s="18"/>
    </row>
    <row r="294" spans="1:46" s="15" customFormat="1" x14ac:dyDescent="0.25">
      <c r="A294" s="2"/>
      <c r="B294" s="2"/>
      <c r="C294" s="18"/>
      <c r="D294" s="18"/>
      <c r="E294" s="18"/>
      <c r="F294" s="18"/>
      <c r="G294" s="18"/>
      <c r="H294" s="18"/>
      <c r="I294" s="18"/>
      <c r="J294" s="18"/>
      <c r="K294" s="18"/>
      <c r="L294" s="18"/>
      <c r="M294" s="18"/>
      <c r="N294" s="18"/>
      <c r="O294" s="18"/>
      <c r="V294" s="18"/>
      <c r="W294" s="18"/>
      <c r="X294" s="18"/>
      <c r="Y294" s="18"/>
      <c r="Z294" s="18"/>
      <c r="AA294" s="18"/>
      <c r="AB294" s="18"/>
      <c r="AC294" s="18"/>
      <c r="AD294" s="18"/>
      <c r="AE294" s="18"/>
      <c r="AF294" s="18"/>
      <c r="AG294" s="18"/>
      <c r="AH294" s="18"/>
      <c r="AI294" s="18"/>
      <c r="AJ294" s="18"/>
      <c r="AK294" s="18"/>
      <c r="AL294" s="18"/>
      <c r="AM294" s="18"/>
      <c r="AN294" s="18"/>
      <c r="AO294" s="18"/>
      <c r="AP294" s="18"/>
      <c r="AQ294" s="18"/>
      <c r="AR294" s="18"/>
      <c r="AS294" s="18"/>
      <c r="AT294" s="18"/>
    </row>
    <row r="295" spans="1:46" s="15" customFormat="1" x14ac:dyDescent="0.25">
      <c r="A295" s="2"/>
      <c r="B295"/>
      <c r="C295" s="18"/>
      <c r="D295" s="18"/>
      <c r="E295" s="18"/>
      <c r="F295" s="18"/>
      <c r="G295" s="18"/>
      <c r="H295" s="18"/>
      <c r="I295" s="18"/>
      <c r="J295" s="18"/>
      <c r="K295" s="18"/>
      <c r="L295" s="18"/>
      <c r="M295" s="18"/>
      <c r="N295" s="18"/>
      <c r="O295" s="18"/>
      <c r="V295" s="18"/>
      <c r="W295" s="18"/>
      <c r="X295" s="18"/>
      <c r="Y295" s="18"/>
      <c r="Z295" s="18"/>
      <c r="AA295" s="18"/>
      <c r="AB295" s="18"/>
      <c r="AC295" s="18"/>
      <c r="AD295" s="18"/>
      <c r="AE295" s="18"/>
      <c r="AF295" s="18"/>
      <c r="AG295" s="18"/>
      <c r="AH295" s="18"/>
      <c r="AI295" s="18"/>
      <c r="AJ295" s="18"/>
      <c r="AK295" s="18"/>
      <c r="AL295" s="18"/>
      <c r="AM295" s="18"/>
      <c r="AN295" s="18"/>
      <c r="AO295" s="18"/>
      <c r="AP295" s="18"/>
      <c r="AQ295" s="18"/>
      <c r="AR295" s="18"/>
      <c r="AS295" s="18"/>
      <c r="AT295" s="18"/>
    </row>
    <row r="296" spans="1:46" s="15" customFormat="1" x14ac:dyDescent="0.25">
      <c r="A296" s="2"/>
      <c r="B296"/>
      <c r="C296" s="18"/>
      <c r="D296" s="18"/>
      <c r="E296" s="18"/>
      <c r="F296" s="18"/>
      <c r="G296" s="18"/>
      <c r="H296" s="18"/>
      <c r="I296" s="18"/>
      <c r="J296" s="18"/>
      <c r="K296" s="18"/>
      <c r="L296" s="18"/>
      <c r="M296" s="18"/>
      <c r="N296" s="18"/>
      <c r="O296" s="18"/>
      <c r="V296" s="18"/>
      <c r="W296" s="18"/>
      <c r="X296" s="18"/>
      <c r="Y296" s="18"/>
      <c r="Z296" s="18"/>
      <c r="AA296" s="18"/>
      <c r="AB296" s="18"/>
      <c r="AC296" s="18"/>
      <c r="AD296" s="18"/>
      <c r="AE296" s="18"/>
      <c r="AF296" s="18"/>
      <c r="AG296" s="18"/>
      <c r="AH296" s="18"/>
      <c r="AI296" s="18"/>
      <c r="AJ296" s="18"/>
      <c r="AK296" s="18"/>
      <c r="AL296" s="18"/>
      <c r="AM296" s="18"/>
      <c r="AN296" s="18"/>
      <c r="AO296" s="18"/>
      <c r="AP296" s="18"/>
      <c r="AQ296" s="18"/>
      <c r="AR296" s="18"/>
      <c r="AS296" s="18"/>
      <c r="AT296" s="18"/>
    </row>
    <row r="297" spans="1:46" s="15" customFormat="1" x14ac:dyDescent="0.25">
      <c r="A297" s="2"/>
      <c r="B297"/>
      <c r="C297" s="18"/>
      <c r="D297" s="18"/>
      <c r="E297" s="18"/>
      <c r="F297" s="18"/>
      <c r="G297" s="18"/>
      <c r="H297" s="18"/>
      <c r="I297" s="18"/>
      <c r="J297" s="18"/>
      <c r="K297" s="18"/>
      <c r="L297" s="18"/>
      <c r="M297" s="18"/>
      <c r="N297" s="18"/>
      <c r="O297" s="18"/>
      <c r="V297" s="18"/>
      <c r="W297" s="18"/>
      <c r="X297" s="18"/>
      <c r="Y297" s="18"/>
      <c r="Z297" s="18"/>
      <c r="AA297" s="18"/>
      <c r="AB297" s="18"/>
      <c r="AC297" s="18"/>
      <c r="AD297" s="18"/>
      <c r="AE297" s="18"/>
      <c r="AF297" s="18"/>
      <c r="AG297" s="18"/>
      <c r="AH297" s="18"/>
      <c r="AI297" s="18"/>
      <c r="AJ297" s="18"/>
      <c r="AK297" s="18"/>
      <c r="AL297" s="18"/>
      <c r="AM297" s="18"/>
      <c r="AN297" s="18"/>
      <c r="AO297" s="18"/>
      <c r="AP297" s="18"/>
      <c r="AQ297" s="18"/>
      <c r="AR297" s="18"/>
      <c r="AS297" s="18"/>
      <c r="AT297" s="18"/>
    </row>
    <row r="298" spans="1:46" s="15" customFormat="1" x14ac:dyDescent="0.25">
      <c r="A298" s="2"/>
      <c r="B298"/>
      <c r="C298" s="18"/>
      <c r="D298" s="18"/>
      <c r="E298" s="18"/>
      <c r="F298" s="18"/>
      <c r="G298" s="18"/>
      <c r="H298" s="18"/>
      <c r="I298" s="18"/>
      <c r="J298" s="18"/>
      <c r="K298" s="18"/>
      <c r="L298" s="18"/>
      <c r="M298" s="18"/>
      <c r="N298" s="18"/>
      <c r="O298" s="18"/>
      <c r="V298" s="18"/>
      <c r="W298" s="18"/>
      <c r="X298" s="18"/>
      <c r="Y298" s="18"/>
      <c r="Z298" s="18"/>
      <c r="AA298" s="18"/>
      <c r="AB298" s="18"/>
      <c r="AC298" s="18"/>
      <c r="AD298" s="18"/>
      <c r="AE298" s="18"/>
      <c r="AF298" s="18"/>
      <c r="AG298" s="18"/>
      <c r="AH298" s="18"/>
      <c r="AI298" s="18"/>
      <c r="AJ298" s="18"/>
      <c r="AK298" s="18"/>
      <c r="AL298" s="18"/>
      <c r="AM298" s="18"/>
      <c r="AN298" s="18"/>
      <c r="AO298" s="18"/>
      <c r="AP298" s="18"/>
      <c r="AQ298" s="18"/>
      <c r="AR298" s="18"/>
      <c r="AS298" s="18"/>
      <c r="AT298" s="18"/>
    </row>
    <row r="299" spans="1:46" s="15" customFormat="1" x14ac:dyDescent="0.25">
      <c r="A299" s="2"/>
      <c r="B299"/>
      <c r="C299" s="18"/>
      <c r="D299" s="18"/>
      <c r="E299" s="18"/>
      <c r="F299" s="18"/>
      <c r="G299" s="18"/>
      <c r="H299" s="18"/>
      <c r="I299" s="18"/>
      <c r="J299" s="18"/>
      <c r="K299" s="18"/>
      <c r="L299" s="18"/>
      <c r="M299" s="18"/>
      <c r="N299" s="18"/>
      <c r="O299" s="18"/>
      <c r="V299" s="18"/>
      <c r="W299" s="18"/>
      <c r="X299" s="18"/>
      <c r="Y299" s="18"/>
      <c r="Z299" s="18"/>
      <c r="AA299" s="18"/>
      <c r="AB299" s="18"/>
      <c r="AC299" s="18"/>
      <c r="AD299" s="18"/>
      <c r="AE299" s="18"/>
      <c r="AF299" s="18"/>
      <c r="AG299" s="18"/>
      <c r="AH299" s="18"/>
      <c r="AI299" s="18"/>
      <c r="AJ299" s="18"/>
      <c r="AK299" s="18"/>
      <c r="AL299" s="18"/>
      <c r="AM299" s="18"/>
      <c r="AN299" s="18"/>
      <c r="AO299" s="18"/>
      <c r="AP299" s="18"/>
      <c r="AQ299" s="18"/>
      <c r="AR299" s="18"/>
      <c r="AS299" s="18"/>
      <c r="AT299" s="18"/>
    </row>
    <row r="300" spans="1:46" s="15" customFormat="1" x14ac:dyDescent="0.25">
      <c r="A300" s="2"/>
      <c r="B300"/>
      <c r="C300" s="18"/>
      <c r="D300" s="18"/>
      <c r="E300" s="18"/>
      <c r="F300" s="18"/>
      <c r="G300" s="18"/>
      <c r="H300" s="18"/>
      <c r="I300" s="18"/>
      <c r="J300" s="18"/>
      <c r="K300" s="18"/>
      <c r="L300" s="18"/>
      <c r="M300" s="18"/>
      <c r="N300" s="18"/>
      <c r="O300" s="18"/>
      <c r="V300" s="18"/>
      <c r="W300" s="18"/>
      <c r="X300" s="18"/>
      <c r="Y300" s="18"/>
      <c r="Z300" s="18"/>
      <c r="AA300" s="18"/>
      <c r="AB300" s="18"/>
      <c r="AC300" s="18"/>
      <c r="AD300" s="18"/>
      <c r="AE300" s="18"/>
      <c r="AF300" s="18"/>
      <c r="AG300" s="18"/>
      <c r="AH300" s="18"/>
      <c r="AI300" s="18"/>
      <c r="AJ300" s="18"/>
      <c r="AK300" s="18"/>
      <c r="AL300" s="18"/>
      <c r="AM300" s="18"/>
      <c r="AN300" s="18"/>
      <c r="AO300" s="18"/>
      <c r="AP300" s="18"/>
      <c r="AQ300" s="18"/>
      <c r="AR300" s="18"/>
      <c r="AS300" s="18"/>
      <c r="AT300" s="18"/>
    </row>
    <row r="301" spans="1:46" s="15" customFormat="1" x14ac:dyDescent="0.25">
      <c r="A301" s="2"/>
      <c r="B301"/>
      <c r="C301" s="18"/>
      <c r="D301" s="18"/>
      <c r="E301" s="18"/>
      <c r="F301" s="18"/>
      <c r="G301" s="18"/>
      <c r="H301" s="18"/>
      <c r="I301" s="18"/>
      <c r="J301" s="18"/>
      <c r="K301" s="18"/>
      <c r="L301" s="18"/>
      <c r="M301" s="18"/>
      <c r="N301" s="18"/>
      <c r="O301" s="18"/>
      <c r="V301" s="18"/>
      <c r="W301" s="18"/>
      <c r="X301" s="18"/>
      <c r="Y301" s="18"/>
      <c r="Z301" s="18"/>
      <c r="AA301" s="18"/>
      <c r="AB301" s="18"/>
      <c r="AC301" s="18"/>
      <c r="AD301" s="18"/>
      <c r="AE301" s="18"/>
      <c r="AF301" s="18"/>
      <c r="AG301" s="18"/>
      <c r="AH301" s="18"/>
      <c r="AI301" s="18"/>
      <c r="AJ301" s="18"/>
      <c r="AK301" s="18"/>
      <c r="AL301" s="18"/>
      <c r="AM301" s="18"/>
      <c r="AN301" s="18"/>
      <c r="AO301" s="18"/>
      <c r="AP301" s="18"/>
      <c r="AQ301" s="18"/>
      <c r="AR301" s="18"/>
      <c r="AS301" s="18"/>
      <c r="AT301" s="18"/>
    </row>
    <row r="302" spans="1:46" s="15" customFormat="1" x14ac:dyDescent="0.25">
      <c r="A302" s="2"/>
      <c r="B302"/>
      <c r="C302" s="18"/>
      <c r="D302" s="18"/>
      <c r="E302" s="18"/>
      <c r="F302" s="18"/>
      <c r="G302" s="18"/>
      <c r="H302" s="18"/>
      <c r="I302" s="18"/>
      <c r="J302" s="18"/>
      <c r="K302" s="18"/>
      <c r="L302" s="18"/>
      <c r="M302" s="18"/>
      <c r="N302" s="18"/>
      <c r="O302" s="18"/>
      <c r="V302" s="18"/>
      <c r="W302" s="18"/>
      <c r="X302" s="18"/>
      <c r="Y302" s="18"/>
      <c r="Z302" s="18"/>
      <c r="AA302" s="18"/>
      <c r="AB302" s="18"/>
      <c r="AC302" s="18"/>
      <c r="AD302" s="18"/>
      <c r="AE302" s="18"/>
      <c r="AF302" s="18"/>
      <c r="AG302" s="18"/>
      <c r="AH302" s="18"/>
      <c r="AI302" s="18"/>
      <c r="AJ302" s="18"/>
      <c r="AK302" s="18"/>
      <c r="AL302" s="18"/>
      <c r="AM302" s="18"/>
      <c r="AN302" s="18"/>
      <c r="AO302" s="18"/>
      <c r="AP302" s="18"/>
      <c r="AQ302" s="18"/>
      <c r="AR302" s="18"/>
      <c r="AS302" s="18"/>
      <c r="AT302" s="18"/>
    </row>
    <row r="303" spans="1:46" s="15" customFormat="1" x14ac:dyDescent="0.25">
      <c r="A303" s="2"/>
      <c r="B303"/>
      <c r="C303" s="18"/>
      <c r="D303" s="18"/>
      <c r="E303" s="18"/>
      <c r="F303" s="18"/>
      <c r="G303" s="18"/>
      <c r="H303" s="18"/>
      <c r="I303" s="18"/>
      <c r="J303" s="18"/>
      <c r="K303" s="18"/>
      <c r="L303" s="18"/>
      <c r="M303" s="18"/>
      <c r="N303" s="18"/>
      <c r="O303" s="18"/>
      <c r="V303" s="18"/>
      <c r="W303" s="18"/>
      <c r="X303" s="18"/>
      <c r="Y303" s="18"/>
      <c r="Z303" s="18"/>
      <c r="AA303" s="18"/>
      <c r="AB303" s="18"/>
      <c r="AC303" s="18"/>
      <c r="AD303" s="18"/>
      <c r="AE303" s="18"/>
      <c r="AF303" s="18"/>
      <c r="AG303" s="18"/>
      <c r="AH303" s="18"/>
      <c r="AI303" s="18"/>
      <c r="AJ303" s="18"/>
      <c r="AK303" s="18"/>
      <c r="AL303" s="18"/>
      <c r="AM303" s="18"/>
      <c r="AN303" s="18"/>
      <c r="AO303" s="18"/>
      <c r="AP303" s="18"/>
      <c r="AQ303" s="18"/>
      <c r="AR303" s="18"/>
      <c r="AS303" s="18"/>
      <c r="AT303" s="18"/>
    </row>
    <row r="304" spans="1:46" s="15" customFormat="1" x14ac:dyDescent="0.25">
      <c r="A304" s="2"/>
      <c r="B304"/>
      <c r="C304" s="18"/>
      <c r="D304" s="18"/>
      <c r="E304" s="18"/>
      <c r="F304" s="18"/>
      <c r="G304" s="18"/>
      <c r="H304" s="18"/>
      <c r="I304" s="18"/>
      <c r="J304" s="18"/>
      <c r="K304" s="18"/>
      <c r="L304" s="18"/>
      <c r="M304" s="18"/>
      <c r="N304" s="18"/>
      <c r="O304" s="18"/>
      <c r="V304" s="18"/>
      <c r="W304" s="18"/>
      <c r="X304" s="18"/>
      <c r="Y304" s="18"/>
      <c r="Z304" s="18"/>
      <c r="AA304" s="18"/>
      <c r="AB304" s="18"/>
      <c r="AC304" s="18"/>
      <c r="AD304" s="18"/>
      <c r="AE304" s="18"/>
      <c r="AF304" s="18"/>
      <c r="AG304" s="18"/>
      <c r="AH304" s="18"/>
      <c r="AI304" s="18"/>
      <c r="AJ304" s="18"/>
      <c r="AK304" s="18"/>
      <c r="AL304" s="18"/>
      <c r="AM304" s="18"/>
      <c r="AN304" s="18"/>
      <c r="AO304" s="18"/>
      <c r="AP304" s="18"/>
      <c r="AQ304" s="18"/>
      <c r="AR304" s="18"/>
      <c r="AS304" s="18"/>
      <c r="AT304" s="18"/>
    </row>
    <row r="305" spans="1:46" s="15" customFormat="1" x14ac:dyDescent="0.25">
      <c r="A305" s="2"/>
      <c r="B305"/>
      <c r="C305" s="18"/>
      <c r="D305" s="18"/>
      <c r="E305" s="18"/>
      <c r="F305" s="18"/>
      <c r="G305" s="18"/>
      <c r="H305" s="18"/>
      <c r="I305" s="18"/>
      <c r="J305" s="18"/>
      <c r="K305" s="18"/>
      <c r="L305" s="18"/>
      <c r="M305" s="18"/>
      <c r="N305" s="18"/>
      <c r="O305" s="18"/>
      <c r="V305" s="18"/>
      <c r="W305" s="18"/>
      <c r="X305" s="18"/>
      <c r="Y305" s="18"/>
      <c r="Z305" s="18"/>
      <c r="AA305" s="18"/>
      <c r="AB305" s="18"/>
      <c r="AC305" s="18"/>
      <c r="AD305" s="18"/>
      <c r="AE305" s="18"/>
      <c r="AF305" s="18"/>
      <c r="AG305" s="18"/>
      <c r="AH305" s="18"/>
      <c r="AI305" s="18"/>
      <c r="AJ305" s="18"/>
      <c r="AK305" s="18"/>
      <c r="AL305" s="18"/>
      <c r="AM305" s="18"/>
      <c r="AN305" s="18"/>
      <c r="AO305" s="18"/>
      <c r="AP305" s="18"/>
      <c r="AQ305" s="18"/>
      <c r="AR305" s="18"/>
      <c r="AS305" s="18"/>
      <c r="AT305" s="18"/>
    </row>
    <row r="306" spans="1:46" s="15" customFormat="1" x14ac:dyDescent="0.25">
      <c r="A306" s="2"/>
      <c r="B306"/>
      <c r="C306" s="18"/>
      <c r="D306" s="18"/>
      <c r="E306" s="18"/>
      <c r="F306" s="18"/>
      <c r="G306" s="18"/>
      <c r="H306" s="18"/>
      <c r="I306" s="18"/>
      <c r="J306" s="18"/>
      <c r="K306" s="18"/>
      <c r="L306" s="18"/>
      <c r="M306" s="18"/>
      <c r="N306" s="18"/>
      <c r="O306" s="18"/>
      <c r="V306" s="18"/>
      <c r="W306" s="18"/>
      <c r="X306" s="18"/>
      <c r="Y306" s="18"/>
      <c r="Z306" s="18"/>
      <c r="AA306" s="18"/>
      <c r="AB306" s="18"/>
      <c r="AC306" s="18"/>
      <c r="AD306" s="18"/>
      <c r="AE306" s="18"/>
      <c r="AF306" s="18"/>
      <c r="AG306" s="18"/>
      <c r="AH306" s="18"/>
      <c r="AI306" s="18"/>
      <c r="AJ306" s="18"/>
      <c r="AK306" s="18"/>
      <c r="AL306" s="18"/>
      <c r="AM306" s="18"/>
      <c r="AN306" s="18"/>
      <c r="AO306" s="18"/>
      <c r="AP306" s="18"/>
      <c r="AQ306" s="18"/>
      <c r="AR306" s="18"/>
      <c r="AS306" s="18"/>
      <c r="AT306" s="18"/>
    </row>
    <row r="307" spans="1:46" s="15" customFormat="1" x14ac:dyDescent="0.25">
      <c r="A307" s="2"/>
      <c r="B307"/>
      <c r="C307" s="18"/>
      <c r="D307" s="18"/>
      <c r="E307" s="18"/>
      <c r="F307" s="18"/>
      <c r="G307" s="18"/>
      <c r="H307" s="18"/>
      <c r="I307" s="18"/>
      <c r="J307" s="18"/>
      <c r="K307" s="18"/>
      <c r="L307" s="18"/>
      <c r="M307" s="18"/>
      <c r="N307" s="18"/>
      <c r="O307" s="18"/>
      <c r="V307" s="18"/>
      <c r="W307" s="18"/>
      <c r="X307" s="18"/>
      <c r="Y307" s="18"/>
      <c r="Z307" s="18"/>
      <c r="AA307" s="18"/>
      <c r="AB307" s="18"/>
      <c r="AC307" s="18"/>
      <c r="AD307" s="18"/>
      <c r="AE307" s="18"/>
      <c r="AF307" s="18"/>
      <c r="AG307" s="18"/>
      <c r="AH307" s="18"/>
      <c r="AI307" s="18"/>
      <c r="AJ307" s="18"/>
      <c r="AK307" s="18"/>
      <c r="AL307" s="18"/>
      <c r="AM307" s="18"/>
      <c r="AN307" s="18"/>
      <c r="AO307" s="18"/>
      <c r="AP307" s="18"/>
      <c r="AQ307" s="18"/>
      <c r="AR307" s="18"/>
      <c r="AS307" s="18"/>
      <c r="AT307" s="18"/>
    </row>
    <row r="308" spans="1:46" s="15" customFormat="1" x14ac:dyDescent="0.25">
      <c r="A308" s="2"/>
      <c r="B308"/>
      <c r="C308" s="18"/>
      <c r="D308" s="18"/>
      <c r="E308" s="18"/>
      <c r="F308" s="18"/>
      <c r="G308" s="18"/>
      <c r="H308" s="18"/>
      <c r="I308" s="18"/>
      <c r="J308" s="18"/>
      <c r="K308" s="18"/>
      <c r="L308" s="18"/>
      <c r="M308" s="18"/>
      <c r="N308" s="18"/>
      <c r="O308" s="18"/>
      <c r="V308" s="18"/>
      <c r="W308" s="18"/>
      <c r="X308" s="18"/>
      <c r="Y308" s="18"/>
      <c r="Z308" s="18"/>
      <c r="AA308" s="18"/>
      <c r="AB308" s="18"/>
      <c r="AC308" s="18"/>
      <c r="AD308" s="18"/>
      <c r="AE308" s="18"/>
      <c r="AF308" s="18"/>
      <c r="AG308" s="18"/>
      <c r="AH308" s="18"/>
      <c r="AI308" s="18"/>
      <c r="AJ308" s="18"/>
      <c r="AK308" s="18"/>
      <c r="AL308" s="18"/>
      <c r="AM308" s="18"/>
      <c r="AN308" s="18"/>
      <c r="AO308" s="18"/>
      <c r="AP308" s="18"/>
      <c r="AQ308" s="18"/>
      <c r="AR308" s="18"/>
      <c r="AS308" s="18"/>
      <c r="AT308" s="18"/>
    </row>
    <row r="309" spans="1:46" s="15" customFormat="1" x14ac:dyDescent="0.25">
      <c r="A309" s="2"/>
      <c r="B309"/>
      <c r="C309" s="18"/>
      <c r="D309" s="18"/>
      <c r="E309" s="18"/>
      <c r="F309" s="18"/>
      <c r="G309" s="18"/>
      <c r="H309" s="18"/>
      <c r="I309" s="18"/>
      <c r="J309" s="18"/>
      <c r="K309" s="18"/>
      <c r="L309" s="18"/>
      <c r="M309" s="18"/>
      <c r="N309" s="18"/>
      <c r="O309" s="18"/>
      <c r="V309" s="18"/>
      <c r="W309" s="18"/>
      <c r="X309" s="18"/>
      <c r="Y309" s="18"/>
      <c r="Z309" s="18"/>
      <c r="AA309" s="18"/>
      <c r="AB309" s="18"/>
      <c r="AC309" s="18"/>
      <c r="AD309" s="18"/>
      <c r="AE309" s="18"/>
      <c r="AF309" s="18"/>
      <c r="AG309" s="18"/>
      <c r="AH309" s="18"/>
      <c r="AI309" s="18"/>
      <c r="AJ309" s="18"/>
      <c r="AK309" s="18"/>
      <c r="AL309" s="18"/>
      <c r="AM309" s="18"/>
      <c r="AN309" s="18"/>
      <c r="AO309" s="18"/>
      <c r="AP309" s="18"/>
      <c r="AQ309" s="18"/>
      <c r="AR309" s="18"/>
      <c r="AS309" s="18"/>
      <c r="AT309" s="18"/>
    </row>
    <row r="310" spans="1:46" s="15" customFormat="1" x14ac:dyDescent="0.25">
      <c r="A310" s="2"/>
      <c r="B310"/>
      <c r="C310" s="18"/>
      <c r="D310" s="18"/>
      <c r="E310" s="18"/>
      <c r="F310" s="18"/>
      <c r="G310" s="18"/>
      <c r="H310" s="18"/>
      <c r="I310" s="18"/>
      <c r="J310" s="18"/>
      <c r="K310" s="18"/>
      <c r="L310" s="18"/>
      <c r="M310" s="18"/>
      <c r="N310" s="18"/>
      <c r="O310" s="18"/>
      <c r="V310" s="18"/>
      <c r="W310" s="18"/>
      <c r="X310" s="18"/>
      <c r="Y310" s="18"/>
      <c r="Z310" s="18"/>
      <c r="AA310" s="18"/>
      <c r="AB310" s="18"/>
      <c r="AC310" s="18"/>
      <c r="AD310" s="18"/>
      <c r="AE310" s="18"/>
      <c r="AF310" s="18"/>
      <c r="AG310" s="18"/>
      <c r="AH310" s="18"/>
      <c r="AI310" s="18"/>
      <c r="AJ310" s="18"/>
      <c r="AK310" s="18"/>
      <c r="AL310" s="18"/>
      <c r="AM310" s="18"/>
      <c r="AN310" s="18"/>
      <c r="AO310" s="18"/>
      <c r="AP310" s="18"/>
      <c r="AQ310" s="18"/>
      <c r="AR310" s="18"/>
      <c r="AS310" s="18"/>
      <c r="AT310" s="18"/>
    </row>
    <row r="311" spans="1:46" s="15" customFormat="1" x14ac:dyDescent="0.25">
      <c r="A311" s="2"/>
      <c r="B311"/>
      <c r="C311" s="18"/>
      <c r="D311" s="18"/>
      <c r="E311" s="18"/>
      <c r="F311" s="18"/>
      <c r="G311" s="18"/>
      <c r="H311" s="18"/>
      <c r="I311" s="18"/>
      <c r="J311" s="18"/>
      <c r="K311" s="18"/>
      <c r="L311" s="18"/>
      <c r="M311" s="18"/>
      <c r="N311" s="18"/>
      <c r="O311" s="18"/>
      <c r="V311" s="18"/>
      <c r="W311" s="18"/>
      <c r="X311" s="18"/>
      <c r="Y311" s="18"/>
      <c r="Z311" s="18"/>
      <c r="AA311" s="18"/>
      <c r="AB311" s="18"/>
      <c r="AC311" s="18"/>
      <c r="AD311" s="18"/>
      <c r="AE311" s="18"/>
      <c r="AF311" s="18"/>
      <c r="AG311" s="18"/>
      <c r="AH311" s="18"/>
      <c r="AI311" s="18"/>
      <c r="AJ311" s="18"/>
      <c r="AK311" s="18"/>
      <c r="AL311" s="18"/>
      <c r="AM311" s="18"/>
      <c r="AN311" s="18"/>
      <c r="AO311" s="18"/>
      <c r="AP311" s="18"/>
      <c r="AQ311" s="18"/>
      <c r="AR311" s="18"/>
      <c r="AS311" s="18"/>
      <c r="AT311" s="18"/>
    </row>
    <row r="312" spans="1:46" s="15" customFormat="1" x14ac:dyDescent="0.25">
      <c r="A312" s="2"/>
      <c r="B312"/>
      <c r="C312" s="18"/>
      <c r="D312" s="18"/>
      <c r="E312" s="18"/>
      <c r="F312" s="18"/>
      <c r="G312" s="18"/>
      <c r="H312" s="18"/>
      <c r="I312" s="18"/>
      <c r="J312" s="18"/>
      <c r="K312" s="18"/>
      <c r="L312" s="18"/>
      <c r="M312" s="18"/>
      <c r="N312" s="18"/>
      <c r="O312" s="18"/>
      <c r="V312" s="18"/>
      <c r="W312" s="18"/>
      <c r="X312" s="18"/>
      <c r="Y312" s="18"/>
      <c r="Z312" s="18"/>
      <c r="AA312" s="18"/>
      <c r="AB312" s="18"/>
      <c r="AC312" s="18"/>
      <c r="AD312" s="18"/>
      <c r="AE312" s="18"/>
      <c r="AF312" s="18"/>
      <c r="AG312" s="18"/>
      <c r="AH312" s="18"/>
      <c r="AI312" s="18"/>
      <c r="AJ312" s="18"/>
      <c r="AK312" s="18"/>
      <c r="AL312" s="18"/>
      <c r="AM312" s="18"/>
      <c r="AN312" s="18"/>
      <c r="AO312" s="18"/>
      <c r="AP312" s="18"/>
      <c r="AQ312" s="18"/>
      <c r="AR312" s="18"/>
      <c r="AS312" s="18"/>
      <c r="AT312" s="18"/>
    </row>
    <row r="313" spans="1:46" x14ac:dyDescent="0.25">
      <c r="C313" s="18"/>
      <c r="D313" s="18"/>
      <c r="E313" s="18"/>
      <c r="F313" s="18"/>
      <c r="G313" s="18"/>
      <c r="H313" s="18"/>
      <c r="I313" s="18"/>
      <c r="J313" s="18"/>
      <c r="K313" s="18"/>
      <c r="L313" s="18"/>
      <c r="M313" s="18"/>
      <c r="N313" s="18"/>
      <c r="O313" s="18"/>
      <c r="V313" s="18"/>
      <c r="W313" s="18"/>
      <c r="X313" s="18"/>
      <c r="Y313" s="18"/>
      <c r="Z313" s="18"/>
      <c r="AA313" s="18"/>
      <c r="AB313" s="18"/>
      <c r="AC313" s="18"/>
      <c r="AD313" s="18"/>
      <c r="AE313" s="18"/>
      <c r="AF313" s="18"/>
      <c r="AG313" s="18"/>
      <c r="AH313" s="18"/>
      <c r="AI313" s="18"/>
      <c r="AJ313" s="18"/>
      <c r="AK313" s="18"/>
      <c r="AL313" s="18"/>
      <c r="AM313" s="18"/>
      <c r="AN313" s="18"/>
      <c r="AO313" s="18"/>
      <c r="AP313" s="18"/>
      <c r="AQ313" s="18"/>
      <c r="AR313" s="18"/>
      <c r="AS313" s="18"/>
      <c r="AT313" s="18"/>
    </row>
    <row r="314" spans="1:46" s="15" customFormat="1" x14ac:dyDescent="0.25">
      <c r="A314" s="2"/>
      <c r="B314"/>
      <c r="C314" s="18"/>
      <c r="D314" s="18"/>
      <c r="E314" s="18"/>
      <c r="F314" s="18"/>
      <c r="G314" s="18"/>
      <c r="H314" s="18"/>
      <c r="I314" s="18"/>
      <c r="J314" s="18"/>
      <c r="K314" s="18"/>
      <c r="L314" s="18"/>
      <c r="M314" s="18"/>
      <c r="N314" s="18"/>
      <c r="O314" s="18"/>
      <c r="V314" s="18"/>
      <c r="W314" s="18"/>
      <c r="X314" s="18"/>
      <c r="Y314" s="18"/>
      <c r="Z314" s="18"/>
      <c r="AA314" s="18"/>
      <c r="AB314" s="18"/>
      <c r="AC314" s="18"/>
      <c r="AD314" s="18"/>
      <c r="AE314" s="18"/>
      <c r="AF314" s="18"/>
      <c r="AG314" s="18"/>
      <c r="AH314" s="18"/>
      <c r="AI314" s="18"/>
      <c r="AJ314" s="18"/>
      <c r="AK314" s="18"/>
      <c r="AL314" s="18"/>
      <c r="AM314" s="18"/>
      <c r="AN314" s="18"/>
      <c r="AO314" s="18"/>
      <c r="AP314" s="18"/>
      <c r="AQ314" s="18"/>
      <c r="AR314" s="18"/>
      <c r="AS314" s="18"/>
      <c r="AT314" s="18"/>
    </row>
    <row r="315" spans="1:46" s="15" customFormat="1" x14ac:dyDescent="0.25">
      <c r="A315" s="2"/>
      <c r="B315"/>
      <c r="C315" s="18"/>
      <c r="D315" s="18"/>
      <c r="E315" s="18"/>
      <c r="F315" s="18"/>
      <c r="G315" s="18"/>
      <c r="H315" s="18"/>
      <c r="I315" s="18"/>
      <c r="J315" s="18"/>
      <c r="K315" s="18"/>
      <c r="L315" s="18"/>
      <c r="M315" s="18"/>
      <c r="N315" s="18"/>
      <c r="O315" s="18"/>
      <c r="V315" s="18"/>
      <c r="W315" s="18"/>
      <c r="X315" s="18"/>
      <c r="Y315" s="18"/>
      <c r="Z315" s="18"/>
      <c r="AA315" s="18"/>
      <c r="AB315" s="18"/>
      <c r="AC315" s="18"/>
      <c r="AD315" s="18"/>
      <c r="AE315" s="18"/>
      <c r="AF315" s="18"/>
      <c r="AG315" s="18"/>
      <c r="AH315" s="18"/>
      <c r="AI315" s="18"/>
      <c r="AJ315" s="18"/>
      <c r="AK315" s="18"/>
      <c r="AL315" s="18"/>
      <c r="AM315" s="18"/>
      <c r="AN315" s="18"/>
      <c r="AO315" s="18"/>
      <c r="AP315" s="18"/>
      <c r="AQ315" s="18"/>
      <c r="AR315" s="18"/>
      <c r="AS315" s="18"/>
      <c r="AT315" s="18"/>
    </row>
    <row r="316" spans="1:46" x14ac:dyDescent="0.25">
      <c r="C316" s="18"/>
      <c r="D316" s="18"/>
      <c r="E316" s="18"/>
      <c r="F316" s="18"/>
      <c r="G316" s="18"/>
      <c r="H316" s="18"/>
      <c r="I316" s="18"/>
      <c r="J316" s="18"/>
      <c r="K316" s="18"/>
      <c r="L316" s="18"/>
      <c r="M316" s="18"/>
      <c r="N316" s="18"/>
      <c r="O316" s="18"/>
      <c r="V316" s="18"/>
      <c r="W316" s="18"/>
      <c r="X316" s="18"/>
      <c r="Y316" s="18"/>
      <c r="Z316" s="18"/>
      <c r="AA316" s="18"/>
      <c r="AB316" s="18"/>
      <c r="AC316" s="18"/>
      <c r="AD316" s="18"/>
      <c r="AE316" s="18"/>
      <c r="AF316" s="18"/>
      <c r="AG316" s="18"/>
      <c r="AH316" s="18"/>
      <c r="AI316" s="18"/>
      <c r="AJ316" s="18"/>
      <c r="AK316" s="18"/>
      <c r="AL316" s="18"/>
      <c r="AM316" s="18"/>
      <c r="AN316" s="18"/>
      <c r="AO316" s="18"/>
      <c r="AP316" s="18"/>
      <c r="AQ316" s="18"/>
      <c r="AR316" s="18"/>
      <c r="AS316" s="18"/>
      <c r="AT316" s="18"/>
    </row>
    <row r="317" spans="1:46" s="15" customFormat="1" x14ac:dyDescent="0.25">
      <c r="A317" s="2"/>
      <c r="B317"/>
      <c r="C317" s="18"/>
      <c r="D317" s="18"/>
      <c r="E317" s="18"/>
      <c r="F317" s="18"/>
      <c r="G317" s="18"/>
      <c r="H317" s="18"/>
      <c r="I317" s="18"/>
      <c r="J317" s="18"/>
      <c r="K317" s="18"/>
      <c r="L317" s="18"/>
      <c r="M317" s="18"/>
      <c r="N317" s="18"/>
      <c r="O317" s="18"/>
      <c r="V317" s="18"/>
      <c r="W317" s="18"/>
      <c r="X317" s="18"/>
      <c r="Y317" s="18"/>
      <c r="Z317" s="18"/>
      <c r="AA317" s="18"/>
      <c r="AB317" s="18"/>
      <c r="AC317" s="18"/>
      <c r="AD317" s="18"/>
      <c r="AE317" s="18"/>
      <c r="AF317" s="18"/>
      <c r="AG317" s="18"/>
      <c r="AH317" s="18"/>
      <c r="AI317" s="18"/>
      <c r="AJ317" s="18"/>
      <c r="AK317" s="18"/>
      <c r="AL317" s="18"/>
      <c r="AM317" s="18"/>
      <c r="AN317" s="18"/>
      <c r="AO317" s="18"/>
      <c r="AP317" s="18"/>
      <c r="AQ317" s="18"/>
      <c r="AR317" s="18"/>
      <c r="AS317" s="18"/>
      <c r="AT317" s="18"/>
    </row>
    <row r="318" spans="1:46" s="15" customFormat="1" x14ac:dyDescent="0.25">
      <c r="A318" s="2"/>
      <c r="B318"/>
      <c r="C318" s="18"/>
      <c r="D318" s="18"/>
      <c r="E318" s="18"/>
      <c r="F318" s="18"/>
      <c r="G318" s="18"/>
      <c r="H318" s="18"/>
      <c r="I318" s="18"/>
      <c r="J318" s="18"/>
      <c r="K318" s="18"/>
      <c r="L318" s="18"/>
      <c r="M318" s="18"/>
      <c r="N318" s="18"/>
      <c r="O318" s="18"/>
      <c r="V318" s="18"/>
      <c r="W318" s="18"/>
      <c r="X318" s="18"/>
      <c r="Y318" s="18"/>
      <c r="Z318" s="18"/>
      <c r="AA318" s="18"/>
      <c r="AB318" s="18"/>
      <c r="AC318" s="18"/>
      <c r="AD318" s="18"/>
      <c r="AE318" s="18"/>
      <c r="AF318" s="18"/>
      <c r="AG318" s="18"/>
      <c r="AH318" s="18"/>
      <c r="AI318" s="18"/>
      <c r="AJ318" s="18"/>
      <c r="AK318" s="18"/>
      <c r="AL318" s="18"/>
      <c r="AM318" s="18"/>
      <c r="AN318" s="18"/>
      <c r="AO318" s="18"/>
      <c r="AP318" s="18"/>
      <c r="AQ318" s="18"/>
      <c r="AR318" s="18"/>
      <c r="AS318" s="18"/>
      <c r="AT318" s="18"/>
    </row>
    <row r="319" spans="1:46" s="15" customFormat="1" x14ac:dyDescent="0.25">
      <c r="A319" s="2"/>
      <c r="B319"/>
      <c r="C319" s="18"/>
      <c r="D319" s="18"/>
      <c r="E319" s="18"/>
      <c r="F319" s="18"/>
      <c r="G319" s="18"/>
      <c r="H319" s="18"/>
      <c r="I319" s="18"/>
      <c r="J319" s="18"/>
      <c r="K319" s="18"/>
      <c r="L319" s="18"/>
      <c r="M319" s="18"/>
      <c r="N319" s="18"/>
      <c r="O319" s="18"/>
      <c r="V319" s="18"/>
      <c r="W319" s="18"/>
      <c r="X319" s="18"/>
      <c r="Y319" s="18"/>
      <c r="Z319" s="18"/>
      <c r="AA319" s="18"/>
      <c r="AB319" s="18"/>
      <c r="AC319" s="18"/>
      <c r="AD319" s="18"/>
      <c r="AE319" s="18"/>
      <c r="AF319" s="18"/>
      <c r="AG319" s="18"/>
      <c r="AH319" s="18"/>
      <c r="AI319" s="18"/>
      <c r="AJ319" s="18"/>
      <c r="AK319" s="18"/>
      <c r="AL319" s="18"/>
      <c r="AM319" s="18"/>
      <c r="AN319" s="18"/>
      <c r="AO319" s="18"/>
      <c r="AP319" s="18"/>
      <c r="AQ319" s="18"/>
      <c r="AR319" s="18"/>
      <c r="AS319" s="18"/>
      <c r="AT319" s="18"/>
    </row>
    <row r="320" spans="1:46" s="15" customFormat="1" x14ac:dyDescent="0.25">
      <c r="A320" s="2"/>
      <c r="B320"/>
      <c r="C320" s="18"/>
      <c r="D320" s="18"/>
      <c r="E320" s="18"/>
      <c r="F320" s="18"/>
      <c r="G320" s="18"/>
      <c r="H320" s="18"/>
      <c r="I320" s="18"/>
      <c r="J320" s="18"/>
      <c r="K320" s="18"/>
      <c r="L320" s="18"/>
      <c r="M320" s="18"/>
      <c r="N320" s="18"/>
      <c r="O320" s="18"/>
      <c r="V320" s="18"/>
      <c r="W320" s="18"/>
      <c r="X320" s="18"/>
      <c r="Y320" s="18"/>
      <c r="Z320" s="18"/>
      <c r="AA320" s="18"/>
      <c r="AB320" s="18"/>
      <c r="AC320" s="18"/>
      <c r="AD320" s="18"/>
      <c r="AE320" s="18"/>
      <c r="AF320" s="18"/>
      <c r="AG320" s="18"/>
      <c r="AH320" s="18"/>
      <c r="AI320" s="18"/>
      <c r="AJ320" s="18"/>
      <c r="AK320" s="18"/>
      <c r="AL320" s="18"/>
      <c r="AM320" s="18"/>
      <c r="AN320" s="18"/>
      <c r="AO320" s="18"/>
      <c r="AP320" s="18"/>
      <c r="AQ320" s="18"/>
      <c r="AR320" s="18"/>
      <c r="AS320" s="18"/>
      <c r="AT320" s="18"/>
    </row>
    <row r="321" spans="1:46" x14ac:dyDescent="0.25">
      <c r="C321" s="18"/>
      <c r="D321" s="18"/>
      <c r="E321" s="18"/>
      <c r="F321" s="18"/>
      <c r="G321" s="18"/>
      <c r="H321" s="18"/>
      <c r="I321" s="18"/>
      <c r="J321" s="18"/>
      <c r="K321" s="18"/>
      <c r="L321" s="18"/>
      <c r="M321" s="18"/>
      <c r="N321" s="18"/>
      <c r="O321" s="18"/>
      <c r="V321" s="18"/>
      <c r="W321" s="18"/>
      <c r="X321" s="18"/>
      <c r="Y321" s="18"/>
      <c r="Z321" s="18"/>
      <c r="AA321" s="18"/>
      <c r="AB321" s="18"/>
      <c r="AC321" s="18"/>
      <c r="AD321" s="18"/>
      <c r="AE321" s="18"/>
      <c r="AF321" s="18"/>
      <c r="AG321" s="18"/>
      <c r="AH321" s="18"/>
      <c r="AI321" s="18"/>
      <c r="AJ321" s="18"/>
      <c r="AK321" s="18"/>
      <c r="AL321" s="18"/>
      <c r="AM321" s="18"/>
      <c r="AN321" s="18"/>
      <c r="AO321" s="18"/>
      <c r="AP321" s="18"/>
      <c r="AQ321" s="18"/>
      <c r="AR321" s="18"/>
      <c r="AS321" s="18"/>
      <c r="AT321" s="18"/>
    </row>
    <row r="322" spans="1:46" x14ac:dyDescent="0.25">
      <c r="C322" s="18"/>
      <c r="D322" s="18"/>
      <c r="E322" s="18"/>
      <c r="F322" s="18"/>
      <c r="G322" s="18"/>
      <c r="H322" s="18"/>
      <c r="I322" s="18"/>
      <c r="J322" s="18"/>
      <c r="K322" s="18"/>
      <c r="L322" s="18"/>
      <c r="M322" s="18"/>
      <c r="N322" s="18"/>
      <c r="O322" s="18"/>
      <c r="V322" s="18"/>
      <c r="W322" s="18"/>
      <c r="X322" s="18"/>
      <c r="Y322" s="18"/>
      <c r="Z322" s="18"/>
      <c r="AA322" s="18"/>
      <c r="AB322" s="18"/>
      <c r="AC322" s="18"/>
      <c r="AD322" s="18"/>
      <c r="AE322" s="18"/>
      <c r="AF322" s="18"/>
      <c r="AG322" s="18"/>
      <c r="AH322" s="18"/>
      <c r="AI322" s="18"/>
      <c r="AJ322" s="18"/>
      <c r="AK322" s="18"/>
      <c r="AL322" s="18"/>
      <c r="AM322" s="18"/>
      <c r="AN322" s="18"/>
      <c r="AO322" s="18"/>
      <c r="AP322" s="18"/>
      <c r="AQ322" s="18"/>
      <c r="AR322" s="18"/>
      <c r="AS322" s="18"/>
      <c r="AT322" s="18"/>
    </row>
    <row r="323" spans="1:46" x14ac:dyDescent="0.25">
      <c r="C323" s="18"/>
      <c r="D323" s="18"/>
      <c r="E323" s="18"/>
      <c r="F323" s="18"/>
      <c r="G323" s="18"/>
      <c r="H323" s="18"/>
      <c r="I323" s="18"/>
      <c r="J323" s="18"/>
      <c r="K323" s="18"/>
      <c r="L323" s="18"/>
      <c r="M323" s="18"/>
      <c r="N323" s="18"/>
      <c r="O323" s="18"/>
      <c r="V323" s="18"/>
      <c r="W323" s="18"/>
      <c r="X323" s="18"/>
      <c r="Y323" s="18"/>
      <c r="Z323" s="18"/>
      <c r="AA323" s="18"/>
      <c r="AB323" s="18"/>
      <c r="AC323" s="18"/>
      <c r="AD323" s="18"/>
      <c r="AE323" s="18"/>
      <c r="AF323" s="18"/>
      <c r="AG323" s="18"/>
      <c r="AH323" s="18"/>
      <c r="AI323" s="18"/>
      <c r="AJ323" s="18"/>
      <c r="AK323" s="18"/>
      <c r="AL323" s="18"/>
      <c r="AM323" s="18"/>
      <c r="AN323" s="18"/>
      <c r="AO323" s="18"/>
      <c r="AP323" s="18"/>
      <c r="AQ323" s="18"/>
      <c r="AR323" s="18"/>
      <c r="AS323" s="18"/>
      <c r="AT323" s="18"/>
    </row>
    <row r="324" spans="1:46" x14ac:dyDescent="0.25">
      <c r="C324" s="18"/>
      <c r="D324" s="18"/>
      <c r="E324" s="18"/>
      <c r="F324" s="18"/>
      <c r="G324" s="18"/>
      <c r="H324" s="18"/>
      <c r="I324" s="18"/>
      <c r="J324" s="18"/>
      <c r="K324" s="18"/>
      <c r="L324" s="18"/>
      <c r="M324" s="18"/>
      <c r="N324" s="18"/>
      <c r="O324" s="18"/>
      <c r="V324" s="18"/>
      <c r="W324" s="18"/>
      <c r="X324" s="18"/>
      <c r="Y324" s="18"/>
      <c r="Z324" s="18"/>
      <c r="AA324" s="18"/>
      <c r="AB324" s="18"/>
      <c r="AC324" s="18"/>
      <c r="AD324" s="18"/>
      <c r="AE324" s="18"/>
      <c r="AF324" s="18"/>
      <c r="AG324" s="18"/>
      <c r="AH324" s="18"/>
      <c r="AI324" s="18"/>
      <c r="AJ324" s="18"/>
      <c r="AK324" s="18"/>
      <c r="AL324" s="18"/>
      <c r="AM324" s="18"/>
      <c r="AN324" s="18"/>
      <c r="AO324" s="18"/>
      <c r="AP324" s="18"/>
      <c r="AQ324" s="18"/>
      <c r="AR324" s="18"/>
      <c r="AS324" s="18"/>
      <c r="AT324" s="18"/>
    </row>
    <row r="325" spans="1:46" x14ac:dyDescent="0.25">
      <c r="C325" s="18"/>
      <c r="D325" s="18"/>
      <c r="E325" s="18"/>
      <c r="F325" s="18"/>
      <c r="G325" s="18"/>
      <c r="H325" s="18"/>
      <c r="I325" s="18"/>
      <c r="J325" s="18"/>
      <c r="K325" s="18"/>
      <c r="L325" s="18"/>
      <c r="M325" s="18"/>
      <c r="N325" s="18"/>
      <c r="O325" s="18"/>
      <c r="V325" s="18"/>
      <c r="W325" s="18"/>
      <c r="X325" s="18"/>
      <c r="Y325" s="18"/>
      <c r="Z325" s="18"/>
      <c r="AA325" s="18"/>
      <c r="AB325" s="18"/>
      <c r="AC325" s="18"/>
      <c r="AD325" s="18"/>
      <c r="AE325" s="18"/>
      <c r="AF325" s="18"/>
      <c r="AG325" s="18"/>
      <c r="AH325" s="18"/>
      <c r="AI325" s="18"/>
      <c r="AJ325" s="18"/>
      <c r="AK325" s="18"/>
      <c r="AL325" s="18"/>
      <c r="AM325" s="18"/>
      <c r="AN325" s="18"/>
      <c r="AO325" s="18"/>
      <c r="AP325" s="18"/>
      <c r="AQ325" s="18"/>
      <c r="AR325" s="18"/>
      <c r="AS325" s="18"/>
      <c r="AT325" s="18"/>
    </row>
    <row r="326" spans="1:46" x14ac:dyDescent="0.25">
      <c r="C326" s="18"/>
      <c r="D326" s="18"/>
      <c r="E326" s="18"/>
      <c r="F326" s="18"/>
      <c r="G326" s="18"/>
      <c r="H326" s="18"/>
      <c r="I326" s="18"/>
      <c r="J326" s="18"/>
      <c r="K326" s="18"/>
      <c r="L326" s="18"/>
      <c r="M326" s="18"/>
      <c r="N326" s="18"/>
      <c r="O326" s="18"/>
      <c r="V326" s="18"/>
      <c r="W326" s="18"/>
      <c r="X326" s="18"/>
      <c r="Y326" s="18"/>
      <c r="Z326" s="18"/>
      <c r="AA326" s="18"/>
      <c r="AB326" s="18"/>
      <c r="AC326" s="18"/>
      <c r="AD326" s="18"/>
      <c r="AE326" s="18"/>
      <c r="AF326" s="18"/>
      <c r="AG326" s="18"/>
      <c r="AH326" s="18"/>
      <c r="AI326" s="18"/>
      <c r="AJ326" s="18"/>
      <c r="AK326" s="18"/>
      <c r="AL326" s="18"/>
      <c r="AM326" s="18"/>
      <c r="AN326" s="18"/>
      <c r="AO326" s="18"/>
      <c r="AP326" s="18"/>
      <c r="AQ326" s="18"/>
      <c r="AR326" s="18"/>
      <c r="AS326" s="18"/>
      <c r="AT326" s="18"/>
    </row>
    <row r="327" spans="1:46" x14ac:dyDescent="0.25">
      <c r="C327" s="18"/>
      <c r="D327" s="18"/>
      <c r="E327" s="18"/>
      <c r="F327" s="18"/>
      <c r="G327" s="18"/>
      <c r="H327" s="18"/>
      <c r="I327" s="18"/>
      <c r="J327" s="18"/>
      <c r="K327" s="18"/>
      <c r="L327" s="18"/>
      <c r="M327" s="18"/>
      <c r="N327" s="18"/>
      <c r="O327" s="18"/>
      <c r="V327" s="18"/>
      <c r="W327" s="18"/>
      <c r="X327" s="18"/>
      <c r="Y327" s="18"/>
      <c r="Z327" s="18"/>
      <c r="AA327" s="18"/>
      <c r="AB327" s="18"/>
      <c r="AC327" s="18"/>
      <c r="AD327" s="18"/>
      <c r="AE327" s="18"/>
      <c r="AF327" s="18"/>
      <c r="AG327" s="18"/>
      <c r="AH327" s="18"/>
      <c r="AI327" s="18"/>
      <c r="AJ327" s="18"/>
      <c r="AK327" s="18"/>
      <c r="AL327" s="18"/>
      <c r="AM327" s="18"/>
      <c r="AN327" s="18"/>
      <c r="AO327" s="18"/>
      <c r="AP327" s="18"/>
      <c r="AQ327" s="18"/>
      <c r="AR327" s="18"/>
      <c r="AS327" s="18"/>
      <c r="AT327" s="18"/>
    </row>
    <row r="328" spans="1:46" x14ac:dyDescent="0.25">
      <c r="C328" s="18"/>
      <c r="D328" s="18"/>
      <c r="E328" s="18"/>
      <c r="F328" s="18"/>
      <c r="G328" s="18"/>
      <c r="H328" s="18"/>
      <c r="I328" s="18"/>
      <c r="J328" s="18"/>
      <c r="K328" s="18"/>
      <c r="L328" s="18"/>
      <c r="M328" s="18"/>
      <c r="N328" s="18"/>
      <c r="O328" s="18"/>
      <c r="V328" s="18"/>
      <c r="W328" s="18"/>
      <c r="X328" s="18"/>
      <c r="Y328" s="18"/>
      <c r="Z328" s="18"/>
      <c r="AA328" s="18"/>
      <c r="AB328" s="18"/>
      <c r="AC328" s="18"/>
      <c r="AD328" s="18"/>
      <c r="AE328" s="18"/>
      <c r="AF328" s="18"/>
      <c r="AG328" s="18"/>
      <c r="AH328" s="18"/>
      <c r="AI328" s="18"/>
      <c r="AJ328" s="18"/>
      <c r="AK328" s="18"/>
      <c r="AL328" s="18"/>
      <c r="AM328" s="18"/>
      <c r="AN328" s="18"/>
      <c r="AO328" s="18"/>
      <c r="AP328" s="18"/>
      <c r="AQ328" s="18"/>
      <c r="AR328" s="18"/>
      <c r="AS328" s="18"/>
      <c r="AT328" s="18"/>
    </row>
    <row r="329" spans="1:46" s="15" customFormat="1" x14ac:dyDescent="0.25">
      <c r="A329" s="2"/>
      <c r="B329"/>
      <c r="C329" s="18"/>
      <c r="D329" s="18"/>
      <c r="E329" s="18"/>
      <c r="F329" s="18"/>
      <c r="G329" s="18"/>
      <c r="H329" s="18"/>
      <c r="I329" s="18"/>
      <c r="J329" s="18"/>
      <c r="K329" s="18"/>
      <c r="L329" s="18"/>
      <c r="M329" s="18"/>
      <c r="N329" s="18"/>
      <c r="O329" s="18"/>
      <c r="V329" s="18"/>
      <c r="W329" s="18"/>
      <c r="X329" s="18"/>
      <c r="Y329" s="18"/>
      <c r="Z329" s="18"/>
      <c r="AA329" s="18"/>
      <c r="AB329" s="18"/>
      <c r="AC329" s="18"/>
      <c r="AD329" s="18"/>
      <c r="AE329" s="18"/>
      <c r="AF329" s="18"/>
      <c r="AG329" s="18"/>
      <c r="AH329" s="18"/>
      <c r="AI329" s="18"/>
      <c r="AJ329" s="18"/>
      <c r="AK329" s="18"/>
      <c r="AL329" s="18"/>
      <c r="AM329" s="18"/>
      <c r="AN329" s="18"/>
      <c r="AO329" s="18"/>
      <c r="AP329" s="18"/>
      <c r="AQ329" s="18"/>
      <c r="AR329" s="18"/>
      <c r="AS329" s="18"/>
      <c r="AT329" s="18"/>
    </row>
    <row r="330" spans="1:46" s="15" customFormat="1" x14ac:dyDescent="0.25">
      <c r="A330" s="2"/>
      <c r="B330"/>
      <c r="C330" s="18"/>
      <c r="D330" s="18"/>
      <c r="E330" s="18"/>
      <c r="F330" s="18"/>
      <c r="G330" s="18"/>
      <c r="H330" s="18"/>
      <c r="I330" s="18"/>
      <c r="J330" s="18"/>
      <c r="K330" s="18"/>
      <c r="L330" s="18"/>
      <c r="M330" s="18"/>
      <c r="N330" s="18"/>
      <c r="O330" s="18"/>
      <c r="V330" s="18"/>
      <c r="W330" s="18"/>
      <c r="X330" s="18"/>
      <c r="Y330" s="18"/>
      <c r="Z330" s="18"/>
      <c r="AA330" s="18"/>
      <c r="AB330" s="18"/>
      <c r="AC330" s="18"/>
      <c r="AD330" s="18"/>
      <c r="AE330" s="18"/>
      <c r="AF330" s="18"/>
      <c r="AG330" s="18"/>
      <c r="AH330" s="18"/>
      <c r="AI330" s="18"/>
      <c r="AJ330" s="18"/>
      <c r="AK330" s="18"/>
      <c r="AL330" s="18"/>
      <c r="AM330" s="18"/>
      <c r="AN330" s="18"/>
      <c r="AO330" s="18"/>
      <c r="AP330" s="18"/>
      <c r="AQ330" s="18"/>
      <c r="AR330" s="18"/>
      <c r="AS330" s="18"/>
      <c r="AT330" s="18"/>
    </row>
    <row r="331" spans="1:46" x14ac:dyDescent="0.25">
      <c r="C331" s="18"/>
      <c r="D331" s="18"/>
      <c r="E331" s="18"/>
      <c r="F331" s="18"/>
      <c r="G331" s="18"/>
      <c r="H331" s="18"/>
      <c r="I331" s="18"/>
      <c r="J331" s="18"/>
      <c r="K331" s="18"/>
      <c r="L331" s="18"/>
      <c r="M331" s="18"/>
      <c r="N331" s="18"/>
      <c r="O331" s="18"/>
      <c r="V331" s="18"/>
      <c r="W331" s="18"/>
      <c r="X331" s="18"/>
      <c r="Y331" s="18"/>
      <c r="Z331" s="18"/>
      <c r="AA331" s="18"/>
      <c r="AB331" s="18"/>
      <c r="AC331" s="18"/>
      <c r="AD331" s="18"/>
      <c r="AE331" s="18"/>
      <c r="AF331" s="18"/>
      <c r="AG331" s="18"/>
      <c r="AH331" s="18"/>
      <c r="AI331" s="18"/>
      <c r="AJ331" s="18"/>
      <c r="AK331" s="18"/>
      <c r="AL331" s="18"/>
      <c r="AM331" s="18"/>
      <c r="AN331" s="18"/>
      <c r="AO331" s="18"/>
      <c r="AP331" s="18"/>
      <c r="AQ331" s="18"/>
      <c r="AR331" s="18"/>
      <c r="AS331" s="18"/>
      <c r="AT331" s="18"/>
    </row>
    <row r="332" spans="1:46" x14ac:dyDescent="0.25">
      <c r="C332" s="18"/>
      <c r="D332" s="18"/>
      <c r="E332" s="18"/>
      <c r="F332" s="18"/>
      <c r="G332" s="18"/>
      <c r="H332" s="18"/>
      <c r="I332" s="18"/>
      <c r="J332" s="18"/>
      <c r="K332" s="18"/>
      <c r="L332" s="18"/>
      <c r="M332" s="18"/>
      <c r="N332" s="18"/>
      <c r="O332" s="18"/>
      <c r="V332" s="18"/>
      <c r="W332" s="18"/>
      <c r="X332" s="18"/>
      <c r="Y332" s="18"/>
      <c r="Z332" s="18"/>
      <c r="AA332" s="18"/>
      <c r="AB332" s="18"/>
      <c r="AC332" s="18"/>
      <c r="AD332" s="18"/>
      <c r="AE332" s="18"/>
      <c r="AF332" s="18"/>
      <c r="AG332" s="18"/>
      <c r="AH332" s="18"/>
      <c r="AI332" s="18"/>
      <c r="AJ332" s="18"/>
      <c r="AK332" s="18"/>
      <c r="AL332" s="18"/>
      <c r="AM332" s="18"/>
      <c r="AN332" s="18"/>
      <c r="AO332" s="18"/>
      <c r="AP332" s="18"/>
      <c r="AQ332" s="18"/>
      <c r="AR332" s="18"/>
      <c r="AS332" s="18"/>
      <c r="AT332" s="18"/>
    </row>
    <row r="333" spans="1:46" x14ac:dyDescent="0.25">
      <c r="C333" s="18"/>
      <c r="D333" s="18"/>
      <c r="E333" s="18"/>
      <c r="F333" s="18"/>
      <c r="G333" s="18"/>
      <c r="H333" s="18"/>
      <c r="I333" s="18"/>
      <c r="J333" s="18"/>
      <c r="K333" s="18"/>
      <c r="L333" s="18"/>
      <c r="M333" s="18"/>
      <c r="N333" s="18"/>
      <c r="O333" s="18"/>
      <c r="V333" s="18"/>
      <c r="W333" s="18"/>
      <c r="X333" s="18"/>
      <c r="Y333" s="18"/>
      <c r="Z333" s="18"/>
      <c r="AA333" s="18"/>
      <c r="AB333" s="18"/>
      <c r="AC333" s="18"/>
      <c r="AD333" s="18"/>
      <c r="AE333" s="18"/>
      <c r="AF333" s="18"/>
      <c r="AG333" s="18"/>
      <c r="AH333" s="18"/>
      <c r="AI333" s="18"/>
      <c r="AJ333" s="18"/>
      <c r="AK333" s="18"/>
      <c r="AL333" s="18"/>
      <c r="AM333" s="18"/>
      <c r="AN333" s="18"/>
      <c r="AO333" s="18"/>
      <c r="AP333" s="18"/>
      <c r="AQ333" s="18"/>
      <c r="AR333" s="18"/>
      <c r="AS333" s="18"/>
      <c r="AT333" s="18"/>
    </row>
    <row r="334" spans="1:46" x14ac:dyDescent="0.25">
      <c r="C334" s="18"/>
      <c r="D334" s="18"/>
      <c r="E334" s="18"/>
      <c r="F334" s="18"/>
      <c r="G334" s="18"/>
      <c r="H334" s="18"/>
      <c r="I334" s="18"/>
      <c r="J334" s="18"/>
      <c r="K334" s="18"/>
      <c r="L334" s="18"/>
      <c r="M334" s="18"/>
      <c r="N334" s="18"/>
      <c r="O334" s="18"/>
      <c r="V334" s="18"/>
      <c r="W334" s="18"/>
      <c r="X334" s="18"/>
      <c r="Y334" s="18"/>
      <c r="Z334" s="18"/>
      <c r="AA334" s="18"/>
      <c r="AB334" s="18"/>
      <c r="AC334" s="18"/>
      <c r="AD334" s="18"/>
      <c r="AE334" s="18"/>
      <c r="AF334" s="18"/>
      <c r="AG334" s="18"/>
      <c r="AH334" s="18"/>
      <c r="AI334" s="18"/>
      <c r="AJ334" s="18"/>
      <c r="AK334" s="18"/>
      <c r="AL334" s="18"/>
      <c r="AM334" s="18"/>
      <c r="AN334" s="18"/>
      <c r="AO334" s="18"/>
      <c r="AP334" s="18"/>
      <c r="AQ334" s="18"/>
      <c r="AR334" s="18"/>
      <c r="AS334" s="18"/>
      <c r="AT334" s="18"/>
    </row>
    <row r="335" spans="1:46" x14ac:dyDescent="0.25">
      <c r="B335" s="12"/>
      <c r="C335" s="18"/>
      <c r="D335" s="18"/>
      <c r="E335" s="18"/>
      <c r="F335" s="18"/>
      <c r="G335" s="18"/>
      <c r="H335" s="18"/>
      <c r="I335" s="18"/>
      <c r="J335" s="18"/>
      <c r="K335" s="18"/>
      <c r="L335" s="18"/>
      <c r="M335" s="18"/>
      <c r="N335" s="18"/>
      <c r="O335" s="18"/>
      <c r="V335" s="18"/>
      <c r="W335" s="18"/>
      <c r="X335" s="18"/>
      <c r="Y335" s="18"/>
      <c r="Z335" s="18"/>
      <c r="AA335" s="18"/>
      <c r="AB335" s="18"/>
      <c r="AC335" s="18"/>
      <c r="AD335" s="18"/>
      <c r="AE335" s="18"/>
      <c r="AF335" s="18"/>
      <c r="AG335" s="18"/>
      <c r="AH335" s="18"/>
      <c r="AI335" s="18"/>
      <c r="AJ335" s="18"/>
      <c r="AK335" s="18"/>
      <c r="AL335" s="18"/>
      <c r="AM335" s="18"/>
      <c r="AN335" s="18"/>
      <c r="AO335" s="18"/>
      <c r="AP335" s="18"/>
      <c r="AQ335" s="18"/>
      <c r="AR335" s="18"/>
      <c r="AS335" s="18"/>
      <c r="AT335" s="18"/>
    </row>
    <row r="336" spans="1:46" x14ac:dyDescent="0.25">
      <c r="B336" s="2"/>
      <c r="C336" s="18"/>
      <c r="D336" s="18"/>
      <c r="E336" s="18"/>
      <c r="F336" s="18"/>
      <c r="G336" s="18"/>
      <c r="H336" s="18"/>
      <c r="I336" s="18"/>
      <c r="J336" s="18"/>
      <c r="K336" s="18"/>
      <c r="L336" s="18"/>
      <c r="M336" s="18"/>
      <c r="N336" s="18"/>
      <c r="O336" s="18"/>
      <c r="V336" s="18"/>
      <c r="W336" s="18"/>
      <c r="X336" s="18"/>
      <c r="Y336" s="18"/>
      <c r="Z336" s="18"/>
      <c r="AA336" s="18"/>
      <c r="AB336" s="18"/>
      <c r="AC336" s="18"/>
      <c r="AD336" s="18"/>
      <c r="AE336" s="18"/>
      <c r="AF336" s="18"/>
      <c r="AG336" s="18"/>
      <c r="AH336" s="18"/>
      <c r="AI336" s="18"/>
      <c r="AJ336" s="18"/>
      <c r="AK336" s="18"/>
      <c r="AL336" s="18"/>
      <c r="AM336" s="18"/>
      <c r="AN336" s="18"/>
      <c r="AO336" s="18"/>
      <c r="AP336" s="18"/>
      <c r="AQ336" s="18"/>
      <c r="AR336" s="18"/>
      <c r="AS336" s="18"/>
      <c r="AT336" s="18"/>
    </row>
    <row r="337" spans="1:46" x14ac:dyDescent="0.25">
      <c r="B337" s="2"/>
      <c r="C337" s="18"/>
      <c r="D337" s="18"/>
      <c r="E337" s="18"/>
      <c r="F337" s="18"/>
      <c r="G337" s="18"/>
      <c r="H337" s="18"/>
      <c r="I337" s="18"/>
      <c r="J337" s="18"/>
      <c r="K337" s="18"/>
      <c r="L337" s="18"/>
      <c r="M337" s="18"/>
      <c r="N337" s="18"/>
      <c r="O337" s="18"/>
      <c r="V337" s="18"/>
      <c r="W337" s="18"/>
      <c r="X337" s="18"/>
      <c r="Y337" s="18"/>
      <c r="Z337" s="18"/>
      <c r="AA337" s="18"/>
      <c r="AB337" s="18"/>
      <c r="AC337" s="18"/>
      <c r="AD337" s="18"/>
      <c r="AE337" s="18"/>
      <c r="AF337" s="18"/>
      <c r="AG337" s="18"/>
      <c r="AH337" s="18"/>
      <c r="AI337" s="18"/>
      <c r="AJ337" s="18"/>
      <c r="AK337" s="18"/>
      <c r="AL337" s="18"/>
      <c r="AM337" s="18"/>
      <c r="AN337" s="18"/>
      <c r="AO337" s="18"/>
      <c r="AP337" s="18"/>
      <c r="AQ337" s="18"/>
      <c r="AR337" s="18"/>
      <c r="AS337" s="18"/>
      <c r="AT337" s="18"/>
    </row>
    <row r="338" spans="1:46" x14ac:dyDescent="0.25">
      <c r="B338" s="2"/>
      <c r="C338" s="18"/>
      <c r="D338" s="18"/>
      <c r="E338" s="18"/>
      <c r="F338" s="18"/>
      <c r="G338" s="18"/>
      <c r="H338" s="18"/>
      <c r="I338" s="18"/>
      <c r="J338" s="18"/>
      <c r="K338" s="18"/>
      <c r="L338" s="18"/>
      <c r="M338" s="18"/>
      <c r="N338" s="18"/>
      <c r="O338" s="18"/>
      <c r="V338" s="18"/>
      <c r="W338" s="18"/>
      <c r="X338" s="18"/>
      <c r="Y338" s="18"/>
      <c r="Z338" s="18"/>
      <c r="AA338" s="18"/>
      <c r="AB338" s="18"/>
      <c r="AC338" s="18"/>
      <c r="AD338" s="18"/>
      <c r="AE338" s="18"/>
      <c r="AF338" s="18"/>
      <c r="AG338" s="18"/>
      <c r="AH338" s="18"/>
      <c r="AI338" s="18"/>
      <c r="AJ338" s="18"/>
      <c r="AK338" s="18"/>
      <c r="AL338" s="18"/>
      <c r="AM338" s="18"/>
      <c r="AN338" s="18"/>
      <c r="AO338" s="18"/>
      <c r="AP338" s="18"/>
      <c r="AQ338" s="18"/>
      <c r="AR338" s="18"/>
      <c r="AS338" s="18"/>
      <c r="AT338" s="18"/>
    </row>
    <row r="339" spans="1:46" x14ac:dyDescent="0.25">
      <c r="B339" s="2"/>
      <c r="C339" s="18"/>
      <c r="D339" s="18"/>
      <c r="E339" s="18"/>
      <c r="F339" s="18"/>
      <c r="G339" s="18"/>
      <c r="H339" s="18"/>
      <c r="I339" s="18"/>
      <c r="J339" s="18"/>
      <c r="K339" s="18"/>
      <c r="L339" s="18"/>
      <c r="M339" s="18"/>
      <c r="N339" s="18"/>
      <c r="O339" s="18"/>
      <c r="V339" s="18"/>
      <c r="W339" s="18"/>
      <c r="X339" s="18"/>
      <c r="Y339" s="18"/>
      <c r="Z339" s="18"/>
      <c r="AA339" s="18"/>
      <c r="AB339" s="18"/>
      <c r="AC339" s="18"/>
      <c r="AD339" s="18"/>
      <c r="AE339" s="18"/>
      <c r="AF339" s="18"/>
      <c r="AG339" s="18"/>
      <c r="AH339" s="18"/>
      <c r="AI339" s="18"/>
      <c r="AJ339" s="18"/>
      <c r="AK339" s="18"/>
      <c r="AL339" s="18"/>
      <c r="AM339" s="18"/>
      <c r="AN339" s="18"/>
      <c r="AO339" s="18"/>
      <c r="AP339" s="18"/>
      <c r="AQ339" s="18"/>
      <c r="AR339" s="18"/>
      <c r="AS339" s="18"/>
      <c r="AT339" s="18"/>
    </row>
    <row r="340" spans="1:46" x14ac:dyDescent="0.25">
      <c r="B340" s="2"/>
      <c r="C340" s="18"/>
      <c r="D340" s="18"/>
      <c r="E340" s="18"/>
      <c r="F340" s="18"/>
      <c r="G340" s="18"/>
      <c r="H340" s="18"/>
      <c r="I340" s="18"/>
      <c r="J340" s="18"/>
      <c r="K340" s="18"/>
      <c r="L340" s="18"/>
      <c r="M340" s="18"/>
      <c r="N340" s="18"/>
      <c r="O340" s="18"/>
      <c r="V340" s="18"/>
      <c r="W340" s="18"/>
      <c r="X340" s="18"/>
      <c r="Y340" s="18"/>
      <c r="Z340" s="18"/>
      <c r="AA340" s="18"/>
      <c r="AB340" s="18"/>
      <c r="AC340" s="18"/>
      <c r="AD340" s="18"/>
      <c r="AE340" s="18"/>
      <c r="AF340" s="18"/>
      <c r="AG340" s="18"/>
      <c r="AH340" s="18"/>
      <c r="AI340" s="18"/>
      <c r="AJ340" s="18"/>
      <c r="AK340" s="18"/>
      <c r="AL340" s="18"/>
      <c r="AM340" s="18"/>
      <c r="AN340" s="18"/>
      <c r="AO340" s="18"/>
      <c r="AP340" s="18"/>
      <c r="AQ340" s="18"/>
      <c r="AR340" s="18"/>
      <c r="AS340" s="18"/>
      <c r="AT340" s="18"/>
    </row>
    <row r="341" spans="1:46" x14ac:dyDescent="0.25">
      <c r="B341" s="2"/>
      <c r="C341" s="18"/>
      <c r="D341" s="18"/>
      <c r="E341" s="18"/>
      <c r="F341" s="18"/>
      <c r="G341" s="18"/>
      <c r="H341" s="18"/>
      <c r="I341" s="18"/>
      <c r="J341" s="18"/>
      <c r="K341" s="18"/>
      <c r="L341" s="18"/>
      <c r="M341" s="18"/>
      <c r="N341" s="18"/>
      <c r="O341" s="18"/>
      <c r="V341" s="18"/>
      <c r="W341" s="18"/>
      <c r="X341" s="18"/>
      <c r="Y341" s="18"/>
      <c r="Z341" s="18"/>
      <c r="AA341" s="18"/>
      <c r="AB341" s="18"/>
      <c r="AC341" s="18"/>
      <c r="AD341" s="18"/>
      <c r="AE341" s="18"/>
      <c r="AF341" s="18"/>
      <c r="AG341" s="18"/>
      <c r="AH341" s="18"/>
      <c r="AI341" s="18"/>
      <c r="AJ341" s="18"/>
      <c r="AK341" s="18"/>
      <c r="AL341" s="18"/>
      <c r="AM341" s="18"/>
      <c r="AN341" s="18"/>
      <c r="AO341" s="18"/>
      <c r="AP341" s="18"/>
      <c r="AQ341" s="18"/>
      <c r="AR341" s="18"/>
      <c r="AS341" s="18"/>
      <c r="AT341" s="18"/>
    </row>
    <row r="342" spans="1:46" x14ac:dyDescent="0.25">
      <c r="C342" s="18"/>
      <c r="D342" s="18"/>
      <c r="E342" s="18"/>
      <c r="F342" s="18"/>
      <c r="G342" s="18"/>
      <c r="H342" s="18"/>
      <c r="I342" s="18"/>
      <c r="J342" s="18"/>
      <c r="K342" s="18"/>
      <c r="L342" s="18"/>
      <c r="M342" s="18"/>
      <c r="N342" s="18"/>
      <c r="O342" s="18"/>
      <c r="V342" s="18"/>
      <c r="W342" s="18"/>
      <c r="X342" s="18"/>
      <c r="Y342" s="18"/>
      <c r="Z342" s="18"/>
      <c r="AA342" s="18"/>
      <c r="AB342" s="18"/>
      <c r="AC342" s="18"/>
      <c r="AD342" s="18"/>
      <c r="AE342" s="18"/>
      <c r="AF342" s="18"/>
      <c r="AG342" s="18"/>
      <c r="AH342" s="18"/>
      <c r="AI342" s="18"/>
      <c r="AJ342" s="18"/>
      <c r="AK342" s="18"/>
      <c r="AL342" s="18"/>
      <c r="AM342" s="18"/>
      <c r="AN342" s="18"/>
      <c r="AO342" s="18"/>
      <c r="AP342" s="18"/>
      <c r="AQ342" s="18"/>
      <c r="AR342" s="18"/>
      <c r="AS342" s="18"/>
      <c r="AT342" s="18"/>
    </row>
    <row r="343" spans="1:46" s="15" customFormat="1" x14ac:dyDescent="0.25">
      <c r="A343" s="2"/>
      <c r="B343"/>
      <c r="C343" s="18"/>
      <c r="D343" s="18"/>
      <c r="E343" s="18"/>
      <c r="F343" s="18"/>
      <c r="G343" s="18"/>
      <c r="H343" s="18"/>
      <c r="I343" s="18"/>
      <c r="J343" s="18"/>
      <c r="K343" s="18"/>
      <c r="L343" s="18"/>
      <c r="M343" s="18"/>
      <c r="N343" s="18"/>
      <c r="O343" s="18"/>
      <c r="V343" s="18"/>
      <c r="W343" s="18"/>
      <c r="X343" s="18"/>
      <c r="Y343" s="18"/>
      <c r="Z343" s="18"/>
      <c r="AA343" s="18"/>
      <c r="AB343" s="18"/>
      <c r="AC343" s="18"/>
      <c r="AD343" s="18"/>
      <c r="AE343" s="18"/>
      <c r="AF343" s="18"/>
      <c r="AG343" s="18"/>
      <c r="AH343" s="18"/>
      <c r="AI343" s="18"/>
      <c r="AJ343" s="18"/>
      <c r="AK343" s="18"/>
      <c r="AL343" s="18"/>
      <c r="AM343" s="18"/>
      <c r="AN343" s="18"/>
      <c r="AO343" s="18"/>
      <c r="AP343" s="18"/>
      <c r="AQ343" s="18"/>
      <c r="AR343" s="18"/>
      <c r="AS343" s="18"/>
      <c r="AT343" s="18"/>
    </row>
    <row r="344" spans="1:46" s="15" customFormat="1" x14ac:dyDescent="0.25">
      <c r="A344" s="2"/>
      <c r="B344"/>
      <c r="C344" s="18"/>
      <c r="D344" s="18"/>
      <c r="E344" s="18"/>
      <c r="F344" s="18"/>
      <c r="G344" s="18"/>
      <c r="H344" s="18"/>
      <c r="I344" s="18"/>
      <c r="J344" s="18"/>
      <c r="K344" s="18"/>
      <c r="L344" s="18"/>
      <c r="M344" s="18"/>
      <c r="N344" s="18"/>
      <c r="O344" s="18"/>
      <c r="V344" s="18"/>
      <c r="W344" s="18"/>
      <c r="X344" s="18"/>
      <c r="Y344" s="18"/>
      <c r="Z344" s="18"/>
      <c r="AA344" s="18"/>
      <c r="AB344" s="18"/>
      <c r="AC344" s="18"/>
      <c r="AD344" s="18"/>
      <c r="AE344" s="18"/>
      <c r="AF344" s="18"/>
      <c r="AG344" s="18"/>
      <c r="AH344" s="18"/>
      <c r="AI344" s="18"/>
      <c r="AJ344" s="18"/>
      <c r="AK344" s="18"/>
      <c r="AL344" s="18"/>
      <c r="AM344" s="18"/>
      <c r="AN344" s="18"/>
      <c r="AO344" s="18"/>
      <c r="AP344" s="18"/>
      <c r="AQ344" s="18"/>
      <c r="AR344" s="18"/>
      <c r="AS344" s="18"/>
      <c r="AT344" s="18"/>
    </row>
    <row r="345" spans="1:46" s="15" customFormat="1" x14ac:dyDescent="0.25">
      <c r="A345" s="2"/>
      <c r="B345"/>
      <c r="C345" s="18"/>
      <c r="D345" s="18"/>
      <c r="E345" s="18"/>
      <c r="F345" s="18"/>
      <c r="G345" s="18"/>
      <c r="H345" s="18"/>
      <c r="I345" s="18"/>
      <c r="J345" s="18"/>
      <c r="K345" s="18"/>
      <c r="L345" s="18"/>
      <c r="M345" s="18"/>
      <c r="N345" s="18"/>
      <c r="O345" s="18"/>
      <c r="V345" s="18"/>
      <c r="W345" s="18"/>
      <c r="X345" s="18"/>
      <c r="Y345" s="18"/>
      <c r="Z345" s="18"/>
      <c r="AA345" s="18"/>
      <c r="AB345" s="18"/>
      <c r="AC345" s="18"/>
      <c r="AD345" s="18"/>
      <c r="AE345" s="18"/>
      <c r="AF345" s="18"/>
      <c r="AG345" s="18"/>
      <c r="AH345" s="18"/>
      <c r="AI345" s="18"/>
      <c r="AJ345" s="18"/>
      <c r="AK345" s="18"/>
      <c r="AL345" s="18"/>
      <c r="AM345" s="18"/>
      <c r="AN345" s="18"/>
      <c r="AO345" s="18"/>
      <c r="AP345" s="18"/>
      <c r="AQ345" s="18"/>
      <c r="AR345" s="18"/>
      <c r="AS345" s="18"/>
      <c r="AT345" s="18"/>
    </row>
    <row r="346" spans="1:46" x14ac:dyDescent="0.25">
      <c r="C346" s="18"/>
      <c r="D346" s="18"/>
      <c r="E346" s="18"/>
      <c r="F346" s="18"/>
      <c r="G346" s="18"/>
      <c r="H346" s="18"/>
      <c r="I346" s="18"/>
      <c r="J346" s="18"/>
      <c r="K346" s="18"/>
      <c r="L346" s="18"/>
      <c r="M346" s="18"/>
      <c r="N346" s="18"/>
      <c r="O346" s="18"/>
      <c r="V346" s="18"/>
      <c r="W346" s="18"/>
      <c r="X346" s="18"/>
      <c r="Y346" s="18"/>
      <c r="Z346" s="18"/>
      <c r="AA346" s="18"/>
      <c r="AB346" s="18"/>
      <c r="AC346" s="18"/>
      <c r="AD346" s="18"/>
      <c r="AE346" s="18"/>
      <c r="AF346" s="18"/>
      <c r="AG346" s="18"/>
      <c r="AH346" s="18"/>
      <c r="AI346" s="18"/>
      <c r="AJ346" s="18"/>
      <c r="AK346" s="18"/>
      <c r="AL346" s="18"/>
      <c r="AM346" s="18"/>
      <c r="AN346" s="18"/>
      <c r="AO346" s="18"/>
      <c r="AP346" s="18"/>
      <c r="AQ346" s="18"/>
      <c r="AR346" s="18"/>
      <c r="AS346" s="18"/>
      <c r="AT346" s="18"/>
    </row>
    <row r="347" spans="1:46" x14ac:dyDescent="0.25">
      <c r="C347" s="18"/>
      <c r="D347" s="18"/>
      <c r="E347" s="18"/>
      <c r="F347" s="18"/>
      <c r="G347" s="18"/>
      <c r="H347" s="18"/>
      <c r="I347" s="18"/>
      <c r="J347" s="18"/>
      <c r="K347" s="18"/>
      <c r="L347" s="18"/>
      <c r="M347" s="18"/>
      <c r="N347" s="18"/>
      <c r="O347" s="18"/>
      <c r="V347" s="18"/>
      <c r="W347" s="18"/>
      <c r="X347" s="18"/>
      <c r="Y347" s="18"/>
      <c r="Z347" s="18"/>
      <c r="AA347" s="18"/>
      <c r="AB347" s="18"/>
      <c r="AC347" s="18"/>
      <c r="AD347" s="18"/>
      <c r="AE347" s="18"/>
      <c r="AF347" s="18"/>
      <c r="AG347" s="18"/>
      <c r="AH347" s="18"/>
      <c r="AI347" s="18"/>
      <c r="AJ347" s="18"/>
      <c r="AK347" s="18"/>
      <c r="AL347" s="18"/>
      <c r="AM347" s="18"/>
      <c r="AN347" s="18"/>
      <c r="AO347" s="18"/>
      <c r="AP347" s="18"/>
      <c r="AQ347" s="18"/>
      <c r="AR347" s="18"/>
      <c r="AS347" s="18"/>
      <c r="AT347" s="18"/>
    </row>
    <row r="348" spans="1:46" s="15" customFormat="1" x14ac:dyDescent="0.25">
      <c r="A348" s="2"/>
      <c r="B348" s="12"/>
      <c r="C348" s="18"/>
      <c r="D348" s="18"/>
      <c r="E348" s="18"/>
      <c r="F348" s="18"/>
      <c r="G348" s="18"/>
      <c r="H348" s="18"/>
      <c r="I348" s="18"/>
      <c r="J348" s="18"/>
      <c r="K348" s="18"/>
      <c r="L348" s="18"/>
      <c r="M348" s="18"/>
      <c r="N348" s="18"/>
      <c r="O348" s="18"/>
      <c r="V348" s="18"/>
      <c r="W348" s="18"/>
      <c r="X348" s="18"/>
      <c r="Y348" s="18"/>
      <c r="Z348" s="18"/>
      <c r="AA348" s="18"/>
      <c r="AB348" s="18"/>
      <c r="AC348" s="18"/>
      <c r="AD348" s="18"/>
      <c r="AE348" s="18"/>
      <c r="AF348" s="18"/>
      <c r="AG348" s="18"/>
      <c r="AH348" s="18"/>
      <c r="AI348" s="18"/>
      <c r="AJ348" s="18"/>
      <c r="AK348" s="18"/>
      <c r="AL348" s="18"/>
      <c r="AM348" s="18"/>
      <c r="AN348" s="18"/>
      <c r="AO348" s="18"/>
      <c r="AP348" s="18"/>
      <c r="AQ348" s="18"/>
      <c r="AR348" s="18"/>
      <c r="AS348" s="18"/>
      <c r="AT348" s="18"/>
    </row>
    <row r="349" spans="1:46" s="15" customFormat="1" x14ac:dyDescent="0.25">
      <c r="A349" s="2"/>
      <c r="B349" s="2"/>
      <c r="C349" s="18"/>
      <c r="D349" s="18"/>
      <c r="E349" s="18"/>
      <c r="F349" s="18"/>
      <c r="G349" s="18"/>
      <c r="H349" s="18"/>
      <c r="I349" s="18"/>
      <c r="J349" s="18"/>
      <c r="K349" s="18"/>
      <c r="L349" s="18"/>
      <c r="M349" s="18"/>
      <c r="N349" s="18"/>
      <c r="O349" s="18"/>
      <c r="V349" s="18"/>
      <c r="W349" s="18"/>
      <c r="X349" s="18"/>
      <c r="Y349" s="18"/>
      <c r="Z349" s="18"/>
      <c r="AA349" s="18"/>
      <c r="AB349" s="18"/>
      <c r="AC349" s="18"/>
      <c r="AD349" s="18"/>
      <c r="AE349" s="18"/>
      <c r="AF349" s="18"/>
      <c r="AG349" s="18"/>
      <c r="AH349" s="18"/>
      <c r="AI349" s="18"/>
      <c r="AJ349" s="18"/>
      <c r="AK349" s="18"/>
      <c r="AL349" s="18"/>
      <c r="AM349" s="18"/>
      <c r="AN349" s="18"/>
      <c r="AO349" s="18"/>
      <c r="AP349" s="18"/>
      <c r="AQ349" s="18"/>
      <c r="AR349" s="18"/>
      <c r="AS349" s="18"/>
      <c r="AT349" s="18"/>
    </row>
    <row r="350" spans="1:46" s="15" customFormat="1" x14ac:dyDescent="0.25">
      <c r="A350" s="2"/>
      <c r="B350" s="2"/>
      <c r="C350" s="18"/>
      <c r="D350" s="18"/>
      <c r="E350" s="18"/>
      <c r="F350" s="18"/>
      <c r="G350" s="18"/>
      <c r="H350" s="18"/>
      <c r="I350" s="18"/>
      <c r="J350" s="18"/>
      <c r="K350" s="18"/>
      <c r="L350" s="18"/>
      <c r="M350" s="18"/>
      <c r="N350" s="18"/>
      <c r="O350" s="18"/>
      <c r="V350" s="18"/>
      <c r="W350" s="18"/>
      <c r="X350" s="18"/>
      <c r="Y350" s="18"/>
      <c r="Z350" s="18"/>
      <c r="AA350" s="18"/>
      <c r="AB350" s="18"/>
      <c r="AC350" s="18"/>
      <c r="AD350" s="18"/>
      <c r="AE350" s="18"/>
      <c r="AF350" s="18"/>
      <c r="AG350" s="18"/>
      <c r="AH350" s="18"/>
      <c r="AI350" s="18"/>
      <c r="AJ350" s="18"/>
      <c r="AK350" s="18"/>
      <c r="AL350" s="18"/>
      <c r="AM350" s="18"/>
      <c r="AN350" s="18"/>
      <c r="AO350" s="18"/>
      <c r="AP350" s="18"/>
      <c r="AQ350" s="18"/>
      <c r="AR350" s="18"/>
      <c r="AS350" s="18"/>
      <c r="AT350" s="18"/>
    </row>
    <row r="351" spans="1:46" s="15" customFormat="1" x14ac:dyDescent="0.25">
      <c r="A351" s="2"/>
      <c r="B351" s="2"/>
      <c r="C351" s="18"/>
      <c r="D351" s="18"/>
      <c r="E351" s="18"/>
      <c r="F351" s="18"/>
      <c r="G351" s="18"/>
      <c r="H351" s="18"/>
      <c r="I351" s="18"/>
      <c r="J351" s="18"/>
      <c r="K351" s="18"/>
      <c r="L351" s="18"/>
      <c r="M351" s="18"/>
      <c r="N351" s="18"/>
      <c r="O351" s="18"/>
      <c r="V351" s="18"/>
      <c r="W351" s="18"/>
      <c r="X351" s="18"/>
      <c r="Y351" s="18"/>
      <c r="Z351" s="18"/>
      <c r="AA351" s="18"/>
      <c r="AB351" s="18"/>
      <c r="AC351" s="18"/>
      <c r="AD351" s="18"/>
      <c r="AE351" s="18"/>
      <c r="AF351" s="18"/>
      <c r="AG351" s="18"/>
      <c r="AH351" s="18"/>
      <c r="AI351" s="18"/>
      <c r="AJ351" s="18"/>
      <c r="AK351" s="18"/>
      <c r="AL351" s="18"/>
      <c r="AM351" s="18"/>
      <c r="AN351" s="18"/>
      <c r="AO351" s="18"/>
      <c r="AP351" s="18"/>
      <c r="AQ351" s="18"/>
      <c r="AR351" s="18"/>
      <c r="AS351" s="18"/>
      <c r="AT351" s="18"/>
    </row>
    <row r="352" spans="1:46" s="15" customFormat="1" x14ac:dyDescent="0.25">
      <c r="A352" s="2"/>
      <c r="B352" s="2"/>
      <c r="C352" s="18"/>
      <c r="D352" s="18"/>
      <c r="E352" s="18"/>
      <c r="F352" s="18"/>
      <c r="G352" s="18"/>
      <c r="H352" s="18"/>
      <c r="I352" s="18"/>
      <c r="J352" s="18"/>
      <c r="K352" s="18"/>
      <c r="L352" s="18"/>
      <c r="M352" s="18"/>
      <c r="N352" s="18"/>
      <c r="O352" s="18"/>
      <c r="V352" s="18"/>
      <c r="W352" s="18"/>
      <c r="X352" s="18"/>
      <c r="Y352" s="18"/>
      <c r="Z352" s="18"/>
      <c r="AA352" s="18"/>
      <c r="AB352" s="18"/>
      <c r="AC352" s="18"/>
      <c r="AD352" s="18"/>
      <c r="AE352" s="18"/>
      <c r="AF352" s="18"/>
      <c r="AG352" s="18"/>
      <c r="AH352" s="18"/>
      <c r="AI352" s="18"/>
      <c r="AJ352" s="18"/>
      <c r="AK352" s="18"/>
      <c r="AL352" s="18"/>
      <c r="AM352" s="18"/>
      <c r="AN352" s="18"/>
      <c r="AO352" s="18"/>
      <c r="AP352" s="18"/>
      <c r="AQ352" s="18"/>
      <c r="AR352" s="18"/>
      <c r="AS352" s="18"/>
      <c r="AT352" s="18"/>
    </row>
    <row r="353" spans="1:46" s="15" customFormat="1" x14ac:dyDescent="0.25">
      <c r="A353" s="2"/>
      <c r="B353" s="2"/>
      <c r="C353" s="18"/>
      <c r="D353" s="18"/>
      <c r="E353" s="18"/>
      <c r="F353" s="18"/>
      <c r="G353" s="18"/>
      <c r="H353" s="18"/>
      <c r="I353" s="18"/>
      <c r="J353" s="18"/>
      <c r="K353" s="18"/>
      <c r="L353" s="18"/>
      <c r="M353" s="18"/>
      <c r="N353" s="18"/>
      <c r="O353" s="18"/>
      <c r="V353" s="18"/>
      <c r="W353" s="18"/>
      <c r="X353" s="18"/>
      <c r="Y353" s="18"/>
      <c r="Z353" s="18"/>
      <c r="AA353" s="18"/>
      <c r="AB353" s="18"/>
      <c r="AC353" s="18"/>
      <c r="AD353" s="18"/>
      <c r="AE353" s="18"/>
      <c r="AF353" s="18"/>
      <c r="AG353" s="18"/>
      <c r="AH353" s="18"/>
      <c r="AI353" s="18"/>
      <c r="AJ353" s="18"/>
      <c r="AK353" s="18"/>
      <c r="AL353" s="18"/>
      <c r="AM353" s="18"/>
      <c r="AN353" s="18"/>
      <c r="AO353" s="18"/>
      <c r="AP353" s="18"/>
      <c r="AQ353" s="18"/>
      <c r="AR353" s="18"/>
      <c r="AS353" s="18"/>
      <c r="AT353" s="18"/>
    </row>
    <row r="354" spans="1:46" s="15" customFormat="1" x14ac:dyDescent="0.25">
      <c r="A354" s="2"/>
      <c r="B354" s="2"/>
      <c r="C354" s="18"/>
      <c r="D354" s="18"/>
      <c r="E354" s="18"/>
      <c r="F354" s="18"/>
      <c r="G354" s="18"/>
      <c r="H354" s="18"/>
      <c r="I354" s="18"/>
      <c r="J354" s="18"/>
      <c r="K354" s="18"/>
      <c r="L354" s="18"/>
      <c r="M354" s="18"/>
      <c r="N354" s="18"/>
      <c r="O354" s="18"/>
      <c r="V354" s="18"/>
      <c r="W354" s="18"/>
      <c r="X354" s="18"/>
      <c r="Y354" s="18"/>
      <c r="Z354" s="18"/>
      <c r="AA354" s="18"/>
      <c r="AB354" s="18"/>
      <c r="AC354" s="18"/>
      <c r="AD354" s="18"/>
      <c r="AE354" s="18"/>
      <c r="AF354" s="18"/>
      <c r="AG354" s="18"/>
      <c r="AH354" s="18"/>
      <c r="AI354" s="18"/>
      <c r="AJ354" s="18"/>
      <c r="AK354" s="18"/>
      <c r="AL354" s="18"/>
      <c r="AM354" s="18"/>
      <c r="AN354" s="18"/>
      <c r="AO354" s="18"/>
      <c r="AP354" s="18"/>
      <c r="AQ354" s="18"/>
      <c r="AR354" s="18"/>
      <c r="AS354" s="18"/>
      <c r="AT354" s="18"/>
    </row>
    <row r="355" spans="1:46" x14ac:dyDescent="0.25">
      <c r="C355" s="18"/>
      <c r="D355" s="18"/>
      <c r="E355" s="18"/>
      <c r="F355" s="18"/>
      <c r="G355" s="18"/>
      <c r="H355" s="18"/>
      <c r="I355" s="18"/>
      <c r="J355" s="18"/>
      <c r="K355" s="18"/>
      <c r="L355" s="18"/>
      <c r="M355" s="18"/>
      <c r="N355" s="18"/>
      <c r="O355" s="18"/>
      <c r="V355" s="18"/>
      <c r="W355" s="18"/>
      <c r="X355" s="18"/>
      <c r="Y355" s="18"/>
      <c r="Z355" s="18"/>
      <c r="AA355" s="18"/>
      <c r="AB355" s="18"/>
      <c r="AC355" s="18"/>
      <c r="AD355" s="18"/>
      <c r="AE355" s="18"/>
      <c r="AF355" s="18"/>
      <c r="AG355" s="18"/>
      <c r="AH355" s="18"/>
      <c r="AI355" s="18"/>
      <c r="AJ355" s="18"/>
      <c r="AK355" s="18"/>
      <c r="AL355" s="18"/>
      <c r="AM355" s="18"/>
      <c r="AN355" s="18"/>
      <c r="AO355" s="18"/>
      <c r="AP355" s="18"/>
      <c r="AQ355" s="18"/>
      <c r="AR355" s="18"/>
      <c r="AS355" s="18"/>
      <c r="AT355" s="18"/>
    </row>
    <row r="356" spans="1:46" s="15" customFormat="1" x14ac:dyDescent="0.25">
      <c r="A356" s="2"/>
      <c r="B356"/>
      <c r="C356" s="18"/>
      <c r="D356" s="18"/>
      <c r="E356" s="18"/>
      <c r="F356" s="18"/>
      <c r="G356" s="18"/>
      <c r="H356" s="18"/>
      <c r="I356" s="18"/>
      <c r="J356" s="18"/>
      <c r="K356" s="18"/>
      <c r="L356" s="18"/>
      <c r="M356" s="18"/>
      <c r="N356" s="18"/>
      <c r="O356" s="18"/>
      <c r="V356" s="18"/>
      <c r="W356" s="18"/>
      <c r="X356" s="18"/>
      <c r="Y356" s="18"/>
      <c r="Z356" s="18"/>
      <c r="AA356" s="18"/>
      <c r="AB356" s="18"/>
      <c r="AC356" s="18"/>
      <c r="AD356" s="18"/>
      <c r="AE356" s="18"/>
      <c r="AF356" s="18"/>
      <c r="AG356" s="18"/>
      <c r="AH356" s="18"/>
      <c r="AI356" s="18"/>
      <c r="AJ356" s="18"/>
      <c r="AK356" s="18"/>
      <c r="AL356" s="18"/>
      <c r="AM356" s="18"/>
      <c r="AN356" s="18"/>
      <c r="AO356" s="18"/>
      <c r="AP356" s="18"/>
      <c r="AQ356" s="18"/>
      <c r="AR356" s="18"/>
      <c r="AS356" s="18"/>
      <c r="AT356" s="18"/>
    </row>
    <row r="357" spans="1:46" s="15" customFormat="1" x14ac:dyDescent="0.25">
      <c r="A357" s="2"/>
      <c r="B357"/>
      <c r="C357" s="18"/>
      <c r="D357" s="18"/>
      <c r="E357" s="18"/>
      <c r="F357" s="18"/>
      <c r="G357" s="18"/>
      <c r="H357" s="18"/>
      <c r="I357" s="18"/>
      <c r="J357" s="18"/>
      <c r="K357" s="18"/>
      <c r="L357" s="18"/>
      <c r="M357" s="18"/>
      <c r="N357" s="18"/>
      <c r="O357" s="18"/>
      <c r="V357" s="18"/>
      <c r="W357" s="18"/>
      <c r="X357" s="18"/>
      <c r="Y357" s="18"/>
      <c r="Z357" s="18"/>
      <c r="AA357" s="18"/>
      <c r="AB357" s="18"/>
      <c r="AC357" s="18"/>
      <c r="AD357" s="18"/>
      <c r="AE357" s="18"/>
      <c r="AF357" s="18"/>
      <c r="AG357" s="18"/>
      <c r="AH357" s="18"/>
      <c r="AI357" s="18"/>
      <c r="AJ357" s="18"/>
      <c r="AK357" s="18"/>
      <c r="AL357" s="18"/>
      <c r="AM357" s="18"/>
      <c r="AN357" s="18"/>
      <c r="AO357" s="18"/>
      <c r="AP357" s="18"/>
      <c r="AQ357" s="18"/>
      <c r="AR357" s="18"/>
      <c r="AS357" s="18"/>
      <c r="AT357" s="18"/>
    </row>
    <row r="358" spans="1:46" s="15" customFormat="1" x14ac:dyDescent="0.25">
      <c r="A358" s="2"/>
      <c r="B358"/>
      <c r="C358" s="18"/>
      <c r="D358" s="18"/>
      <c r="E358" s="18"/>
      <c r="F358" s="18"/>
      <c r="G358" s="18"/>
      <c r="H358" s="18"/>
      <c r="I358" s="18"/>
      <c r="J358" s="18"/>
      <c r="K358" s="18"/>
      <c r="L358" s="18"/>
      <c r="M358" s="18"/>
      <c r="N358" s="18"/>
      <c r="O358" s="18"/>
      <c r="V358" s="18"/>
      <c r="W358" s="18"/>
      <c r="X358" s="18"/>
      <c r="Y358" s="18"/>
      <c r="Z358" s="18"/>
      <c r="AA358" s="18"/>
      <c r="AB358" s="18"/>
      <c r="AC358" s="18"/>
      <c r="AD358" s="18"/>
      <c r="AE358" s="18"/>
      <c r="AF358" s="18"/>
      <c r="AG358" s="18"/>
      <c r="AH358" s="18"/>
      <c r="AI358" s="18"/>
      <c r="AJ358" s="18"/>
      <c r="AK358" s="18"/>
      <c r="AL358" s="18"/>
      <c r="AM358" s="18"/>
      <c r="AN358" s="18"/>
      <c r="AO358" s="18"/>
      <c r="AP358" s="18"/>
      <c r="AQ358" s="18"/>
      <c r="AR358" s="18"/>
      <c r="AS358" s="18"/>
      <c r="AT358" s="18"/>
    </row>
    <row r="359" spans="1:46" x14ac:dyDescent="0.25">
      <c r="B359" s="12"/>
      <c r="C359" s="18"/>
      <c r="D359" s="18"/>
      <c r="E359" s="18"/>
      <c r="F359" s="18"/>
      <c r="G359" s="18"/>
      <c r="H359" s="18"/>
      <c r="I359" s="18"/>
      <c r="J359" s="18"/>
      <c r="K359" s="18"/>
      <c r="L359" s="18"/>
      <c r="M359" s="18"/>
      <c r="N359" s="18"/>
      <c r="O359" s="18"/>
      <c r="V359" s="18"/>
      <c r="W359" s="18"/>
      <c r="X359" s="18"/>
      <c r="Y359" s="18"/>
      <c r="Z359" s="18"/>
      <c r="AA359" s="18"/>
      <c r="AB359" s="18"/>
      <c r="AC359" s="18"/>
      <c r="AD359" s="18"/>
      <c r="AE359" s="18"/>
      <c r="AF359" s="18"/>
      <c r="AG359" s="18"/>
      <c r="AH359" s="18"/>
      <c r="AI359" s="18"/>
      <c r="AJ359" s="18"/>
      <c r="AK359" s="18"/>
      <c r="AL359" s="18"/>
      <c r="AM359" s="18"/>
      <c r="AN359" s="18"/>
      <c r="AO359" s="18"/>
      <c r="AP359" s="18"/>
      <c r="AQ359" s="18"/>
      <c r="AR359" s="18"/>
      <c r="AS359" s="18"/>
      <c r="AT359" s="18"/>
    </row>
    <row r="360" spans="1:46" x14ac:dyDescent="0.25">
      <c r="B360" s="2"/>
      <c r="C360" s="18"/>
      <c r="D360" s="18"/>
      <c r="E360" s="18"/>
      <c r="F360" s="18"/>
      <c r="G360" s="18"/>
      <c r="H360" s="18"/>
      <c r="I360" s="18"/>
      <c r="J360" s="18"/>
      <c r="K360" s="18"/>
      <c r="L360" s="18"/>
      <c r="M360" s="18"/>
      <c r="N360" s="18"/>
      <c r="O360" s="18"/>
      <c r="V360" s="18"/>
      <c r="W360" s="18"/>
      <c r="X360" s="18"/>
      <c r="Y360" s="18"/>
      <c r="Z360" s="18"/>
      <c r="AA360" s="18"/>
      <c r="AB360" s="18"/>
      <c r="AC360" s="18"/>
      <c r="AD360" s="18"/>
      <c r="AE360" s="18"/>
      <c r="AF360" s="18"/>
      <c r="AG360" s="18"/>
      <c r="AH360" s="18"/>
      <c r="AI360" s="18"/>
      <c r="AJ360" s="18"/>
      <c r="AK360" s="18"/>
      <c r="AL360" s="18"/>
      <c r="AM360" s="18"/>
      <c r="AN360" s="18"/>
      <c r="AO360" s="18"/>
      <c r="AP360" s="18"/>
      <c r="AQ360" s="18"/>
      <c r="AR360" s="18"/>
      <c r="AS360" s="18"/>
      <c r="AT360" s="18"/>
    </row>
    <row r="361" spans="1:46" x14ac:dyDescent="0.25">
      <c r="B361" s="2"/>
      <c r="C361" s="18"/>
      <c r="D361" s="18"/>
      <c r="E361" s="18"/>
      <c r="F361" s="18"/>
      <c r="G361" s="18"/>
      <c r="H361" s="18"/>
      <c r="I361" s="18"/>
      <c r="J361" s="18"/>
      <c r="K361" s="18"/>
      <c r="L361" s="18"/>
      <c r="M361" s="18"/>
      <c r="N361" s="18"/>
      <c r="O361" s="18"/>
      <c r="V361" s="18"/>
      <c r="W361" s="18"/>
      <c r="X361" s="18"/>
      <c r="Y361" s="18"/>
      <c r="Z361" s="18"/>
      <c r="AA361" s="18"/>
      <c r="AB361" s="18"/>
      <c r="AC361" s="18"/>
      <c r="AD361" s="18"/>
      <c r="AE361" s="18"/>
      <c r="AF361" s="18"/>
      <c r="AG361" s="18"/>
      <c r="AH361" s="18"/>
      <c r="AI361" s="18"/>
      <c r="AJ361" s="18"/>
      <c r="AK361" s="18"/>
      <c r="AL361" s="18"/>
      <c r="AM361" s="18"/>
      <c r="AN361" s="18"/>
      <c r="AO361" s="18"/>
      <c r="AP361" s="18"/>
      <c r="AQ361" s="18"/>
      <c r="AR361" s="18"/>
      <c r="AS361" s="18"/>
      <c r="AT361" s="18"/>
    </row>
    <row r="362" spans="1:46" x14ac:dyDescent="0.25">
      <c r="B362" s="2"/>
      <c r="C362" s="18"/>
      <c r="D362" s="18"/>
      <c r="E362" s="18"/>
      <c r="F362" s="18"/>
      <c r="G362" s="18"/>
      <c r="H362" s="18"/>
      <c r="I362" s="18"/>
      <c r="J362" s="18"/>
      <c r="K362" s="18"/>
      <c r="L362" s="18"/>
      <c r="M362" s="18"/>
      <c r="N362" s="18"/>
      <c r="O362" s="18"/>
      <c r="V362" s="18"/>
      <c r="W362" s="18"/>
      <c r="X362" s="18"/>
      <c r="Y362" s="18"/>
      <c r="Z362" s="18"/>
      <c r="AA362" s="18"/>
      <c r="AB362" s="18"/>
      <c r="AC362" s="18"/>
      <c r="AD362" s="18"/>
      <c r="AE362" s="18"/>
      <c r="AF362" s="18"/>
      <c r="AG362" s="18"/>
      <c r="AH362" s="18"/>
      <c r="AI362" s="18"/>
      <c r="AJ362" s="18"/>
      <c r="AK362" s="18"/>
      <c r="AL362" s="18"/>
      <c r="AM362" s="18"/>
      <c r="AN362" s="18"/>
      <c r="AO362" s="18"/>
      <c r="AP362" s="18"/>
      <c r="AQ362" s="18"/>
      <c r="AR362" s="18"/>
      <c r="AS362" s="18"/>
      <c r="AT362" s="18"/>
    </row>
    <row r="363" spans="1:46" x14ac:dyDescent="0.25">
      <c r="B363" s="2"/>
      <c r="C363" s="18"/>
      <c r="D363" s="18"/>
      <c r="E363" s="18"/>
      <c r="F363" s="18"/>
      <c r="G363" s="18"/>
      <c r="H363" s="18"/>
      <c r="I363" s="18"/>
      <c r="J363" s="18"/>
      <c r="K363" s="18"/>
      <c r="L363" s="18"/>
      <c r="M363" s="18"/>
      <c r="N363" s="18"/>
      <c r="O363" s="18"/>
      <c r="V363" s="18"/>
      <c r="W363" s="18"/>
      <c r="X363" s="18"/>
      <c r="Y363" s="18"/>
      <c r="Z363" s="18"/>
      <c r="AA363" s="18"/>
      <c r="AB363" s="18"/>
      <c r="AC363" s="18"/>
      <c r="AD363" s="18"/>
      <c r="AE363" s="18"/>
      <c r="AF363" s="18"/>
      <c r="AG363" s="18"/>
      <c r="AH363" s="18"/>
      <c r="AI363" s="18"/>
      <c r="AJ363" s="18"/>
      <c r="AK363" s="18"/>
      <c r="AL363" s="18"/>
      <c r="AM363" s="18"/>
      <c r="AN363" s="18"/>
      <c r="AO363" s="18"/>
      <c r="AP363" s="18"/>
      <c r="AQ363" s="18"/>
      <c r="AR363" s="18"/>
      <c r="AS363" s="18"/>
      <c r="AT363" s="18"/>
    </row>
    <row r="364" spans="1:46" x14ac:dyDescent="0.25">
      <c r="B364" s="2"/>
      <c r="C364" s="18"/>
      <c r="D364" s="18"/>
      <c r="E364" s="18"/>
      <c r="F364" s="18"/>
      <c r="G364" s="18"/>
      <c r="H364" s="18"/>
      <c r="I364" s="18"/>
      <c r="J364" s="18"/>
      <c r="K364" s="18"/>
      <c r="L364" s="18"/>
      <c r="M364" s="18"/>
      <c r="N364" s="18"/>
      <c r="O364" s="18"/>
      <c r="V364" s="18"/>
      <c r="W364" s="18"/>
      <c r="X364" s="18"/>
      <c r="Y364" s="18"/>
      <c r="Z364" s="18"/>
      <c r="AA364" s="18"/>
      <c r="AB364" s="18"/>
      <c r="AC364" s="18"/>
      <c r="AD364" s="18"/>
      <c r="AE364" s="18"/>
      <c r="AF364" s="18"/>
      <c r="AG364" s="18"/>
      <c r="AH364" s="18"/>
      <c r="AI364" s="18"/>
      <c r="AJ364" s="18"/>
      <c r="AK364" s="18"/>
      <c r="AL364" s="18"/>
      <c r="AM364" s="18"/>
      <c r="AN364" s="18"/>
      <c r="AO364" s="18"/>
      <c r="AP364" s="18"/>
      <c r="AQ364" s="18"/>
      <c r="AR364" s="18"/>
      <c r="AS364" s="18"/>
      <c r="AT364" s="18"/>
    </row>
    <row r="365" spans="1:46" x14ac:dyDescent="0.25">
      <c r="B365" s="2"/>
      <c r="C365" s="18"/>
      <c r="D365" s="18"/>
      <c r="E365" s="18"/>
      <c r="F365" s="18"/>
      <c r="G365" s="18"/>
      <c r="H365" s="18"/>
      <c r="I365" s="18"/>
      <c r="J365" s="18"/>
      <c r="K365" s="18"/>
      <c r="L365" s="18"/>
      <c r="M365" s="18"/>
      <c r="N365" s="18"/>
      <c r="O365" s="18"/>
      <c r="V365" s="18"/>
      <c r="W365" s="18"/>
      <c r="X365" s="18"/>
      <c r="Y365" s="18"/>
      <c r="Z365" s="18"/>
      <c r="AA365" s="18"/>
      <c r="AB365" s="18"/>
      <c r="AC365" s="18"/>
      <c r="AD365" s="18"/>
      <c r="AE365" s="18"/>
      <c r="AF365" s="18"/>
      <c r="AG365" s="18"/>
      <c r="AH365" s="18"/>
      <c r="AI365" s="18"/>
      <c r="AJ365" s="18"/>
      <c r="AK365" s="18"/>
      <c r="AL365" s="18"/>
      <c r="AM365" s="18"/>
      <c r="AN365" s="18"/>
      <c r="AO365" s="18"/>
      <c r="AP365" s="18"/>
      <c r="AQ365" s="18"/>
      <c r="AR365" s="18"/>
      <c r="AS365" s="18"/>
      <c r="AT365" s="18"/>
    </row>
    <row r="366" spans="1:46" x14ac:dyDescent="0.25">
      <c r="C366" s="18"/>
      <c r="D366" s="18"/>
      <c r="E366" s="18"/>
      <c r="F366" s="18"/>
      <c r="G366" s="18"/>
      <c r="H366" s="18"/>
      <c r="I366" s="18"/>
      <c r="J366" s="18"/>
      <c r="K366" s="18"/>
      <c r="L366" s="18"/>
      <c r="M366" s="18"/>
      <c r="N366" s="18"/>
      <c r="O366" s="18"/>
      <c r="V366" s="18"/>
      <c r="W366" s="18"/>
      <c r="X366" s="18"/>
      <c r="Y366" s="18"/>
      <c r="Z366" s="18"/>
      <c r="AA366" s="18"/>
      <c r="AB366" s="18"/>
      <c r="AC366" s="18"/>
      <c r="AD366" s="18"/>
      <c r="AE366" s="18"/>
      <c r="AF366" s="18"/>
      <c r="AG366" s="18"/>
      <c r="AH366" s="18"/>
      <c r="AI366" s="18"/>
      <c r="AJ366" s="18"/>
      <c r="AK366" s="18"/>
      <c r="AL366" s="18"/>
      <c r="AM366" s="18"/>
      <c r="AN366" s="18"/>
      <c r="AO366" s="18"/>
      <c r="AP366" s="18"/>
      <c r="AQ366" s="18"/>
      <c r="AR366" s="18"/>
      <c r="AS366" s="18"/>
      <c r="AT366" s="18"/>
    </row>
    <row r="367" spans="1:46" x14ac:dyDescent="0.25">
      <c r="C367" s="18"/>
      <c r="D367" s="18"/>
      <c r="E367" s="18"/>
      <c r="F367" s="18"/>
      <c r="G367" s="18"/>
      <c r="H367" s="18"/>
      <c r="I367" s="18"/>
      <c r="J367" s="18"/>
      <c r="K367" s="18"/>
      <c r="L367" s="18"/>
      <c r="M367" s="18"/>
      <c r="N367" s="18"/>
      <c r="O367" s="18"/>
      <c r="V367" s="18"/>
      <c r="W367" s="18"/>
      <c r="X367" s="18"/>
      <c r="Y367" s="18"/>
      <c r="Z367" s="18"/>
      <c r="AA367" s="18"/>
      <c r="AB367" s="18"/>
      <c r="AC367" s="18"/>
      <c r="AD367" s="18"/>
      <c r="AE367" s="18"/>
      <c r="AF367" s="18"/>
      <c r="AG367" s="18"/>
      <c r="AH367" s="18"/>
      <c r="AI367" s="18"/>
      <c r="AJ367" s="18"/>
      <c r="AK367" s="18"/>
      <c r="AL367" s="18"/>
      <c r="AM367" s="18"/>
      <c r="AN367" s="18"/>
      <c r="AO367" s="18"/>
      <c r="AP367" s="18"/>
      <c r="AQ367" s="18"/>
      <c r="AR367" s="18"/>
      <c r="AS367" s="18"/>
      <c r="AT367" s="18"/>
    </row>
    <row r="368" spans="1:46" ht="18.75" x14ac:dyDescent="0.3">
      <c r="A368" s="265"/>
      <c r="B368" s="265"/>
      <c r="C368" s="18"/>
      <c r="D368" s="18"/>
      <c r="E368" s="18"/>
      <c r="F368" s="18"/>
      <c r="G368" s="18"/>
      <c r="H368" s="18"/>
      <c r="I368" s="18"/>
      <c r="J368" s="18"/>
      <c r="K368" s="18"/>
      <c r="L368" s="18"/>
      <c r="M368" s="18"/>
      <c r="N368" s="18"/>
      <c r="O368" s="18"/>
      <c r="V368" s="18"/>
      <c r="W368" s="18"/>
      <c r="X368" s="18"/>
      <c r="Y368" s="18"/>
      <c r="Z368" s="18"/>
      <c r="AA368" s="18"/>
      <c r="AB368" s="18"/>
      <c r="AC368" s="18"/>
      <c r="AD368" s="18"/>
      <c r="AE368" s="18"/>
      <c r="AF368" s="18"/>
      <c r="AG368" s="18"/>
      <c r="AH368" s="18"/>
      <c r="AI368" s="18"/>
      <c r="AJ368" s="18"/>
      <c r="AK368" s="18"/>
      <c r="AL368" s="18"/>
      <c r="AM368" s="18"/>
      <c r="AN368" s="18"/>
      <c r="AO368" s="18"/>
      <c r="AP368" s="18"/>
      <c r="AQ368" s="18"/>
      <c r="AR368" s="18"/>
      <c r="AS368" s="18"/>
      <c r="AT368" s="18"/>
    </row>
    <row r="369" spans="1:46" x14ac:dyDescent="0.25">
      <c r="C369" s="18"/>
      <c r="D369" s="18"/>
      <c r="E369" s="18"/>
      <c r="F369" s="18"/>
      <c r="G369" s="18"/>
      <c r="H369" s="18"/>
      <c r="I369" s="18"/>
      <c r="J369" s="18"/>
      <c r="K369" s="18"/>
      <c r="L369" s="18"/>
      <c r="M369" s="18"/>
      <c r="N369" s="18"/>
      <c r="O369" s="18"/>
      <c r="V369" s="18"/>
      <c r="W369" s="18"/>
      <c r="X369" s="18"/>
      <c r="Y369" s="18"/>
      <c r="Z369" s="18"/>
      <c r="AA369" s="18"/>
      <c r="AB369" s="18"/>
      <c r="AC369" s="18"/>
      <c r="AD369" s="18"/>
      <c r="AE369" s="18"/>
      <c r="AF369" s="18"/>
      <c r="AG369" s="18"/>
      <c r="AH369" s="18"/>
      <c r="AI369" s="18"/>
      <c r="AJ369" s="18"/>
      <c r="AK369" s="18"/>
      <c r="AL369" s="18"/>
      <c r="AM369" s="18"/>
      <c r="AN369" s="18"/>
      <c r="AO369" s="18"/>
      <c r="AP369" s="18"/>
      <c r="AQ369" s="18"/>
      <c r="AR369" s="18"/>
      <c r="AS369" s="18"/>
      <c r="AT369" s="18"/>
    </row>
    <row r="370" spans="1:46" x14ac:dyDescent="0.25">
      <c r="C370" s="18"/>
      <c r="D370" s="18"/>
      <c r="E370" s="18"/>
      <c r="F370" s="18"/>
      <c r="G370" s="18"/>
      <c r="H370" s="18"/>
      <c r="I370" s="18"/>
      <c r="J370" s="18"/>
      <c r="K370" s="18"/>
      <c r="L370" s="18"/>
      <c r="M370" s="18"/>
      <c r="N370" s="18"/>
      <c r="O370" s="18"/>
      <c r="V370" s="18"/>
      <c r="W370" s="18"/>
      <c r="X370" s="18"/>
      <c r="Y370" s="18"/>
      <c r="Z370" s="18"/>
      <c r="AA370" s="18"/>
      <c r="AB370" s="18"/>
      <c r="AC370" s="18"/>
      <c r="AD370" s="18"/>
      <c r="AE370" s="18"/>
      <c r="AF370" s="18"/>
      <c r="AG370" s="18"/>
      <c r="AH370" s="18"/>
      <c r="AI370" s="18"/>
      <c r="AJ370" s="18"/>
      <c r="AK370" s="18"/>
      <c r="AL370" s="18"/>
      <c r="AM370" s="18"/>
      <c r="AN370" s="18"/>
      <c r="AO370" s="18"/>
      <c r="AP370" s="18"/>
      <c r="AQ370" s="18"/>
      <c r="AR370" s="18"/>
      <c r="AS370" s="18"/>
      <c r="AT370" s="18"/>
    </row>
    <row r="371" spans="1:46" x14ac:dyDescent="0.25">
      <c r="C371" s="18"/>
      <c r="D371" s="18"/>
      <c r="E371" s="18"/>
      <c r="F371" s="18"/>
      <c r="G371" s="18"/>
      <c r="H371" s="18"/>
      <c r="I371" s="18"/>
      <c r="J371" s="18"/>
      <c r="K371" s="18"/>
      <c r="L371" s="18"/>
      <c r="M371" s="18"/>
      <c r="N371" s="18"/>
      <c r="O371" s="18"/>
      <c r="V371" s="18"/>
      <c r="W371" s="18"/>
      <c r="X371" s="18"/>
      <c r="Y371" s="18"/>
      <c r="Z371" s="18"/>
      <c r="AA371" s="18"/>
      <c r="AB371" s="18"/>
      <c r="AC371" s="18"/>
      <c r="AD371" s="18"/>
      <c r="AE371" s="18"/>
      <c r="AF371" s="18"/>
      <c r="AG371" s="18"/>
      <c r="AH371" s="18"/>
      <c r="AI371" s="18"/>
      <c r="AJ371" s="18"/>
      <c r="AK371" s="18"/>
      <c r="AL371" s="18"/>
      <c r="AM371" s="18"/>
      <c r="AN371" s="18"/>
      <c r="AO371" s="18"/>
      <c r="AP371" s="18"/>
      <c r="AQ371" s="18"/>
      <c r="AR371" s="18"/>
      <c r="AS371" s="18"/>
      <c r="AT371" s="18"/>
    </row>
    <row r="372" spans="1:46" x14ac:dyDescent="0.25">
      <c r="C372" s="18"/>
      <c r="D372" s="18"/>
      <c r="E372" s="18"/>
      <c r="F372" s="18"/>
      <c r="G372" s="18"/>
      <c r="H372" s="18"/>
      <c r="I372" s="18"/>
      <c r="J372" s="18"/>
      <c r="K372" s="18"/>
      <c r="L372" s="18"/>
      <c r="M372" s="18"/>
      <c r="N372" s="18"/>
      <c r="O372" s="18"/>
      <c r="V372" s="18"/>
      <c r="W372" s="18"/>
      <c r="X372" s="18"/>
      <c r="Y372" s="18"/>
      <c r="Z372" s="18"/>
      <c r="AA372" s="18"/>
      <c r="AB372" s="18"/>
      <c r="AC372" s="18"/>
      <c r="AD372" s="18"/>
      <c r="AE372" s="18"/>
      <c r="AF372" s="18"/>
      <c r="AG372" s="18"/>
      <c r="AH372" s="18"/>
      <c r="AI372" s="18"/>
      <c r="AJ372" s="18"/>
      <c r="AK372" s="18"/>
      <c r="AL372" s="18"/>
      <c r="AM372" s="18"/>
      <c r="AN372" s="18"/>
      <c r="AO372" s="18"/>
      <c r="AP372" s="18"/>
      <c r="AQ372" s="18"/>
      <c r="AR372" s="18"/>
      <c r="AS372" s="18"/>
      <c r="AT372" s="18"/>
    </row>
    <row r="373" spans="1:46" x14ac:dyDescent="0.25">
      <c r="C373" s="18"/>
      <c r="D373" s="18"/>
      <c r="E373" s="18"/>
      <c r="F373" s="18"/>
      <c r="G373" s="18"/>
      <c r="H373" s="18"/>
      <c r="I373" s="18"/>
      <c r="J373" s="18"/>
      <c r="K373" s="18"/>
      <c r="L373" s="18"/>
      <c r="M373" s="18"/>
      <c r="N373" s="18"/>
      <c r="O373" s="18"/>
      <c r="V373" s="18"/>
      <c r="W373" s="18"/>
      <c r="X373" s="18"/>
      <c r="Y373" s="18"/>
      <c r="Z373" s="18"/>
      <c r="AA373" s="18"/>
      <c r="AB373" s="18"/>
      <c r="AC373" s="18"/>
      <c r="AD373" s="18"/>
      <c r="AE373" s="18"/>
      <c r="AF373" s="18"/>
      <c r="AG373" s="18"/>
      <c r="AH373" s="18"/>
      <c r="AI373" s="18"/>
      <c r="AJ373" s="18"/>
      <c r="AK373" s="18"/>
      <c r="AL373" s="18"/>
      <c r="AM373" s="18"/>
      <c r="AN373" s="18"/>
      <c r="AO373" s="18"/>
      <c r="AP373" s="18"/>
      <c r="AQ373" s="18"/>
      <c r="AR373" s="18"/>
      <c r="AS373" s="18"/>
      <c r="AT373" s="18"/>
    </row>
    <row r="374" spans="1:46" x14ac:dyDescent="0.25">
      <c r="C374" s="18"/>
      <c r="D374" s="18"/>
      <c r="E374" s="18"/>
      <c r="F374" s="18"/>
      <c r="G374" s="18"/>
      <c r="H374" s="18"/>
      <c r="I374" s="18"/>
      <c r="J374" s="18"/>
      <c r="K374" s="18"/>
      <c r="L374" s="18"/>
      <c r="M374" s="18"/>
      <c r="N374" s="18"/>
      <c r="O374" s="18"/>
      <c r="V374" s="18"/>
      <c r="W374" s="18"/>
      <c r="X374" s="18"/>
      <c r="Y374" s="18"/>
      <c r="Z374" s="18"/>
      <c r="AA374" s="18"/>
      <c r="AB374" s="18"/>
      <c r="AC374" s="18"/>
      <c r="AD374" s="18"/>
      <c r="AE374" s="18"/>
      <c r="AF374" s="18"/>
      <c r="AG374" s="18"/>
      <c r="AH374" s="18"/>
      <c r="AI374" s="18"/>
      <c r="AJ374" s="18"/>
      <c r="AK374" s="18"/>
      <c r="AL374" s="18"/>
      <c r="AM374" s="18"/>
      <c r="AN374" s="18"/>
      <c r="AO374" s="18"/>
      <c r="AP374" s="18"/>
      <c r="AQ374" s="18"/>
      <c r="AR374" s="18"/>
      <c r="AS374" s="18"/>
      <c r="AT374" s="18"/>
    </row>
    <row r="375" spans="1:46" x14ac:dyDescent="0.25">
      <c r="C375" s="18"/>
      <c r="D375" s="18"/>
      <c r="E375" s="18"/>
      <c r="F375" s="18"/>
      <c r="G375" s="18"/>
      <c r="H375" s="18"/>
      <c r="I375" s="18"/>
      <c r="J375" s="18"/>
      <c r="K375" s="18"/>
      <c r="L375" s="18"/>
      <c r="M375" s="18"/>
      <c r="N375" s="18"/>
      <c r="O375" s="18"/>
      <c r="V375" s="18"/>
      <c r="W375" s="18"/>
      <c r="X375" s="18"/>
      <c r="Y375" s="18"/>
      <c r="Z375" s="18"/>
      <c r="AA375" s="18"/>
      <c r="AB375" s="18"/>
      <c r="AC375" s="18"/>
      <c r="AD375" s="18"/>
      <c r="AE375" s="18"/>
      <c r="AF375" s="18"/>
      <c r="AG375" s="18"/>
      <c r="AH375" s="18"/>
      <c r="AI375" s="18"/>
      <c r="AJ375" s="18"/>
      <c r="AK375" s="18"/>
      <c r="AL375" s="18"/>
      <c r="AM375" s="18"/>
      <c r="AN375" s="18"/>
      <c r="AO375" s="18"/>
      <c r="AP375" s="18"/>
      <c r="AQ375" s="18"/>
      <c r="AR375" s="18"/>
      <c r="AS375" s="18"/>
      <c r="AT375" s="18"/>
    </row>
    <row r="376" spans="1:46" x14ac:dyDescent="0.25">
      <c r="C376" s="18"/>
      <c r="D376" s="18"/>
      <c r="E376" s="18"/>
      <c r="F376" s="18"/>
      <c r="G376" s="18"/>
      <c r="H376" s="18"/>
      <c r="I376" s="18"/>
      <c r="J376" s="18"/>
      <c r="K376" s="18"/>
      <c r="L376" s="18"/>
      <c r="M376" s="18"/>
      <c r="N376" s="18"/>
      <c r="O376" s="18"/>
      <c r="V376" s="18"/>
      <c r="W376" s="18"/>
      <c r="X376" s="18"/>
      <c r="Y376" s="18"/>
      <c r="Z376" s="18"/>
      <c r="AA376" s="18"/>
      <c r="AB376" s="18"/>
      <c r="AC376" s="18"/>
      <c r="AD376" s="18"/>
      <c r="AE376" s="18"/>
      <c r="AF376" s="18"/>
      <c r="AG376" s="18"/>
      <c r="AH376" s="18"/>
      <c r="AI376" s="18"/>
      <c r="AJ376" s="18"/>
      <c r="AK376" s="18"/>
      <c r="AL376" s="18"/>
      <c r="AM376" s="18"/>
      <c r="AN376" s="18"/>
      <c r="AO376" s="18"/>
      <c r="AP376" s="18"/>
      <c r="AQ376" s="18"/>
      <c r="AR376" s="18"/>
      <c r="AS376" s="18"/>
      <c r="AT376" s="18"/>
    </row>
    <row r="377" spans="1:46" x14ac:dyDescent="0.25">
      <c r="C377" s="18"/>
      <c r="D377" s="18"/>
      <c r="E377" s="18"/>
      <c r="F377" s="18"/>
      <c r="G377" s="18"/>
      <c r="H377" s="18"/>
      <c r="I377" s="18"/>
      <c r="J377" s="18"/>
      <c r="K377" s="18"/>
      <c r="L377" s="18"/>
      <c r="M377" s="18"/>
      <c r="N377" s="18"/>
      <c r="O377" s="18"/>
      <c r="V377" s="18"/>
      <c r="W377" s="18"/>
      <c r="X377" s="18"/>
      <c r="Y377" s="18"/>
      <c r="Z377" s="18"/>
      <c r="AA377" s="18"/>
      <c r="AB377" s="18"/>
      <c r="AC377" s="18"/>
      <c r="AD377" s="18"/>
      <c r="AE377" s="18"/>
      <c r="AF377" s="18"/>
      <c r="AG377" s="18"/>
      <c r="AH377" s="18"/>
      <c r="AI377" s="18"/>
      <c r="AJ377" s="18"/>
      <c r="AK377" s="18"/>
      <c r="AL377" s="18"/>
      <c r="AM377" s="18"/>
      <c r="AN377" s="18"/>
      <c r="AO377" s="18"/>
      <c r="AP377" s="18"/>
      <c r="AQ377" s="18"/>
      <c r="AR377" s="18"/>
      <c r="AS377" s="18"/>
      <c r="AT377" s="18"/>
    </row>
    <row r="378" spans="1:46" x14ac:dyDescent="0.25">
      <c r="C378" s="18"/>
      <c r="D378" s="18"/>
      <c r="E378" s="18"/>
      <c r="F378" s="18"/>
      <c r="G378" s="18"/>
      <c r="H378" s="18"/>
      <c r="I378" s="18"/>
      <c r="J378" s="18"/>
      <c r="K378" s="18"/>
      <c r="L378" s="18"/>
      <c r="M378" s="18"/>
      <c r="N378" s="18"/>
      <c r="O378" s="18"/>
      <c r="V378" s="18"/>
      <c r="W378" s="18"/>
      <c r="X378" s="18"/>
      <c r="Y378" s="18"/>
      <c r="Z378" s="18"/>
      <c r="AA378" s="18"/>
      <c r="AB378" s="18"/>
      <c r="AC378" s="18"/>
      <c r="AD378" s="18"/>
      <c r="AE378" s="18"/>
      <c r="AF378" s="18"/>
      <c r="AG378" s="18"/>
      <c r="AH378" s="18"/>
      <c r="AI378" s="18"/>
      <c r="AJ378" s="18"/>
      <c r="AK378" s="18"/>
      <c r="AL378" s="18"/>
      <c r="AM378" s="18"/>
      <c r="AN378" s="18"/>
      <c r="AO378" s="18"/>
      <c r="AP378" s="18"/>
      <c r="AQ378" s="18"/>
      <c r="AR378" s="18"/>
      <c r="AS378" s="18"/>
      <c r="AT378" s="18"/>
    </row>
    <row r="379" spans="1:46" x14ac:dyDescent="0.25">
      <c r="C379" s="18"/>
      <c r="D379" s="18"/>
      <c r="E379" s="18"/>
      <c r="F379" s="18"/>
      <c r="G379" s="18"/>
      <c r="H379" s="18"/>
      <c r="I379" s="18"/>
      <c r="J379" s="18"/>
      <c r="K379" s="18"/>
      <c r="L379" s="18"/>
      <c r="M379" s="18"/>
      <c r="N379" s="18"/>
      <c r="O379" s="18"/>
      <c r="V379" s="18"/>
      <c r="W379" s="18"/>
      <c r="X379" s="18"/>
      <c r="Y379" s="18"/>
      <c r="Z379" s="18"/>
      <c r="AA379" s="18"/>
      <c r="AB379" s="18"/>
      <c r="AC379" s="18"/>
      <c r="AD379" s="18"/>
      <c r="AE379" s="18"/>
      <c r="AF379" s="18"/>
      <c r="AG379" s="18"/>
      <c r="AH379" s="18"/>
      <c r="AI379" s="18"/>
      <c r="AJ379" s="18"/>
      <c r="AK379" s="18"/>
      <c r="AL379" s="18"/>
      <c r="AM379" s="18"/>
      <c r="AN379" s="18"/>
      <c r="AO379" s="18"/>
      <c r="AP379" s="18"/>
      <c r="AQ379" s="18"/>
      <c r="AR379" s="18"/>
      <c r="AS379" s="18"/>
      <c r="AT379" s="18"/>
    </row>
    <row r="380" spans="1:46" x14ac:dyDescent="0.25">
      <c r="C380" s="18"/>
      <c r="D380" s="18"/>
      <c r="E380" s="18"/>
      <c r="F380" s="18"/>
      <c r="G380" s="18"/>
      <c r="H380" s="18"/>
      <c r="I380" s="18"/>
      <c r="J380" s="18"/>
      <c r="K380" s="18"/>
      <c r="L380" s="18"/>
      <c r="M380" s="18"/>
      <c r="N380" s="18"/>
      <c r="O380" s="18"/>
      <c r="V380" s="18"/>
      <c r="W380" s="18"/>
      <c r="X380" s="18"/>
      <c r="Y380" s="18"/>
      <c r="Z380" s="18"/>
      <c r="AA380" s="18"/>
      <c r="AB380" s="18"/>
      <c r="AC380" s="18"/>
      <c r="AD380" s="18"/>
      <c r="AE380" s="18"/>
      <c r="AF380" s="18"/>
      <c r="AG380" s="18"/>
      <c r="AH380" s="18"/>
      <c r="AI380" s="18"/>
      <c r="AJ380" s="18"/>
      <c r="AK380" s="18"/>
      <c r="AL380" s="18"/>
      <c r="AM380" s="18"/>
      <c r="AN380" s="18"/>
      <c r="AO380" s="18"/>
      <c r="AP380" s="18"/>
      <c r="AQ380" s="18"/>
      <c r="AR380" s="18"/>
      <c r="AS380" s="18"/>
      <c r="AT380" s="18"/>
    </row>
    <row r="381" spans="1:46" x14ac:dyDescent="0.25">
      <c r="C381" s="18"/>
      <c r="D381" s="18"/>
      <c r="E381" s="18"/>
      <c r="F381" s="18"/>
      <c r="G381" s="18"/>
      <c r="H381" s="18"/>
      <c r="I381" s="18"/>
      <c r="J381" s="18"/>
      <c r="K381" s="18"/>
      <c r="L381" s="18"/>
      <c r="M381" s="18"/>
      <c r="N381" s="18"/>
      <c r="O381" s="18"/>
      <c r="V381" s="18"/>
      <c r="W381" s="18"/>
      <c r="X381" s="18"/>
      <c r="Y381" s="18"/>
      <c r="Z381" s="18"/>
      <c r="AA381" s="18"/>
      <c r="AB381" s="18"/>
      <c r="AC381" s="18"/>
      <c r="AD381" s="18"/>
      <c r="AE381" s="18"/>
      <c r="AF381" s="18"/>
      <c r="AG381" s="18"/>
      <c r="AH381" s="18"/>
      <c r="AI381" s="18"/>
      <c r="AJ381" s="18"/>
      <c r="AK381" s="18"/>
      <c r="AL381" s="18"/>
      <c r="AM381" s="18"/>
      <c r="AN381" s="18"/>
      <c r="AO381" s="18"/>
      <c r="AP381" s="18"/>
      <c r="AQ381" s="18"/>
      <c r="AR381" s="18"/>
      <c r="AS381" s="18"/>
      <c r="AT381" s="18"/>
    </row>
    <row r="382" spans="1:46" ht="18.75" x14ac:dyDescent="0.3">
      <c r="A382" s="265"/>
      <c r="B382" s="265"/>
      <c r="C382" s="18"/>
      <c r="D382" s="18"/>
      <c r="E382" s="18"/>
      <c r="F382" s="18"/>
      <c r="G382" s="18"/>
      <c r="H382" s="18"/>
      <c r="I382" s="18"/>
      <c r="J382" s="18"/>
      <c r="K382" s="18"/>
      <c r="L382" s="18"/>
      <c r="M382" s="18"/>
      <c r="N382" s="18"/>
      <c r="O382" s="18"/>
      <c r="V382" s="18"/>
      <c r="W382" s="18"/>
      <c r="X382" s="18"/>
      <c r="Y382" s="18"/>
      <c r="Z382" s="18"/>
      <c r="AA382" s="18"/>
      <c r="AB382" s="18"/>
      <c r="AC382" s="18"/>
      <c r="AD382" s="18"/>
      <c r="AE382" s="18"/>
      <c r="AF382" s="18"/>
      <c r="AG382" s="18"/>
      <c r="AH382" s="18"/>
      <c r="AI382" s="18"/>
      <c r="AJ382" s="18"/>
      <c r="AK382" s="18"/>
      <c r="AL382" s="18"/>
      <c r="AM382" s="18"/>
      <c r="AN382" s="18"/>
      <c r="AO382" s="18"/>
      <c r="AP382" s="18"/>
      <c r="AQ382" s="18"/>
      <c r="AR382" s="18"/>
      <c r="AS382" s="18"/>
      <c r="AT382" s="18"/>
    </row>
    <row r="383" spans="1:46" x14ac:dyDescent="0.25">
      <c r="C383" s="18"/>
      <c r="D383" s="18"/>
      <c r="E383" s="18"/>
      <c r="F383" s="18"/>
      <c r="G383" s="18"/>
      <c r="H383" s="18"/>
      <c r="I383" s="18"/>
      <c r="J383" s="18"/>
      <c r="K383" s="18"/>
      <c r="L383" s="18"/>
      <c r="M383" s="18"/>
      <c r="N383" s="18"/>
      <c r="O383" s="18"/>
      <c r="V383" s="18"/>
      <c r="W383" s="18"/>
      <c r="X383" s="18"/>
      <c r="Y383" s="18"/>
      <c r="Z383" s="18"/>
      <c r="AA383" s="18"/>
      <c r="AB383" s="18"/>
      <c r="AC383" s="18"/>
      <c r="AD383" s="18"/>
      <c r="AE383" s="18"/>
      <c r="AF383" s="18"/>
      <c r="AG383" s="18"/>
      <c r="AH383" s="18"/>
      <c r="AI383" s="18"/>
      <c r="AJ383" s="18"/>
      <c r="AK383" s="18"/>
      <c r="AL383" s="18"/>
      <c r="AM383" s="18"/>
      <c r="AN383" s="18"/>
      <c r="AO383" s="18"/>
      <c r="AP383" s="18"/>
      <c r="AQ383" s="18"/>
      <c r="AR383" s="18"/>
      <c r="AS383" s="18"/>
      <c r="AT383" s="18"/>
    </row>
    <row r="384" spans="1:46" x14ac:dyDescent="0.25">
      <c r="C384" s="18"/>
      <c r="D384" s="18"/>
      <c r="E384" s="18"/>
      <c r="F384" s="18"/>
      <c r="G384" s="18"/>
      <c r="H384" s="18"/>
      <c r="I384" s="18"/>
      <c r="J384" s="18"/>
      <c r="K384" s="18"/>
      <c r="L384" s="18"/>
      <c r="M384" s="18"/>
      <c r="N384" s="18"/>
      <c r="O384" s="18"/>
      <c r="V384" s="18"/>
      <c r="W384" s="18"/>
      <c r="X384" s="18"/>
      <c r="Y384" s="18"/>
      <c r="Z384" s="18"/>
      <c r="AA384" s="18"/>
      <c r="AB384" s="18"/>
      <c r="AC384" s="18"/>
      <c r="AD384" s="18"/>
      <c r="AE384" s="18"/>
      <c r="AF384" s="18"/>
      <c r="AG384" s="18"/>
      <c r="AH384" s="18"/>
      <c r="AI384" s="18"/>
      <c r="AJ384" s="18"/>
      <c r="AK384" s="18"/>
      <c r="AL384" s="18"/>
      <c r="AM384" s="18"/>
      <c r="AN384" s="18"/>
      <c r="AO384" s="18"/>
      <c r="AP384" s="18"/>
      <c r="AQ384" s="18"/>
      <c r="AR384" s="18"/>
      <c r="AS384" s="18"/>
      <c r="AT384" s="18"/>
    </row>
    <row r="385" spans="3:48" x14ac:dyDescent="0.25">
      <c r="C385" s="18"/>
      <c r="D385" s="18"/>
      <c r="E385" s="18"/>
      <c r="F385" s="18"/>
      <c r="G385" s="18"/>
      <c r="H385" s="18"/>
      <c r="I385" s="18"/>
      <c r="J385" s="18"/>
      <c r="K385" s="18"/>
      <c r="L385" s="18"/>
      <c r="M385" s="18"/>
      <c r="N385" s="18"/>
      <c r="O385" s="18"/>
      <c r="V385" s="18"/>
      <c r="W385" s="18"/>
      <c r="X385" s="18"/>
      <c r="Y385" s="18"/>
      <c r="Z385" s="18"/>
      <c r="AA385" s="18"/>
      <c r="AB385" s="18"/>
      <c r="AC385" s="18"/>
      <c r="AD385" s="18"/>
      <c r="AE385" s="18"/>
      <c r="AF385" s="18"/>
      <c r="AG385" s="18"/>
      <c r="AH385" s="18"/>
      <c r="AI385" s="18"/>
      <c r="AJ385" s="18"/>
      <c r="AK385" s="18"/>
      <c r="AL385" s="18"/>
      <c r="AM385" s="18"/>
      <c r="AN385" s="18"/>
      <c r="AO385" s="18"/>
      <c r="AP385" s="18"/>
      <c r="AQ385" s="18"/>
      <c r="AR385" s="18"/>
      <c r="AS385" s="18"/>
      <c r="AT385" s="18"/>
    </row>
    <row r="386" spans="3:48" x14ac:dyDescent="0.25">
      <c r="C386" s="18"/>
      <c r="D386" s="18"/>
      <c r="E386" s="18"/>
      <c r="F386" s="18"/>
      <c r="G386" s="18"/>
      <c r="H386" s="18"/>
      <c r="I386" s="18"/>
      <c r="J386" s="18"/>
      <c r="K386" s="18"/>
      <c r="L386" s="18"/>
      <c r="M386" s="18"/>
      <c r="N386" s="18"/>
      <c r="O386" s="18"/>
      <c r="V386" s="18"/>
      <c r="W386" s="18"/>
      <c r="X386" s="18"/>
      <c r="Y386" s="18"/>
      <c r="Z386" s="18"/>
      <c r="AA386" s="18"/>
      <c r="AB386" s="18"/>
      <c r="AC386" s="18"/>
      <c r="AD386" s="18"/>
      <c r="AE386" s="18"/>
      <c r="AF386" s="18"/>
      <c r="AG386" s="18"/>
      <c r="AH386" s="18"/>
      <c r="AI386" s="18"/>
      <c r="AJ386" s="18"/>
      <c r="AK386" s="18"/>
      <c r="AL386" s="18"/>
      <c r="AM386" s="18"/>
      <c r="AN386" s="18"/>
      <c r="AO386" s="18"/>
      <c r="AP386" s="18"/>
      <c r="AQ386" s="18"/>
      <c r="AR386" s="18"/>
      <c r="AS386" s="18"/>
      <c r="AT386" s="18"/>
      <c r="AU386" s="11"/>
      <c r="AV386" s="11"/>
    </row>
    <row r="387" spans="3:48" x14ac:dyDescent="0.25">
      <c r="C387" s="18"/>
      <c r="D387" s="18"/>
      <c r="E387" s="18"/>
      <c r="F387" s="18"/>
      <c r="G387" s="18"/>
      <c r="H387" s="18"/>
      <c r="I387" s="18"/>
      <c r="J387" s="18"/>
      <c r="K387" s="18"/>
      <c r="L387" s="18"/>
      <c r="M387" s="18"/>
      <c r="N387" s="18"/>
      <c r="O387" s="18"/>
      <c r="V387" s="18"/>
      <c r="W387" s="18"/>
      <c r="X387" s="18"/>
      <c r="Y387" s="18"/>
      <c r="Z387" s="18"/>
      <c r="AA387" s="18"/>
      <c r="AB387" s="18"/>
      <c r="AC387" s="18"/>
      <c r="AD387" s="18"/>
      <c r="AE387" s="18"/>
      <c r="AF387" s="18"/>
      <c r="AG387" s="18"/>
      <c r="AH387" s="18"/>
      <c r="AI387" s="18"/>
      <c r="AJ387" s="18"/>
      <c r="AK387" s="18"/>
      <c r="AL387" s="18"/>
      <c r="AM387" s="18"/>
      <c r="AN387" s="18"/>
      <c r="AO387" s="18"/>
      <c r="AP387" s="18"/>
      <c r="AQ387" s="18"/>
      <c r="AR387" s="18"/>
      <c r="AS387" s="18"/>
      <c r="AT387" s="18"/>
      <c r="AU387" s="11"/>
      <c r="AV387" s="11"/>
    </row>
    <row r="388" spans="3:48" x14ac:dyDescent="0.25">
      <c r="C388" s="18"/>
      <c r="D388" s="18"/>
      <c r="E388" s="18"/>
      <c r="F388" s="18"/>
      <c r="G388" s="18"/>
      <c r="H388" s="18"/>
      <c r="I388" s="18"/>
      <c r="J388" s="18"/>
      <c r="K388" s="18"/>
      <c r="L388" s="18"/>
      <c r="M388" s="18"/>
      <c r="N388" s="18"/>
      <c r="O388" s="18"/>
      <c r="V388" s="18"/>
      <c r="W388" s="18"/>
      <c r="X388" s="18"/>
      <c r="Y388" s="18"/>
      <c r="Z388" s="18"/>
      <c r="AA388" s="18"/>
      <c r="AB388" s="18"/>
      <c r="AC388" s="18"/>
      <c r="AD388" s="18"/>
      <c r="AE388" s="18"/>
      <c r="AF388" s="18"/>
      <c r="AG388" s="18"/>
      <c r="AH388" s="18"/>
      <c r="AI388" s="18"/>
      <c r="AJ388" s="18"/>
      <c r="AK388" s="18"/>
      <c r="AL388" s="18"/>
      <c r="AM388" s="18"/>
      <c r="AN388" s="18"/>
      <c r="AO388" s="18"/>
      <c r="AP388" s="18"/>
      <c r="AQ388" s="18"/>
      <c r="AR388" s="18"/>
      <c r="AS388" s="18"/>
      <c r="AT388" s="18"/>
      <c r="AU388" s="11"/>
      <c r="AV388" s="11"/>
    </row>
    <row r="389" spans="3:48" x14ac:dyDescent="0.25">
      <c r="C389" s="18"/>
      <c r="D389" s="18"/>
      <c r="E389" s="18"/>
      <c r="F389" s="18"/>
      <c r="G389" s="18"/>
      <c r="H389" s="18"/>
      <c r="I389" s="18"/>
      <c r="J389" s="18"/>
      <c r="K389" s="18"/>
      <c r="L389" s="18"/>
      <c r="M389" s="18"/>
      <c r="N389" s="18"/>
      <c r="O389" s="18"/>
      <c r="V389" s="18"/>
      <c r="W389" s="18"/>
      <c r="X389" s="18"/>
      <c r="Y389" s="18"/>
      <c r="Z389" s="18"/>
      <c r="AA389" s="18"/>
      <c r="AB389" s="18"/>
      <c r="AC389" s="18"/>
      <c r="AD389" s="18"/>
      <c r="AE389" s="18"/>
      <c r="AF389" s="18"/>
      <c r="AG389" s="18"/>
      <c r="AH389" s="18"/>
      <c r="AI389" s="18"/>
      <c r="AJ389" s="18"/>
      <c r="AK389" s="18"/>
      <c r="AL389" s="18"/>
      <c r="AM389" s="18"/>
      <c r="AN389" s="18"/>
      <c r="AO389" s="18"/>
      <c r="AP389" s="18"/>
      <c r="AQ389" s="18"/>
      <c r="AR389" s="18"/>
      <c r="AS389" s="18"/>
      <c r="AT389" s="18"/>
    </row>
    <row r="390" spans="3:48" x14ac:dyDescent="0.25">
      <c r="C390" s="18"/>
      <c r="D390" s="18"/>
      <c r="E390" s="18"/>
      <c r="F390" s="18"/>
      <c r="G390" s="18"/>
      <c r="H390" s="18"/>
      <c r="I390" s="18"/>
      <c r="J390" s="18"/>
      <c r="K390" s="18"/>
      <c r="L390" s="18"/>
      <c r="M390" s="18"/>
      <c r="N390" s="18"/>
      <c r="O390" s="18"/>
      <c r="V390" s="18"/>
      <c r="W390" s="18"/>
      <c r="X390" s="18"/>
      <c r="Y390" s="18"/>
      <c r="Z390" s="18"/>
      <c r="AA390" s="18"/>
      <c r="AB390" s="18"/>
      <c r="AC390" s="18"/>
      <c r="AD390" s="18"/>
      <c r="AE390" s="18"/>
      <c r="AF390" s="18"/>
      <c r="AG390" s="18"/>
      <c r="AH390" s="18"/>
      <c r="AI390" s="18"/>
      <c r="AJ390" s="18"/>
      <c r="AK390" s="18"/>
      <c r="AL390" s="18"/>
      <c r="AM390" s="18"/>
      <c r="AN390" s="18"/>
      <c r="AO390" s="18"/>
      <c r="AP390" s="18"/>
      <c r="AQ390" s="18"/>
      <c r="AR390" s="18"/>
      <c r="AS390" s="18"/>
      <c r="AT390" s="18"/>
    </row>
    <row r="391" spans="3:48" x14ac:dyDescent="0.25">
      <c r="C391" s="18"/>
      <c r="D391" s="18"/>
      <c r="E391" s="18"/>
      <c r="F391" s="18"/>
      <c r="G391" s="18"/>
      <c r="H391" s="18"/>
      <c r="I391" s="18"/>
      <c r="J391" s="18"/>
      <c r="K391" s="18"/>
      <c r="L391" s="18"/>
      <c r="M391" s="18"/>
      <c r="N391" s="18"/>
      <c r="O391" s="18"/>
      <c r="V391" s="18"/>
      <c r="W391" s="18"/>
      <c r="X391" s="18"/>
      <c r="Y391" s="18"/>
      <c r="Z391" s="18"/>
      <c r="AA391" s="18"/>
      <c r="AB391" s="18"/>
      <c r="AC391" s="18"/>
      <c r="AD391" s="18"/>
      <c r="AE391" s="18"/>
      <c r="AF391" s="18"/>
      <c r="AG391" s="18"/>
      <c r="AH391" s="18"/>
      <c r="AI391" s="18"/>
      <c r="AJ391" s="18"/>
      <c r="AK391" s="18"/>
      <c r="AL391" s="18"/>
      <c r="AM391" s="18"/>
      <c r="AN391" s="18"/>
      <c r="AO391" s="18"/>
      <c r="AP391" s="18"/>
      <c r="AQ391" s="18"/>
      <c r="AR391" s="18"/>
      <c r="AS391" s="18"/>
      <c r="AT391" s="18"/>
    </row>
    <row r="392" spans="3:48" x14ac:dyDescent="0.25">
      <c r="C392" s="18"/>
      <c r="D392" s="18"/>
      <c r="E392" s="18"/>
      <c r="F392" s="18"/>
      <c r="G392" s="18"/>
      <c r="H392" s="18"/>
      <c r="I392" s="18"/>
      <c r="J392" s="18"/>
      <c r="K392" s="18"/>
      <c r="L392" s="18"/>
      <c r="M392" s="18"/>
      <c r="N392" s="18"/>
      <c r="O392" s="18"/>
      <c r="V392" s="18"/>
      <c r="W392" s="18"/>
      <c r="X392" s="18"/>
      <c r="Y392" s="18"/>
      <c r="Z392" s="18"/>
      <c r="AA392" s="18"/>
      <c r="AB392" s="18"/>
      <c r="AC392" s="18"/>
      <c r="AD392" s="18"/>
      <c r="AE392" s="18"/>
      <c r="AF392" s="18"/>
      <c r="AG392" s="18"/>
      <c r="AH392" s="18"/>
      <c r="AI392" s="18"/>
      <c r="AJ392" s="18"/>
      <c r="AK392" s="18"/>
      <c r="AL392" s="18"/>
      <c r="AM392" s="18"/>
      <c r="AN392" s="18"/>
      <c r="AO392" s="18"/>
      <c r="AP392" s="18"/>
      <c r="AQ392" s="18"/>
      <c r="AR392" s="18"/>
      <c r="AS392" s="18"/>
      <c r="AT392" s="18"/>
    </row>
    <row r="393" spans="3:48" x14ac:dyDescent="0.25">
      <c r="C393" s="18"/>
      <c r="D393" s="18"/>
      <c r="E393" s="18"/>
      <c r="F393" s="18"/>
      <c r="G393" s="18"/>
      <c r="H393" s="18"/>
      <c r="I393" s="18"/>
      <c r="J393" s="18"/>
      <c r="K393" s="18"/>
      <c r="L393" s="18"/>
      <c r="M393" s="18"/>
      <c r="N393" s="18"/>
      <c r="O393" s="18"/>
      <c r="V393" s="18"/>
      <c r="W393" s="18"/>
      <c r="X393" s="18"/>
      <c r="Y393" s="18"/>
      <c r="Z393" s="18"/>
      <c r="AA393" s="18"/>
      <c r="AB393" s="18"/>
      <c r="AC393" s="18"/>
      <c r="AD393" s="18"/>
      <c r="AE393" s="18"/>
      <c r="AF393" s="18"/>
      <c r="AG393" s="18"/>
      <c r="AH393" s="18"/>
      <c r="AI393" s="18"/>
      <c r="AJ393" s="18"/>
      <c r="AK393" s="18"/>
      <c r="AL393" s="18"/>
      <c r="AM393" s="18"/>
      <c r="AN393" s="18"/>
      <c r="AO393" s="18"/>
      <c r="AP393" s="18"/>
      <c r="AQ393" s="18"/>
      <c r="AR393" s="18"/>
      <c r="AS393" s="18"/>
      <c r="AT393" s="18"/>
    </row>
    <row r="394" spans="3:48" x14ac:dyDescent="0.25">
      <c r="C394" s="18"/>
      <c r="D394" s="18"/>
      <c r="E394" s="18"/>
      <c r="F394" s="18"/>
      <c r="G394" s="18"/>
      <c r="H394" s="18"/>
      <c r="I394" s="18"/>
      <c r="J394" s="18"/>
      <c r="K394" s="18"/>
      <c r="L394" s="18"/>
      <c r="M394" s="18"/>
      <c r="N394" s="18"/>
      <c r="O394" s="18"/>
      <c r="V394" s="18"/>
      <c r="W394" s="18"/>
      <c r="X394" s="18"/>
      <c r="Y394" s="18"/>
      <c r="Z394" s="18"/>
      <c r="AA394" s="18"/>
      <c r="AB394" s="18"/>
      <c r="AC394" s="18"/>
      <c r="AD394" s="18"/>
      <c r="AE394" s="18"/>
      <c r="AF394" s="18"/>
      <c r="AG394" s="18"/>
      <c r="AH394" s="18"/>
      <c r="AI394" s="18"/>
      <c r="AJ394" s="18"/>
      <c r="AK394" s="18"/>
      <c r="AL394" s="18"/>
      <c r="AM394" s="18"/>
      <c r="AN394" s="18"/>
      <c r="AO394" s="18"/>
      <c r="AP394" s="18"/>
      <c r="AQ394" s="18"/>
      <c r="AR394" s="18"/>
      <c r="AS394" s="18"/>
      <c r="AT394" s="18"/>
    </row>
    <row r="395" spans="3:48" x14ac:dyDescent="0.25">
      <c r="C395" s="18"/>
      <c r="D395" s="18"/>
      <c r="E395" s="18"/>
      <c r="F395" s="18"/>
      <c r="G395" s="18"/>
      <c r="H395" s="18"/>
      <c r="I395" s="18"/>
      <c r="J395" s="18"/>
      <c r="K395" s="18"/>
      <c r="L395" s="18"/>
      <c r="M395" s="18"/>
      <c r="N395" s="18"/>
      <c r="O395" s="18"/>
      <c r="V395" s="18"/>
      <c r="W395" s="18"/>
      <c r="X395" s="18"/>
      <c r="Y395" s="18"/>
      <c r="Z395" s="18"/>
      <c r="AA395" s="18"/>
      <c r="AB395" s="18"/>
      <c r="AC395" s="18"/>
      <c r="AD395" s="18"/>
      <c r="AE395" s="18"/>
      <c r="AF395" s="18"/>
      <c r="AG395" s="18"/>
      <c r="AH395" s="18"/>
      <c r="AI395" s="18"/>
      <c r="AJ395" s="18"/>
      <c r="AK395" s="18"/>
      <c r="AL395" s="18"/>
      <c r="AM395" s="18"/>
      <c r="AN395" s="18"/>
      <c r="AO395" s="18"/>
      <c r="AP395" s="18"/>
      <c r="AQ395" s="18"/>
      <c r="AR395" s="18"/>
      <c r="AS395" s="18"/>
      <c r="AT395" s="18"/>
    </row>
    <row r="396" spans="3:48" x14ac:dyDescent="0.25">
      <c r="C396" s="18"/>
      <c r="D396" s="18"/>
      <c r="E396" s="18"/>
      <c r="F396" s="18"/>
      <c r="G396" s="18"/>
      <c r="H396" s="18"/>
      <c r="I396" s="18"/>
      <c r="J396" s="18"/>
      <c r="K396" s="18"/>
      <c r="L396" s="18"/>
      <c r="M396" s="18"/>
      <c r="N396" s="18"/>
      <c r="O396" s="18"/>
      <c r="V396" s="18"/>
      <c r="W396" s="18"/>
      <c r="X396" s="18"/>
      <c r="Y396" s="18"/>
      <c r="Z396" s="18"/>
      <c r="AA396" s="18"/>
      <c r="AB396" s="18"/>
      <c r="AC396" s="18"/>
      <c r="AD396" s="18"/>
      <c r="AE396" s="18"/>
      <c r="AF396" s="18"/>
      <c r="AG396" s="18"/>
      <c r="AH396" s="18"/>
      <c r="AI396" s="18"/>
      <c r="AJ396" s="18"/>
      <c r="AK396" s="18"/>
      <c r="AL396" s="18"/>
      <c r="AM396" s="18"/>
      <c r="AN396" s="18"/>
      <c r="AO396" s="18"/>
      <c r="AP396" s="18"/>
      <c r="AQ396" s="18"/>
      <c r="AR396" s="18"/>
      <c r="AS396" s="18"/>
      <c r="AT396" s="18"/>
    </row>
    <row r="397" spans="3:48" x14ac:dyDescent="0.25">
      <c r="C397" s="18"/>
      <c r="D397" s="18"/>
      <c r="E397" s="18"/>
      <c r="F397" s="18"/>
      <c r="G397" s="18"/>
      <c r="H397" s="18"/>
      <c r="I397" s="18"/>
      <c r="J397" s="18"/>
      <c r="K397" s="18"/>
      <c r="L397" s="18"/>
      <c r="M397" s="18"/>
      <c r="N397" s="18"/>
      <c r="O397" s="18"/>
      <c r="V397" s="18"/>
      <c r="W397" s="18"/>
      <c r="X397" s="18"/>
      <c r="Y397" s="18"/>
      <c r="Z397" s="18"/>
      <c r="AA397" s="18"/>
      <c r="AB397" s="18"/>
      <c r="AC397" s="18"/>
      <c r="AD397" s="18"/>
      <c r="AE397" s="18"/>
      <c r="AF397" s="18"/>
      <c r="AG397" s="18"/>
      <c r="AH397" s="18"/>
      <c r="AI397" s="18"/>
      <c r="AJ397" s="18"/>
      <c r="AK397" s="18"/>
      <c r="AL397" s="18"/>
      <c r="AM397" s="18"/>
      <c r="AN397" s="18"/>
      <c r="AO397" s="18"/>
      <c r="AP397" s="18"/>
      <c r="AQ397" s="18"/>
      <c r="AR397" s="18"/>
      <c r="AS397" s="18"/>
      <c r="AT397" s="18"/>
    </row>
    <row r="398" spans="3:48" x14ac:dyDescent="0.25">
      <c r="C398" s="18"/>
      <c r="D398" s="18"/>
      <c r="E398" s="18"/>
      <c r="F398" s="18"/>
      <c r="G398" s="18"/>
      <c r="H398" s="18"/>
      <c r="I398" s="18"/>
      <c r="J398" s="18"/>
      <c r="K398" s="18"/>
      <c r="L398" s="18"/>
      <c r="M398" s="18"/>
      <c r="N398" s="18"/>
      <c r="O398" s="18"/>
      <c r="V398" s="18"/>
      <c r="W398" s="18"/>
      <c r="X398" s="18"/>
      <c r="Y398" s="18"/>
      <c r="Z398" s="18"/>
      <c r="AA398" s="18"/>
      <c r="AB398" s="18"/>
      <c r="AC398" s="18"/>
      <c r="AD398" s="18"/>
      <c r="AE398" s="18"/>
      <c r="AF398" s="18"/>
      <c r="AG398" s="18"/>
      <c r="AH398" s="18"/>
      <c r="AI398" s="18"/>
      <c r="AJ398" s="18"/>
      <c r="AK398" s="18"/>
      <c r="AL398" s="18"/>
      <c r="AM398" s="18"/>
      <c r="AN398" s="18"/>
      <c r="AO398" s="18"/>
      <c r="AP398" s="18"/>
      <c r="AQ398" s="18"/>
      <c r="AR398" s="18"/>
      <c r="AS398" s="18"/>
      <c r="AT398" s="18"/>
    </row>
    <row r="399" spans="3:48" x14ac:dyDescent="0.25">
      <c r="C399" s="18"/>
      <c r="D399" s="18"/>
      <c r="E399" s="18"/>
      <c r="F399" s="18"/>
      <c r="G399" s="18"/>
      <c r="H399" s="18"/>
      <c r="I399" s="18"/>
      <c r="J399" s="18"/>
      <c r="K399" s="18"/>
      <c r="L399" s="18"/>
      <c r="M399" s="18"/>
      <c r="N399" s="18"/>
      <c r="O399" s="18"/>
      <c r="V399" s="18"/>
      <c r="W399" s="18"/>
      <c r="X399" s="18"/>
      <c r="Y399" s="18"/>
      <c r="Z399" s="18"/>
      <c r="AA399" s="18"/>
      <c r="AB399" s="18"/>
      <c r="AC399" s="18"/>
      <c r="AD399" s="18"/>
      <c r="AE399" s="18"/>
      <c r="AF399" s="18"/>
      <c r="AG399" s="18"/>
      <c r="AH399" s="18"/>
      <c r="AI399" s="18"/>
      <c r="AJ399" s="18"/>
      <c r="AK399" s="18"/>
      <c r="AL399" s="18"/>
      <c r="AM399" s="18"/>
      <c r="AN399" s="18"/>
      <c r="AO399" s="18"/>
      <c r="AP399" s="18"/>
      <c r="AQ399" s="18"/>
      <c r="AR399" s="18"/>
      <c r="AS399" s="18"/>
      <c r="AT399" s="18"/>
    </row>
    <row r="400" spans="3:48" x14ac:dyDescent="0.25">
      <c r="C400" s="18"/>
      <c r="D400" s="18"/>
      <c r="E400" s="18"/>
      <c r="F400" s="18"/>
      <c r="G400" s="18"/>
      <c r="H400" s="18"/>
      <c r="I400" s="18"/>
      <c r="J400" s="18"/>
      <c r="K400" s="18"/>
      <c r="L400" s="18"/>
      <c r="M400" s="18"/>
      <c r="N400" s="18"/>
      <c r="O400" s="18"/>
      <c r="V400" s="18"/>
      <c r="W400" s="18"/>
      <c r="X400" s="18"/>
      <c r="Y400" s="18"/>
      <c r="Z400" s="18"/>
      <c r="AA400" s="18"/>
      <c r="AB400" s="18"/>
      <c r="AC400" s="18"/>
      <c r="AD400" s="18"/>
      <c r="AE400" s="18"/>
      <c r="AF400" s="18"/>
      <c r="AG400" s="18"/>
      <c r="AH400" s="18"/>
      <c r="AI400" s="18"/>
      <c r="AJ400" s="18"/>
      <c r="AK400" s="18"/>
      <c r="AL400" s="18"/>
      <c r="AM400" s="18"/>
      <c r="AN400" s="18"/>
      <c r="AO400" s="18"/>
      <c r="AP400" s="18"/>
      <c r="AQ400" s="18"/>
      <c r="AR400" s="18"/>
      <c r="AS400" s="18"/>
      <c r="AT400" s="18"/>
    </row>
    <row r="401" spans="3:46" x14ac:dyDescent="0.25">
      <c r="C401" s="18"/>
      <c r="D401" s="18"/>
      <c r="E401" s="18"/>
      <c r="F401" s="18"/>
      <c r="G401" s="18"/>
      <c r="H401" s="18"/>
      <c r="I401" s="18"/>
      <c r="J401" s="18"/>
      <c r="K401" s="18"/>
      <c r="L401" s="18"/>
      <c r="M401" s="18"/>
      <c r="N401" s="18"/>
      <c r="O401" s="18"/>
      <c r="V401" s="18"/>
      <c r="W401" s="18"/>
      <c r="X401" s="18"/>
      <c r="Y401" s="18"/>
      <c r="Z401" s="18"/>
      <c r="AA401" s="18"/>
      <c r="AB401" s="18"/>
      <c r="AC401" s="18"/>
      <c r="AD401" s="18"/>
      <c r="AE401" s="18"/>
      <c r="AF401" s="18"/>
      <c r="AG401" s="18"/>
      <c r="AH401" s="18"/>
      <c r="AI401" s="18"/>
      <c r="AJ401" s="18"/>
      <c r="AK401" s="18"/>
      <c r="AL401" s="18"/>
      <c r="AM401" s="18"/>
      <c r="AN401" s="18"/>
      <c r="AO401" s="18"/>
      <c r="AP401" s="18"/>
      <c r="AQ401" s="18"/>
      <c r="AR401" s="18"/>
      <c r="AS401" s="18"/>
      <c r="AT401" s="18"/>
    </row>
    <row r="402" spans="3:46" x14ac:dyDescent="0.25">
      <c r="C402" s="18"/>
      <c r="D402" s="18"/>
      <c r="E402" s="18"/>
      <c r="F402" s="18"/>
      <c r="G402" s="18"/>
      <c r="H402" s="18"/>
      <c r="I402" s="18"/>
      <c r="J402" s="18"/>
      <c r="K402" s="18"/>
      <c r="L402" s="18"/>
      <c r="M402" s="18"/>
      <c r="N402" s="18"/>
      <c r="O402" s="18"/>
      <c r="V402" s="18"/>
      <c r="W402" s="18"/>
      <c r="X402" s="18"/>
      <c r="Y402" s="18"/>
      <c r="Z402" s="18"/>
      <c r="AA402" s="18"/>
      <c r="AB402" s="18"/>
      <c r="AC402" s="18"/>
      <c r="AD402" s="18"/>
      <c r="AE402" s="18"/>
      <c r="AF402" s="18"/>
      <c r="AG402" s="18"/>
      <c r="AH402" s="18"/>
      <c r="AI402" s="18"/>
      <c r="AJ402" s="18"/>
      <c r="AK402" s="18"/>
      <c r="AL402" s="18"/>
      <c r="AM402" s="18"/>
      <c r="AN402" s="18"/>
      <c r="AO402" s="18"/>
      <c r="AP402" s="18"/>
      <c r="AQ402" s="18"/>
      <c r="AR402" s="18"/>
      <c r="AS402" s="18"/>
      <c r="AT402" s="18"/>
    </row>
    <row r="403" spans="3:46" x14ac:dyDescent="0.25">
      <c r="C403" s="18"/>
      <c r="D403" s="18"/>
      <c r="E403" s="18"/>
      <c r="F403" s="18"/>
      <c r="G403" s="18"/>
      <c r="H403" s="18"/>
      <c r="I403" s="18"/>
      <c r="J403" s="18"/>
      <c r="K403" s="18"/>
      <c r="L403" s="18"/>
      <c r="M403" s="18"/>
      <c r="N403" s="18"/>
      <c r="O403" s="18"/>
      <c r="V403" s="18"/>
      <c r="W403" s="18"/>
      <c r="X403" s="18"/>
      <c r="Y403" s="18"/>
      <c r="Z403" s="18"/>
      <c r="AA403" s="18"/>
      <c r="AB403" s="18"/>
      <c r="AC403" s="18"/>
      <c r="AD403" s="18"/>
      <c r="AE403" s="18"/>
      <c r="AF403" s="18"/>
      <c r="AG403" s="18"/>
      <c r="AH403" s="18"/>
      <c r="AI403" s="18"/>
      <c r="AJ403" s="18"/>
      <c r="AK403" s="18"/>
      <c r="AL403" s="18"/>
      <c r="AM403" s="18"/>
      <c r="AN403" s="18"/>
      <c r="AO403" s="18"/>
      <c r="AP403" s="18"/>
      <c r="AQ403" s="18"/>
      <c r="AR403" s="18"/>
      <c r="AS403" s="18"/>
      <c r="AT403" s="18"/>
    </row>
    <row r="404" spans="3:46" x14ac:dyDescent="0.25">
      <c r="C404" s="18"/>
      <c r="D404" s="18"/>
      <c r="E404" s="18"/>
      <c r="F404" s="18"/>
      <c r="G404" s="18"/>
      <c r="H404" s="18"/>
      <c r="I404" s="18"/>
      <c r="J404" s="18"/>
      <c r="K404" s="18"/>
      <c r="L404" s="18"/>
      <c r="M404" s="18"/>
      <c r="N404" s="18"/>
      <c r="O404" s="18"/>
      <c r="V404" s="18"/>
      <c r="W404" s="18"/>
      <c r="X404" s="18"/>
      <c r="Y404" s="18"/>
      <c r="Z404" s="18"/>
      <c r="AA404" s="18"/>
      <c r="AB404" s="18"/>
      <c r="AC404" s="18"/>
      <c r="AD404" s="18"/>
      <c r="AE404" s="18"/>
      <c r="AF404" s="18"/>
      <c r="AG404" s="18"/>
      <c r="AH404" s="18"/>
      <c r="AI404" s="18"/>
      <c r="AJ404" s="18"/>
      <c r="AK404" s="18"/>
      <c r="AL404" s="18"/>
      <c r="AM404" s="18"/>
      <c r="AN404" s="18"/>
      <c r="AO404" s="18"/>
      <c r="AP404" s="18"/>
      <c r="AQ404" s="18"/>
      <c r="AR404" s="18"/>
      <c r="AS404" s="18"/>
      <c r="AT404" s="18"/>
    </row>
    <row r="405" spans="3:46" x14ac:dyDescent="0.25">
      <c r="C405" s="18"/>
      <c r="D405" s="18"/>
      <c r="E405" s="18"/>
      <c r="F405" s="18"/>
      <c r="G405" s="18"/>
      <c r="H405" s="18"/>
      <c r="I405" s="18"/>
      <c r="J405" s="18"/>
      <c r="K405" s="18"/>
      <c r="L405" s="18"/>
      <c r="M405" s="18"/>
      <c r="N405" s="18"/>
      <c r="O405" s="18"/>
      <c r="V405" s="18"/>
      <c r="W405" s="18"/>
      <c r="X405" s="18"/>
      <c r="Y405" s="18"/>
      <c r="Z405" s="18"/>
      <c r="AA405" s="18"/>
      <c r="AB405" s="18"/>
      <c r="AC405" s="18"/>
      <c r="AD405" s="18"/>
      <c r="AE405" s="18"/>
      <c r="AF405" s="18"/>
      <c r="AG405" s="18"/>
      <c r="AH405" s="18"/>
      <c r="AI405" s="18"/>
      <c r="AJ405" s="18"/>
      <c r="AK405" s="18"/>
      <c r="AL405" s="18"/>
      <c r="AM405" s="18"/>
      <c r="AN405" s="18"/>
      <c r="AO405" s="18"/>
      <c r="AP405" s="18"/>
      <c r="AQ405" s="18"/>
      <c r="AR405" s="18"/>
      <c r="AS405" s="18"/>
      <c r="AT405" s="18"/>
    </row>
    <row r="406" spans="3:46" x14ac:dyDescent="0.25">
      <c r="C406" s="18"/>
      <c r="D406" s="18"/>
      <c r="E406" s="18"/>
      <c r="F406" s="18"/>
      <c r="G406" s="18"/>
      <c r="H406" s="18"/>
      <c r="I406" s="18"/>
      <c r="J406" s="18"/>
      <c r="K406" s="18"/>
      <c r="L406" s="18"/>
      <c r="M406" s="18"/>
      <c r="N406" s="18"/>
      <c r="O406" s="18"/>
      <c r="V406" s="18"/>
      <c r="W406" s="18"/>
      <c r="X406" s="18"/>
      <c r="Y406" s="18"/>
      <c r="Z406" s="18"/>
      <c r="AA406" s="18"/>
      <c r="AB406" s="18"/>
      <c r="AC406" s="18"/>
      <c r="AD406" s="18"/>
      <c r="AE406" s="18"/>
      <c r="AF406" s="18"/>
      <c r="AG406" s="18"/>
      <c r="AH406" s="18"/>
      <c r="AI406" s="18"/>
      <c r="AJ406" s="18"/>
      <c r="AK406" s="18"/>
      <c r="AL406" s="18"/>
      <c r="AM406" s="18"/>
      <c r="AN406" s="18"/>
      <c r="AO406" s="18"/>
      <c r="AP406" s="18"/>
      <c r="AQ406" s="18"/>
      <c r="AR406" s="18"/>
      <c r="AS406" s="18"/>
      <c r="AT406" s="18"/>
    </row>
    <row r="407" spans="3:46" x14ac:dyDescent="0.25">
      <c r="C407" s="18"/>
      <c r="D407" s="18"/>
      <c r="E407" s="18"/>
      <c r="F407" s="18"/>
      <c r="G407" s="18"/>
      <c r="H407" s="18"/>
      <c r="I407" s="18"/>
      <c r="J407" s="18"/>
      <c r="K407" s="18"/>
      <c r="L407" s="18"/>
      <c r="M407" s="18"/>
      <c r="N407" s="18"/>
      <c r="O407" s="18"/>
      <c r="V407" s="18"/>
      <c r="W407" s="18"/>
      <c r="X407" s="18"/>
      <c r="Y407" s="18"/>
      <c r="Z407" s="18"/>
      <c r="AA407" s="18"/>
      <c r="AB407" s="18"/>
      <c r="AC407" s="18"/>
      <c r="AD407" s="18"/>
      <c r="AE407" s="18"/>
      <c r="AF407" s="18"/>
      <c r="AG407" s="18"/>
      <c r="AH407" s="18"/>
      <c r="AI407" s="18"/>
      <c r="AJ407" s="18"/>
      <c r="AK407" s="18"/>
      <c r="AL407" s="18"/>
      <c r="AM407" s="18"/>
      <c r="AN407" s="18"/>
      <c r="AO407" s="18"/>
      <c r="AP407" s="18"/>
      <c r="AQ407" s="18"/>
      <c r="AR407" s="18"/>
      <c r="AS407" s="18"/>
      <c r="AT407" s="18"/>
    </row>
    <row r="408" spans="3:46" x14ac:dyDescent="0.25">
      <c r="C408" s="18"/>
      <c r="D408" s="18"/>
      <c r="E408" s="18"/>
      <c r="F408" s="18"/>
      <c r="G408" s="18"/>
      <c r="H408" s="18"/>
      <c r="I408" s="18"/>
      <c r="J408" s="18"/>
      <c r="K408" s="18"/>
      <c r="L408" s="18"/>
      <c r="M408" s="18"/>
      <c r="N408" s="18"/>
      <c r="O408" s="18"/>
      <c r="V408" s="18"/>
      <c r="W408" s="18"/>
      <c r="X408" s="18"/>
      <c r="Y408" s="18"/>
      <c r="Z408" s="18"/>
      <c r="AA408" s="18"/>
      <c r="AB408" s="18"/>
      <c r="AC408" s="18"/>
      <c r="AD408" s="18"/>
      <c r="AE408" s="18"/>
      <c r="AF408" s="18"/>
      <c r="AG408" s="18"/>
      <c r="AH408" s="18"/>
      <c r="AI408" s="18"/>
      <c r="AJ408" s="18"/>
      <c r="AK408" s="18"/>
      <c r="AL408" s="18"/>
      <c r="AM408" s="18"/>
      <c r="AN408" s="18"/>
      <c r="AO408" s="18"/>
      <c r="AP408" s="18"/>
      <c r="AQ408" s="18"/>
      <c r="AR408" s="18"/>
      <c r="AS408" s="18"/>
      <c r="AT408" s="18"/>
    </row>
    <row r="409" spans="3:46" x14ac:dyDescent="0.25">
      <c r="C409" s="18"/>
      <c r="D409" s="18"/>
      <c r="E409" s="18"/>
      <c r="F409" s="18"/>
      <c r="G409" s="18"/>
      <c r="H409" s="18"/>
      <c r="I409" s="18"/>
      <c r="J409" s="18"/>
      <c r="K409" s="18"/>
      <c r="L409" s="18"/>
      <c r="M409" s="18"/>
      <c r="N409" s="18"/>
      <c r="O409" s="18"/>
      <c r="V409" s="18"/>
      <c r="W409" s="18"/>
      <c r="X409" s="18"/>
      <c r="Y409" s="18"/>
      <c r="Z409" s="18"/>
      <c r="AA409" s="18"/>
      <c r="AB409" s="18"/>
      <c r="AC409" s="18"/>
      <c r="AD409" s="18"/>
      <c r="AE409" s="18"/>
      <c r="AF409" s="18"/>
      <c r="AG409" s="18"/>
      <c r="AH409" s="18"/>
      <c r="AI409" s="18"/>
      <c r="AJ409" s="18"/>
      <c r="AK409" s="18"/>
      <c r="AL409" s="18"/>
      <c r="AM409" s="18"/>
      <c r="AN409" s="18"/>
      <c r="AO409" s="18"/>
      <c r="AP409" s="18"/>
      <c r="AQ409" s="18"/>
      <c r="AR409" s="18"/>
      <c r="AS409" s="18"/>
      <c r="AT409" s="18"/>
    </row>
    <row r="410" spans="3:46" x14ac:dyDescent="0.25">
      <c r="C410" s="18"/>
      <c r="D410" s="18"/>
      <c r="E410" s="18"/>
      <c r="F410" s="18"/>
      <c r="G410" s="18"/>
      <c r="H410" s="18"/>
      <c r="I410" s="18"/>
      <c r="J410" s="18"/>
      <c r="K410" s="18"/>
      <c r="L410" s="18"/>
      <c r="M410" s="18"/>
      <c r="N410" s="18"/>
      <c r="O410" s="18"/>
      <c r="V410" s="18"/>
      <c r="W410" s="18"/>
      <c r="X410" s="18"/>
      <c r="Y410" s="18"/>
      <c r="Z410" s="18"/>
      <c r="AA410" s="18"/>
      <c r="AB410" s="18"/>
      <c r="AC410" s="18"/>
      <c r="AD410" s="18"/>
      <c r="AE410" s="18"/>
      <c r="AF410" s="18"/>
      <c r="AG410" s="18"/>
      <c r="AH410" s="18"/>
      <c r="AI410" s="18"/>
      <c r="AJ410" s="18"/>
      <c r="AK410" s="18"/>
      <c r="AL410" s="18"/>
      <c r="AM410" s="18"/>
      <c r="AN410" s="18"/>
      <c r="AO410" s="18"/>
      <c r="AP410" s="18"/>
      <c r="AQ410" s="18"/>
      <c r="AR410" s="18"/>
      <c r="AS410" s="18"/>
      <c r="AT410" s="18"/>
    </row>
    <row r="411" spans="3:46" x14ac:dyDescent="0.25">
      <c r="C411" s="18"/>
      <c r="D411" s="18"/>
      <c r="E411" s="18"/>
      <c r="F411" s="18"/>
      <c r="G411" s="18"/>
      <c r="H411" s="18"/>
      <c r="I411" s="18"/>
      <c r="J411" s="18"/>
      <c r="K411" s="18"/>
      <c r="L411" s="18"/>
      <c r="M411" s="18"/>
      <c r="N411" s="18"/>
      <c r="O411" s="18"/>
      <c r="V411" s="18"/>
      <c r="W411" s="18"/>
      <c r="X411" s="18"/>
      <c r="Y411" s="18"/>
      <c r="Z411" s="18"/>
      <c r="AA411" s="18"/>
      <c r="AB411" s="18"/>
      <c r="AC411" s="18"/>
      <c r="AD411" s="18"/>
      <c r="AE411" s="18"/>
      <c r="AF411" s="18"/>
      <c r="AG411" s="18"/>
      <c r="AH411" s="18"/>
      <c r="AI411" s="18"/>
      <c r="AJ411" s="18"/>
      <c r="AK411" s="18"/>
      <c r="AL411" s="18"/>
      <c r="AM411" s="18"/>
      <c r="AN411" s="18"/>
      <c r="AO411" s="18"/>
      <c r="AP411" s="18"/>
      <c r="AQ411" s="18"/>
      <c r="AR411" s="18"/>
      <c r="AS411" s="18"/>
      <c r="AT411" s="18"/>
    </row>
    <row r="412" spans="3:46" x14ac:dyDescent="0.25">
      <c r="C412" s="18"/>
      <c r="D412" s="18"/>
      <c r="E412" s="18"/>
      <c r="F412" s="18"/>
      <c r="G412" s="18"/>
      <c r="H412" s="18"/>
      <c r="I412" s="18"/>
      <c r="J412" s="18"/>
      <c r="K412" s="18"/>
      <c r="L412" s="18"/>
      <c r="M412" s="18"/>
      <c r="N412" s="18"/>
      <c r="O412" s="18"/>
      <c r="V412" s="18"/>
      <c r="W412" s="18"/>
      <c r="X412" s="18"/>
      <c r="Y412" s="18"/>
      <c r="Z412" s="18"/>
      <c r="AA412" s="18"/>
      <c r="AB412" s="18"/>
      <c r="AC412" s="18"/>
      <c r="AD412" s="18"/>
      <c r="AE412" s="18"/>
      <c r="AF412" s="18"/>
      <c r="AG412" s="18"/>
      <c r="AH412" s="18"/>
      <c r="AI412" s="18"/>
      <c r="AJ412" s="18"/>
      <c r="AK412" s="18"/>
      <c r="AL412" s="18"/>
      <c r="AM412" s="18"/>
      <c r="AN412" s="18"/>
      <c r="AO412" s="18"/>
      <c r="AP412" s="18"/>
      <c r="AQ412" s="18"/>
      <c r="AR412" s="18"/>
      <c r="AS412" s="18"/>
      <c r="AT412" s="18"/>
    </row>
    <row r="413" spans="3:46" x14ac:dyDescent="0.25">
      <c r="C413" s="18"/>
      <c r="D413" s="18"/>
      <c r="E413" s="18"/>
      <c r="F413" s="18"/>
      <c r="G413" s="18"/>
      <c r="H413" s="18"/>
      <c r="I413" s="18"/>
      <c r="J413" s="18"/>
      <c r="K413" s="18"/>
      <c r="L413" s="18"/>
      <c r="M413" s="18"/>
      <c r="N413" s="18"/>
      <c r="O413" s="18"/>
      <c r="V413" s="18"/>
      <c r="W413" s="18"/>
      <c r="X413" s="18"/>
      <c r="Y413" s="18"/>
      <c r="Z413" s="18"/>
      <c r="AA413" s="18"/>
      <c r="AB413" s="18"/>
      <c r="AC413" s="18"/>
      <c r="AD413" s="18"/>
      <c r="AE413" s="18"/>
      <c r="AF413" s="18"/>
      <c r="AG413" s="18"/>
      <c r="AH413" s="18"/>
      <c r="AI413" s="18"/>
      <c r="AJ413" s="18"/>
      <c r="AK413" s="18"/>
      <c r="AL413" s="18"/>
      <c r="AM413" s="18"/>
      <c r="AN413" s="18"/>
      <c r="AO413" s="18"/>
      <c r="AP413" s="18"/>
      <c r="AQ413" s="18"/>
      <c r="AR413" s="18"/>
      <c r="AS413" s="18"/>
      <c r="AT413" s="18"/>
    </row>
    <row r="414" spans="3:46" x14ac:dyDescent="0.25">
      <c r="C414" s="18"/>
      <c r="D414" s="18"/>
      <c r="E414" s="18"/>
      <c r="F414" s="18"/>
      <c r="G414" s="18"/>
      <c r="H414" s="18"/>
      <c r="I414" s="18"/>
      <c r="J414" s="18"/>
      <c r="K414" s="18"/>
      <c r="L414" s="18"/>
      <c r="M414" s="18"/>
      <c r="N414" s="18"/>
      <c r="O414" s="18"/>
      <c r="V414" s="18"/>
      <c r="W414" s="18"/>
      <c r="X414" s="18"/>
      <c r="Y414" s="18"/>
      <c r="Z414" s="18"/>
      <c r="AA414" s="18"/>
      <c r="AB414" s="18"/>
      <c r="AC414" s="18"/>
      <c r="AD414" s="18"/>
      <c r="AE414" s="18"/>
      <c r="AF414" s="18"/>
      <c r="AG414" s="18"/>
      <c r="AH414" s="18"/>
      <c r="AI414" s="18"/>
      <c r="AJ414" s="18"/>
      <c r="AK414" s="18"/>
      <c r="AL414" s="18"/>
      <c r="AM414" s="18"/>
      <c r="AN414" s="18"/>
      <c r="AO414" s="18"/>
      <c r="AP414" s="18"/>
      <c r="AQ414" s="18"/>
      <c r="AR414" s="18"/>
      <c r="AS414" s="18"/>
      <c r="AT414" s="18"/>
    </row>
    <row r="415" spans="3:46" x14ac:dyDescent="0.25">
      <c r="C415" s="18"/>
      <c r="D415" s="18"/>
      <c r="E415" s="18"/>
      <c r="F415" s="18"/>
      <c r="G415" s="18"/>
      <c r="H415" s="18"/>
      <c r="I415" s="18"/>
      <c r="J415" s="18"/>
      <c r="K415" s="18"/>
      <c r="L415" s="18"/>
      <c r="M415" s="18"/>
      <c r="N415" s="18"/>
      <c r="O415" s="18"/>
      <c r="V415" s="18"/>
      <c r="W415" s="18"/>
      <c r="X415" s="18"/>
      <c r="Y415" s="18"/>
      <c r="Z415" s="18"/>
      <c r="AA415" s="18"/>
      <c r="AB415" s="18"/>
      <c r="AC415" s="18"/>
      <c r="AD415" s="18"/>
      <c r="AE415" s="18"/>
      <c r="AF415" s="18"/>
      <c r="AG415" s="18"/>
      <c r="AH415" s="18"/>
      <c r="AI415" s="18"/>
      <c r="AJ415" s="18"/>
      <c r="AK415" s="18"/>
      <c r="AL415" s="18"/>
      <c r="AM415" s="18"/>
      <c r="AN415" s="18"/>
      <c r="AO415" s="18"/>
      <c r="AP415" s="18"/>
      <c r="AQ415" s="18"/>
      <c r="AR415" s="18"/>
      <c r="AS415" s="18"/>
      <c r="AT415" s="18"/>
    </row>
    <row r="416" spans="3:46" x14ac:dyDescent="0.25">
      <c r="C416" s="18"/>
      <c r="D416" s="18"/>
      <c r="E416" s="18"/>
      <c r="F416" s="18"/>
      <c r="G416" s="18"/>
      <c r="H416" s="18"/>
      <c r="I416" s="18"/>
      <c r="J416" s="18"/>
      <c r="K416" s="18"/>
      <c r="L416" s="18"/>
      <c r="M416" s="18"/>
      <c r="N416" s="18"/>
      <c r="O416" s="18"/>
      <c r="V416" s="18"/>
      <c r="W416" s="18"/>
      <c r="X416" s="18"/>
      <c r="Y416" s="18"/>
      <c r="Z416" s="18"/>
      <c r="AA416" s="18"/>
      <c r="AB416" s="18"/>
      <c r="AC416" s="18"/>
      <c r="AD416" s="18"/>
      <c r="AE416" s="18"/>
      <c r="AF416" s="18"/>
      <c r="AG416" s="18"/>
      <c r="AH416" s="18"/>
      <c r="AI416" s="18"/>
      <c r="AJ416" s="18"/>
      <c r="AK416" s="18"/>
      <c r="AL416" s="18"/>
      <c r="AM416" s="18"/>
      <c r="AN416" s="18"/>
      <c r="AO416" s="18"/>
      <c r="AP416" s="18"/>
      <c r="AQ416" s="18"/>
      <c r="AR416" s="18"/>
      <c r="AS416" s="18"/>
      <c r="AT416" s="18"/>
    </row>
    <row r="417" spans="3:46" x14ac:dyDescent="0.25">
      <c r="C417" s="18"/>
      <c r="D417" s="18"/>
      <c r="E417" s="18"/>
      <c r="F417" s="18"/>
      <c r="G417" s="18"/>
      <c r="H417" s="18"/>
      <c r="I417" s="18"/>
      <c r="J417" s="18"/>
      <c r="K417" s="18"/>
      <c r="L417" s="18"/>
      <c r="M417" s="18"/>
      <c r="N417" s="18"/>
      <c r="O417" s="18"/>
      <c r="V417" s="18"/>
      <c r="W417" s="18"/>
      <c r="X417" s="18"/>
      <c r="Y417" s="18"/>
      <c r="Z417" s="18"/>
      <c r="AA417" s="18"/>
      <c r="AB417" s="18"/>
      <c r="AC417" s="18"/>
      <c r="AD417" s="18"/>
      <c r="AE417" s="18"/>
      <c r="AF417" s="18"/>
      <c r="AG417" s="18"/>
      <c r="AH417" s="18"/>
      <c r="AI417" s="18"/>
      <c r="AJ417" s="18"/>
      <c r="AK417" s="18"/>
      <c r="AL417" s="18"/>
      <c r="AM417" s="18"/>
      <c r="AN417" s="18"/>
      <c r="AO417" s="18"/>
      <c r="AP417" s="18"/>
      <c r="AQ417" s="18"/>
      <c r="AR417" s="18"/>
      <c r="AS417" s="18"/>
      <c r="AT417" s="18"/>
    </row>
    <row r="418" spans="3:46" x14ac:dyDescent="0.25">
      <c r="C418" s="18"/>
      <c r="D418" s="18"/>
      <c r="E418" s="18"/>
      <c r="F418" s="18"/>
      <c r="G418" s="18"/>
      <c r="H418" s="18"/>
      <c r="I418" s="18"/>
      <c r="J418" s="18"/>
      <c r="K418" s="18"/>
      <c r="L418" s="18"/>
      <c r="M418" s="18"/>
      <c r="N418" s="18"/>
      <c r="O418" s="18"/>
      <c r="V418" s="18"/>
      <c r="W418" s="18"/>
      <c r="X418" s="18"/>
      <c r="Y418" s="18"/>
      <c r="Z418" s="18"/>
      <c r="AA418" s="18"/>
      <c r="AB418" s="18"/>
      <c r="AC418" s="18"/>
      <c r="AD418" s="18"/>
      <c r="AE418" s="18"/>
      <c r="AF418" s="18"/>
      <c r="AG418" s="18"/>
      <c r="AH418" s="18"/>
      <c r="AI418" s="18"/>
      <c r="AJ418" s="18"/>
      <c r="AK418" s="18"/>
      <c r="AL418" s="18"/>
      <c r="AM418" s="18"/>
      <c r="AN418" s="18"/>
      <c r="AO418" s="18"/>
      <c r="AP418" s="18"/>
      <c r="AQ418" s="18"/>
      <c r="AR418" s="18"/>
      <c r="AS418" s="18"/>
      <c r="AT418" s="18"/>
    </row>
    <row r="419" spans="3:46" x14ac:dyDescent="0.25">
      <c r="C419" s="18"/>
      <c r="D419" s="18"/>
      <c r="E419" s="18"/>
      <c r="F419" s="18"/>
      <c r="G419" s="18"/>
      <c r="H419" s="18"/>
      <c r="I419" s="18"/>
      <c r="J419" s="18"/>
      <c r="K419" s="18"/>
      <c r="L419" s="18"/>
      <c r="M419" s="18"/>
      <c r="N419" s="18"/>
      <c r="O419" s="18"/>
      <c r="V419" s="18"/>
      <c r="W419" s="18"/>
      <c r="X419" s="18"/>
      <c r="Y419" s="18"/>
      <c r="Z419" s="18"/>
      <c r="AA419" s="18"/>
      <c r="AB419" s="18"/>
      <c r="AC419" s="18"/>
      <c r="AD419" s="18"/>
      <c r="AE419" s="18"/>
      <c r="AF419" s="18"/>
      <c r="AG419" s="18"/>
      <c r="AH419" s="18"/>
      <c r="AI419" s="18"/>
      <c r="AJ419" s="18"/>
      <c r="AK419" s="18"/>
      <c r="AL419" s="18"/>
      <c r="AM419" s="18"/>
      <c r="AN419" s="18"/>
      <c r="AO419" s="18"/>
      <c r="AP419" s="18"/>
      <c r="AQ419" s="18"/>
      <c r="AR419" s="18"/>
      <c r="AS419" s="18"/>
      <c r="AT419" s="18"/>
    </row>
    <row r="420" spans="3:46" x14ac:dyDescent="0.25">
      <c r="C420" s="18"/>
      <c r="D420" s="18"/>
      <c r="E420" s="18"/>
      <c r="F420" s="18"/>
      <c r="G420" s="18"/>
      <c r="H420" s="18"/>
      <c r="I420" s="18"/>
      <c r="J420" s="18"/>
      <c r="K420" s="18"/>
      <c r="L420" s="18"/>
      <c r="M420" s="18"/>
      <c r="N420" s="18"/>
      <c r="O420" s="18"/>
      <c r="V420" s="18"/>
      <c r="W420" s="18"/>
      <c r="X420" s="18"/>
      <c r="Y420" s="18"/>
      <c r="Z420" s="18"/>
      <c r="AA420" s="18"/>
      <c r="AB420" s="18"/>
      <c r="AC420" s="18"/>
      <c r="AD420" s="18"/>
      <c r="AE420" s="18"/>
      <c r="AF420" s="18"/>
      <c r="AG420" s="18"/>
      <c r="AH420" s="18"/>
      <c r="AI420" s="18"/>
      <c r="AJ420" s="18"/>
      <c r="AK420" s="18"/>
      <c r="AL420" s="18"/>
      <c r="AM420" s="18"/>
      <c r="AN420" s="18"/>
      <c r="AO420" s="18"/>
      <c r="AP420" s="18"/>
      <c r="AQ420" s="18"/>
      <c r="AR420" s="18"/>
      <c r="AS420" s="18"/>
      <c r="AT420" s="18"/>
    </row>
    <row r="421" spans="3:46" x14ac:dyDescent="0.25">
      <c r="C421" s="18"/>
      <c r="D421" s="18"/>
      <c r="E421" s="18"/>
      <c r="F421" s="18"/>
      <c r="G421" s="18"/>
      <c r="H421" s="18"/>
      <c r="I421" s="18"/>
      <c r="J421" s="18"/>
      <c r="K421" s="18"/>
      <c r="L421" s="18"/>
      <c r="M421" s="18"/>
      <c r="N421" s="18"/>
      <c r="O421" s="18"/>
      <c r="V421" s="18"/>
      <c r="W421" s="18"/>
      <c r="X421" s="18"/>
      <c r="Y421" s="18"/>
      <c r="Z421" s="18"/>
      <c r="AA421" s="18"/>
      <c r="AB421" s="18"/>
      <c r="AC421" s="18"/>
      <c r="AD421" s="18"/>
      <c r="AE421" s="18"/>
      <c r="AF421" s="18"/>
      <c r="AG421" s="18"/>
      <c r="AH421" s="18"/>
      <c r="AI421" s="18"/>
      <c r="AJ421" s="18"/>
      <c r="AK421" s="18"/>
      <c r="AL421" s="18"/>
      <c r="AM421" s="18"/>
      <c r="AN421" s="18"/>
      <c r="AO421" s="18"/>
      <c r="AP421" s="18"/>
      <c r="AQ421" s="18"/>
      <c r="AR421" s="18"/>
      <c r="AS421" s="18"/>
      <c r="AT421" s="18"/>
    </row>
    <row r="422" spans="3:46" x14ac:dyDescent="0.25">
      <c r="C422" s="18"/>
      <c r="D422" s="18"/>
      <c r="E422" s="18"/>
      <c r="F422" s="18"/>
      <c r="G422" s="18"/>
      <c r="H422" s="18"/>
      <c r="I422" s="18"/>
      <c r="J422" s="18"/>
      <c r="K422" s="18"/>
      <c r="L422" s="18"/>
      <c r="M422" s="18"/>
      <c r="N422" s="18"/>
      <c r="O422" s="18"/>
      <c r="V422" s="18"/>
      <c r="W422" s="18"/>
      <c r="X422" s="18"/>
      <c r="Y422" s="18"/>
      <c r="Z422" s="18"/>
      <c r="AA422" s="18"/>
      <c r="AB422" s="18"/>
      <c r="AC422" s="18"/>
      <c r="AD422" s="18"/>
      <c r="AE422" s="18"/>
      <c r="AF422" s="18"/>
      <c r="AG422" s="18"/>
      <c r="AH422" s="18"/>
      <c r="AI422" s="18"/>
      <c r="AJ422" s="18"/>
      <c r="AK422" s="18"/>
      <c r="AL422" s="18"/>
      <c r="AM422" s="18"/>
      <c r="AN422" s="18"/>
      <c r="AO422" s="18"/>
      <c r="AP422" s="18"/>
      <c r="AQ422" s="18"/>
      <c r="AR422" s="18"/>
      <c r="AS422" s="18"/>
      <c r="AT422" s="18"/>
    </row>
    <row r="423" spans="3:46" x14ac:dyDescent="0.25">
      <c r="C423" s="18"/>
      <c r="D423" s="18"/>
      <c r="E423" s="18"/>
      <c r="F423" s="18"/>
      <c r="G423" s="18"/>
      <c r="H423" s="18"/>
      <c r="I423" s="18"/>
      <c r="J423" s="18"/>
      <c r="K423" s="18"/>
      <c r="L423" s="18"/>
      <c r="M423" s="18"/>
      <c r="N423" s="18"/>
      <c r="O423" s="18"/>
      <c r="V423" s="18"/>
      <c r="W423" s="18"/>
      <c r="X423" s="18"/>
      <c r="Y423" s="18"/>
      <c r="Z423" s="18"/>
      <c r="AA423" s="18"/>
      <c r="AB423" s="18"/>
      <c r="AC423" s="18"/>
      <c r="AD423" s="18"/>
      <c r="AE423" s="18"/>
      <c r="AF423" s="18"/>
      <c r="AG423" s="18"/>
      <c r="AH423" s="18"/>
      <c r="AI423" s="18"/>
      <c r="AJ423" s="18"/>
      <c r="AK423" s="18"/>
      <c r="AL423" s="18"/>
      <c r="AM423" s="18"/>
      <c r="AN423" s="18"/>
      <c r="AO423" s="18"/>
      <c r="AP423" s="18"/>
      <c r="AQ423" s="18"/>
      <c r="AR423" s="18"/>
      <c r="AS423" s="18"/>
      <c r="AT423" s="18"/>
    </row>
    <row r="424" spans="3:46" x14ac:dyDescent="0.25">
      <c r="C424" s="18"/>
      <c r="D424" s="18"/>
      <c r="E424" s="18"/>
      <c r="F424" s="18"/>
      <c r="G424" s="18"/>
      <c r="H424" s="18"/>
      <c r="I424" s="18"/>
      <c r="J424" s="18"/>
      <c r="K424" s="18"/>
      <c r="L424" s="18"/>
      <c r="M424" s="18"/>
      <c r="N424" s="18"/>
      <c r="O424" s="18"/>
      <c r="V424" s="18"/>
      <c r="W424" s="18"/>
      <c r="X424" s="18"/>
      <c r="Y424" s="18"/>
      <c r="Z424" s="18"/>
      <c r="AA424" s="18"/>
      <c r="AB424" s="18"/>
      <c r="AC424" s="18"/>
      <c r="AD424" s="18"/>
      <c r="AE424" s="18"/>
      <c r="AF424" s="18"/>
      <c r="AG424" s="18"/>
      <c r="AH424" s="18"/>
      <c r="AI424" s="18"/>
      <c r="AJ424" s="18"/>
      <c r="AK424" s="18"/>
      <c r="AL424" s="18"/>
      <c r="AM424" s="18"/>
      <c r="AN424" s="18"/>
      <c r="AO424" s="18"/>
      <c r="AP424" s="18"/>
      <c r="AQ424" s="18"/>
      <c r="AR424" s="18"/>
      <c r="AS424" s="18"/>
      <c r="AT424" s="18"/>
    </row>
    <row r="425" spans="3:46" x14ac:dyDescent="0.25">
      <c r="C425" s="18"/>
      <c r="D425" s="18"/>
      <c r="E425" s="18"/>
      <c r="F425" s="18"/>
      <c r="G425" s="18"/>
      <c r="H425" s="18"/>
      <c r="I425" s="18"/>
      <c r="J425" s="18"/>
      <c r="K425" s="18"/>
      <c r="L425" s="18"/>
      <c r="M425" s="18"/>
      <c r="N425" s="18"/>
      <c r="O425" s="18"/>
      <c r="V425" s="18"/>
      <c r="W425" s="18"/>
      <c r="X425" s="18"/>
      <c r="Y425" s="18"/>
      <c r="Z425" s="18"/>
      <c r="AA425" s="18"/>
      <c r="AB425" s="18"/>
      <c r="AC425" s="18"/>
      <c r="AD425" s="18"/>
      <c r="AE425" s="18"/>
      <c r="AF425" s="18"/>
      <c r="AG425" s="18"/>
      <c r="AH425" s="18"/>
      <c r="AI425" s="18"/>
      <c r="AJ425" s="18"/>
      <c r="AK425" s="18"/>
      <c r="AL425" s="18"/>
      <c r="AM425" s="18"/>
      <c r="AN425" s="18"/>
      <c r="AO425" s="18"/>
      <c r="AP425" s="18"/>
      <c r="AQ425" s="18"/>
      <c r="AR425" s="18"/>
      <c r="AS425" s="18"/>
      <c r="AT425" s="18"/>
    </row>
    <row r="426" spans="3:46" x14ac:dyDescent="0.25">
      <c r="C426" s="18"/>
      <c r="D426" s="18"/>
      <c r="E426" s="18"/>
      <c r="F426" s="18"/>
      <c r="G426" s="18"/>
      <c r="H426" s="18"/>
      <c r="I426" s="18"/>
      <c r="J426" s="18"/>
      <c r="K426" s="18"/>
      <c r="L426" s="18"/>
      <c r="M426" s="18"/>
      <c r="N426" s="18"/>
      <c r="O426" s="18"/>
      <c r="V426" s="18"/>
      <c r="W426" s="18"/>
      <c r="X426" s="18"/>
      <c r="Y426" s="18"/>
      <c r="Z426" s="18"/>
      <c r="AA426" s="18"/>
      <c r="AB426" s="18"/>
      <c r="AC426" s="18"/>
      <c r="AD426" s="18"/>
      <c r="AE426" s="18"/>
      <c r="AF426" s="18"/>
      <c r="AG426" s="18"/>
      <c r="AH426" s="18"/>
      <c r="AI426" s="18"/>
      <c r="AJ426" s="18"/>
      <c r="AK426" s="18"/>
      <c r="AL426" s="18"/>
      <c r="AM426" s="18"/>
      <c r="AN426" s="18"/>
      <c r="AO426" s="18"/>
      <c r="AP426" s="18"/>
      <c r="AQ426" s="18"/>
      <c r="AR426" s="18"/>
      <c r="AS426" s="18"/>
      <c r="AT426" s="18"/>
    </row>
    <row r="427" spans="3:46" x14ac:dyDescent="0.25">
      <c r="C427" s="18"/>
      <c r="D427" s="18"/>
      <c r="E427" s="18"/>
      <c r="F427" s="18"/>
      <c r="G427" s="18"/>
      <c r="H427" s="18"/>
      <c r="I427" s="18"/>
      <c r="J427" s="18"/>
      <c r="K427" s="18"/>
      <c r="L427" s="18"/>
      <c r="M427" s="18"/>
      <c r="N427" s="18"/>
      <c r="O427" s="18"/>
      <c r="V427" s="18"/>
      <c r="W427" s="18"/>
      <c r="X427" s="18"/>
      <c r="Y427" s="18"/>
      <c r="Z427" s="18"/>
      <c r="AA427" s="18"/>
      <c r="AB427" s="18"/>
      <c r="AC427" s="18"/>
      <c r="AD427" s="18"/>
      <c r="AE427" s="18"/>
      <c r="AF427" s="18"/>
      <c r="AG427" s="18"/>
      <c r="AH427" s="18"/>
      <c r="AI427" s="18"/>
      <c r="AJ427" s="18"/>
      <c r="AK427" s="18"/>
      <c r="AL427" s="18"/>
      <c r="AM427" s="18"/>
      <c r="AN427" s="18"/>
      <c r="AO427" s="18"/>
      <c r="AP427" s="18"/>
      <c r="AQ427" s="18"/>
      <c r="AR427" s="18"/>
      <c r="AS427" s="18"/>
      <c r="AT427" s="18"/>
    </row>
    <row r="428" spans="3:46" x14ac:dyDescent="0.25">
      <c r="C428" s="18"/>
      <c r="D428" s="18"/>
      <c r="E428" s="18"/>
      <c r="F428" s="18"/>
      <c r="G428" s="18"/>
      <c r="H428" s="18"/>
      <c r="I428" s="18"/>
      <c r="J428" s="18"/>
      <c r="K428" s="18"/>
      <c r="L428" s="18"/>
      <c r="M428" s="18"/>
      <c r="N428" s="18"/>
      <c r="O428" s="18"/>
      <c r="V428" s="18"/>
      <c r="W428" s="18"/>
      <c r="X428" s="18"/>
      <c r="Y428" s="18"/>
      <c r="Z428" s="18"/>
      <c r="AA428" s="18"/>
      <c r="AB428" s="18"/>
      <c r="AC428" s="18"/>
      <c r="AD428" s="18"/>
      <c r="AE428" s="18"/>
      <c r="AF428" s="18"/>
      <c r="AG428" s="18"/>
      <c r="AH428" s="18"/>
      <c r="AI428" s="18"/>
      <c r="AJ428" s="18"/>
      <c r="AK428" s="18"/>
      <c r="AL428" s="18"/>
      <c r="AM428" s="18"/>
      <c r="AN428" s="18"/>
      <c r="AO428" s="18"/>
      <c r="AP428" s="18"/>
      <c r="AQ428" s="18"/>
      <c r="AR428" s="18"/>
      <c r="AS428" s="18"/>
      <c r="AT428" s="18"/>
    </row>
    <row r="429" spans="3:46" x14ac:dyDescent="0.25">
      <c r="C429" s="18"/>
      <c r="D429" s="18"/>
      <c r="E429" s="18"/>
      <c r="F429" s="18"/>
      <c r="G429" s="18"/>
      <c r="H429" s="18"/>
      <c r="I429" s="18"/>
      <c r="J429" s="18"/>
      <c r="K429" s="18"/>
      <c r="L429" s="18"/>
      <c r="M429" s="18"/>
      <c r="N429" s="18"/>
      <c r="O429" s="18"/>
      <c r="V429" s="18"/>
      <c r="W429" s="18"/>
      <c r="X429" s="18"/>
      <c r="Y429" s="18"/>
      <c r="Z429" s="18"/>
      <c r="AA429" s="18"/>
      <c r="AB429" s="18"/>
      <c r="AC429" s="18"/>
      <c r="AD429" s="18"/>
      <c r="AE429" s="18"/>
      <c r="AF429" s="18"/>
      <c r="AG429" s="18"/>
      <c r="AH429" s="18"/>
      <c r="AI429" s="18"/>
      <c r="AJ429" s="18"/>
      <c r="AK429" s="18"/>
      <c r="AL429" s="18"/>
      <c r="AM429" s="18"/>
      <c r="AN429" s="18"/>
      <c r="AO429" s="18"/>
      <c r="AP429" s="18"/>
      <c r="AQ429" s="18"/>
      <c r="AR429" s="18"/>
      <c r="AS429" s="18"/>
      <c r="AT429" s="18"/>
    </row>
    <row r="430" spans="3:46" x14ac:dyDescent="0.25">
      <c r="C430" s="18"/>
      <c r="D430" s="18"/>
      <c r="E430" s="18"/>
      <c r="F430" s="18"/>
      <c r="G430" s="18"/>
      <c r="H430" s="18"/>
      <c r="I430" s="18"/>
      <c r="J430" s="18"/>
      <c r="K430" s="18"/>
      <c r="L430" s="18"/>
      <c r="M430" s="18"/>
      <c r="N430" s="18"/>
      <c r="O430" s="18"/>
      <c r="V430" s="18"/>
      <c r="W430" s="18"/>
      <c r="X430" s="18"/>
      <c r="Y430" s="18"/>
      <c r="Z430" s="18"/>
      <c r="AA430" s="18"/>
      <c r="AB430" s="18"/>
      <c r="AC430" s="18"/>
      <c r="AD430" s="18"/>
      <c r="AE430" s="18"/>
      <c r="AF430" s="18"/>
      <c r="AG430" s="18"/>
      <c r="AH430" s="18"/>
      <c r="AI430" s="18"/>
      <c r="AJ430" s="18"/>
      <c r="AK430" s="18"/>
      <c r="AL430" s="18"/>
      <c r="AM430" s="18"/>
      <c r="AN430" s="18"/>
      <c r="AO430" s="18"/>
      <c r="AP430" s="18"/>
      <c r="AQ430" s="18"/>
      <c r="AR430" s="18"/>
      <c r="AS430" s="18"/>
      <c r="AT430" s="18"/>
    </row>
    <row r="431" spans="3:46" x14ac:dyDescent="0.25">
      <c r="C431" s="18"/>
      <c r="D431" s="18"/>
      <c r="E431" s="18"/>
      <c r="F431" s="18"/>
      <c r="G431" s="18"/>
      <c r="H431" s="18"/>
      <c r="I431" s="18"/>
      <c r="J431" s="18"/>
      <c r="K431" s="18"/>
      <c r="L431" s="18"/>
      <c r="M431" s="18"/>
      <c r="N431" s="18"/>
      <c r="O431" s="18"/>
      <c r="V431" s="18"/>
      <c r="W431" s="18"/>
      <c r="X431" s="18"/>
      <c r="Y431" s="18"/>
      <c r="Z431" s="18"/>
      <c r="AA431" s="18"/>
      <c r="AB431" s="18"/>
      <c r="AC431" s="18"/>
      <c r="AD431" s="18"/>
      <c r="AE431" s="18"/>
      <c r="AF431" s="18"/>
      <c r="AG431" s="18"/>
      <c r="AH431" s="18"/>
      <c r="AI431" s="18"/>
      <c r="AJ431" s="18"/>
      <c r="AK431" s="18"/>
      <c r="AL431" s="18"/>
      <c r="AM431" s="18"/>
      <c r="AN431" s="18"/>
      <c r="AO431" s="18"/>
      <c r="AP431" s="18"/>
      <c r="AQ431" s="18"/>
      <c r="AR431" s="18"/>
      <c r="AS431" s="18"/>
      <c r="AT431" s="18"/>
    </row>
    <row r="432" spans="3:46" x14ac:dyDescent="0.25">
      <c r="C432" s="18"/>
      <c r="D432" s="18"/>
      <c r="E432" s="18"/>
      <c r="F432" s="18"/>
      <c r="G432" s="18"/>
      <c r="H432" s="18"/>
      <c r="I432" s="18"/>
      <c r="J432" s="18"/>
      <c r="K432" s="18"/>
      <c r="L432" s="18"/>
      <c r="M432" s="18"/>
      <c r="N432" s="18"/>
      <c r="O432" s="18"/>
      <c r="V432" s="18"/>
      <c r="W432" s="18"/>
      <c r="X432" s="18"/>
      <c r="Y432" s="18"/>
      <c r="Z432" s="18"/>
      <c r="AA432" s="18"/>
      <c r="AB432" s="18"/>
      <c r="AC432" s="18"/>
      <c r="AD432" s="18"/>
      <c r="AE432" s="18"/>
      <c r="AF432" s="18"/>
      <c r="AG432" s="18"/>
      <c r="AH432" s="18"/>
      <c r="AI432" s="18"/>
      <c r="AJ432" s="18"/>
      <c r="AK432" s="18"/>
      <c r="AL432" s="18"/>
      <c r="AM432" s="18"/>
      <c r="AN432" s="18"/>
      <c r="AO432" s="18"/>
      <c r="AP432" s="18"/>
      <c r="AQ432" s="18"/>
      <c r="AR432" s="18"/>
      <c r="AS432" s="18"/>
      <c r="AT432" s="18"/>
    </row>
    <row r="433" spans="3:46" x14ac:dyDescent="0.25">
      <c r="C433" s="18"/>
      <c r="D433" s="18"/>
      <c r="E433" s="18"/>
      <c r="F433" s="18"/>
      <c r="G433" s="18"/>
      <c r="H433" s="18"/>
      <c r="I433" s="18"/>
      <c r="J433" s="18"/>
      <c r="K433" s="18"/>
      <c r="L433" s="18"/>
      <c r="M433" s="18"/>
      <c r="N433" s="18"/>
      <c r="O433" s="18"/>
      <c r="V433" s="18"/>
      <c r="W433" s="18"/>
      <c r="X433" s="18"/>
      <c r="Y433" s="18"/>
      <c r="Z433" s="18"/>
      <c r="AA433" s="18"/>
      <c r="AB433" s="18"/>
      <c r="AC433" s="18"/>
      <c r="AD433" s="18"/>
      <c r="AE433" s="18"/>
      <c r="AF433" s="18"/>
      <c r="AG433" s="18"/>
      <c r="AH433" s="18"/>
      <c r="AI433" s="18"/>
      <c r="AJ433" s="18"/>
      <c r="AK433" s="18"/>
      <c r="AL433" s="18"/>
      <c r="AM433" s="18"/>
      <c r="AN433" s="18"/>
      <c r="AO433" s="18"/>
      <c r="AP433" s="18"/>
      <c r="AQ433" s="18"/>
      <c r="AR433" s="18"/>
      <c r="AS433" s="18"/>
      <c r="AT433" s="18"/>
    </row>
    <row r="434" spans="3:46" x14ac:dyDescent="0.25">
      <c r="C434" s="18"/>
      <c r="D434" s="18"/>
      <c r="E434" s="18"/>
      <c r="F434" s="18"/>
      <c r="G434" s="18"/>
      <c r="H434" s="18"/>
      <c r="I434" s="18"/>
      <c r="J434" s="18"/>
      <c r="K434" s="18"/>
      <c r="L434" s="18"/>
      <c r="M434" s="18"/>
      <c r="N434" s="18"/>
      <c r="O434" s="18"/>
      <c r="V434" s="18"/>
      <c r="W434" s="18"/>
      <c r="X434" s="18"/>
      <c r="Y434" s="18"/>
      <c r="Z434" s="18"/>
      <c r="AA434" s="18"/>
      <c r="AB434" s="18"/>
      <c r="AC434" s="18"/>
      <c r="AD434" s="18"/>
      <c r="AE434" s="18"/>
      <c r="AF434" s="18"/>
      <c r="AG434" s="18"/>
      <c r="AH434" s="18"/>
      <c r="AI434" s="18"/>
      <c r="AJ434" s="18"/>
      <c r="AK434" s="18"/>
      <c r="AL434" s="18"/>
      <c r="AM434" s="18"/>
      <c r="AN434" s="18"/>
      <c r="AO434" s="18"/>
      <c r="AP434" s="18"/>
      <c r="AQ434" s="18"/>
      <c r="AR434" s="18"/>
      <c r="AS434" s="18"/>
      <c r="AT434" s="18"/>
    </row>
    <row r="435" spans="3:46" x14ac:dyDescent="0.25">
      <c r="C435" s="18"/>
      <c r="D435" s="18"/>
      <c r="E435" s="18"/>
      <c r="F435" s="18"/>
      <c r="G435" s="18"/>
      <c r="H435" s="18"/>
      <c r="I435" s="18"/>
      <c r="J435" s="18"/>
      <c r="K435" s="18"/>
      <c r="L435" s="18"/>
      <c r="M435" s="18"/>
      <c r="N435" s="18"/>
      <c r="O435" s="18"/>
      <c r="V435" s="18"/>
      <c r="W435" s="18"/>
      <c r="X435" s="18"/>
      <c r="Y435" s="18"/>
      <c r="Z435" s="18"/>
      <c r="AA435" s="18"/>
      <c r="AB435" s="18"/>
      <c r="AC435" s="18"/>
      <c r="AD435" s="18"/>
      <c r="AE435" s="18"/>
      <c r="AF435" s="18"/>
      <c r="AG435" s="18"/>
      <c r="AH435" s="18"/>
      <c r="AI435" s="18"/>
      <c r="AJ435" s="18"/>
      <c r="AK435" s="18"/>
      <c r="AL435" s="18"/>
      <c r="AM435" s="18"/>
      <c r="AN435" s="18"/>
      <c r="AO435" s="18"/>
      <c r="AP435" s="18"/>
      <c r="AQ435" s="18"/>
      <c r="AR435" s="18"/>
      <c r="AS435" s="18"/>
      <c r="AT435" s="18"/>
    </row>
    <row r="436" spans="3:46" x14ac:dyDescent="0.25">
      <c r="C436" s="18"/>
      <c r="D436" s="18"/>
      <c r="E436" s="18"/>
      <c r="F436" s="18"/>
      <c r="G436" s="18"/>
      <c r="H436" s="18"/>
      <c r="I436" s="18"/>
      <c r="J436" s="18"/>
      <c r="K436" s="18"/>
      <c r="L436" s="18"/>
      <c r="M436" s="18"/>
      <c r="N436" s="18"/>
      <c r="O436" s="18"/>
      <c r="V436" s="18"/>
      <c r="W436" s="18"/>
      <c r="X436" s="18"/>
      <c r="Y436" s="18"/>
      <c r="Z436" s="18"/>
      <c r="AA436" s="18"/>
      <c r="AB436" s="18"/>
      <c r="AC436" s="18"/>
      <c r="AD436" s="18"/>
      <c r="AE436" s="18"/>
      <c r="AF436" s="18"/>
      <c r="AG436" s="18"/>
      <c r="AH436" s="18"/>
      <c r="AI436" s="18"/>
      <c r="AJ436" s="18"/>
      <c r="AK436" s="18"/>
      <c r="AL436" s="18"/>
      <c r="AM436" s="18"/>
      <c r="AN436" s="18"/>
      <c r="AO436" s="18"/>
      <c r="AP436" s="18"/>
      <c r="AQ436" s="18"/>
      <c r="AR436" s="18"/>
      <c r="AS436" s="18"/>
      <c r="AT436" s="18"/>
    </row>
    <row r="437" spans="3:46" x14ac:dyDescent="0.25">
      <c r="C437" s="18"/>
      <c r="D437" s="18"/>
      <c r="E437" s="18"/>
      <c r="F437" s="18"/>
      <c r="G437" s="18"/>
      <c r="H437" s="18"/>
      <c r="I437" s="18"/>
      <c r="J437" s="18"/>
      <c r="K437" s="18"/>
      <c r="L437" s="18"/>
      <c r="M437" s="18"/>
      <c r="N437" s="18"/>
      <c r="O437" s="18"/>
      <c r="V437" s="18"/>
      <c r="W437" s="18"/>
      <c r="X437" s="18"/>
      <c r="Y437" s="18"/>
      <c r="Z437" s="18"/>
      <c r="AA437" s="18"/>
      <c r="AB437" s="18"/>
      <c r="AC437" s="18"/>
      <c r="AD437" s="18"/>
      <c r="AE437" s="18"/>
      <c r="AF437" s="18"/>
      <c r="AG437" s="18"/>
      <c r="AH437" s="18"/>
      <c r="AI437" s="18"/>
      <c r="AJ437" s="18"/>
      <c r="AK437" s="18"/>
      <c r="AL437" s="18"/>
      <c r="AM437" s="18"/>
      <c r="AN437" s="18"/>
      <c r="AO437" s="18"/>
      <c r="AP437" s="18"/>
      <c r="AQ437" s="18"/>
      <c r="AR437" s="18"/>
      <c r="AS437" s="18"/>
      <c r="AT437" s="18"/>
    </row>
    <row r="438" spans="3:46" x14ac:dyDescent="0.25">
      <c r="C438" s="18"/>
      <c r="D438" s="18"/>
      <c r="E438" s="18"/>
      <c r="F438" s="18"/>
      <c r="G438" s="18"/>
      <c r="H438" s="18"/>
      <c r="I438" s="18"/>
      <c r="J438" s="18"/>
      <c r="K438" s="18"/>
      <c r="L438" s="18"/>
      <c r="M438" s="18"/>
      <c r="N438" s="18"/>
      <c r="O438" s="18"/>
      <c r="V438" s="18"/>
      <c r="W438" s="18"/>
      <c r="X438" s="18"/>
      <c r="Y438" s="18"/>
      <c r="Z438" s="18"/>
      <c r="AA438" s="18"/>
      <c r="AB438" s="18"/>
      <c r="AC438" s="18"/>
      <c r="AD438" s="18"/>
      <c r="AE438" s="18"/>
      <c r="AF438" s="18"/>
      <c r="AG438" s="18"/>
      <c r="AH438" s="18"/>
      <c r="AI438" s="18"/>
      <c r="AJ438" s="18"/>
      <c r="AK438" s="18"/>
      <c r="AL438" s="18"/>
      <c r="AM438" s="18"/>
      <c r="AN438" s="18"/>
      <c r="AO438" s="18"/>
      <c r="AP438" s="18"/>
      <c r="AQ438" s="18"/>
      <c r="AR438" s="18"/>
      <c r="AS438" s="18"/>
      <c r="AT438" s="18"/>
    </row>
    <row r="439" spans="3:46" x14ac:dyDescent="0.25">
      <c r="C439" s="18"/>
      <c r="D439" s="18"/>
      <c r="E439" s="18"/>
      <c r="F439" s="18"/>
      <c r="G439" s="18"/>
      <c r="H439" s="18"/>
      <c r="I439" s="18"/>
      <c r="J439" s="18"/>
      <c r="K439" s="18"/>
      <c r="L439" s="18"/>
      <c r="M439" s="18"/>
      <c r="N439" s="18"/>
      <c r="O439" s="18"/>
      <c r="V439" s="18"/>
      <c r="W439" s="18"/>
      <c r="X439" s="18"/>
      <c r="Y439" s="18"/>
      <c r="Z439" s="18"/>
      <c r="AA439" s="18"/>
      <c r="AB439" s="18"/>
      <c r="AC439" s="18"/>
      <c r="AD439" s="18"/>
      <c r="AE439" s="18"/>
      <c r="AF439" s="18"/>
      <c r="AG439" s="18"/>
      <c r="AH439" s="18"/>
      <c r="AI439" s="18"/>
      <c r="AJ439" s="18"/>
      <c r="AK439" s="18"/>
      <c r="AL439" s="18"/>
      <c r="AM439" s="18"/>
      <c r="AN439" s="18"/>
      <c r="AO439" s="18"/>
      <c r="AP439" s="18"/>
      <c r="AQ439" s="18"/>
      <c r="AR439" s="18"/>
      <c r="AS439" s="18"/>
      <c r="AT439" s="18"/>
    </row>
    <row r="440" spans="3:46" x14ac:dyDescent="0.25">
      <c r="C440" s="18"/>
      <c r="D440" s="18"/>
      <c r="E440" s="18"/>
      <c r="F440" s="18"/>
      <c r="G440" s="18"/>
      <c r="H440" s="18"/>
      <c r="I440" s="18"/>
      <c r="J440" s="18"/>
      <c r="K440" s="18"/>
      <c r="L440" s="18"/>
      <c r="M440" s="18"/>
      <c r="N440" s="18"/>
      <c r="O440" s="18"/>
      <c r="V440" s="18"/>
      <c r="W440" s="18"/>
      <c r="X440" s="18"/>
      <c r="Y440" s="18"/>
      <c r="Z440" s="18"/>
      <c r="AA440" s="18"/>
      <c r="AB440" s="18"/>
      <c r="AC440" s="18"/>
      <c r="AD440" s="18"/>
      <c r="AE440" s="18"/>
      <c r="AF440" s="18"/>
      <c r="AG440" s="18"/>
      <c r="AH440" s="18"/>
      <c r="AI440" s="18"/>
      <c r="AJ440" s="18"/>
      <c r="AK440" s="18"/>
      <c r="AL440" s="18"/>
      <c r="AM440" s="18"/>
      <c r="AN440" s="18"/>
      <c r="AO440" s="18"/>
      <c r="AP440" s="18"/>
      <c r="AQ440" s="18"/>
      <c r="AR440" s="18"/>
      <c r="AS440" s="18"/>
      <c r="AT440" s="18"/>
    </row>
    <row r="441" spans="3:46" x14ac:dyDescent="0.25">
      <c r="C441" s="18"/>
      <c r="D441" s="18"/>
      <c r="E441" s="18"/>
      <c r="F441" s="18"/>
      <c r="G441" s="18"/>
      <c r="H441" s="18"/>
      <c r="I441" s="18"/>
      <c r="J441" s="18"/>
      <c r="K441" s="18"/>
      <c r="L441" s="18"/>
      <c r="M441" s="18"/>
      <c r="N441" s="18"/>
      <c r="O441" s="18"/>
      <c r="V441" s="18"/>
      <c r="W441" s="18"/>
      <c r="X441" s="18"/>
      <c r="Y441" s="18"/>
      <c r="Z441" s="18"/>
      <c r="AA441" s="18"/>
      <c r="AB441" s="18"/>
      <c r="AC441" s="18"/>
      <c r="AD441" s="18"/>
      <c r="AE441" s="18"/>
      <c r="AF441" s="18"/>
      <c r="AG441" s="18"/>
      <c r="AH441" s="18"/>
      <c r="AI441" s="18"/>
      <c r="AJ441" s="18"/>
      <c r="AK441" s="18"/>
      <c r="AL441" s="18"/>
      <c r="AM441" s="18"/>
      <c r="AN441" s="18"/>
      <c r="AO441" s="18"/>
      <c r="AP441" s="18"/>
      <c r="AQ441" s="18"/>
      <c r="AR441" s="18"/>
      <c r="AS441" s="18"/>
      <c r="AT441" s="18"/>
    </row>
    <row r="442" spans="3:46" x14ac:dyDescent="0.25">
      <c r="C442" s="18"/>
      <c r="D442" s="18"/>
      <c r="E442" s="18"/>
      <c r="F442" s="18"/>
      <c r="G442" s="18"/>
      <c r="H442" s="18"/>
      <c r="I442" s="18"/>
      <c r="J442" s="18"/>
      <c r="K442" s="18"/>
      <c r="L442" s="18"/>
      <c r="M442" s="18"/>
      <c r="N442" s="18"/>
      <c r="O442" s="18"/>
      <c r="V442" s="18"/>
      <c r="W442" s="18"/>
      <c r="X442" s="18"/>
      <c r="Y442" s="18"/>
      <c r="Z442" s="18"/>
      <c r="AA442" s="18"/>
      <c r="AB442" s="18"/>
      <c r="AC442" s="18"/>
      <c r="AD442" s="18"/>
      <c r="AE442" s="18"/>
      <c r="AF442" s="18"/>
      <c r="AG442" s="18"/>
      <c r="AH442" s="18"/>
      <c r="AI442" s="18"/>
      <c r="AJ442" s="18"/>
      <c r="AK442" s="18"/>
      <c r="AL442" s="18"/>
      <c r="AM442" s="18"/>
      <c r="AN442" s="18"/>
      <c r="AO442" s="18"/>
      <c r="AP442" s="18"/>
      <c r="AQ442" s="18"/>
      <c r="AR442" s="18"/>
      <c r="AS442" s="18"/>
      <c r="AT442" s="18"/>
    </row>
    <row r="443" spans="3:46" x14ac:dyDescent="0.25">
      <c r="C443" s="18"/>
      <c r="D443" s="18"/>
      <c r="E443" s="18"/>
      <c r="F443" s="18"/>
      <c r="G443" s="18"/>
      <c r="H443" s="18"/>
      <c r="I443" s="18"/>
      <c r="J443" s="18"/>
      <c r="K443" s="18"/>
      <c r="L443" s="18"/>
      <c r="M443" s="18"/>
      <c r="N443" s="18"/>
      <c r="O443" s="18"/>
      <c r="V443" s="18"/>
      <c r="W443" s="18"/>
      <c r="X443" s="18"/>
      <c r="Y443" s="18"/>
      <c r="Z443" s="18"/>
      <c r="AA443" s="18"/>
      <c r="AB443" s="18"/>
      <c r="AC443" s="18"/>
      <c r="AD443" s="18"/>
      <c r="AE443" s="18"/>
      <c r="AF443" s="18"/>
      <c r="AG443" s="18"/>
      <c r="AH443" s="18"/>
      <c r="AI443" s="18"/>
      <c r="AJ443" s="18"/>
      <c r="AK443" s="18"/>
      <c r="AL443" s="18"/>
      <c r="AM443" s="18"/>
      <c r="AN443" s="18"/>
      <c r="AO443" s="18"/>
      <c r="AP443" s="18"/>
      <c r="AQ443" s="18"/>
      <c r="AR443" s="18"/>
      <c r="AS443" s="18"/>
      <c r="AT443" s="18"/>
    </row>
    <row r="444" spans="3:46" x14ac:dyDescent="0.25">
      <c r="C444" s="18"/>
      <c r="D444" s="18"/>
      <c r="E444" s="18"/>
      <c r="F444" s="18"/>
      <c r="G444" s="18"/>
      <c r="H444" s="18"/>
      <c r="I444" s="18"/>
      <c r="J444" s="18"/>
      <c r="K444" s="18"/>
      <c r="L444" s="18"/>
      <c r="M444" s="18"/>
      <c r="N444" s="18"/>
      <c r="O444" s="18"/>
      <c r="V444" s="18"/>
      <c r="W444" s="18"/>
      <c r="X444" s="18"/>
      <c r="Y444" s="18"/>
      <c r="Z444" s="18"/>
      <c r="AA444" s="18"/>
      <c r="AB444" s="18"/>
      <c r="AC444" s="18"/>
      <c r="AD444" s="18"/>
      <c r="AE444" s="18"/>
      <c r="AF444" s="18"/>
      <c r="AG444" s="18"/>
      <c r="AH444" s="18"/>
      <c r="AI444" s="18"/>
      <c r="AJ444" s="18"/>
      <c r="AK444" s="18"/>
      <c r="AL444" s="18"/>
      <c r="AM444" s="18"/>
      <c r="AN444" s="18"/>
      <c r="AO444" s="18"/>
      <c r="AP444" s="18"/>
      <c r="AQ444" s="18"/>
      <c r="AR444" s="18"/>
      <c r="AS444" s="18"/>
      <c r="AT444" s="18"/>
    </row>
    <row r="445" spans="3:46" x14ac:dyDescent="0.25">
      <c r="C445" s="18"/>
      <c r="D445" s="18"/>
      <c r="E445" s="18"/>
      <c r="F445" s="18"/>
      <c r="G445" s="18"/>
      <c r="H445" s="18"/>
      <c r="I445" s="18"/>
      <c r="J445" s="18"/>
      <c r="K445" s="18"/>
      <c r="L445" s="18"/>
      <c r="M445" s="18"/>
      <c r="N445" s="18"/>
      <c r="O445" s="18"/>
      <c r="V445" s="18"/>
      <c r="W445" s="18"/>
      <c r="X445" s="18"/>
      <c r="Y445" s="18"/>
      <c r="Z445" s="18"/>
      <c r="AA445" s="18"/>
      <c r="AB445" s="18"/>
      <c r="AC445" s="18"/>
      <c r="AD445" s="18"/>
      <c r="AE445" s="18"/>
      <c r="AF445" s="18"/>
      <c r="AG445" s="18"/>
      <c r="AH445" s="18"/>
      <c r="AI445" s="18"/>
      <c r="AJ445" s="18"/>
      <c r="AK445" s="18"/>
      <c r="AL445" s="18"/>
      <c r="AM445" s="18"/>
      <c r="AN445" s="18"/>
      <c r="AO445" s="18"/>
      <c r="AP445" s="18"/>
      <c r="AQ445" s="18"/>
      <c r="AR445" s="18"/>
      <c r="AS445" s="18"/>
      <c r="AT445" s="18"/>
    </row>
    <row r="446" spans="3:46" x14ac:dyDescent="0.25">
      <c r="C446" s="18"/>
      <c r="D446" s="18"/>
      <c r="E446" s="18"/>
      <c r="F446" s="18"/>
      <c r="G446" s="18"/>
      <c r="H446" s="18"/>
      <c r="I446" s="18"/>
      <c r="J446" s="18"/>
      <c r="K446" s="18"/>
      <c r="L446" s="18"/>
      <c r="M446" s="18"/>
      <c r="N446" s="18"/>
      <c r="O446" s="18"/>
      <c r="V446" s="18"/>
      <c r="W446" s="18"/>
      <c r="X446" s="18"/>
      <c r="Y446" s="18"/>
      <c r="Z446" s="18"/>
      <c r="AA446" s="18"/>
      <c r="AB446" s="18"/>
      <c r="AC446" s="18"/>
      <c r="AD446" s="18"/>
      <c r="AE446" s="18"/>
      <c r="AF446" s="18"/>
      <c r="AG446" s="18"/>
      <c r="AH446" s="18"/>
      <c r="AI446" s="18"/>
      <c r="AJ446" s="18"/>
      <c r="AK446" s="18"/>
      <c r="AL446" s="18"/>
      <c r="AM446" s="18"/>
      <c r="AN446" s="18"/>
      <c r="AO446" s="18"/>
      <c r="AP446" s="18"/>
      <c r="AQ446" s="18"/>
      <c r="AR446" s="18"/>
      <c r="AS446" s="18"/>
      <c r="AT446" s="18"/>
    </row>
    <row r="447" spans="3:46" x14ac:dyDescent="0.25">
      <c r="C447" s="18"/>
      <c r="D447" s="18"/>
      <c r="E447" s="18"/>
      <c r="F447" s="18"/>
      <c r="G447" s="18"/>
      <c r="H447" s="18"/>
      <c r="I447" s="18"/>
      <c r="J447" s="18"/>
      <c r="K447" s="18"/>
      <c r="L447" s="18"/>
      <c r="M447" s="18"/>
      <c r="N447" s="18"/>
      <c r="O447" s="18"/>
      <c r="V447" s="18"/>
      <c r="W447" s="18"/>
      <c r="X447" s="18"/>
      <c r="Y447" s="18"/>
      <c r="Z447" s="18"/>
      <c r="AA447" s="18"/>
      <c r="AB447" s="18"/>
      <c r="AC447" s="18"/>
      <c r="AD447" s="18"/>
      <c r="AE447" s="18"/>
      <c r="AF447" s="18"/>
      <c r="AG447" s="18"/>
      <c r="AH447" s="18"/>
      <c r="AI447" s="18"/>
      <c r="AJ447" s="18"/>
      <c r="AK447" s="18"/>
      <c r="AL447" s="18"/>
      <c r="AM447" s="18"/>
      <c r="AN447" s="18"/>
      <c r="AO447" s="18"/>
      <c r="AP447" s="18"/>
      <c r="AQ447" s="18"/>
      <c r="AR447" s="18"/>
      <c r="AS447" s="18"/>
      <c r="AT447" s="18"/>
    </row>
    <row r="448" spans="3:46" x14ac:dyDescent="0.25">
      <c r="C448" s="18"/>
      <c r="D448" s="18"/>
      <c r="E448" s="18"/>
      <c r="F448" s="18"/>
      <c r="G448" s="18"/>
      <c r="H448" s="18"/>
      <c r="I448" s="18"/>
      <c r="J448" s="18"/>
      <c r="K448" s="18"/>
      <c r="L448" s="18"/>
      <c r="M448" s="18"/>
      <c r="N448" s="18"/>
      <c r="O448" s="18"/>
      <c r="V448" s="18"/>
      <c r="W448" s="18"/>
      <c r="X448" s="18"/>
      <c r="Y448" s="18"/>
      <c r="Z448" s="18"/>
      <c r="AA448" s="18"/>
      <c r="AB448" s="18"/>
      <c r="AC448" s="18"/>
      <c r="AD448" s="18"/>
      <c r="AE448" s="18"/>
      <c r="AF448" s="18"/>
      <c r="AG448" s="18"/>
      <c r="AH448" s="18"/>
      <c r="AI448" s="18"/>
      <c r="AJ448" s="18"/>
      <c r="AK448" s="18"/>
      <c r="AL448" s="18"/>
      <c r="AM448" s="18"/>
      <c r="AN448" s="18"/>
      <c r="AO448" s="18"/>
      <c r="AP448" s="18"/>
      <c r="AQ448" s="18"/>
      <c r="AR448" s="18"/>
      <c r="AS448" s="18"/>
      <c r="AT448" s="18"/>
    </row>
    <row r="449" spans="3:46" x14ac:dyDescent="0.25">
      <c r="C449" s="18"/>
      <c r="D449" s="18"/>
      <c r="E449" s="18"/>
      <c r="F449" s="18"/>
      <c r="G449" s="18"/>
      <c r="H449" s="18"/>
      <c r="I449" s="18"/>
      <c r="J449" s="18"/>
      <c r="K449" s="18"/>
      <c r="L449" s="18"/>
      <c r="M449" s="18"/>
      <c r="N449" s="18"/>
      <c r="O449" s="18"/>
      <c r="V449" s="18"/>
      <c r="W449" s="18"/>
      <c r="X449" s="18"/>
      <c r="Y449" s="18"/>
      <c r="Z449" s="18"/>
      <c r="AA449" s="18"/>
      <c r="AB449" s="18"/>
      <c r="AC449" s="18"/>
      <c r="AD449" s="18"/>
      <c r="AE449" s="18"/>
      <c r="AF449" s="18"/>
      <c r="AG449" s="18"/>
      <c r="AH449" s="18"/>
      <c r="AI449" s="18"/>
      <c r="AJ449" s="18"/>
      <c r="AK449" s="18"/>
      <c r="AL449" s="18"/>
      <c r="AM449" s="18"/>
      <c r="AN449" s="18"/>
      <c r="AO449" s="18"/>
      <c r="AP449" s="18"/>
      <c r="AQ449" s="18"/>
      <c r="AR449" s="18"/>
      <c r="AS449" s="18"/>
      <c r="AT449" s="18"/>
    </row>
    <row r="450" spans="3:46" x14ac:dyDescent="0.25">
      <c r="C450" s="18"/>
      <c r="D450" s="18"/>
      <c r="E450" s="18"/>
      <c r="F450" s="18"/>
      <c r="G450" s="18"/>
      <c r="H450" s="18"/>
      <c r="I450" s="18"/>
      <c r="J450" s="18"/>
      <c r="K450" s="18"/>
      <c r="L450" s="18"/>
      <c r="M450" s="18"/>
      <c r="N450" s="18"/>
      <c r="O450" s="18"/>
      <c r="V450" s="18"/>
      <c r="W450" s="18"/>
      <c r="X450" s="18"/>
      <c r="Y450" s="18"/>
      <c r="Z450" s="18"/>
      <c r="AA450" s="18"/>
      <c r="AB450" s="18"/>
      <c r="AC450" s="18"/>
      <c r="AD450" s="18"/>
      <c r="AE450" s="18"/>
      <c r="AF450" s="18"/>
      <c r="AG450" s="18"/>
      <c r="AH450" s="18"/>
      <c r="AI450" s="18"/>
      <c r="AJ450" s="18"/>
      <c r="AK450" s="18"/>
      <c r="AL450" s="18"/>
      <c r="AM450" s="18"/>
      <c r="AN450" s="18"/>
      <c r="AO450" s="18"/>
      <c r="AP450" s="18"/>
      <c r="AQ450" s="18"/>
      <c r="AR450" s="18"/>
      <c r="AS450" s="18"/>
      <c r="AT450" s="18"/>
    </row>
    <row r="451" spans="3:46" x14ac:dyDescent="0.25">
      <c r="C451" s="18"/>
      <c r="D451" s="18"/>
      <c r="E451" s="18"/>
      <c r="F451" s="18"/>
      <c r="G451" s="18"/>
      <c r="H451" s="18"/>
      <c r="I451" s="18"/>
      <c r="J451" s="18"/>
      <c r="K451" s="18"/>
      <c r="L451" s="18"/>
      <c r="M451" s="18"/>
      <c r="N451" s="18"/>
      <c r="O451" s="18"/>
      <c r="V451" s="18"/>
      <c r="W451" s="18"/>
      <c r="X451" s="18"/>
      <c r="Y451" s="18"/>
      <c r="Z451" s="18"/>
      <c r="AA451" s="18"/>
      <c r="AB451" s="18"/>
      <c r="AC451" s="18"/>
      <c r="AD451" s="18"/>
      <c r="AE451" s="18"/>
      <c r="AF451" s="18"/>
      <c r="AG451" s="18"/>
      <c r="AH451" s="18"/>
      <c r="AI451" s="18"/>
      <c r="AJ451" s="18"/>
      <c r="AK451" s="18"/>
      <c r="AL451" s="18"/>
      <c r="AM451" s="18"/>
      <c r="AN451" s="18"/>
      <c r="AO451" s="18"/>
      <c r="AP451" s="18"/>
      <c r="AQ451" s="18"/>
      <c r="AR451" s="18"/>
      <c r="AS451" s="18"/>
      <c r="AT451" s="18"/>
    </row>
    <row r="452" spans="3:46" x14ac:dyDescent="0.25">
      <c r="C452" s="18"/>
      <c r="D452" s="18"/>
      <c r="E452" s="18"/>
      <c r="F452" s="18"/>
      <c r="G452" s="18"/>
      <c r="H452" s="18"/>
      <c r="I452" s="18"/>
      <c r="J452" s="18"/>
      <c r="K452" s="18"/>
      <c r="L452" s="18"/>
      <c r="M452" s="18"/>
      <c r="N452" s="18"/>
      <c r="O452" s="18"/>
      <c r="V452" s="18"/>
      <c r="W452" s="18"/>
      <c r="X452" s="18"/>
      <c r="Y452" s="18"/>
      <c r="Z452" s="18"/>
      <c r="AA452" s="18"/>
      <c r="AB452" s="18"/>
      <c r="AC452" s="18"/>
      <c r="AD452" s="18"/>
      <c r="AE452" s="18"/>
      <c r="AF452" s="18"/>
      <c r="AG452" s="18"/>
      <c r="AH452" s="18"/>
      <c r="AI452" s="18"/>
      <c r="AJ452" s="18"/>
      <c r="AK452" s="18"/>
      <c r="AL452" s="18"/>
      <c r="AM452" s="18"/>
      <c r="AN452" s="18"/>
      <c r="AO452" s="18"/>
      <c r="AP452" s="18"/>
      <c r="AQ452" s="18"/>
      <c r="AR452" s="18"/>
      <c r="AS452" s="18"/>
      <c r="AT452" s="18"/>
    </row>
    <row r="453" spans="3:46" x14ac:dyDescent="0.25">
      <c r="C453" s="18"/>
      <c r="D453" s="18"/>
      <c r="E453" s="18"/>
      <c r="F453" s="18"/>
      <c r="G453" s="18"/>
      <c r="H453" s="18"/>
      <c r="I453" s="18"/>
      <c r="J453" s="18"/>
      <c r="K453" s="18"/>
      <c r="L453" s="18"/>
      <c r="M453" s="18"/>
      <c r="N453" s="18"/>
      <c r="O453" s="18"/>
      <c r="V453" s="18"/>
      <c r="W453" s="18"/>
      <c r="X453" s="18"/>
      <c r="Y453" s="18"/>
      <c r="Z453" s="18"/>
      <c r="AA453" s="18"/>
      <c r="AB453" s="18"/>
      <c r="AC453" s="18"/>
      <c r="AD453" s="18"/>
      <c r="AE453" s="18"/>
      <c r="AF453" s="18"/>
      <c r="AG453" s="18"/>
      <c r="AH453" s="18"/>
      <c r="AI453" s="18"/>
      <c r="AJ453" s="18"/>
      <c r="AK453" s="18"/>
      <c r="AL453" s="18"/>
      <c r="AM453" s="18"/>
      <c r="AN453" s="18"/>
      <c r="AO453" s="18"/>
      <c r="AP453" s="18"/>
      <c r="AQ453" s="18"/>
      <c r="AR453" s="18"/>
      <c r="AS453" s="18"/>
      <c r="AT453" s="18"/>
    </row>
    <row r="454" spans="3:46" x14ac:dyDescent="0.25">
      <c r="C454" s="18"/>
      <c r="D454" s="18"/>
      <c r="E454" s="18"/>
      <c r="F454" s="18"/>
      <c r="G454" s="18"/>
      <c r="H454" s="18"/>
      <c r="I454" s="18"/>
      <c r="J454" s="18"/>
      <c r="K454" s="18"/>
      <c r="L454" s="18"/>
      <c r="M454" s="18"/>
      <c r="N454" s="18"/>
      <c r="O454" s="18"/>
      <c r="V454" s="18"/>
      <c r="W454" s="18"/>
      <c r="X454" s="18"/>
      <c r="Y454" s="18"/>
      <c r="Z454" s="18"/>
      <c r="AA454" s="18"/>
      <c r="AB454" s="18"/>
      <c r="AC454" s="18"/>
      <c r="AD454" s="18"/>
      <c r="AE454" s="18"/>
      <c r="AF454" s="18"/>
      <c r="AG454" s="18"/>
      <c r="AH454" s="18"/>
      <c r="AI454" s="18"/>
      <c r="AJ454" s="18"/>
      <c r="AK454" s="18"/>
      <c r="AL454" s="18"/>
      <c r="AM454" s="18"/>
      <c r="AN454" s="18"/>
      <c r="AO454" s="18"/>
      <c r="AP454" s="18"/>
      <c r="AQ454" s="18"/>
      <c r="AR454" s="18"/>
      <c r="AS454" s="18"/>
      <c r="AT454" s="18"/>
    </row>
    <row r="455" spans="3:46" x14ac:dyDescent="0.25">
      <c r="C455" s="18"/>
      <c r="D455" s="18"/>
      <c r="E455" s="18"/>
      <c r="F455" s="18"/>
      <c r="G455" s="18"/>
      <c r="H455" s="18"/>
      <c r="I455" s="18"/>
      <c r="J455" s="18"/>
      <c r="K455" s="18"/>
      <c r="L455" s="18"/>
      <c r="M455" s="18"/>
      <c r="N455" s="18"/>
      <c r="O455" s="18"/>
      <c r="V455" s="18"/>
      <c r="W455" s="18"/>
      <c r="X455" s="18"/>
      <c r="Y455" s="18"/>
      <c r="Z455" s="18"/>
      <c r="AA455" s="18"/>
      <c r="AB455" s="18"/>
      <c r="AC455" s="18"/>
      <c r="AD455" s="18"/>
      <c r="AE455" s="18"/>
      <c r="AF455" s="18"/>
      <c r="AG455" s="18"/>
      <c r="AH455" s="18"/>
      <c r="AI455" s="18"/>
      <c r="AJ455" s="18"/>
      <c r="AK455" s="18"/>
      <c r="AL455" s="18"/>
      <c r="AM455" s="18"/>
      <c r="AN455" s="18"/>
      <c r="AO455" s="18"/>
      <c r="AP455" s="18"/>
      <c r="AQ455" s="18"/>
      <c r="AR455" s="18"/>
      <c r="AS455" s="18"/>
      <c r="AT455" s="18"/>
    </row>
    <row r="456" spans="3:46" x14ac:dyDescent="0.25">
      <c r="C456" s="18"/>
      <c r="D456" s="18"/>
      <c r="E456" s="18"/>
      <c r="F456" s="18"/>
      <c r="G456" s="18"/>
      <c r="H456" s="18"/>
      <c r="I456" s="18"/>
      <c r="J456" s="18"/>
      <c r="K456" s="18"/>
      <c r="L456" s="18"/>
      <c r="M456" s="18"/>
      <c r="N456" s="18"/>
      <c r="O456" s="18"/>
      <c r="V456" s="18"/>
      <c r="W456" s="18"/>
      <c r="X456" s="18"/>
      <c r="Y456" s="18"/>
      <c r="Z456" s="18"/>
      <c r="AA456" s="18"/>
      <c r="AB456" s="18"/>
      <c r="AC456" s="18"/>
      <c r="AD456" s="18"/>
      <c r="AE456" s="18"/>
      <c r="AF456" s="18"/>
      <c r="AG456" s="18"/>
      <c r="AH456" s="18"/>
      <c r="AI456" s="18"/>
      <c r="AJ456" s="18"/>
      <c r="AK456" s="18"/>
      <c r="AL456" s="18"/>
      <c r="AM456" s="18"/>
      <c r="AN456" s="18"/>
      <c r="AO456" s="18"/>
      <c r="AP456" s="18"/>
      <c r="AQ456" s="18"/>
      <c r="AR456" s="18"/>
      <c r="AS456" s="18"/>
      <c r="AT456" s="18"/>
    </row>
    <row r="457" spans="3:46" x14ac:dyDescent="0.25">
      <c r="C457" s="18"/>
      <c r="D457" s="18"/>
      <c r="E457" s="18"/>
      <c r="F457" s="18"/>
      <c r="G457" s="18"/>
      <c r="H457" s="18"/>
      <c r="I457" s="18"/>
      <c r="J457" s="18"/>
      <c r="K457" s="18"/>
      <c r="L457" s="18"/>
      <c r="M457" s="18"/>
      <c r="N457" s="18"/>
      <c r="O457" s="18"/>
      <c r="V457" s="18"/>
      <c r="W457" s="18"/>
      <c r="X457" s="18"/>
      <c r="Y457" s="18"/>
      <c r="Z457" s="18"/>
      <c r="AA457" s="18"/>
      <c r="AB457" s="18"/>
      <c r="AC457" s="18"/>
      <c r="AD457" s="18"/>
      <c r="AE457" s="18"/>
      <c r="AF457" s="18"/>
      <c r="AG457" s="18"/>
      <c r="AH457" s="18"/>
      <c r="AI457" s="18"/>
      <c r="AJ457" s="18"/>
      <c r="AK457" s="18"/>
      <c r="AL457" s="18"/>
      <c r="AM457" s="18"/>
      <c r="AN457" s="18"/>
      <c r="AO457" s="18"/>
      <c r="AP457" s="18"/>
      <c r="AQ457" s="18"/>
      <c r="AR457" s="18"/>
      <c r="AS457" s="18"/>
      <c r="AT457" s="18"/>
    </row>
    <row r="458" spans="3:46" x14ac:dyDescent="0.25">
      <c r="C458" s="18"/>
      <c r="D458" s="18"/>
      <c r="E458" s="18"/>
      <c r="F458" s="18"/>
      <c r="G458" s="18"/>
      <c r="H458" s="18"/>
      <c r="I458" s="18"/>
      <c r="J458" s="18"/>
      <c r="K458" s="18"/>
      <c r="L458" s="18"/>
      <c r="M458" s="18"/>
      <c r="N458" s="18"/>
      <c r="O458" s="18"/>
      <c r="V458" s="18"/>
      <c r="W458" s="18"/>
      <c r="X458" s="18"/>
      <c r="Y458" s="18"/>
      <c r="Z458" s="18"/>
      <c r="AA458" s="18"/>
      <c r="AB458" s="18"/>
      <c r="AC458" s="18"/>
      <c r="AD458" s="18"/>
      <c r="AE458" s="18"/>
      <c r="AF458" s="18"/>
      <c r="AG458" s="18"/>
      <c r="AH458" s="18"/>
      <c r="AI458" s="18"/>
      <c r="AJ458" s="18"/>
      <c r="AK458" s="18"/>
      <c r="AL458" s="18"/>
      <c r="AM458" s="18"/>
      <c r="AN458" s="18"/>
      <c r="AO458" s="18"/>
      <c r="AP458" s="18"/>
      <c r="AQ458" s="18"/>
      <c r="AR458" s="18"/>
      <c r="AS458" s="18"/>
      <c r="AT458" s="18"/>
    </row>
    <row r="459" spans="3:46" x14ac:dyDescent="0.25">
      <c r="C459" s="18"/>
      <c r="D459" s="18"/>
      <c r="E459" s="18"/>
      <c r="F459" s="18"/>
      <c r="G459" s="18"/>
      <c r="H459" s="18"/>
      <c r="I459" s="18"/>
      <c r="J459" s="18"/>
      <c r="K459" s="18"/>
      <c r="L459" s="18"/>
      <c r="M459" s="18"/>
      <c r="N459" s="18"/>
      <c r="O459" s="18"/>
      <c r="V459" s="18"/>
      <c r="W459" s="18"/>
      <c r="X459" s="18"/>
      <c r="Y459" s="18"/>
      <c r="Z459" s="18"/>
      <c r="AA459" s="18"/>
      <c r="AB459" s="18"/>
      <c r="AC459" s="18"/>
      <c r="AD459" s="18"/>
      <c r="AE459" s="18"/>
      <c r="AF459" s="18"/>
      <c r="AG459" s="18"/>
      <c r="AH459" s="18"/>
      <c r="AI459" s="18"/>
      <c r="AJ459" s="18"/>
      <c r="AK459" s="18"/>
      <c r="AL459" s="18"/>
      <c r="AM459" s="18"/>
      <c r="AN459" s="18"/>
      <c r="AO459" s="18"/>
      <c r="AP459" s="18"/>
      <c r="AQ459" s="18"/>
      <c r="AR459" s="18"/>
      <c r="AS459" s="18"/>
      <c r="AT459" s="18"/>
    </row>
    <row r="460" spans="3:46" x14ac:dyDescent="0.25">
      <c r="C460" s="18"/>
      <c r="D460" s="18"/>
      <c r="E460" s="18"/>
      <c r="F460" s="18"/>
      <c r="G460" s="18"/>
      <c r="H460" s="18"/>
      <c r="I460" s="18"/>
      <c r="J460" s="18"/>
      <c r="K460" s="18"/>
      <c r="L460" s="18"/>
      <c r="M460" s="18"/>
      <c r="N460" s="18"/>
      <c r="O460" s="18"/>
      <c r="V460" s="18"/>
      <c r="W460" s="18"/>
      <c r="X460" s="18"/>
      <c r="Y460" s="18"/>
      <c r="Z460" s="18"/>
      <c r="AA460" s="18"/>
      <c r="AB460" s="18"/>
      <c r="AC460" s="18"/>
      <c r="AD460" s="18"/>
      <c r="AE460" s="18"/>
      <c r="AF460" s="18"/>
      <c r="AG460" s="18"/>
      <c r="AH460" s="18"/>
      <c r="AI460" s="18"/>
      <c r="AJ460" s="18"/>
      <c r="AK460" s="18"/>
      <c r="AL460" s="18"/>
      <c r="AM460" s="18"/>
      <c r="AN460" s="18"/>
      <c r="AO460" s="18"/>
      <c r="AP460" s="18"/>
      <c r="AQ460" s="18"/>
      <c r="AR460" s="18"/>
      <c r="AS460" s="18"/>
      <c r="AT460" s="18"/>
    </row>
    <row r="461" spans="3:46" x14ac:dyDescent="0.25">
      <c r="C461" s="18"/>
      <c r="D461" s="18"/>
      <c r="E461" s="18"/>
      <c r="F461" s="18"/>
      <c r="G461" s="18"/>
      <c r="H461" s="18"/>
      <c r="I461" s="18"/>
      <c r="J461" s="18"/>
      <c r="K461" s="18"/>
      <c r="L461" s="18"/>
      <c r="M461" s="18"/>
      <c r="N461" s="18"/>
      <c r="O461" s="18"/>
      <c r="V461" s="18"/>
      <c r="W461" s="18"/>
      <c r="X461" s="18"/>
      <c r="Y461" s="18"/>
      <c r="Z461" s="18"/>
      <c r="AA461" s="18"/>
      <c r="AB461" s="18"/>
      <c r="AC461" s="18"/>
      <c r="AD461" s="18"/>
      <c r="AE461" s="18"/>
      <c r="AF461" s="18"/>
      <c r="AG461" s="18"/>
      <c r="AH461" s="18"/>
      <c r="AI461" s="18"/>
      <c r="AJ461" s="18"/>
      <c r="AK461" s="18"/>
      <c r="AL461" s="18"/>
      <c r="AM461" s="18"/>
      <c r="AN461" s="18"/>
      <c r="AO461" s="18"/>
      <c r="AP461" s="18"/>
      <c r="AQ461" s="18"/>
      <c r="AR461" s="18"/>
      <c r="AS461" s="18"/>
      <c r="AT461" s="18"/>
    </row>
    <row r="462" spans="3:46" x14ac:dyDescent="0.25">
      <c r="C462" s="18"/>
      <c r="D462" s="18"/>
      <c r="E462" s="18"/>
      <c r="F462" s="18"/>
      <c r="G462" s="18"/>
      <c r="H462" s="18"/>
      <c r="I462" s="18"/>
      <c r="J462" s="18"/>
      <c r="K462" s="18"/>
      <c r="L462" s="18"/>
      <c r="M462" s="18"/>
      <c r="N462" s="18"/>
      <c r="O462" s="18"/>
      <c r="V462" s="18"/>
      <c r="W462" s="18"/>
      <c r="X462" s="18"/>
      <c r="Y462" s="18"/>
      <c r="Z462" s="18"/>
      <c r="AA462" s="18"/>
      <c r="AB462" s="18"/>
      <c r="AC462" s="18"/>
      <c r="AD462" s="18"/>
      <c r="AE462" s="18"/>
      <c r="AF462" s="18"/>
      <c r="AG462" s="18"/>
      <c r="AH462" s="18"/>
      <c r="AI462" s="18"/>
      <c r="AJ462" s="18"/>
      <c r="AK462" s="18"/>
      <c r="AL462" s="18"/>
      <c r="AM462" s="18"/>
      <c r="AN462" s="18"/>
      <c r="AO462" s="18"/>
      <c r="AP462" s="18"/>
      <c r="AQ462" s="18"/>
      <c r="AR462" s="18"/>
      <c r="AS462" s="18"/>
      <c r="AT462" s="18"/>
    </row>
    <row r="463" spans="3:46" x14ac:dyDescent="0.25">
      <c r="C463" s="18"/>
      <c r="D463" s="18"/>
      <c r="E463" s="18"/>
      <c r="F463" s="18"/>
      <c r="G463" s="18"/>
      <c r="H463" s="18"/>
      <c r="I463" s="18"/>
      <c r="J463" s="18"/>
      <c r="K463" s="18"/>
      <c r="L463" s="18"/>
      <c r="M463" s="18"/>
      <c r="N463" s="18"/>
      <c r="O463" s="18"/>
      <c r="V463" s="18"/>
      <c r="W463" s="18"/>
      <c r="X463" s="18"/>
      <c r="Y463" s="18"/>
      <c r="Z463" s="18"/>
      <c r="AA463" s="18"/>
      <c r="AB463" s="18"/>
      <c r="AC463" s="18"/>
      <c r="AD463" s="18"/>
      <c r="AE463" s="18"/>
      <c r="AF463" s="18"/>
      <c r="AG463" s="18"/>
      <c r="AH463" s="18"/>
      <c r="AI463" s="18"/>
      <c r="AJ463" s="18"/>
      <c r="AK463" s="18"/>
      <c r="AL463" s="18"/>
      <c r="AM463" s="18"/>
      <c r="AN463" s="18"/>
      <c r="AO463" s="18"/>
      <c r="AP463" s="18"/>
      <c r="AQ463" s="18"/>
      <c r="AR463" s="18"/>
      <c r="AS463" s="18"/>
      <c r="AT463" s="18"/>
    </row>
    <row r="464" spans="3:46" x14ac:dyDescent="0.25">
      <c r="C464" s="18"/>
      <c r="D464" s="18"/>
      <c r="E464" s="18"/>
      <c r="F464" s="18"/>
      <c r="G464" s="18"/>
      <c r="H464" s="18"/>
      <c r="I464" s="18"/>
      <c r="J464" s="18"/>
      <c r="K464" s="18"/>
      <c r="L464" s="18"/>
      <c r="M464" s="18"/>
      <c r="N464" s="18"/>
      <c r="O464" s="18"/>
      <c r="V464" s="18"/>
      <c r="W464" s="18"/>
      <c r="X464" s="18"/>
      <c r="Y464" s="18"/>
      <c r="Z464" s="18"/>
      <c r="AA464" s="18"/>
      <c r="AB464" s="18"/>
      <c r="AC464" s="18"/>
      <c r="AD464" s="18"/>
      <c r="AE464" s="18"/>
      <c r="AF464" s="18"/>
      <c r="AG464" s="18"/>
      <c r="AH464" s="18"/>
      <c r="AI464" s="18"/>
      <c r="AJ464" s="18"/>
      <c r="AK464" s="18"/>
      <c r="AL464" s="18"/>
      <c r="AM464" s="18"/>
      <c r="AN464" s="18"/>
      <c r="AO464" s="18"/>
      <c r="AP464" s="18"/>
      <c r="AQ464" s="18"/>
      <c r="AR464" s="18"/>
      <c r="AS464" s="18"/>
      <c r="AT464" s="18"/>
    </row>
    <row r="465" spans="3:46" x14ac:dyDescent="0.25">
      <c r="C465" s="18"/>
      <c r="D465" s="18"/>
      <c r="E465" s="18"/>
      <c r="F465" s="18"/>
      <c r="G465" s="18"/>
      <c r="H465" s="18"/>
      <c r="I465" s="18"/>
      <c r="J465" s="18"/>
      <c r="K465" s="18"/>
      <c r="L465" s="18"/>
      <c r="M465" s="18"/>
      <c r="N465" s="18"/>
      <c r="O465" s="18"/>
      <c r="V465" s="18"/>
      <c r="W465" s="18"/>
      <c r="X465" s="18"/>
      <c r="Y465" s="18"/>
      <c r="Z465" s="18"/>
      <c r="AA465" s="18"/>
      <c r="AB465" s="18"/>
      <c r="AC465" s="18"/>
      <c r="AD465" s="18"/>
      <c r="AE465" s="18"/>
      <c r="AF465" s="18"/>
      <c r="AG465" s="18"/>
      <c r="AH465" s="18"/>
      <c r="AI465" s="18"/>
      <c r="AJ465" s="18"/>
      <c r="AK465" s="18"/>
      <c r="AL465" s="18"/>
      <c r="AM465" s="18"/>
      <c r="AN465" s="18"/>
      <c r="AO465" s="18"/>
      <c r="AP465" s="18"/>
      <c r="AQ465" s="18"/>
      <c r="AR465" s="18"/>
      <c r="AS465" s="18"/>
      <c r="AT465" s="18"/>
    </row>
    <row r="466" spans="3:46" x14ac:dyDescent="0.25">
      <c r="C466" s="18"/>
      <c r="D466" s="18"/>
      <c r="E466" s="18"/>
      <c r="F466" s="18"/>
      <c r="G466" s="18"/>
      <c r="H466" s="18"/>
      <c r="I466" s="18"/>
      <c r="J466" s="18"/>
      <c r="K466" s="18"/>
      <c r="L466" s="18"/>
      <c r="M466" s="18"/>
      <c r="N466" s="18"/>
      <c r="O466" s="18"/>
      <c r="V466" s="18"/>
      <c r="W466" s="18"/>
      <c r="X466" s="18"/>
      <c r="Y466" s="18"/>
      <c r="Z466" s="18"/>
      <c r="AA466" s="18"/>
      <c r="AB466" s="18"/>
      <c r="AC466" s="18"/>
      <c r="AD466" s="18"/>
      <c r="AE466" s="18"/>
      <c r="AF466" s="18"/>
      <c r="AG466" s="18"/>
      <c r="AH466" s="18"/>
      <c r="AI466" s="18"/>
      <c r="AJ466" s="18"/>
      <c r="AK466" s="18"/>
      <c r="AL466" s="18"/>
      <c r="AM466" s="18"/>
      <c r="AN466" s="18"/>
      <c r="AO466" s="18"/>
      <c r="AP466" s="18"/>
      <c r="AQ466" s="18"/>
      <c r="AR466" s="18"/>
      <c r="AS466" s="18"/>
      <c r="AT466" s="18"/>
    </row>
    <row r="467" spans="3:46" x14ac:dyDescent="0.25">
      <c r="C467" s="18"/>
      <c r="D467" s="18"/>
      <c r="E467" s="18"/>
      <c r="F467" s="18"/>
      <c r="G467" s="18"/>
      <c r="H467" s="18"/>
      <c r="I467" s="18"/>
      <c r="J467" s="18"/>
      <c r="K467" s="18"/>
      <c r="L467" s="18"/>
      <c r="M467" s="18"/>
      <c r="N467" s="18"/>
      <c r="O467" s="18"/>
      <c r="V467" s="18"/>
      <c r="W467" s="18"/>
      <c r="X467" s="18"/>
      <c r="Y467" s="18"/>
      <c r="Z467" s="18"/>
      <c r="AA467" s="18"/>
      <c r="AB467" s="18"/>
      <c r="AC467" s="18"/>
      <c r="AD467" s="18"/>
      <c r="AE467" s="18"/>
      <c r="AF467" s="18"/>
      <c r="AG467" s="18"/>
      <c r="AH467" s="18"/>
      <c r="AI467" s="18"/>
      <c r="AJ467" s="18"/>
      <c r="AK467" s="18"/>
      <c r="AL467" s="18"/>
      <c r="AM467" s="18"/>
      <c r="AN467" s="18"/>
      <c r="AO467" s="18"/>
      <c r="AP467" s="18"/>
      <c r="AQ467" s="18"/>
      <c r="AR467" s="18"/>
      <c r="AS467" s="18"/>
      <c r="AT467" s="18"/>
    </row>
    <row r="468" spans="3:46" x14ac:dyDescent="0.25">
      <c r="C468" s="18"/>
      <c r="D468" s="18"/>
      <c r="E468" s="18"/>
      <c r="F468" s="18"/>
      <c r="G468" s="18"/>
      <c r="H468" s="18"/>
      <c r="I468" s="18"/>
      <c r="J468" s="18"/>
      <c r="K468" s="18"/>
      <c r="L468" s="18"/>
      <c r="M468" s="18"/>
      <c r="N468" s="18"/>
      <c r="O468" s="18"/>
      <c r="V468" s="18"/>
      <c r="W468" s="18"/>
      <c r="X468" s="18"/>
      <c r="Y468" s="18"/>
      <c r="Z468" s="18"/>
      <c r="AA468" s="18"/>
      <c r="AB468" s="18"/>
      <c r="AC468" s="18"/>
      <c r="AD468" s="18"/>
      <c r="AE468" s="18"/>
      <c r="AF468" s="18"/>
      <c r="AG468" s="18"/>
      <c r="AH468" s="18"/>
      <c r="AI468" s="18"/>
      <c r="AJ468" s="18"/>
      <c r="AK468" s="18"/>
      <c r="AL468" s="18"/>
      <c r="AM468" s="18"/>
      <c r="AN468" s="18"/>
      <c r="AO468" s="18"/>
      <c r="AP468" s="18"/>
      <c r="AQ468" s="18"/>
      <c r="AR468" s="18"/>
      <c r="AS468" s="18"/>
      <c r="AT468" s="18"/>
    </row>
    <row r="469" spans="3:46" x14ac:dyDescent="0.25">
      <c r="C469" s="18"/>
      <c r="D469" s="18"/>
      <c r="E469" s="18"/>
      <c r="F469" s="18"/>
      <c r="G469" s="18"/>
      <c r="H469" s="18"/>
      <c r="I469" s="18"/>
      <c r="J469" s="18"/>
      <c r="K469" s="18"/>
      <c r="L469" s="18"/>
      <c r="M469" s="18"/>
      <c r="N469" s="18"/>
      <c r="O469" s="18"/>
      <c r="V469" s="18"/>
      <c r="W469" s="18"/>
      <c r="X469" s="18"/>
      <c r="Y469" s="18"/>
      <c r="Z469" s="18"/>
      <c r="AA469" s="18"/>
      <c r="AB469" s="18"/>
      <c r="AC469" s="18"/>
      <c r="AD469" s="18"/>
      <c r="AE469" s="18"/>
      <c r="AF469" s="18"/>
      <c r="AG469" s="18"/>
      <c r="AH469" s="18"/>
      <c r="AI469" s="18"/>
      <c r="AJ469" s="18"/>
      <c r="AK469" s="18"/>
      <c r="AL469" s="18"/>
      <c r="AM469" s="18"/>
      <c r="AN469" s="18"/>
      <c r="AO469" s="18"/>
      <c r="AP469" s="18"/>
      <c r="AQ469" s="18"/>
      <c r="AR469" s="18"/>
      <c r="AS469" s="18"/>
      <c r="AT469" s="18"/>
    </row>
    <row r="470" spans="3:46" x14ac:dyDescent="0.25">
      <c r="C470" s="18"/>
      <c r="D470" s="18"/>
      <c r="E470" s="18"/>
      <c r="F470" s="18"/>
      <c r="G470" s="18"/>
      <c r="H470" s="18"/>
      <c r="I470" s="18"/>
      <c r="J470" s="18"/>
      <c r="K470" s="18"/>
      <c r="L470" s="18"/>
      <c r="M470" s="18"/>
      <c r="N470" s="18"/>
      <c r="O470" s="18"/>
      <c r="V470" s="18"/>
      <c r="W470" s="18"/>
      <c r="X470" s="18"/>
      <c r="Y470" s="18"/>
      <c r="Z470" s="18"/>
      <c r="AA470" s="18"/>
      <c r="AB470" s="18"/>
      <c r="AC470" s="18"/>
      <c r="AD470" s="18"/>
      <c r="AE470" s="18"/>
      <c r="AF470" s="18"/>
      <c r="AG470" s="18"/>
      <c r="AH470" s="18"/>
      <c r="AI470" s="18"/>
      <c r="AJ470" s="18"/>
      <c r="AK470" s="18"/>
      <c r="AL470" s="18"/>
      <c r="AM470" s="18"/>
      <c r="AN470" s="18"/>
      <c r="AO470" s="18"/>
      <c r="AP470" s="18"/>
      <c r="AQ470" s="18"/>
      <c r="AR470" s="18"/>
      <c r="AS470" s="18"/>
      <c r="AT470" s="18"/>
    </row>
    <row r="471" spans="3:46" x14ac:dyDescent="0.25">
      <c r="C471" s="18"/>
      <c r="D471" s="18"/>
      <c r="E471" s="18"/>
      <c r="F471" s="18"/>
      <c r="G471" s="18"/>
      <c r="H471" s="18"/>
      <c r="I471" s="18"/>
      <c r="J471" s="18"/>
      <c r="K471" s="18"/>
      <c r="L471" s="18"/>
      <c r="M471" s="18"/>
      <c r="N471" s="18"/>
      <c r="O471" s="18"/>
      <c r="V471" s="18"/>
      <c r="W471" s="18"/>
      <c r="X471" s="18"/>
      <c r="Y471" s="18"/>
      <c r="Z471" s="18"/>
      <c r="AA471" s="18"/>
      <c r="AB471" s="18"/>
      <c r="AC471" s="18"/>
      <c r="AD471" s="18"/>
      <c r="AE471" s="18"/>
      <c r="AF471" s="18"/>
      <c r="AG471" s="18"/>
      <c r="AH471" s="18"/>
      <c r="AI471" s="18"/>
      <c r="AJ471" s="18"/>
      <c r="AK471" s="18"/>
      <c r="AL471" s="18"/>
      <c r="AM471" s="18"/>
      <c r="AN471" s="18"/>
      <c r="AO471" s="18"/>
      <c r="AP471" s="18"/>
      <c r="AQ471" s="18"/>
      <c r="AR471" s="18"/>
      <c r="AS471" s="18"/>
      <c r="AT471" s="18"/>
    </row>
    <row r="472" spans="3:46" x14ac:dyDescent="0.25">
      <c r="C472" s="18"/>
      <c r="D472" s="18"/>
      <c r="E472" s="18"/>
      <c r="F472" s="18"/>
      <c r="G472" s="18"/>
      <c r="H472" s="18"/>
      <c r="I472" s="18"/>
      <c r="J472" s="18"/>
      <c r="K472" s="18"/>
      <c r="L472" s="18"/>
      <c r="M472" s="18"/>
      <c r="N472" s="18"/>
      <c r="O472" s="18"/>
      <c r="V472" s="18"/>
      <c r="W472" s="18"/>
      <c r="X472" s="18"/>
      <c r="Y472" s="18"/>
      <c r="Z472" s="18"/>
      <c r="AA472" s="18"/>
      <c r="AB472" s="18"/>
      <c r="AC472" s="18"/>
      <c r="AD472" s="18"/>
      <c r="AE472" s="18"/>
      <c r="AF472" s="18"/>
      <c r="AG472" s="18"/>
      <c r="AH472" s="18"/>
      <c r="AI472" s="18"/>
      <c r="AJ472" s="18"/>
      <c r="AK472" s="18"/>
      <c r="AL472" s="18"/>
      <c r="AM472" s="18"/>
      <c r="AN472" s="18"/>
      <c r="AO472" s="18"/>
      <c r="AP472" s="18"/>
      <c r="AQ472" s="18"/>
      <c r="AR472" s="18"/>
      <c r="AS472" s="18"/>
      <c r="AT472" s="18"/>
    </row>
    <row r="473" spans="3:46" x14ac:dyDescent="0.25">
      <c r="C473" s="18"/>
      <c r="D473" s="18"/>
      <c r="E473" s="18"/>
      <c r="F473" s="18"/>
      <c r="G473" s="18"/>
      <c r="H473" s="18"/>
      <c r="I473" s="18"/>
      <c r="J473" s="18"/>
      <c r="K473" s="18"/>
      <c r="L473" s="18"/>
      <c r="M473" s="18"/>
      <c r="N473" s="18"/>
      <c r="O473" s="18"/>
      <c r="V473" s="18"/>
      <c r="W473" s="18"/>
      <c r="X473" s="18"/>
      <c r="Y473" s="18"/>
      <c r="Z473" s="18"/>
      <c r="AA473" s="18"/>
      <c r="AB473" s="18"/>
      <c r="AC473" s="18"/>
      <c r="AD473" s="18"/>
      <c r="AE473" s="18"/>
      <c r="AF473" s="18"/>
      <c r="AG473" s="18"/>
      <c r="AH473" s="18"/>
      <c r="AI473" s="18"/>
      <c r="AJ473" s="18"/>
      <c r="AK473" s="18"/>
      <c r="AL473" s="18"/>
      <c r="AM473" s="18"/>
      <c r="AN473" s="18"/>
      <c r="AO473" s="18"/>
      <c r="AP473" s="18"/>
      <c r="AQ473" s="18"/>
      <c r="AR473" s="18"/>
      <c r="AS473" s="18"/>
      <c r="AT473" s="18"/>
    </row>
    <row r="474" spans="3:46" x14ac:dyDescent="0.25">
      <c r="C474" s="18"/>
      <c r="D474" s="18"/>
      <c r="E474" s="18"/>
      <c r="F474" s="18"/>
      <c r="G474" s="18"/>
      <c r="H474" s="18"/>
      <c r="I474" s="18"/>
      <c r="J474" s="18"/>
      <c r="K474" s="18"/>
      <c r="L474" s="18"/>
      <c r="M474" s="18"/>
      <c r="N474" s="18"/>
      <c r="O474" s="18"/>
      <c r="V474" s="18"/>
      <c r="W474" s="18"/>
      <c r="X474" s="18"/>
      <c r="Y474" s="18"/>
      <c r="Z474" s="18"/>
      <c r="AA474" s="18"/>
      <c r="AB474" s="18"/>
      <c r="AC474" s="18"/>
      <c r="AD474" s="18"/>
      <c r="AE474" s="18"/>
      <c r="AF474" s="18"/>
      <c r="AG474" s="18"/>
      <c r="AH474" s="18"/>
      <c r="AI474" s="18"/>
      <c r="AJ474" s="18"/>
      <c r="AK474" s="18"/>
      <c r="AL474" s="18"/>
      <c r="AM474" s="18"/>
      <c r="AN474" s="18"/>
      <c r="AO474" s="18"/>
      <c r="AP474" s="18"/>
      <c r="AQ474" s="18"/>
      <c r="AR474" s="18"/>
      <c r="AS474" s="18"/>
      <c r="AT474" s="18"/>
    </row>
    <row r="475" spans="3:46" x14ac:dyDescent="0.25">
      <c r="C475" s="18"/>
      <c r="D475" s="18"/>
      <c r="E475" s="18"/>
      <c r="F475" s="18"/>
      <c r="G475" s="18"/>
      <c r="H475" s="18"/>
      <c r="I475" s="18"/>
      <c r="J475" s="18"/>
      <c r="K475" s="18"/>
      <c r="L475" s="18"/>
      <c r="M475" s="18"/>
      <c r="N475" s="18"/>
      <c r="O475" s="18"/>
      <c r="V475" s="18"/>
      <c r="W475" s="18"/>
      <c r="X475" s="18"/>
      <c r="Y475" s="18"/>
      <c r="Z475" s="18"/>
      <c r="AA475" s="18"/>
      <c r="AB475" s="18"/>
      <c r="AC475" s="18"/>
      <c r="AD475" s="18"/>
      <c r="AE475" s="18"/>
      <c r="AF475" s="18"/>
      <c r="AG475" s="18"/>
      <c r="AH475" s="18"/>
      <c r="AI475" s="18"/>
      <c r="AJ475" s="18"/>
      <c r="AK475" s="18"/>
      <c r="AL475" s="18"/>
      <c r="AM475" s="18"/>
      <c r="AN475" s="18"/>
      <c r="AO475" s="18"/>
      <c r="AP475" s="18"/>
      <c r="AQ475" s="18"/>
      <c r="AR475" s="18"/>
      <c r="AS475" s="18"/>
      <c r="AT475" s="18"/>
    </row>
    <row r="476" spans="3:46" x14ac:dyDescent="0.25">
      <c r="C476" s="18"/>
      <c r="D476" s="18"/>
      <c r="E476" s="18"/>
      <c r="F476" s="18"/>
      <c r="G476" s="18"/>
      <c r="H476" s="18"/>
      <c r="I476" s="18"/>
      <c r="J476" s="18"/>
      <c r="K476" s="18"/>
      <c r="L476" s="18"/>
      <c r="M476" s="18"/>
      <c r="N476" s="18"/>
      <c r="O476" s="18"/>
      <c r="V476" s="18"/>
      <c r="W476" s="18"/>
      <c r="X476" s="18"/>
      <c r="Y476" s="18"/>
      <c r="Z476" s="18"/>
      <c r="AA476" s="18"/>
      <c r="AB476" s="18"/>
      <c r="AC476" s="18"/>
      <c r="AD476" s="18"/>
      <c r="AE476" s="18"/>
      <c r="AF476" s="18"/>
      <c r="AG476" s="18"/>
      <c r="AH476" s="18"/>
      <c r="AI476" s="18"/>
      <c r="AJ476" s="18"/>
      <c r="AK476" s="18"/>
      <c r="AL476" s="18"/>
      <c r="AM476" s="18"/>
      <c r="AN476" s="18"/>
      <c r="AO476" s="18"/>
      <c r="AP476" s="18"/>
      <c r="AQ476" s="18"/>
      <c r="AR476" s="18"/>
      <c r="AS476" s="18"/>
      <c r="AT476" s="18"/>
    </row>
    <row r="477" spans="3:46" x14ac:dyDescent="0.25">
      <c r="C477" s="18"/>
      <c r="D477" s="18"/>
      <c r="E477" s="18"/>
      <c r="F477" s="18"/>
      <c r="G477" s="18"/>
      <c r="H477" s="18"/>
      <c r="I477" s="18"/>
      <c r="J477" s="18"/>
      <c r="K477" s="18"/>
      <c r="L477" s="18"/>
      <c r="M477" s="18"/>
      <c r="N477" s="18"/>
      <c r="O477" s="18"/>
      <c r="V477" s="18"/>
      <c r="W477" s="18"/>
      <c r="X477" s="18"/>
      <c r="Y477" s="18"/>
      <c r="Z477" s="18"/>
      <c r="AA477" s="18"/>
      <c r="AB477" s="18"/>
      <c r="AC477" s="18"/>
      <c r="AD477" s="18"/>
      <c r="AE477" s="18"/>
      <c r="AF477" s="18"/>
      <c r="AG477" s="18"/>
      <c r="AH477" s="18"/>
      <c r="AI477" s="18"/>
      <c r="AJ477" s="18"/>
      <c r="AK477" s="18"/>
      <c r="AL477" s="18"/>
      <c r="AM477" s="18"/>
      <c r="AN477" s="18"/>
      <c r="AO477" s="18"/>
      <c r="AP477" s="18"/>
      <c r="AQ477" s="18"/>
      <c r="AR477" s="18"/>
      <c r="AS477" s="18"/>
      <c r="AT477" s="18"/>
    </row>
    <row r="478" spans="3:46" x14ac:dyDescent="0.25">
      <c r="C478" s="18"/>
      <c r="D478" s="18"/>
      <c r="E478" s="18"/>
      <c r="F478" s="18"/>
      <c r="G478" s="18"/>
      <c r="H478" s="18"/>
      <c r="I478" s="18"/>
      <c r="J478" s="18"/>
      <c r="K478" s="18"/>
      <c r="L478" s="18"/>
      <c r="M478" s="18"/>
      <c r="N478" s="18"/>
      <c r="O478" s="18"/>
      <c r="V478" s="18"/>
      <c r="W478" s="18"/>
      <c r="X478" s="18"/>
      <c r="Y478" s="18"/>
      <c r="Z478" s="18"/>
      <c r="AA478" s="18"/>
      <c r="AB478" s="18"/>
      <c r="AC478" s="18"/>
      <c r="AD478" s="18"/>
      <c r="AE478" s="18"/>
      <c r="AF478" s="18"/>
      <c r="AG478" s="18"/>
      <c r="AH478" s="18"/>
      <c r="AI478" s="18"/>
      <c r="AJ478" s="18"/>
      <c r="AK478" s="18"/>
      <c r="AL478" s="18"/>
      <c r="AM478" s="18"/>
      <c r="AN478" s="18"/>
      <c r="AO478" s="18"/>
      <c r="AP478" s="18"/>
      <c r="AQ478" s="18"/>
      <c r="AR478" s="18"/>
      <c r="AS478" s="18"/>
      <c r="AT478" s="18"/>
    </row>
    <row r="479" spans="3:46" x14ac:dyDescent="0.25">
      <c r="C479" s="18"/>
      <c r="D479" s="18"/>
      <c r="E479" s="18"/>
      <c r="F479" s="18"/>
      <c r="G479" s="18"/>
      <c r="H479" s="18"/>
      <c r="I479" s="18"/>
      <c r="J479" s="18"/>
      <c r="K479" s="18"/>
      <c r="L479" s="18"/>
      <c r="M479" s="18"/>
      <c r="N479" s="18"/>
      <c r="O479" s="18"/>
      <c r="V479" s="18"/>
      <c r="W479" s="18"/>
      <c r="X479" s="18"/>
      <c r="Y479" s="18"/>
      <c r="Z479" s="18"/>
      <c r="AA479" s="18"/>
      <c r="AB479" s="18"/>
      <c r="AC479" s="18"/>
      <c r="AD479" s="18"/>
      <c r="AE479" s="18"/>
      <c r="AF479" s="18"/>
      <c r="AG479" s="18"/>
      <c r="AH479" s="18"/>
      <c r="AI479" s="18"/>
      <c r="AJ479" s="18"/>
      <c r="AK479" s="18"/>
      <c r="AL479" s="18"/>
      <c r="AM479" s="18"/>
      <c r="AN479" s="18"/>
      <c r="AO479" s="18"/>
      <c r="AP479" s="18"/>
      <c r="AQ479" s="18"/>
      <c r="AR479" s="18"/>
      <c r="AS479" s="18"/>
      <c r="AT479" s="18"/>
    </row>
    <row r="480" spans="3:46" x14ac:dyDescent="0.25">
      <c r="C480" s="18"/>
      <c r="D480" s="18"/>
      <c r="E480" s="18"/>
      <c r="F480" s="18"/>
      <c r="G480" s="18"/>
      <c r="H480" s="18"/>
      <c r="I480" s="18"/>
      <c r="J480" s="18"/>
      <c r="K480" s="18"/>
      <c r="L480" s="18"/>
      <c r="M480" s="18"/>
      <c r="N480" s="18"/>
      <c r="O480" s="18"/>
      <c r="V480" s="18"/>
      <c r="W480" s="18"/>
      <c r="X480" s="18"/>
      <c r="Y480" s="18"/>
      <c r="Z480" s="18"/>
      <c r="AA480" s="18"/>
      <c r="AB480" s="18"/>
      <c r="AC480" s="18"/>
      <c r="AD480" s="18"/>
      <c r="AE480" s="18"/>
      <c r="AF480" s="18"/>
      <c r="AG480" s="18"/>
      <c r="AH480" s="18"/>
      <c r="AI480" s="18"/>
      <c r="AJ480" s="18"/>
      <c r="AK480" s="18"/>
      <c r="AL480" s="18"/>
      <c r="AM480" s="18"/>
      <c r="AN480" s="18"/>
      <c r="AO480" s="18"/>
      <c r="AP480" s="18"/>
      <c r="AQ480" s="18"/>
      <c r="AR480" s="18"/>
      <c r="AS480" s="18"/>
      <c r="AT480" s="18"/>
    </row>
    <row r="481" spans="3:46" x14ac:dyDescent="0.25">
      <c r="C481" s="18"/>
      <c r="D481" s="18"/>
      <c r="E481" s="18"/>
      <c r="F481" s="18"/>
      <c r="G481" s="18"/>
      <c r="H481" s="18"/>
      <c r="I481" s="18"/>
      <c r="J481" s="18"/>
      <c r="K481" s="18"/>
      <c r="L481" s="18"/>
      <c r="M481" s="18"/>
      <c r="N481" s="18"/>
      <c r="O481" s="18"/>
      <c r="V481" s="18"/>
      <c r="W481" s="18"/>
      <c r="X481" s="18"/>
      <c r="Y481" s="18"/>
      <c r="Z481" s="18"/>
      <c r="AA481" s="18"/>
      <c r="AB481" s="18"/>
      <c r="AC481" s="18"/>
      <c r="AD481" s="18"/>
      <c r="AE481" s="18"/>
      <c r="AF481" s="18"/>
      <c r="AG481" s="18"/>
      <c r="AH481" s="18"/>
      <c r="AI481" s="18"/>
      <c r="AJ481" s="18"/>
      <c r="AK481" s="18"/>
      <c r="AL481" s="18"/>
      <c r="AM481" s="18"/>
      <c r="AN481" s="18"/>
      <c r="AO481" s="18"/>
      <c r="AP481" s="18"/>
      <c r="AQ481" s="18"/>
      <c r="AR481" s="18"/>
      <c r="AS481" s="18"/>
      <c r="AT481" s="18"/>
    </row>
    <row r="482" spans="3:46" x14ac:dyDescent="0.25">
      <c r="C482" s="18"/>
      <c r="D482" s="18"/>
      <c r="E482" s="18"/>
      <c r="F482" s="18"/>
      <c r="G482" s="18"/>
      <c r="H482" s="18"/>
      <c r="I482" s="18"/>
      <c r="J482" s="18"/>
      <c r="K482" s="18"/>
      <c r="L482" s="18"/>
      <c r="M482" s="18"/>
      <c r="N482" s="18"/>
      <c r="O482" s="18"/>
      <c r="V482" s="18"/>
      <c r="W482" s="18"/>
      <c r="X482" s="18"/>
      <c r="Y482" s="18"/>
      <c r="Z482" s="18"/>
      <c r="AA482" s="18"/>
      <c r="AB482" s="18"/>
      <c r="AC482" s="18"/>
      <c r="AD482" s="18"/>
      <c r="AE482" s="18"/>
      <c r="AF482" s="18"/>
      <c r="AG482" s="18"/>
      <c r="AH482" s="18"/>
      <c r="AI482" s="18"/>
      <c r="AJ482" s="18"/>
      <c r="AK482" s="18"/>
      <c r="AL482" s="18"/>
      <c r="AM482" s="18"/>
      <c r="AN482" s="18"/>
      <c r="AO482" s="18"/>
      <c r="AP482" s="18"/>
      <c r="AQ482" s="18"/>
      <c r="AR482" s="18"/>
      <c r="AS482" s="18"/>
      <c r="AT482" s="18"/>
    </row>
    <row r="483" spans="3:46" x14ac:dyDescent="0.25">
      <c r="C483" s="18"/>
      <c r="D483" s="18"/>
      <c r="E483" s="18"/>
      <c r="F483" s="18"/>
      <c r="G483" s="18"/>
      <c r="H483" s="18"/>
      <c r="I483" s="18"/>
      <c r="J483" s="18"/>
      <c r="K483" s="18"/>
      <c r="L483" s="18"/>
      <c r="M483" s="18"/>
      <c r="N483" s="18"/>
      <c r="O483" s="18"/>
      <c r="V483" s="18"/>
      <c r="W483" s="18"/>
      <c r="X483" s="18"/>
      <c r="Y483" s="18"/>
      <c r="Z483" s="18"/>
      <c r="AA483" s="18"/>
      <c r="AB483" s="18"/>
      <c r="AC483" s="18"/>
      <c r="AD483" s="18"/>
      <c r="AE483" s="18"/>
      <c r="AF483" s="18"/>
      <c r="AG483" s="18"/>
      <c r="AH483" s="18"/>
      <c r="AI483" s="18"/>
      <c r="AJ483" s="18"/>
      <c r="AK483" s="18"/>
      <c r="AL483" s="18"/>
      <c r="AM483" s="18"/>
      <c r="AN483" s="18"/>
      <c r="AO483" s="18"/>
      <c r="AP483" s="18"/>
      <c r="AQ483" s="18"/>
      <c r="AR483" s="18"/>
      <c r="AS483" s="18"/>
      <c r="AT483" s="18"/>
    </row>
    <row r="484" spans="3:46" x14ac:dyDescent="0.25">
      <c r="C484" s="18"/>
      <c r="D484" s="18"/>
      <c r="E484" s="18"/>
      <c r="F484" s="18"/>
      <c r="G484" s="18"/>
      <c r="H484" s="18"/>
      <c r="I484" s="18"/>
      <c r="J484" s="18"/>
      <c r="K484" s="18"/>
      <c r="L484" s="18"/>
      <c r="M484" s="18"/>
      <c r="N484" s="18"/>
      <c r="O484" s="18"/>
      <c r="V484" s="18"/>
      <c r="W484" s="18"/>
      <c r="X484" s="18"/>
      <c r="Y484" s="18"/>
      <c r="Z484" s="18"/>
      <c r="AA484" s="18"/>
      <c r="AB484" s="18"/>
      <c r="AC484" s="18"/>
      <c r="AD484" s="18"/>
      <c r="AE484" s="18"/>
      <c r="AF484" s="18"/>
      <c r="AG484" s="18"/>
      <c r="AH484" s="18"/>
      <c r="AI484" s="18"/>
      <c r="AJ484" s="18"/>
      <c r="AK484" s="18"/>
      <c r="AL484" s="18"/>
      <c r="AM484" s="18"/>
      <c r="AN484" s="18"/>
      <c r="AO484" s="18"/>
      <c r="AP484" s="18"/>
      <c r="AQ484" s="18"/>
      <c r="AR484" s="18"/>
      <c r="AS484" s="18"/>
      <c r="AT484" s="18"/>
    </row>
    <row r="485" spans="3:46" x14ac:dyDescent="0.25">
      <c r="C485" s="18"/>
      <c r="D485" s="18"/>
      <c r="E485" s="18"/>
      <c r="F485" s="18"/>
      <c r="G485" s="18"/>
      <c r="H485" s="18"/>
      <c r="I485" s="18"/>
      <c r="J485" s="18"/>
      <c r="K485" s="18"/>
      <c r="L485" s="18"/>
      <c r="M485" s="18"/>
      <c r="N485" s="18"/>
      <c r="O485" s="18"/>
      <c r="V485" s="18"/>
      <c r="W485" s="18"/>
      <c r="X485" s="18"/>
      <c r="Y485" s="18"/>
      <c r="Z485" s="18"/>
      <c r="AA485" s="18"/>
      <c r="AB485" s="18"/>
      <c r="AC485" s="18"/>
      <c r="AD485" s="18"/>
      <c r="AE485" s="18"/>
      <c r="AF485" s="18"/>
      <c r="AG485" s="18"/>
      <c r="AH485" s="18"/>
      <c r="AI485" s="18"/>
      <c r="AJ485" s="18"/>
      <c r="AK485" s="18"/>
      <c r="AL485" s="18"/>
      <c r="AM485" s="18"/>
      <c r="AN485" s="18"/>
      <c r="AO485" s="18"/>
      <c r="AP485" s="18"/>
      <c r="AQ485" s="18"/>
      <c r="AR485" s="18"/>
      <c r="AS485" s="18"/>
      <c r="AT485" s="18"/>
    </row>
    <row r="486" spans="3:46" x14ac:dyDescent="0.25">
      <c r="C486" s="18"/>
      <c r="D486" s="18"/>
      <c r="E486" s="18"/>
      <c r="F486" s="18"/>
      <c r="G486" s="18"/>
      <c r="H486" s="18"/>
      <c r="I486" s="18"/>
      <c r="J486" s="18"/>
      <c r="K486" s="18"/>
      <c r="L486" s="18"/>
      <c r="M486" s="18"/>
      <c r="N486" s="18"/>
      <c r="O486" s="18"/>
      <c r="V486" s="18"/>
      <c r="W486" s="18"/>
      <c r="X486" s="18"/>
      <c r="Y486" s="18"/>
      <c r="Z486" s="18"/>
      <c r="AA486" s="18"/>
      <c r="AB486" s="18"/>
      <c r="AC486" s="18"/>
      <c r="AD486" s="18"/>
      <c r="AE486" s="18"/>
      <c r="AF486" s="18"/>
      <c r="AG486" s="18"/>
      <c r="AH486" s="18"/>
      <c r="AI486" s="18"/>
      <c r="AJ486" s="18"/>
      <c r="AK486" s="18"/>
      <c r="AL486" s="18"/>
      <c r="AM486" s="18"/>
      <c r="AN486" s="18"/>
      <c r="AO486" s="18"/>
      <c r="AP486" s="18"/>
      <c r="AQ486" s="18"/>
      <c r="AR486" s="18"/>
      <c r="AS486" s="18"/>
      <c r="AT486" s="18"/>
    </row>
    <row r="487" spans="3:46" x14ac:dyDescent="0.25">
      <c r="C487" s="18"/>
      <c r="D487" s="18"/>
      <c r="E487" s="18"/>
      <c r="F487" s="18"/>
      <c r="G487" s="18"/>
      <c r="H487" s="18"/>
      <c r="I487" s="18"/>
      <c r="J487" s="18"/>
      <c r="K487" s="18"/>
      <c r="L487" s="18"/>
      <c r="M487" s="18"/>
      <c r="N487" s="18"/>
      <c r="O487" s="18"/>
      <c r="V487" s="18"/>
      <c r="W487" s="18"/>
      <c r="X487" s="18"/>
      <c r="Y487" s="18"/>
      <c r="Z487" s="18"/>
      <c r="AA487" s="18"/>
      <c r="AB487" s="18"/>
      <c r="AC487" s="18"/>
      <c r="AD487" s="18"/>
      <c r="AE487" s="18"/>
      <c r="AF487" s="18"/>
      <c r="AG487" s="18"/>
      <c r="AH487" s="18"/>
      <c r="AI487" s="18"/>
      <c r="AJ487" s="18"/>
      <c r="AK487" s="18"/>
      <c r="AL487" s="18"/>
      <c r="AM487" s="18"/>
      <c r="AN487" s="18"/>
      <c r="AO487" s="18"/>
      <c r="AP487" s="18"/>
      <c r="AQ487" s="18"/>
      <c r="AR487" s="18"/>
      <c r="AS487" s="18"/>
      <c r="AT487" s="18"/>
    </row>
    <row r="488" spans="3:46" x14ac:dyDescent="0.25">
      <c r="C488" s="18"/>
      <c r="D488" s="18"/>
      <c r="E488" s="18"/>
      <c r="F488" s="18"/>
      <c r="G488" s="18"/>
      <c r="H488" s="18"/>
      <c r="I488" s="18"/>
      <c r="J488" s="18"/>
      <c r="K488" s="18"/>
      <c r="L488" s="18"/>
      <c r="M488" s="18"/>
      <c r="N488" s="18"/>
      <c r="O488" s="18"/>
      <c r="V488" s="18"/>
      <c r="W488" s="18"/>
      <c r="X488" s="18"/>
      <c r="Y488" s="18"/>
      <c r="Z488" s="18"/>
      <c r="AA488" s="18"/>
      <c r="AB488" s="18"/>
      <c r="AC488" s="18"/>
      <c r="AD488" s="18"/>
      <c r="AE488" s="18"/>
      <c r="AF488" s="18"/>
      <c r="AG488" s="18"/>
      <c r="AH488" s="18"/>
      <c r="AI488" s="18"/>
      <c r="AJ488" s="18"/>
      <c r="AK488" s="18"/>
      <c r="AL488" s="18"/>
      <c r="AM488" s="18"/>
      <c r="AN488" s="18"/>
      <c r="AO488" s="18"/>
      <c r="AP488" s="18"/>
      <c r="AQ488" s="18"/>
      <c r="AR488" s="18"/>
      <c r="AS488" s="18"/>
      <c r="AT488" s="18"/>
    </row>
    <row r="489" spans="3:46" x14ac:dyDescent="0.25">
      <c r="C489" s="18"/>
      <c r="D489" s="18"/>
      <c r="E489" s="18"/>
      <c r="F489" s="18"/>
      <c r="L489" s="18"/>
      <c r="M489" s="18"/>
      <c r="N489" s="18"/>
      <c r="O489" s="18"/>
      <c r="V489" s="18"/>
      <c r="W489" s="18"/>
      <c r="X489" s="18"/>
      <c r="Y489" s="18"/>
      <c r="Z489" s="18"/>
      <c r="AA489" s="18"/>
      <c r="AB489" s="18"/>
      <c r="AC489" s="18"/>
      <c r="AD489" s="18"/>
      <c r="AE489" s="18"/>
      <c r="AF489" s="18"/>
      <c r="AG489" s="18"/>
      <c r="AH489" s="18"/>
      <c r="AI489" s="18"/>
      <c r="AJ489" s="18"/>
      <c r="AK489" s="18"/>
      <c r="AL489" s="18"/>
      <c r="AM489" s="18"/>
      <c r="AN489" s="18"/>
      <c r="AO489" s="18"/>
      <c r="AP489" s="18"/>
      <c r="AQ489" s="18"/>
      <c r="AR489" s="18"/>
      <c r="AS489" s="18"/>
      <c r="AT489" s="18"/>
    </row>
  </sheetData>
  <mergeCells count="7">
    <mergeCell ref="A368:B368"/>
    <mergeCell ref="A382:B382"/>
    <mergeCell ref="A2:B2"/>
    <mergeCell ref="P1:Q1"/>
    <mergeCell ref="R1:S1"/>
    <mergeCell ref="H1:I1"/>
    <mergeCell ref="J1:K1"/>
  </mergeCells>
  <pageMargins left="0.32" right="0.21" top="0.36" bottom="0.33" header="0.3" footer="0.3"/>
  <pageSetup paperSize="9" orientation="landscape" horizontalDpi="200" verticalDpi="2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1</vt:i4>
      </vt:variant>
    </vt:vector>
  </HeadingPairs>
  <TitlesOfParts>
    <vt:vector size="6" baseType="lpstr">
      <vt:lpstr>EJECUTADO</vt:lpstr>
      <vt:lpstr>0101</vt:lpstr>
      <vt:lpstr>0102</vt:lpstr>
      <vt:lpstr>0201</vt:lpstr>
      <vt:lpstr>0202</vt:lpstr>
      <vt:lpstr>EJECUTADO!Títulos_a_imprimir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2006-09-12T12:46:56Z</dcterms:created>
  <dcterms:modified xsi:type="dcterms:W3CDTF">2023-09-26T22:35:07Z</dcterms:modified>
</cp:coreProperties>
</file>