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360" yWindow="300" windowWidth="14880" windowHeight="7815"/>
  </bookViews>
  <sheets>
    <sheet name="EJECUTADO" sheetId="24" r:id="rId1"/>
    <sheet name="0101" sheetId="2" state="hidden" r:id="rId2"/>
    <sheet name="0102" sheetId="19" state="hidden" r:id="rId3"/>
    <sheet name="0201" sheetId="21" state="hidden" r:id="rId4"/>
    <sheet name="0202" sheetId="22" state="hidden" r:id="rId5"/>
  </sheets>
  <definedNames>
    <definedName name="_xlnm.Print_Titles" localSheetId="0">EJECUTADO!$1:$6</definedName>
  </definedNames>
  <calcPr calcId="152511"/>
</workbook>
</file>

<file path=xl/calcChain.xml><?xml version="1.0" encoding="utf-8"?>
<calcChain xmlns="http://schemas.openxmlformats.org/spreadsheetml/2006/main">
  <c r="L51" i="24" l="1"/>
  <c r="O51" i="24" s="1"/>
  <c r="R51" i="24" s="1"/>
  <c r="AD51" i="24"/>
  <c r="AD103" i="24"/>
  <c r="AD152" i="24"/>
  <c r="M204" i="24"/>
  <c r="N204" i="24"/>
  <c r="P204" i="24"/>
  <c r="Q204" i="24"/>
  <c r="S204" i="24"/>
  <c r="T204" i="24"/>
  <c r="V204" i="24"/>
  <c r="W204" i="24"/>
  <c r="Y204" i="24"/>
  <c r="Z204" i="24"/>
  <c r="AB204" i="24"/>
  <c r="AC204" i="24"/>
  <c r="AM242" i="22" l="1"/>
  <c r="E242" i="22" l="1"/>
  <c r="AA222" i="19" l="1"/>
  <c r="X222" i="19"/>
  <c r="S222" i="19"/>
  <c r="H73" i="21" l="1"/>
  <c r="E68" i="21"/>
  <c r="C68" i="21"/>
  <c r="I47" i="24" l="1"/>
  <c r="L47" i="24" s="1"/>
  <c r="O47" i="24" s="1"/>
  <c r="R47" i="24" s="1"/>
  <c r="U47" i="24" s="1"/>
  <c r="X47" i="24" s="1"/>
  <c r="AA47" i="24" s="1"/>
  <c r="AD47" i="24" s="1"/>
  <c r="H33" i="24"/>
  <c r="I48" i="24"/>
  <c r="L48" i="24" s="1"/>
  <c r="O48" i="24" s="1"/>
  <c r="R48" i="24" s="1"/>
  <c r="U48" i="24" s="1"/>
  <c r="X48" i="24" s="1"/>
  <c r="AA48" i="24" s="1"/>
  <c r="AD48" i="24" s="1"/>
  <c r="E60" i="21" l="1"/>
  <c r="C60" i="21"/>
  <c r="I190" i="24" l="1"/>
  <c r="I189" i="24"/>
  <c r="E70" i="22" l="1"/>
  <c r="C70" i="22"/>
  <c r="E47" i="21"/>
  <c r="C47" i="21"/>
  <c r="Y89" i="19" l="1"/>
  <c r="AA89" i="19"/>
  <c r="S52" i="19" l="1"/>
  <c r="N52" i="19"/>
  <c r="AA52" i="19"/>
  <c r="E14" i="21" l="1"/>
  <c r="C14" i="21"/>
  <c r="AC37" i="19" l="1"/>
  <c r="C7" i="21" l="1"/>
  <c r="F40" i="24" l="1"/>
  <c r="BH607" i="2" l="1"/>
  <c r="BH565" i="2"/>
  <c r="BH667" i="2"/>
  <c r="BH668" i="2"/>
  <c r="BH669" i="2"/>
  <c r="BH670" i="2"/>
  <c r="BH671" i="2"/>
  <c r="BH672" i="2"/>
  <c r="BH673" i="2"/>
  <c r="BH674" i="2"/>
  <c r="BH675" i="2"/>
  <c r="BH676" i="2"/>
  <c r="BH677" i="2"/>
  <c r="BH658" i="2"/>
  <c r="BH659" i="2"/>
  <c r="BH660" i="2"/>
  <c r="BH661" i="2"/>
  <c r="BH662" i="2"/>
  <c r="BH663" i="2"/>
  <c r="BH664" i="2"/>
  <c r="BH665" i="2"/>
  <c r="BH666" i="2"/>
  <c r="BH649" i="2"/>
  <c r="BH650" i="2"/>
  <c r="BH651" i="2"/>
  <c r="BH652" i="2"/>
  <c r="BH653" i="2"/>
  <c r="BH654" i="2"/>
  <c r="BH655" i="2"/>
  <c r="BH656" i="2"/>
  <c r="BH657" i="2"/>
  <c r="BH640" i="2"/>
  <c r="BH641" i="2"/>
  <c r="BH642" i="2"/>
  <c r="BH643" i="2"/>
  <c r="BH644" i="2"/>
  <c r="BH645" i="2"/>
  <c r="BH646" i="2"/>
  <c r="BH647" i="2"/>
  <c r="BH648" i="2"/>
  <c r="AU226" i="22" l="1"/>
  <c r="AU227" i="22"/>
  <c r="AU228" i="22"/>
  <c r="AU229" i="22"/>
  <c r="AU230" i="22"/>
  <c r="AU231" i="22"/>
  <c r="AU232" i="22"/>
  <c r="AU233" i="22"/>
  <c r="AU234" i="22"/>
  <c r="AU235" i="22"/>
  <c r="AU236" i="22"/>
  <c r="AW360" i="19"/>
  <c r="AW361" i="19"/>
  <c r="AW362" i="19"/>
  <c r="AW363" i="19"/>
  <c r="BH639" i="2" l="1"/>
  <c r="BH638" i="2"/>
  <c r="BH637" i="2"/>
  <c r="BH636" i="2"/>
  <c r="BH635" i="2"/>
  <c r="BH634" i="2"/>
  <c r="AS170" i="21" l="1"/>
  <c r="AS171" i="21"/>
  <c r="AS172" i="21"/>
  <c r="AS173" i="21"/>
  <c r="AS174" i="21"/>
  <c r="AS175" i="21"/>
  <c r="AS176" i="21"/>
  <c r="AS177" i="21"/>
  <c r="AS178" i="21"/>
  <c r="AS179" i="21"/>
  <c r="AS180" i="21"/>
  <c r="AS181" i="21"/>
  <c r="AS182" i="21"/>
  <c r="AS183" i="21"/>
  <c r="AS184" i="21"/>
  <c r="AS185" i="21"/>
  <c r="AS186" i="21"/>
  <c r="AS187" i="21"/>
  <c r="BH604" i="2"/>
  <c r="BH605" i="2"/>
  <c r="BH606" i="2"/>
  <c r="BH608" i="2"/>
  <c r="BH609" i="2"/>
  <c r="BH610" i="2"/>
  <c r="BH611" i="2"/>
  <c r="BH612" i="2"/>
  <c r="BH613" i="2"/>
  <c r="BH614" i="2"/>
  <c r="BH615" i="2"/>
  <c r="BH616" i="2"/>
  <c r="BH617" i="2"/>
  <c r="BH618" i="2"/>
  <c r="BH619" i="2"/>
  <c r="BH620" i="2"/>
  <c r="BH621" i="2"/>
  <c r="BH622" i="2"/>
  <c r="BH623" i="2"/>
  <c r="BH624" i="2"/>
  <c r="BH625" i="2"/>
  <c r="BH626" i="2"/>
  <c r="BH627" i="2"/>
  <c r="BH628" i="2"/>
  <c r="BH629" i="2"/>
  <c r="BH630" i="2"/>
  <c r="BH631" i="2"/>
  <c r="BH632" i="2"/>
  <c r="BH633" i="2"/>
  <c r="BH678" i="2"/>
  <c r="AS162" i="21" l="1"/>
  <c r="AS163" i="21"/>
  <c r="AS164" i="21"/>
  <c r="AS165" i="21"/>
  <c r="AS166" i="21"/>
  <c r="AS167" i="21"/>
  <c r="AS168" i="21"/>
  <c r="BH575" i="2" l="1"/>
  <c r="BH576" i="2"/>
  <c r="BH577" i="2"/>
  <c r="BH578" i="2"/>
  <c r="BH579" i="2"/>
  <c r="BH580" i="2"/>
  <c r="BH581" i="2"/>
  <c r="BH582" i="2"/>
  <c r="BH583" i="2"/>
  <c r="BH584" i="2"/>
  <c r="BH585" i="2"/>
  <c r="BH586" i="2"/>
  <c r="BH587" i="2"/>
  <c r="BH588" i="2"/>
  <c r="BH589" i="2"/>
  <c r="BH590" i="2"/>
  <c r="BH591" i="2"/>
  <c r="BH592" i="2"/>
  <c r="BH593" i="2"/>
  <c r="BH594" i="2"/>
  <c r="BH595" i="2"/>
  <c r="BH596" i="2"/>
  <c r="BH597" i="2"/>
  <c r="BH598" i="2"/>
  <c r="BH570" i="2" l="1"/>
  <c r="BH571" i="2"/>
  <c r="BH572" i="2"/>
  <c r="BH573" i="2"/>
  <c r="BH574" i="2"/>
  <c r="BH599" i="2"/>
  <c r="BH600" i="2"/>
  <c r="BH601" i="2"/>
  <c r="BH560" i="2" l="1"/>
  <c r="BH561" i="2"/>
  <c r="BH562" i="2"/>
  <c r="BH563" i="2"/>
  <c r="BH564" i="2"/>
  <c r="BH566" i="2"/>
  <c r="AU199" i="22" l="1"/>
  <c r="AU200" i="22"/>
  <c r="AU201" i="22"/>
  <c r="AU202" i="22"/>
  <c r="AU203" i="22"/>
  <c r="AU204" i="22"/>
  <c r="AU205" i="22"/>
  <c r="AU206" i="22"/>
  <c r="AU207" i="22"/>
  <c r="AU208" i="22"/>
  <c r="AU209" i="22"/>
  <c r="AU210" i="22"/>
  <c r="AU211" i="22"/>
  <c r="AU212" i="22"/>
  <c r="AU213" i="22"/>
  <c r="AU214" i="22"/>
  <c r="AU215" i="22"/>
  <c r="AU216" i="22"/>
  <c r="AU217" i="22"/>
  <c r="AU218" i="22"/>
  <c r="AU219" i="22"/>
  <c r="AU220" i="22"/>
  <c r="AU221" i="22"/>
  <c r="AU222" i="22"/>
  <c r="AU223" i="22"/>
  <c r="AU224" i="22"/>
  <c r="AU225" i="22"/>
  <c r="AU237" i="22"/>
  <c r="BH527" i="2" l="1"/>
  <c r="BH528" i="2"/>
  <c r="BH529" i="2"/>
  <c r="BH530" i="2"/>
  <c r="BH531" i="2"/>
  <c r="BH532" i="2"/>
  <c r="BH533" i="2"/>
  <c r="BH534" i="2"/>
  <c r="BH535" i="2"/>
  <c r="BH536" i="2"/>
  <c r="BH537" i="2"/>
  <c r="BH538" i="2"/>
  <c r="BH539" i="2"/>
  <c r="BH540" i="2"/>
  <c r="BH541" i="2"/>
  <c r="BH542" i="2"/>
  <c r="BH543" i="2"/>
  <c r="BH544" i="2"/>
  <c r="BH545" i="2"/>
  <c r="BH546" i="2"/>
  <c r="BH547" i="2"/>
  <c r="BH548" i="2"/>
  <c r="BH549" i="2"/>
  <c r="BH550" i="2"/>
  <c r="BH551" i="2"/>
  <c r="BH552" i="2"/>
  <c r="BH553" i="2"/>
  <c r="BH554" i="2"/>
  <c r="BH555" i="2"/>
  <c r="BH556" i="2"/>
  <c r="BH557" i="2"/>
  <c r="BH558" i="2"/>
  <c r="BH559" i="2"/>
  <c r="BH567" i="2"/>
  <c r="BH568" i="2"/>
  <c r="BH569" i="2"/>
  <c r="AW329" i="19" l="1"/>
  <c r="AW330" i="19"/>
  <c r="AW331" i="19"/>
  <c r="AW332" i="19"/>
  <c r="AW333" i="19"/>
  <c r="AW334" i="19"/>
  <c r="AW335" i="19"/>
  <c r="AW336" i="19"/>
  <c r="AW337" i="19"/>
  <c r="AW338" i="19"/>
  <c r="AW339" i="19"/>
  <c r="AW340" i="19"/>
  <c r="AW341" i="19"/>
  <c r="AW342" i="19"/>
  <c r="AW343" i="19"/>
  <c r="AW344" i="19"/>
  <c r="AW345" i="19"/>
  <c r="AW346" i="19"/>
  <c r="AW347" i="19"/>
  <c r="AW348" i="19"/>
  <c r="AW349" i="19"/>
  <c r="AW350" i="19"/>
  <c r="AW351" i="19"/>
  <c r="AW352" i="19"/>
  <c r="AW353" i="19"/>
  <c r="AW354" i="19"/>
  <c r="AW355" i="19"/>
  <c r="BH419" i="2" l="1"/>
  <c r="BH488" i="2" l="1"/>
  <c r="BH489" i="2"/>
  <c r="BH490" i="2"/>
  <c r="BH491" i="2"/>
  <c r="BH492" i="2"/>
  <c r="BH493" i="2"/>
  <c r="BH494" i="2"/>
  <c r="BH495" i="2"/>
  <c r="BH496" i="2"/>
  <c r="BH497" i="2"/>
  <c r="BH498" i="2"/>
  <c r="BH499" i="2"/>
  <c r="BH500" i="2"/>
  <c r="BH501" i="2"/>
  <c r="BH502" i="2"/>
  <c r="BH503" i="2"/>
  <c r="BH504" i="2"/>
  <c r="BH505" i="2"/>
  <c r="BH506" i="2"/>
  <c r="BH507" i="2"/>
  <c r="BH508" i="2"/>
  <c r="BH509" i="2"/>
  <c r="BH510" i="2"/>
  <c r="BH511" i="2"/>
  <c r="BH512" i="2"/>
  <c r="BH513" i="2"/>
  <c r="BH514" i="2"/>
  <c r="BH515" i="2"/>
  <c r="BH516" i="2"/>
  <c r="BH517" i="2"/>
  <c r="BH518" i="2"/>
  <c r="BH519" i="2"/>
  <c r="BH520" i="2"/>
  <c r="BH521" i="2"/>
  <c r="BH522" i="2"/>
  <c r="BH523" i="2"/>
  <c r="BH524" i="2"/>
  <c r="BH525" i="2"/>
  <c r="BH526" i="2"/>
  <c r="BH602" i="2"/>
  <c r="BH603" i="2"/>
  <c r="BH679" i="2"/>
  <c r="BH680" i="2"/>
  <c r="BH476" i="2"/>
  <c r="BH477" i="2"/>
  <c r="BH478" i="2"/>
  <c r="BH479" i="2"/>
  <c r="BH480" i="2"/>
  <c r="BH481" i="2"/>
  <c r="BH482" i="2"/>
  <c r="BH483" i="2"/>
  <c r="BH484" i="2"/>
  <c r="BH485" i="2"/>
  <c r="BH486" i="2"/>
  <c r="BH487" i="2"/>
  <c r="BH441" i="2" l="1"/>
  <c r="BH442" i="2"/>
  <c r="BH443" i="2"/>
  <c r="BH444" i="2"/>
  <c r="BH445" i="2"/>
  <c r="BH446" i="2"/>
  <c r="BH447" i="2"/>
  <c r="BH448" i="2"/>
  <c r="BH449" i="2"/>
  <c r="BH450" i="2"/>
  <c r="BH451" i="2"/>
  <c r="BH452" i="2"/>
  <c r="BH453" i="2"/>
  <c r="BH454" i="2"/>
  <c r="BH455" i="2"/>
  <c r="BH456" i="2"/>
  <c r="BH457" i="2"/>
  <c r="BH458" i="2"/>
  <c r="BH459" i="2"/>
  <c r="BH460" i="2"/>
  <c r="BH461" i="2"/>
  <c r="BH462" i="2"/>
  <c r="BH463" i="2"/>
  <c r="BH464" i="2"/>
  <c r="BH465" i="2"/>
  <c r="BH466" i="2"/>
  <c r="BH467" i="2"/>
  <c r="BH468" i="2"/>
  <c r="BH469" i="2"/>
  <c r="BH470" i="2"/>
  <c r="BH471" i="2"/>
  <c r="AL242" i="22" l="1"/>
  <c r="AW313" i="19" l="1"/>
  <c r="AW314" i="19"/>
  <c r="AW315" i="19"/>
  <c r="AW316" i="19"/>
  <c r="AW317" i="19"/>
  <c r="AW318" i="19"/>
  <c r="AW319" i="19"/>
  <c r="AW320" i="19"/>
  <c r="AW321" i="19"/>
  <c r="AW322" i="19"/>
  <c r="AW323" i="19"/>
  <c r="AW324" i="19"/>
  <c r="AW325" i="19"/>
  <c r="AW326" i="19"/>
  <c r="AW327" i="19"/>
  <c r="AW328" i="19"/>
  <c r="AU162" i="22" l="1"/>
  <c r="AU163" i="22"/>
  <c r="AU164" i="22"/>
  <c r="AU165" i="22"/>
  <c r="AU166" i="22"/>
  <c r="AU167" i="22"/>
  <c r="AU168" i="22"/>
  <c r="AU169" i="22"/>
  <c r="AU170" i="22"/>
  <c r="AU171" i="22"/>
  <c r="AU172" i="22"/>
  <c r="AU173" i="22"/>
  <c r="AU174" i="22"/>
  <c r="AU175" i="22"/>
  <c r="AU176" i="22"/>
  <c r="AU177" i="22"/>
  <c r="AU178" i="22"/>
  <c r="AU179" i="22"/>
  <c r="AU180" i="22"/>
  <c r="AU181" i="22"/>
  <c r="AU182" i="22"/>
  <c r="AU183" i="22"/>
  <c r="AU184" i="22"/>
  <c r="AU185" i="22"/>
  <c r="AU186" i="22"/>
  <c r="AU187" i="22"/>
  <c r="AU188" i="22"/>
  <c r="AU189" i="22"/>
  <c r="AU190" i="22"/>
  <c r="AU191" i="22"/>
  <c r="AU192" i="22"/>
  <c r="AU193" i="22"/>
  <c r="AU194" i="22"/>
  <c r="AU195" i="22"/>
  <c r="AU196" i="22"/>
  <c r="AU197" i="22"/>
  <c r="BH407" i="2" l="1"/>
  <c r="BH408" i="2"/>
  <c r="BH409" i="2"/>
  <c r="BH410" i="2"/>
  <c r="BH411" i="2"/>
  <c r="BH412" i="2"/>
  <c r="BH413" i="2"/>
  <c r="BH414" i="2"/>
  <c r="BH415" i="2"/>
  <c r="BH416" i="2"/>
  <c r="BH417" i="2"/>
  <c r="BH418" i="2"/>
  <c r="BH420" i="2"/>
  <c r="BH421" i="2"/>
  <c r="BH422" i="2"/>
  <c r="BH423" i="2"/>
  <c r="BH424" i="2"/>
  <c r="BH425" i="2"/>
  <c r="BH426" i="2"/>
  <c r="BH427" i="2"/>
  <c r="BH428" i="2"/>
  <c r="BH429" i="2"/>
  <c r="BH430" i="2"/>
  <c r="BH431" i="2"/>
  <c r="BH432" i="2"/>
  <c r="BH433" i="2"/>
  <c r="BH434" i="2"/>
  <c r="BH435" i="2"/>
  <c r="BH436" i="2"/>
  <c r="BH437" i="2"/>
  <c r="BH438" i="2"/>
  <c r="BH439" i="2"/>
  <c r="F25" i="24" l="1"/>
  <c r="BH117" i="2" l="1"/>
  <c r="W682" i="2" l="1"/>
  <c r="AQ242" i="22"/>
  <c r="AR682" i="2" l="1"/>
  <c r="I54" i="24" l="1"/>
  <c r="L54" i="24" s="1"/>
  <c r="O54" i="24" s="1"/>
  <c r="R54" i="24" s="1"/>
  <c r="U54" i="24" s="1"/>
  <c r="X54" i="24" s="1"/>
  <c r="AA54" i="24" s="1"/>
  <c r="AD54" i="24" s="1"/>
  <c r="I96" i="24"/>
  <c r="L96" i="24" s="1"/>
  <c r="O96" i="24" s="1"/>
  <c r="R96" i="24" s="1"/>
  <c r="U96" i="24" s="1"/>
  <c r="X96" i="24" s="1"/>
  <c r="AA96" i="24" s="1"/>
  <c r="AD96" i="24" s="1"/>
  <c r="I28" i="24"/>
  <c r="L28" i="24" s="1"/>
  <c r="O28" i="24" s="1"/>
  <c r="R28" i="24" s="1"/>
  <c r="U28" i="24" s="1"/>
  <c r="X28" i="24" s="1"/>
  <c r="AA28" i="24" s="1"/>
  <c r="AD28" i="24" s="1"/>
  <c r="I27" i="24"/>
  <c r="L27" i="24" s="1"/>
  <c r="O27" i="24" s="1"/>
  <c r="R27" i="24" s="1"/>
  <c r="U27" i="24" s="1"/>
  <c r="X27" i="24" s="1"/>
  <c r="AA27" i="24" s="1"/>
  <c r="AD27" i="24" s="1"/>
  <c r="I191" i="21" l="1"/>
  <c r="D191" i="21"/>
  <c r="AE366" i="19"/>
  <c r="BH239" i="2" l="1"/>
  <c r="M191" i="21" l="1"/>
  <c r="G191" i="21"/>
  <c r="AO366" i="19"/>
  <c r="O682" i="2"/>
  <c r="E682" i="2"/>
  <c r="L682" i="2"/>
  <c r="I10" i="24"/>
  <c r="L10" i="24" s="1"/>
  <c r="O10" i="24" s="1"/>
  <c r="R10" i="24" s="1"/>
  <c r="U10" i="24" s="1"/>
  <c r="X10" i="24" s="1"/>
  <c r="AA10" i="24" s="1"/>
  <c r="AD10" i="24" s="1"/>
  <c r="I9" i="24"/>
  <c r="L9" i="24" s="1"/>
  <c r="O9" i="24" s="1"/>
  <c r="R9" i="24" s="1"/>
  <c r="U9" i="24" s="1"/>
  <c r="X9" i="24" s="1"/>
  <c r="AA9" i="24" s="1"/>
  <c r="AD9" i="24" s="1"/>
  <c r="I93" i="24"/>
  <c r="L93" i="24" s="1"/>
  <c r="O93" i="24" s="1"/>
  <c r="R93" i="24" s="1"/>
  <c r="U93" i="24" s="1"/>
  <c r="X93" i="24" s="1"/>
  <c r="AA93" i="24" s="1"/>
  <c r="AD93" i="24" s="1"/>
  <c r="I182" i="24" l="1"/>
  <c r="L182" i="24" s="1"/>
  <c r="O182" i="24" s="1"/>
  <c r="R182" i="24" s="1"/>
  <c r="U182" i="24" s="1"/>
  <c r="X182" i="24" s="1"/>
  <c r="AA182" i="24" s="1"/>
  <c r="AD182" i="24" s="1"/>
  <c r="I140" i="24"/>
  <c r="L140" i="24" s="1"/>
  <c r="O140" i="24" s="1"/>
  <c r="R140" i="24" s="1"/>
  <c r="U140" i="24" s="1"/>
  <c r="X140" i="24" s="1"/>
  <c r="AA140" i="24" s="1"/>
  <c r="AD140" i="24" s="1"/>
  <c r="I135" i="24"/>
  <c r="L135" i="24" s="1"/>
  <c r="O135" i="24" s="1"/>
  <c r="R135" i="24" s="1"/>
  <c r="U135" i="24" s="1"/>
  <c r="X135" i="24" s="1"/>
  <c r="AA135" i="24" s="1"/>
  <c r="AD135" i="24" s="1"/>
  <c r="I83" i="24"/>
  <c r="L83" i="24" s="1"/>
  <c r="O83" i="24" s="1"/>
  <c r="R83" i="24" s="1"/>
  <c r="U83" i="24" s="1"/>
  <c r="X83" i="24" s="1"/>
  <c r="AA83" i="24" s="1"/>
  <c r="AD83" i="24" s="1"/>
  <c r="AW131" i="19" l="1"/>
  <c r="AW42" i="19" l="1"/>
  <c r="BH17" i="2" l="1"/>
  <c r="AU240" i="22" l="1"/>
  <c r="AT242" i="22"/>
  <c r="AS242" i="22"/>
  <c r="AR242" i="22"/>
  <c r="AP242" i="22"/>
  <c r="AO242" i="22"/>
  <c r="AN242" i="22"/>
  <c r="AK242" i="22"/>
  <c r="AJ242" i="22"/>
  <c r="AI242" i="22"/>
  <c r="AH242" i="22"/>
  <c r="AG242" i="22"/>
  <c r="AF242" i="22"/>
  <c r="AE242" i="22"/>
  <c r="AD242" i="22"/>
  <c r="AC242" i="22"/>
  <c r="AB242" i="22"/>
  <c r="AA242" i="22"/>
  <c r="Z242" i="22"/>
  <c r="Y242" i="22"/>
  <c r="X242" i="22"/>
  <c r="W242" i="22"/>
  <c r="V242" i="22"/>
  <c r="U242" i="22"/>
  <c r="T242" i="22"/>
  <c r="S242" i="22"/>
  <c r="R242" i="22"/>
  <c r="Q242" i="22"/>
  <c r="P242" i="22"/>
  <c r="O242" i="22"/>
  <c r="N242" i="22"/>
  <c r="M242" i="22"/>
  <c r="L242" i="22"/>
  <c r="K242" i="22"/>
  <c r="J242" i="22"/>
  <c r="I242" i="22"/>
  <c r="H242" i="22"/>
  <c r="G242" i="22"/>
  <c r="F242" i="22"/>
  <c r="D242" i="22"/>
  <c r="AK366" i="19"/>
  <c r="AV366" i="19"/>
  <c r="AU366" i="19"/>
  <c r="AT366" i="19"/>
  <c r="AS366" i="19"/>
  <c r="E366" i="19"/>
  <c r="G682" i="2" l="1"/>
  <c r="I88" i="24"/>
  <c r="L88" i="24" s="1"/>
  <c r="O88" i="24" s="1"/>
  <c r="R88" i="24" s="1"/>
  <c r="U88" i="24" s="1"/>
  <c r="X88" i="24" s="1"/>
  <c r="AA88" i="24" s="1"/>
  <c r="AD88" i="24" s="1"/>
  <c r="I85" i="24"/>
  <c r="L85" i="24" s="1"/>
  <c r="O85" i="24" s="1"/>
  <c r="R85" i="24" s="1"/>
  <c r="U85" i="24" s="1"/>
  <c r="X85" i="24" s="1"/>
  <c r="AA85" i="24" s="1"/>
  <c r="AD85" i="24" s="1"/>
  <c r="I82" i="24"/>
  <c r="L82" i="24" s="1"/>
  <c r="O82" i="24" s="1"/>
  <c r="R82" i="24" s="1"/>
  <c r="U82" i="24" s="1"/>
  <c r="X82" i="24" s="1"/>
  <c r="AA82" i="24" s="1"/>
  <c r="AD82" i="24" s="1"/>
  <c r="I73" i="24"/>
  <c r="L73" i="24" s="1"/>
  <c r="O73" i="24" s="1"/>
  <c r="R73" i="24" s="1"/>
  <c r="U73" i="24" s="1"/>
  <c r="X73" i="24" s="1"/>
  <c r="AA73" i="24" s="1"/>
  <c r="AD73" i="24" s="1"/>
  <c r="I71" i="24"/>
  <c r="L71" i="24" s="1"/>
  <c r="O71" i="24" s="1"/>
  <c r="R71" i="24" s="1"/>
  <c r="U71" i="24" s="1"/>
  <c r="X71" i="24" s="1"/>
  <c r="AA71" i="24" s="1"/>
  <c r="AD71" i="24" s="1"/>
  <c r="I29" i="24"/>
  <c r="L29" i="24" s="1"/>
  <c r="O29" i="24" s="1"/>
  <c r="R29" i="24" s="1"/>
  <c r="U29" i="24" s="1"/>
  <c r="X29" i="24" s="1"/>
  <c r="AA29" i="24" s="1"/>
  <c r="AD29" i="24" s="1"/>
  <c r="I23" i="24"/>
  <c r="L23" i="24" s="1"/>
  <c r="O23" i="24" s="1"/>
  <c r="R23" i="24" s="1"/>
  <c r="U23" i="24" s="1"/>
  <c r="X23" i="24" s="1"/>
  <c r="AA23" i="24" s="1"/>
  <c r="AD23" i="24" s="1"/>
  <c r="AW309" i="19" l="1"/>
  <c r="AW310" i="19"/>
  <c r="AW311" i="19"/>
  <c r="AW312" i="19"/>
  <c r="AW356" i="19"/>
  <c r="AW357" i="19"/>
  <c r="AW358" i="19"/>
  <c r="AW359" i="19"/>
  <c r="AW302" i="19" l="1"/>
  <c r="AW303" i="19"/>
  <c r="AW304" i="19"/>
  <c r="AW305" i="19"/>
  <c r="AW306" i="19"/>
  <c r="AW307" i="19"/>
  <c r="AW308" i="19"/>
  <c r="AW294" i="19" l="1"/>
  <c r="AW295" i="19"/>
  <c r="AW296" i="19"/>
  <c r="AW297" i="19"/>
  <c r="AW298" i="19"/>
  <c r="AW299" i="19"/>
  <c r="AW300" i="19"/>
  <c r="AW271" i="19" l="1"/>
  <c r="AW272" i="19"/>
  <c r="AW273" i="19"/>
  <c r="AW274" i="19"/>
  <c r="AW275" i="19"/>
  <c r="AW276" i="19"/>
  <c r="AW277" i="19"/>
  <c r="AW278" i="19"/>
  <c r="AW279" i="19"/>
  <c r="AW280" i="19"/>
  <c r="AW281" i="19"/>
  <c r="AW282" i="19"/>
  <c r="AW283" i="19"/>
  <c r="AW284" i="19"/>
  <c r="AW285" i="19"/>
  <c r="AW286" i="19"/>
  <c r="AW287" i="19"/>
  <c r="AW288" i="19"/>
  <c r="AW289" i="19"/>
  <c r="AW290" i="19"/>
  <c r="AW291" i="19"/>
  <c r="AW292" i="19"/>
  <c r="AW265" i="19"/>
  <c r="AW266" i="19"/>
  <c r="AW267" i="19"/>
  <c r="AW268" i="19"/>
  <c r="AW269" i="19"/>
  <c r="AW270" i="19"/>
  <c r="AW293" i="19"/>
  <c r="AW301" i="19"/>
  <c r="AU73" i="22" l="1"/>
  <c r="AU72" i="22"/>
  <c r="AU71" i="22"/>
  <c r="AS66" i="21" l="1"/>
  <c r="AM682" i="2" l="1"/>
  <c r="AG366" i="19" l="1"/>
  <c r="I188" i="24" l="1"/>
  <c r="L188" i="24" s="1"/>
  <c r="O188" i="24" s="1"/>
  <c r="R188" i="24" s="1"/>
  <c r="U188" i="24" s="1"/>
  <c r="X188" i="24" s="1"/>
  <c r="AA188" i="24" s="1"/>
  <c r="AD188" i="24" s="1"/>
  <c r="I177" i="24"/>
  <c r="L177" i="24" s="1"/>
  <c r="O177" i="24" s="1"/>
  <c r="R177" i="24" s="1"/>
  <c r="U177" i="24" s="1"/>
  <c r="X177" i="24" s="1"/>
  <c r="AA177" i="24" s="1"/>
  <c r="AD177" i="24" s="1"/>
  <c r="I176" i="24"/>
  <c r="L176" i="24" s="1"/>
  <c r="O176" i="24" s="1"/>
  <c r="R176" i="24" s="1"/>
  <c r="U176" i="24" s="1"/>
  <c r="X176" i="24" s="1"/>
  <c r="AA176" i="24" s="1"/>
  <c r="AD176" i="24" s="1"/>
  <c r="I172" i="24"/>
  <c r="L172" i="24" s="1"/>
  <c r="O172" i="24" s="1"/>
  <c r="R172" i="24" s="1"/>
  <c r="U172" i="24" s="1"/>
  <c r="X172" i="24" s="1"/>
  <c r="AA172" i="24" s="1"/>
  <c r="AD172" i="24" s="1"/>
  <c r="I147" i="24"/>
  <c r="L147" i="24" s="1"/>
  <c r="O147" i="24" s="1"/>
  <c r="R147" i="24" s="1"/>
  <c r="U147" i="24" s="1"/>
  <c r="X147" i="24" s="1"/>
  <c r="AA147" i="24" s="1"/>
  <c r="AD147" i="24" s="1"/>
  <c r="I139" i="24"/>
  <c r="L139" i="24" s="1"/>
  <c r="O139" i="24" s="1"/>
  <c r="R139" i="24" s="1"/>
  <c r="U139" i="24" s="1"/>
  <c r="X139" i="24" s="1"/>
  <c r="AA139" i="24" s="1"/>
  <c r="AD139" i="24" s="1"/>
  <c r="I134" i="24"/>
  <c r="L134" i="24" s="1"/>
  <c r="O134" i="24" s="1"/>
  <c r="R134" i="24" s="1"/>
  <c r="U134" i="24" s="1"/>
  <c r="X134" i="24" s="1"/>
  <c r="AA134" i="24" s="1"/>
  <c r="AD134" i="24" s="1"/>
  <c r="I124" i="24"/>
  <c r="L124" i="24" s="1"/>
  <c r="O124" i="24" s="1"/>
  <c r="R124" i="24" s="1"/>
  <c r="U124" i="24" s="1"/>
  <c r="X124" i="24" s="1"/>
  <c r="AA124" i="24" s="1"/>
  <c r="AD124" i="24" s="1"/>
  <c r="I99" i="24"/>
  <c r="L99" i="24" s="1"/>
  <c r="O99" i="24" s="1"/>
  <c r="R99" i="24" s="1"/>
  <c r="U99" i="24" s="1"/>
  <c r="X99" i="24" s="1"/>
  <c r="AA99" i="24" s="1"/>
  <c r="AD99" i="24" s="1"/>
  <c r="I97" i="24"/>
  <c r="L97" i="24" s="1"/>
  <c r="O97" i="24" s="1"/>
  <c r="R97" i="24" s="1"/>
  <c r="U97" i="24" s="1"/>
  <c r="X97" i="24" s="1"/>
  <c r="AA97" i="24" s="1"/>
  <c r="AD97" i="24" s="1"/>
  <c r="I87" i="24"/>
  <c r="L87" i="24" s="1"/>
  <c r="O87" i="24" s="1"/>
  <c r="R87" i="24" s="1"/>
  <c r="U87" i="24" s="1"/>
  <c r="X87" i="24" s="1"/>
  <c r="AA87" i="24" s="1"/>
  <c r="AD87" i="24" s="1"/>
  <c r="BB682" i="2" l="1"/>
  <c r="AW364" i="19" l="1"/>
  <c r="AW264" i="19"/>
  <c r="AW263" i="19"/>
  <c r="AW262" i="19"/>
  <c r="AW261" i="19"/>
  <c r="AW260" i="19"/>
  <c r="AW259" i="19"/>
  <c r="AW258" i="19"/>
  <c r="AW257" i="19"/>
  <c r="AW256" i="19"/>
  <c r="AW255" i="19"/>
  <c r="AW254" i="19"/>
  <c r="AW253" i="19"/>
  <c r="AW252" i="19"/>
  <c r="AW251" i="19"/>
  <c r="AW250" i="19"/>
  <c r="AW249" i="19"/>
  <c r="AW248" i="19"/>
  <c r="AW247" i="19"/>
  <c r="AW246" i="19"/>
  <c r="AW245" i="19"/>
  <c r="AW244" i="19"/>
  <c r="AW243" i="19"/>
  <c r="AW242" i="19"/>
  <c r="AW241" i="19"/>
  <c r="AW240" i="19"/>
  <c r="AW239" i="19"/>
  <c r="AW238" i="19"/>
  <c r="AW237" i="19"/>
  <c r="AW236" i="19"/>
  <c r="AW235" i="19"/>
  <c r="AW234" i="19"/>
  <c r="AW233" i="19"/>
  <c r="AW232" i="19"/>
  <c r="AW231" i="19"/>
  <c r="AW230" i="19"/>
  <c r="AW229" i="19"/>
  <c r="AW228" i="19"/>
  <c r="AW227" i="19"/>
  <c r="AW226" i="19" l="1"/>
  <c r="AW225" i="19"/>
  <c r="AW224" i="19"/>
  <c r="AW223" i="19"/>
  <c r="AW222" i="19"/>
  <c r="AW221" i="19"/>
  <c r="AW178" i="19" l="1"/>
  <c r="AW177" i="19"/>
  <c r="AJ366" i="19" l="1"/>
  <c r="AP191" i="21" l="1"/>
  <c r="BH76" i="2" l="1"/>
  <c r="BH75" i="2"/>
  <c r="BH74" i="2"/>
  <c r="I80" i="24" l="1"/>
  <c r="L80" i="24" s="1"/>
  <c r="O80" i="24" s="1"/>
  <c r="R80" i="24" s="1"/>
  <c r="U80" i="24" s="1"/>
  <c r="X80" i="24" s="1"/>
  <c r="AA80" i="24" s="1"/>
  <c r="AD80" i="24" s="1"/>
  <c r="I145" i="24" l="1"/>
  <c r="L145" i="24" s="1"/>
  <c r="O145" i="24" s="1"/>
  <c r="R145" i="24" s="1"/>
  <c r="U145" i="24" s="1"/>
  <c r="X145" i="24" s="1"/>
  <c r="AA145" i="24" s="1"/>
  <c r="AD145" i="24" s="1"/>
  <c r="I91" i="24"/>
  <c r="L91" i="24" s="1"/>
  <c r="O91" i="24" s="1"/>
  <c r="R91" i="24" s="1"/>
  <c r="U91" i="24" s="1"/>
  <c r="X91" i="24" s="1"/>
  <c r="AA91" i="24" s="1"/>
  <c r="AD91" i="24" s="1"/>
  <c r="I102" i="24"/>
  <c r="L102" i="24" s="1"/>
  <c r="O102" i="24" s="1"/>
  <c r="R102" i="24" s="1"/>
  <c r="U102" i="24" s="1"/>
  <c r="X102" i="24" s="1"/>
  <c r="AA102" i="24" s="1"/>
  <c r="AD102" i="24" s="1"/>
  <c r="AW220" i="19" l="1"/>
  <c r="AW219" i="19"/>
  <c r="AS188" i="21"/>
  <c r="AS169" i="21"/>
  <c r="AS161" i="21"/>
  <c r="AS160" i="21"/>
  <c r="AS159" i="21"/>
  <c r="AS158" i="21"/>
  <c r="AS157" i="21"/>
  <c r="AU106" i="22"/>
  <c r="AU105" i="22"/>
  <c r="AU104" i="22"/>
  <c r="AW194" i="19"/>
  <c r="AW193" i="19"/>
  <c r="AW192" i="19"/>
  <c r="AS146" i="21"/>
  <c r="AS145" i="21"/>
  <c r="AS144" i="21"/>
  <c r="BH195" i="2"/>
  <c r="BH194" i="2"/>
  <c r="BH193" i="2"/>
  <c r="AS133" i="21" l="1"/>
  <c r="AD366" i="19" l="1"/>
  <c r="F204" i="24" l="1"/>
  <c r="AW34" i="19" l="1"/>
  <c r="AU17" i="22"/>
  <c r="AR191" i="21" l="1"/>
  <c r="AQ191" i="21"/>
  <c r="AO191" i="21"/>
  <c r="AN191" i="21"/>
  <c r="AM191" i="21"/>
  <c r="AL191" i="21"/>
  <c r="AK191" i="21"/>
  <c r="AJ191" i="21"/>
  <c r="AI191" i="21"/>
  <c r="AH191" i="21"/>
  <c r="AG191" i="21"/>
  <c r="AF191" i="21"/>
  <c r="AE191" i="21"/>
  <c r="AD191" i="21"/>
  <c r="AC191" i="21"/>
  <c r="AB191" i="21"/>
  <c r="AA191" i="21"/>
  <c r="Z191" i="21"/>
  <c r="Y191" i="21"/>
  <c r="X191" i="21"/>
  <c r="W191" i="21"/>
  <c r="V191" i="21"/>
  <c r="U191" i="21"/>
  <c r="T191" i="21"/>
  <c r="S191" i="21"/>
  <c r="R191" i="21"/>
  <c r="Q191" i="21"/>
  <c r="P191" i="21"/>
  <c r="O191" i="21"/>
  <c r="N191" i="21"/>
  <c r="L191" i="21"/>
  <c r="K191" i="21"/>
  <c r="J191" i="21"/>
  <c r="H191" i="21"/>
  <c r="F191" i="21"/>
  <c r="E191" i="21"/>
  <c r="AR366" i="19"/>
  <c r="AQ366" i="19"/>
  <c r="AP366" i="19"/>
  <c r="AN366" i="19"/>
  <c r="AM366" i="19"/>
  <c r="AL366" i="19"/>
  <c r="AI366" i="19"/>
  <c r="AH366" i="19"/>
  <c r="AF366" i="19"/>
  <c r="AC366" i="19"/>
  <c r="AB366" i="19"/>
  <c r="BG682" i="2"/>
  <c r="BF682" i="2"/>
  <c r="BE682" i="2"/>
  <c r="BD682" i="2" l="1"/>
  <c r="BC682" i="2"/>
  <c r="BA682" i="2"/>
  <c r="AZ682" i="2"/>
  <c r="AY682" i="2"/>
  <c r="AX682" i="2"/>
  <c r="AW682" i="2"/>
  <c r="AV682" i="2"/>
  <c r="AU682" i="2"/>
  <c r="AT682" i="2"/>
  <c r="AS682" i="2"/>
  <c r="AQ682" i="2"/>
  <c r="AP682" i="2"/>
  <c r="AO682" i="2"/>
  <c r="AN682" i="2"/>
  <c r="AL682" i="2"/>
  <c r="AK682" i="2"/>
  <c r="AJ682" i="2"/>
  <c r="AI682" i="2"/>
  <c r="AH682" i="2"/>
  <c r="AG682" i="2"/>
  <c r="AF682" i="2"/>
  <c r="AE682" i="2"/>
  <c r="AD682" i="2"/>
  <c r="AC682" i="2"/>
  <c r="AB682" i="2"/>
  <c r="AA682" i="2"/>
  <c r="Z682" i="2"/>
  <c r="Y682" i="2"/>
  <c r="X682" i="2"/>
  <c r="V682" i="2"/>
  <c r="U682" i="2"/>
  <c r="T682" i="2"/>
  <c r="S682" i="2"/>
  <c r="R682" i="2"/>
  <c r="Q682" i="2"/>
  <c r="P682" i="2"/>
  <c r="N682" i="2"/>
  <c r="M682" i="2"/>
  <c r="K682" i="2"/>
  <c r="J682" i="2"/>
  <c r="I682" i="2"/>
  <c r="H682" i="2"/>
  <c r="F682" i="2"/>
  <c r="D682" i="2"/>
  <c r="AA366" i="19"/>
  <c r="Z366" i="19"/>
  <c r="Y366" i="19"/>
  <c r="X366" i="19"/>
  <c r="W366" i="19"/>
  <c r="V366" i="19"/>
  <c r="U366" i="19"/>
  <c r="T366" i="19"/>
  <c r="S366" i="19"/>
  <c r="R366" i="19"/>
  <c r="Q366" i="19"/>
  <c r="P366" i="19"/>
  <c r="O366" i="19"/>
  <c r="N366" i="19"/>
  <c r="M366" i="19"/>
  <c r="K366" i="19"/>
  <c r="J366" i="19"/>
  <c r="I366" i="19"/>
  <c r="H366" i="19"/>
  <c r="G366" i="19"/>
  <c r="F366" i="19"/>
  <c r="D366" i="19"/>
  <c r="I191" i="24"/>
  <c r="L191" i="24" s="1"/>
  <c r="O191" i="24" s="1"/>
  <c r="R191" i="24" s="1"/>
  <c r="U191" i="24" s="1"/>
  <c r="X191" i="24" s="1"/>
  <c r="AA191" i="24" s="1"/>
  <c r="AD191" i="24" s="1"/>
  <c r="I126" i="24"/>
  <c r="L126" i="24" s="1"/>
  <c r="O126" i="24" s="1"/>
  <c r="R126" i="24" s="1"/>
  <c r="U126" i="24" s="1"/>
  <c r="X126" i="24" s="1"/>
  <c r="AA126" i="24" s="1"/>
  <c r="AD126" i="24" s="1"/>
  <c r="I84" i="24"/>
  <c r="L84" i="24" s="1"/>
  <c r="O84" i="24" s="1"/>
  <c r="R84" i="24" s="1"/>
  <c r="U84" i="24" s="1"/>
  <c r="X84" i="24" s="1"/>
  <c r="AA84" i="24" s="1"/>
  <c r="AD84" i="24" s="1"/>
  <c r="I77" i="24"/>
  <c r="L77" i="24" s="1"/>
  <c r="O77" i="24" s="1"/>
  <c r="R77" i="24" s="1"/>
  <c r="U77" i="24" s="1"/>
  <c r="X77" i="24" s="1"/>
  <c r="AA77" i="24" s="1"/>
  <c r="AD77" i="24" s="1"/>
  <c r="BF133" i="21"/>
  <c r="AS148" i="21" l="1"/>
  <c r="AS149" i="21"/>
  <c r="AS150" i="21"/>
  <c r="AS151" i="21"/>
  <c r="AS152" i="21"/>
  <c r="AS153" i="21"/>
  <c r="AW207" i="19" l="1"/>
  <c r="AS155" i="21"/>
  <c r="AS154" i="21"/>
  <c r="AS147" i="21"/>
  <c r="AS143" i="21"/>
  <c r="AS142" i="21"/>
  <c r="AS141" i="21"/>
  <c r="AS139" i="21"/>
  <c r="AS138" i="21"/>
  <c r="AS137" i="21"/>
  <c r="AS136" i="21"/>
  <c r="AS135" i="21"/>
  <c r="AS134" i="21"/>
  <c r="AS132" i="21"/>
  <c r="AW169" i="19"/>
  <c r="AW170" i="19"/>
  <c r="AW171" i="19"/>
  <c r="AW172" i="19"/>
  <c r="AW173" i="19"/>
  <c r="AW174" i="19"/>
  <c r="AW175" i="19"/>
  <c r="AW176" i="19"/>
  <c r="AW179" i="19"/>
  <c r="AW180" i="19"/>
  <c r="AW181" i="19"/>
  <c r="AW182" i="19"/>
  <c r="AW183" i="19"/>
  <c r="AW184" i="19"/>
  <c r="AW185" i="19"/>
  <c r="AW186" i="19"/>
  <c r="AW187" i="19"/>
  <c r="AW188" i="19"/>
  <c r="AW189" i="19"/>
  <c r="AW190" i="19"/>
  <c r="AW191" i="19"/>
  <c r="AW195" i="19"/>
  <c r="AW196" i="19"/>
  <c r="AW197" i="19"/>
  <c r="AW198" i="19"/>
  <c r="AW199" i="19"/>
  <c r="AW200" i="19"/>
  <c r="AW201" i="19"/>
  <c r="AW202" i="19"/>
  <c r="AW203" i="19"/>
  <c r="AW204" i="19"/>
  <c r="AW205" i="19"/>
  <c r="AW206" i="19"/>
  <c r="AW208" i="19"/>
  <c r="AW209" i="19"/>
  <c r="AS140" i="21" l="1"/>
  <c r="AW213" i="19" l="1"/>
  <c r="AW212" i="19"/>
  <c r="AW211" i="19"/>
  <c r="AW210" i="19"/>
  <c r="AW168" i="19"/>
  <c r="AW167" i="19"/>
  <c r="AW166" i="19"/>
  <c r="AW165" i="19"/>
  <c r="AW164" i="19"/>
  <c r="AW163" i="19"/>
  <c r="AW162" i="19"/>
  <c r="AW161" i="19"/>
  <c r="AW160" i="19"/>
  <c r="AW159" i="19"/>
  <c r="AW158" i="19"/>
  <c r="AW157" i="19"/>
  <c r="AW156" i="19"/>
  <c r="AW155" i="19"/>
  <c r="AW154" i="19"/>
  <c r="AW153" i="19"/>
  <c r="AW152" i="19"/>
  <c r="AW151" i="19"/>
  <c r="AW150" i="19"/>
  <c r="AW149" i="19"/>
  <c r="AW148" i="19"/>
  <c r="AW147" i="19"/>
  <c r="AW146" i="19"/>
  <c r="AW145" i="19"/>
  <c r="AW144" i="19"/>
  <c r="AW143" i="19"/>
  <c r="AW142" i="19"/>
  <c r="AW124" i="19" l="1"/>
  <c r="AW123" i="19"/>
  <c r="AW122" i="19"/>
  <c r="AW121" i="19"/>
  <c r="AW120" i="19"/>
  <c r="AW119" i="19"/>
  <c r="I202" i="24" l="1"/>
  <c r="L202" i="24" s="1"/>
  <c r="O202" i="24" s="1"/>
  <c r="R202" i="24" s="1"/>
  <c r="U202" i="24" s="1"/>
  <c r="I201" i="24"/>
  <c r="L201" i="24" s="1"/>
  <c r="O201" i="24" s="1"/>
  <c r="R201" i="24" s="1"/>
  <c r="U201" i="24" s="1"/>
  <c r="I200" i="24"/>
  <c r="L200" i="24" s="1"/>
  <c r="O200" i="24" s="1"/>
  <c r="R200" i="24" s="1"/>
  <c r="U200" i="24" s="1"/>
  <c r="I199" i="24"/>
  <c r="L199" i="24" s="1"/>
  <c r="O199" i="24" s="1"/>
  <c r="R199" i="24" s="1"/>
  <c r="U199" i="24" s="1"/>
  <c r="I198" i="24"/>
  <c r="L198" i="24" s="1"/>
  <c r="O198" i="24" s="1"/>
  <c r="R198" i="24" s="1"/>
  <c r="U198" i="24" s="1"/>
  <c r="I197" i="24"/>
  <c r="L197" i="24" s="1"/>
  <c r="O197" i="24" s="1"/>
  <c r="R197" i="24" s="1"/>
  <c r="U197" i="24" s="1"/>
  <c r="I196" i="24"/>
  <c r="L196" i="24" s="1"/>
  <c r="O196" i="24" s="1"/>
  <c r="R196" i="24" s="1"/>
  <c r="U196" i="24" s="1"/>
  <c r="I195" i="24"/>
  <c r="L195" i="24" s="1"/>
  <c r="O195" i="24" s="1"/>
  <c r="R195" i="24" s="1"/>
  <c r="U195" i="24" s="1"/>
  <c r="I194" i="24"/>
  <c r="L194" i="24" s="1"/>
  <c r="O194" i="24" s="1"/>
  <c r="R194" i="24" s="1"/>
  <c r="U194" i="24" s="1"/>
  <c r="AU14" i="22" l="1"/>
  <c r="I184" i="24"/>
  <c r="L184" i="24" s="1"/>
  <c r="O184" i="24" s="1"/>
  <c r="R184" i="24" s="1"/>
  <c r="U184" i="24" s="1"/>
  <c r="X184" i="24" s="1"/>
  <c r="AA184" i="24" s="1"/>
  <c r="AD184" i="24" s="1"/>
  <c r="I171" i="24"/>
  <c r="L171" i="24" s="1"/>
  <c r="O171" i="24" s="1"/>
  <c r="R171" i="24" s="1"/>
  <c r="U171" i="24" s="1"/>
  <c r="X171" i="24" s="1"/>
  <c r="AA171" i="24" s="1"/>
  <c r="AD171" i="24" s="1"/>
  <c r="I165" i="24"/>
  <c r="L165" i="24" s="1"/>
  <c r="O165" i="24" s="1"/>
  <c r="R165" i="24" s="1"/>
  <c r="U165" i="24" s="1"/>
  <c r="X165" i="24" s="1"/>
  <c r="AA165" i="24" s="1"/>
  <c r="AD165" i="24" s="1"/>
  <c r="I163" i="24"/>
  <c r="L163" i="24" s="1"/>
  <c r="O163" i="24" s="1"/>
  <c r="R163" i="24" s="1"/>
  <c r="U163" i="24" s="1"/>
  <c r="X163" i="24" s="1"/>
  <c r="AA163" i="24" s="1"/>
  <c r="AD163" i="24" s="1"/>
  <c r="I150" i="24"/>
  <c r="L150" i="24" s="1"/>
  <c r="O150" i="24" s="1"/>
  <c r="R150" i="24" s="1"/>
  <c r="U150" i="24" s="1"/>
  <c r="X150" i="24" s="1"/>
  <c r="AA150" i="24" s="1"/>
  <c r="AD150" i="24" s="1"/>
  <c r="I142" i="24"/>
  <c r="L142" i="24" s="1"/>
  <c r="O142" i="24" s="1"/>
  <c r="R142" i="24" s="1"/>
  <c r="U142" i="24" s="1"/>
  <c r="X142" i="24" s="1"/>
  <c r="AA142" i="24" s="1"/>
  <c r="AD142" i="24" s="1"/>
  <c r="I123" i="24"/>
  <c r="L123" i="24" s="1"/>
  <c r="O123" i="24" s="1"/>
  <c r="R123" i="24" s="1"/>
  <c r="U123" i="24" s="1"/>
  <c r="X123" i="24" s="1"/>
  <c r="AA123" i="24" s="1"/>
  <c r="AD123" i="24" s="1"/>
  <c r="I101" i="24"/>
  <c r="L101" i="24" s="1"/>
  <c r="O101" i="24" s="1"/>
  <c r="R101" i="24" s="1"/>
  <c r="U101" i="24" s="1"/>
  <c r="X101" i="24" s="1"/>
  <c r="AA101" i="24" s="1"/>
  <c r="AD101" i="24" s="1"/>
  <c r="I92" i="24"/>
  <c r="L92" i="24" s="1"/>
  <c r="O92" i="24" s="1"/>
  <c r="R92" i="24" s="1"/>
  <c r="U92" i="24" s="1"/>
  <c r="X92" i="24" s="1"/>
  <c r="AA92" i="24" s="1"/>
  <c r="AD92" i="24" s="1"/>
  <c r="I70" i="24"/>
  <c r="L70" i="24" s="1"/>
  <c r="O70" i="24" s="1"/>
  <c r="R70" i="24" s="1"/>
  <c r="U70" i="24" s="1"/>
  <c r="X70" i="24" s="1"/>
  <c r="AA70" i="24" s="1"/>
  <c r="AD70" i="24" s="1"/>
  <c r="I44" i="24"/>
  <c r="L44" i="24" s="1"/>
  <c r="O44" i="24" s="1"/>
  <c r="R44" i="24" s="1"/>
  <c r="U44" i="24" s="1"/>
  <c r="X44" i="24" s="1"/>
  <c r="AA44" i="24" s="1"/>
  <c r="AD44" i="24" s="1"/>
  <c r="I21" i="24"/>
  <c r="L21" i="24" s="1"/>
  <c r="O21" i="24" s="1"/>
  <c r="R21" i="24" s="1"/>
  <c r="U21" i="24" s="1"/>
  <c r="X21" i="24" s="1"/>
  <c r="AA21" i="24" s="1"/>
  <c r="AD21" i="24" s="1"/>
  <c r="AW138" i="19" l="1"/>
  <c r="AW139" i="19"/>
  <c r="AW137" i="19" l="1"/>
  <c r="AW136" i="19"/>
  <c r="AW135" i="19"/>
  <c r="AW134" i="19"/>
  <c r="AW132" i="19" l="1"/>
  <c r="AW133" i="19"/>
  <c r="AW140" i="19"/>
  <c r="AW141" i="19"/>
  <c r="AW214" i="19"/>
  <c r="AW215" i="19"/>
  <c r="AW216" i="19"/>
  <c r="AW217" i="19"/>
  <c r="AW218" i="19"/>
  <c r="AW365" i="19"/>
  <c r="AU145" i="22" l="1"/>
  <c r="AS101" i="21"/>
  <c r="BH341" i="2"/>
  <c r="AW114" i="19" l="1"/>
  <c r="AW115" i="19"/>
  <c r="AW116" i="19"/>
  <c r="AW117" i="19"/>
  <c r="AW118" i="19"/>
  <c r="AW125" i="19"/>
  <c r="AW126" i="19"/>
  <c r="AW127" i="19"/>
  <c r="AW128" i="19"/>
  <c r="AW129" i="19"/>
  <c r="AW113" i="19" l="1"/>
  <c r="AW130" i="19"/>
  <c r="AW112" i="19"/>
  <c r="AW111" i="19"/>
  <c r="AW110" i="19"/>
  <c r="AS92" i="21" l="1"/>
  <c r="AS91" i="21"/>
  <c r="AW90" i="19"/>
  <c r="AW106" i="19" l="1"/>
  <c r="AW105" i="19"/>
  <c r="AW104" i="19"/>
  <c r="AW103" i="19"/>
  <c r="AU131" i="22"/>
  <c r="AU126" i="22"/>
  <c r="AS96" i="21"/>
  <c r="AW102" i="19" l="1"/>
  <c r="AW101" i="19"/>
  <c r="AW100" i="19"/>
  <c r="AW99" i="19"/>
  <c r="AW98" i="19"/>
  <c r="AW97" i="19"/>
  <c r="BF92" i="21" l="1"/>
  <c r="BH288" i="2" l="1"/>
  <c r="BH287" i="2"/>
  <c r="AW86" i="19" l="1"/>
  <c r="AW62" i="19" l="1"/>
  <c r="AU69" i="22" l="1"/>
  <c r="I155" i="24" l="1"/>
  <c r="L155" i="24" s="1"/>
  <c r="O155" i="24" s="1"/>
  <c r="R155" i="24" s="1"/>
  <c r="U155" i="24" s="1"/>
  <c r="X155" i="24" s="1"/>
  <c r="AA155" i="24" s="1"/>
  <c r="AD155" i="24" s="1"/>
  <c r="I114" i="24"/>
  <c r="L114" i="24" s="1"/>
  <c r="O114" i="24" s="1"/>
  <c r="R114" i="24" s="1"/>
  <c r="U114" i="24" s="1"/>
  <c r="X114" i="24" s="1"/>
  <c r="AA114" i="24" s="1"/>
  <c r="AD114" i="24" s="1"/>
  <c r="I113" i="24"/>
  <c r="L113" i="24" s="1"/>
  <c r="O113" i="24" s="1"/>
  <c r="R113" i="24" s="1"/>
  <c r="U113" i="24" s="1"/>
  <c r="X113" i="24" s="1"/>
  <c r="AA113" i="24" s="1"/>
  <c r="AD113" i="24" s="1"/>
  <c r="I61" i="24" l="1"/>
  <c r="L61" i="24" s="1"/>
  <c r="O61" i="24" s="1"/>
  <c r="R61" i="24" s="1"/>
  <c r="U61" i="24" s="1"/>
  <c r="X61" i="24" s="1"/>
  <c r="AA61" i="24" s="1"/>
  <c r="AD61" i="24" s="1"/>
  <c r="I60" i="24"/>
  <c r="L60" i="24" s="1"/>
  <c r="O60" i="24" s="1"/>
  <c r="R60" i="24" s="1"/>
  <c r="U60" i="24" s="1"/>
  <c r="X60" i="24" s="1"/>
  <c r="AA60" i="24" s="1"/>
  <c r="AD60" i="24" s="1"/>
  <c r="I41" i="24"/>
  <c r="L41" i="24" s="1"/>
  <c r="O41" i="24" s="1"/>
  <c r="R41" i="24" s="1"/>
  <c r="U41" i="24" s="1"/>
  <c r="X41" i="24" s="1"/>
  <c r="AA41" i="24" s="1"/>
  <c r="AD41" i="24" s="1"/>
  <c r="I16" i="24"/>
  <c r="L16" i="24" s="1"/>
  <c r="O16" i="24" s="1"/>
  <c r="R16" i="24" s="1"/>
  <c r="U16" i="24" s="1"/>
  <c r="X16" i="24" s="1"/>
  <c r="AA16" i="24" s="1"/>
  <c r="AD16" i="24" s="1"/>
  <c r="BH475" i="2"/>
  <c r="BH474" i="2"/>
  <c r="BH473" i="2"/>
  <c r="BH472" i="2"/>
  <c r="BH440" i="2"/>
  <c r="BH406" i="2"/>
  <c r="BH405" i="2"/>
  <c r="BH404" i="2"/>
  <c r="BH403" i="2"/>
  <c r="AU239" i="22" l="1"/>
  <c r="AU238" i="22"/>
  <c r="AU198" i="22"/>
  <c r="AU161" i="22"/>
  <c r="BH400" i="2"/>
  <c r="BH399" i="2"/>
  <c r="BH398" i="2"/>
  <c r="BH397" i="2"/>
  <c r="BH396" i="2"/>
  <c r="BH395" i="2"/>
  <c r="BH394" i="2"/>
  <c r="BH393" i="2"/>
  <c r="BH392" i="2"/>
  <c r="BH391" i="2"/>
  <c r="BH390" i="2"/>
  <c r="BH389" i="2"/>
  <c r="BH388" i="2"/>
  <c r="BH387" i="2"/>
  <c r="BH386" i="2"/>
  <c r="BH385" i="2"/>
  <c r="BH384" i="2"/>
  <c r="BH383" i="2"/>
  <c r="BH382" i="2"/>
  <c r="BH381" i="2"/>
  <c r="BH380" i="2"/>
  <c r="BH379" i="2"/>
  <c r="BH378" i="2"/>
  <c r="BH377" i="2"/>
  <c r="BH376" i="2"/>
  <c r="AU155" i="22" l="1"/>
  <c r="AU154" i="22"/>
  <c r="AU153" i="22"/>
  <c r="AW95" i="19"/>
  <c r="AW94" i="19"/>
  <c r="AW93" i="19"/>
  <c r="AW92" i="19"/>
  <c r="AW91" i="19"/>
  <c r="BH373" i="2"/>
  <c r="BH372" i="2"/>
  <c r="BH371" i="2"/>
  <c r="BH370" i="2"/>
  <c r="BH369" i="2"/>
  <c r="BH374" i="2"/>
  <c r="BH368" i="2"/>
  <c r="BH367" i="2"/>
  <c r="BH366" i="2"/>
  <c r="BH365" i="2"/>
  <c r="AU159" i="22"/>
  <c r="AU152" i="22"/>
  <c r="AU151" i="22"/>
  <c r="AU150" i="22"/>
  <c r="AU149" i="22"/>
  <c r="AU148" i="22"/>
  <c r="AU147" i="22"/>
  <c r="BH359" i="2"/>
  <c r="BH358" i="2"/>
  <c r="BH357" i="2"/>
  <c r="BH356" i="2"/>
  <c r="BH355" i="2"/>
  <c r="BH354" i="2"/>
  <c r="BH353" i="2"/>
  <c r="BH352" i="2"/>
  <c r="BH351" i="2"/>
  <c r="BH360" i="2"/>
  <c r="BH361" i="2"/>
  <c r="BH362" i="2"/>
  <c r="BH363" i="2"/>
  <c r="BH364" i="2"/>
  <c r="BH375" i="2"/>
  <c r="BH350" i="2" l="1"/>
  <c r="BH349" i="2"/>
  <c r="BH348" i="2"/>
  <c r="BH347" i="2"/>
  <c r="BH346" i="2"/>
  <c r="BH345" i="2"/>
  <c r="BH344" i="2"/>
  <c r="BH343" i="2"/>
  <c r="BH342" i="2"/>
  <c r="BH340" i="2"/>
  <c r="BH338" i="2"/>
  <c r="BH337" i="2"/>
  <c r="BH336" i="2"/>
  <c r="BH335" i="2"/>
  <c r="BH334" i="2"/>
  <c r="AU144" i="22"/>
  <c r="AU143" i="22"/>
  <c r="AU142" i="22"/>
  <c r="AU141" i="22"/>
  <c r="AU140" i="22"/>
  <c r="AU139" i="22"/>
  <c r="AU138" i="22"/>
  <c r="AU137" i="22"/>
  <c r="AW108" i="19" l="1"/>
  <c r="AW107" i="19"/>
  <c r="AW96" i="19"/>
  <c r="AW89" i="19"/>
  <c r="AW88" i="19"/>
  <c r="AW87" i="19"/>
  <c r="AW85" i="19"/>
  <c r="BM85" i="19" s="1"/>
  <c r="AW84" i="19"/>
  <c r="BM84" i="19" s="1"/>
  <c r="AW83" i="19"/>
  <c r="BM83" i="19" s="1"/>
  <c r="BH339" i="2"/>
  <c r="BH333" i="2"/>
  <c r="BH332" i="2"/>
  <c r="BH331" i="2"/>
  <c r="BH330" i="2"/>
  <c r="BH329" i="2"/>
  <c r="BH328" i="2"/>
  <c r="BH327" i="2"/>
  <c r="BH326" i="2"/>
  <c r="BH325" i="2"/>
  <c r="AU136" i="22"/>
  <c r="AU135" i="22"/>
  <c r="AU134" i="22"/>
  <c r="AU133" i="22"/>
  <c r="AU132" i="22"/>
  <c r="AU130" i="22"/>
  <c r="AU129" i="22"/>
  <c r="AU128" i="22"/>
  <c r="AU146" i="22"/>
  <c r="AU127" i="22"/>
  <c r="AU125" i="22"/>
  <c r="AU124" i="22"/>
  <c r="BH323" i="2"/>
  <c r="BH322" i="2"/>
  <c r="BH321" i="2"/>
  <c r="BH320" i="2"/>
  <c r="BH319" i="2"/>
  <c r="BH318" i="2"/>
  <c r="BH317" i="2"/>
  <c r="AW82" i="19"/>
  <c r="AW81" i="19"/>
  <c r="BH324" i="2"/>
  <c r="BH316" i="2"/>
  <c r="BH315" i="2"/>
  <c r="BH314" i="2"/>
  <c r="BH313" i="2"/>
  <c r="BH312" i="2"/>
  <c r="BH311" i="2"/>
  <c r="BH310" i="2"/>
  <c r="BH309" i="2"/>
  <c r="BH308" i="2"/>
  <c r="BH307" i="2"/>
  <c r="BH306" i="2"/>
  <c r="BH305" i="2"/>
  <c r="BH304" i="2"/>
  <c r="BH303" i="2"/>
  <c r="BH302" i="2"/>
  <c r="BH301" i="2"/>
  <c r="BH300" i="2"/>
  <c r="BH299" i="2"/>
  <c r="BH402" i="2" l="1"/>
  <c r="BH401" i="2"/>
  <c r="BH298" i="2"/>
  <c r="BH297" i="2"/>
  <c r="BH296" i="2"/>
  <c r="BH295" i="2"/>
  <c r="BH294" i="2"/>
  <c r="BH293" i="2"/>
  <c r="I161" i="24" l="1"/>
  <c r="L161" i="24" s="1"/>
  <c r="O161" i="24" s="1"/>
  <c r="R161" i="24" s="1"/>
  <c r="U161" i="24" s="1"/>
  <c r="X161" i="24" s="1"/>
  <c r="AA161" i="24" s="1"/>
  <c r="AD161" i="24" s="1"/>
  <c r="I185" i="24"/>
  <c r="L185" i="24" s="1"/>
  <c r="O185" i="24" s="1"/>
  <c r="R185" i="24" s="1"/>
  <c r="U185" i="24" s="1"/>
  <c r="X185" i="24" s="1"/>
  <c r="AA185" i="24" s="1"/>
  <c r="AD185" i="24" s="1"/>
  <c r="BH291" i="2" l="1"/>
  <c r="BH290" i="2"/>
  <c r="BH289" i="2"/>
  <c r="AU123" i="22" l="1"/>
  <c r="AU122" i="22"/>
  <c r="AU121" i="22"/>
  <c r="AU120" i="22"/>
  <c r="AU119" i="22"/>
  <c r="AU118" i="22"/>
  <c r="AU117" i="22"/>
  <c r="BH283" i="2" l="1"/>
  <c r="BH282" i="2"/>
  <c r="BH281" i="2"/>
  <c r="BH280" i="2"/>
  <c r="BH279" i="2"/>
  <c r="BH278" i="2"/>
  <c r="BH277" i="2"/>
  <c r="BH276" i="2"/>
  <c r="BH275" i="2"/>
  <c r="BH274" i="2"/>
  <c r="BH273" i="2"/>
  <c r="BH272" i="2"/>
  <c r="BH271" i="2"/>
  <c r="BH270" i="2"/>
  <c r="BH269" i="2"/>
  <c r="BH268" i="2"/>
  <c r="AW79" i="19" l="1"/>
  <c r="AW78" i="19"/>
  <c r="AW77" i="19"/>
  <c r="AW76" i="19"/>
  <c r="AW75" i="19"/>
  <c r="AW74" i="19"/>
  <c r="AW73" i="19"/>
  <c r="AW72" i="19"/>
  <c r="AW71" i="19"/>
  <c r="AU116" i="22" l="1"/>
  <c r="AU115" i="22"/>
  <c r="AU114" i="22"/>
  <c r="AU113" i="22"/>
  <c r="AU112" i="22"/>
  <c r="AU111" i="22"/>
  <c r="AU110" i="22"/>
  <c r="AU109" i="22"/>
  <c r="AU108" i="22"/>
  <c r="AU107" i="22"/>
  <c r="AU103" i="22"/>
  <c r="AU102" i="22"/>
  <c r="AU101" i="22"/>
  <c r="AU100" i="22"/>
  <c r="BH284" i="2"/>
  <c r="BH267" i="2"/>
  <c r="BH266" i="2"/>
  <c r="BH265" i="2"/>
  <c r="BH264" i="2"/>
  <c r="BH263" i="2"/>
  <c r="BH262" i="2"/>
  <c r="BH261" i="2"/>
  <c r="BH260" i="2"/>
  <c r="BH259" i="2"/>
  <c r="AU99" i="22" l="1"/>
  <c r="AU98" i="22"/>
  <c r="AU97" i="22"/>
  <c r="AU96" i="22"/>
  <c r="AU95" i="22"/>
  <c r="AU94" i="22"/>
  <c r="AU93" i="22"/>
  <c r="AU92" i="22"/>
  <c r="BH285" i="2" l="1"/>
  <c r="BH258" i="2"/>
  <c r="BH257" i="2"/>
  <c r="BH256" i="2"/>
  <c r="BH255" i="2"/>
  <c r="BH254" i="2" l="1"/>
  <c r="BH253" i="2"/>
  <c r="BH252" i="2"/>
  <c r="BH251" i="2"/>
  <c r="BH250" i="2"/>
  <c r="BH249" i="2"/>
  <c r="BH248" i="2"/>
  <c r="BH247" i="2"/>
  <c r="BH246" i="2"/>
  <c r="BH245" i="2"/>
  <c r="BH244" i="2"/>
  <c r="BH243" i="2"/>
  <c r="BH242" i="2"/>
  <c r="BH241" i="2"/>
  <c r="BH240" i="2"/>
  <c r="AU160" i="22" l="1"/>
  <c r="AU91" i="22"/>
  <c r="AU90" i="22"/>
  <c r="AU89" i="22"/>
  <c r="AU88" i="22"/>
  <c r="BH232" i="2" l="1"/>
  <c r="AU86" i="22"/>
  <c r="AU85" i="22"/>
  <c r="AU84" i="22"/>
  <c r="AU83" i="22"/>
  <c r="BH236" i="2" l="1"/>
  <c r="BH235" i="2"/>
  <c r="BH234" i="2"/>
  <c r="BH233" i="2"/>
  <c r="BH231" i="2"/>
  <c r="BH230" i="2"/>
  <c r="BH229" i="2"/>
  <c r="BH228" i="2"/>
  <c r="BH227" i="2"/>
  <c r="BH226" i="2"/>
  <c r="BH225" i="2"/>
  <c r="BH224" i="2"/>
  <c r="BH223" i="2"/>
  <c r="BH222" i="2"/>
  <c r="BH220" i="2" l="1"/>
  <c r="BH219" i="2"/>
  <c r="BH218" i="2"/>
  <c r="BH217" i="2"/>
  <c r="BH216" i="2"/>
  <c r="BH215" i="2"/>
  <c r="BH214" i="2"/>
  <c r="BH213" i="2"/>
  <c r="BH212" i="2"/>
  <c r="BH211" i="2"/>
  <c r="BH210" i="2"/>
  <c r="BH209" i="2"/>
  <c r="BH221" i="2" l="1"/>
  <c r="BH208" i="2"/>
  <c r="BH207" i="2"/>
  <c r="C242" i="22"/>
  <c r="BH238" i="2"/>
  <c r="BH237" i="2"/>
  <c r="BH206" i="2"/>
  <c r="BH205" i="2"/>
  <c r="BH204" i="2"/>
  <c r="BH203" i="2"/>
  <c r="BH202" i="2"/>
  <c r="BH201" i="2"/>
  <c r="BH199" i="2"/>
  <c r="BH198" i="2"/>
  <c r="BH197" i="2"/>
  <c r="BH196" i="2"/>
  <c r="BH192" i="2"/>
  <c r="BH191" i="2"/>
  <c r="BH190" i="2"/>
  <c r="BH189" i="2"/>
  <c r="BH188" i="2"/>
  <c r="BH187" i="2"/>
  <c r="BH186" i="2"/>
  <c r="BH185" i="2"/>
  <c r="BH184" i="2"/>
  <c r="BH183" i="2"/>
  <c r="BH182" i="2"/>
  <c r="BH200" i="2" l="1"/>
  <c r="BH181" i="2"/>
  <c r="BH180" i="2"/>
  <c r="BH179" i="2"/>
  <c r="BH178" i="2"/>
  <c r="BH177" i="2"/>
  <c r="BH176" i="2"/>
  <c r="BH175" i="2"/>
  <c r="I62" i="24"/>
  <c r="L62" i="24" s="1"/>
  <c r="O62" i="24" s="1"/>
  <c r="R62" i="24" s="1"/>
  <c r="U62" i="24" s="1"/>
  <c r="X62" i="24" s="1"/>
  <c r="AA62" i="24" s="1"/>
  <c r="AD62" i="24" s="1"/>
  <c r="AU241" i="22"/>
  <c r="AU87" i="22"/>
  <c r="AU82" i="22"/>
  <c r="AU81" i="22"/>
  <c r="AU80" i="22"/>
  <c r="AU79" i="22"/>
  <c r="AU78" i="22"/>
  <c r="AU77" i="22"/>
  <c r="AU76" i="22"/>
  <c r="AU75" i="22"/>
  <c r="AU74" i="22"/>
  <c r="AU70" i="22"/>
  <c r="AU68" i="22"/>
  <c r="AU67" i="22"/>
  <c r="BH292" i="2"/>
  <c r="BH174" i="2"/>
  <c r="BH173" i="2"/>
  <c r="BH172" i="2"/>
  <c r="BH171" i="2"/>
  <c r="BH170" i="2"/>
  <c r="BH169" i="2"/>
  <c r="BH168" i="2"/>
  <c r="C682" i="2"/>
  <c r="BH167" i="2"/>
  <c r="BH166" i="2"/>
  <c r="BH165" i="2"/>
  <c r="BH164" i="2"/>
  <c r="BH163" i="2"/>
  <c r="BH162" i="2"/>
  <c r="BH161" i="2"/>
  <c r="BH160" i="2"/>
  <c r="BH158" i="2" l="1"/>
  <c r="BH157" i="2"/>
  <c r="BH156" i="2"/>
  <c r="BH155" i="2"/>
  <c r="BH153" i="2"/>
  <c r="BH152" i="2"/>
  <c r="BH151" i="2"/>
  <c r="BH150" i="2"/>
  <c r="BH149" i="2"/>
  <c r="BH148" i="2"/>
  <c r="AU61" i="22"/>
  <c r="AU60" i="22"/>
  <c r="AU59" i="22"/>
  <c r="AU58" i="22"/>
  <c r="AU57" i="22"/>
  <c r="AU56" i="22"/>
  <c r="AU55" i="22"/>
  <c r="BH681" i="2"/>
  <c r="BH159" i="2"/>
  <c r="BH154" i="2"/>
  <c r="BH147" i="2"/>
  <c r="BH146" i="2"/>
  <c r="BH145" i="2"/>
  <c r="BH144" i="2"/>
  <c r="BH143" i="2"/>
  <c r="BH142" i="2"/>
  <c r="BH140" i="2"/>
  <c r="BH139" i="2"/>
  <c r="BH138" i="2"/>
  <c r="BH137" i="2"/>
  <c r="BH141" i="2"/>
  <c r="BH136" i="2"/>
  <c r="BH135" i="2"/>
  <c r="BH134" i="2"/>
  <c r="BH133" i="2"/>
  <c r="BH132" i="2"/>
  <c r="BH131" i="2"/>
  <c r="BH130" i="2"/>
  <c r="BH129" i="2"/>
  <c r="BH128" i="2"/>
  <c r="BH127" i="2"/>
  <c r="BH126" i="2"/>
  <c r="BH125" i="2"/>
  <c r="BH124" i="2"/>
  <c r="BH123" i="2"/>
  <c r="BH122" i="2"/>
  <c r="BH121" i="2"/>
  <c r="BH120" i="2"/>
  <c r="BH119" i="2"/>
  <c r="BH118" i="2"/>
  <c r="BH116" i="2"/>
  <c r="BH115" i="2"/>
  <c r="BH114" i="2"/>
  <c r="BH113" i="2"/>
  <c r="BH112" i="2"/>
  <c r="BH111" i="2"/>
  <c r="BH110" i="2"/>
  <c r="BH109" i="2"/>
  <c r="BH108" i="2"/>
  <c r="BH107" i="2"/>
  <c r="BH106" i="2"/>
  <c r="BH105" i="2"/>
  <c r="BH104" i="2"/>
  <c r="BH103" i="2"/>
  <c r="BH102" i="2"/>
  <c r="BH101" i="2"/>
  <c r="BH100" i="2"/>
  <c r="BH99" i="2"/>
  <c r="BH98" i="2"/>
  <c r="BH97" i="2"/>
  <c r="BH96" i="2"/>
  <c r="BH95" i="2"/>
  <c r="BH94" i="2"/>
  <c r="BH93" i="2"/>
  <c r="BH92" i="2"/>
  <c r="BH91" i="2"/>
  <c r="BH90" i="2"/>
  <c r="BH89" i="2"/>
  <c r="BH88" i="2"/>
  <c r="BH87" i="2"/>
  <c r="BH86" i="2"/>
  <c r="BH85" i="2"/>
  <c r="BH84" i="2"/>
  <c r="BH83" i="2"/>
  <c r="BH82" i="2"/>
  <c r="BH81" i="2"/>
  <c r="BH80" i="2"/>
  <c r="BH79" i="2"/>
  <c r="BH78" i="2"/>
  <c r="BH77" i="2"/>
  <c r="BH73" i="2"/>
  <c r="BH72" i="2"/>
  <c r="BH71" i="2"/>
  <c r="BH70" i="2"/>
  <c r="BH69" i="2"/>
  <c r="BH68" i="2"/>
  <c r="BH67" i="2"/>
  <c r="BH66" i="2"/>
  <c r="BH65" i="2"/>
  <c r="BH64" i="2"/>
  <c r="BH63" i="2"/>
  <c r="BH62" i="2"/>
  <c r="BH61" i="2"/>
  <c r="BH60" i="2"/>
  <c r="BH59" i="2"/>
  <c r="BH58" i="2"/>
  <c r="BH57" i="2"/>
  <c r="BH56" i="2"/>
  <c r="BH55" i="2"/>
  <c r="BH54" i="2"/>
  <c r="BH53" i="2"/>
  <c r="BH52" i="2"/>
  <c r="BH51" i="2"/>
  <c r="BH50" i="2"/>
  <c r="BH49" i="2"/>
  <c r="BH48" i="2"/>
  <c r="BH47" i="2"/>
  <c r="BH46" i="2"/>
  <c r="BH45" i="2"/>
  <c r="BH44" i="2"/>
  <c r="BH43" i="2"/>
  <c r="BH42" i="2"/>
  <c r="BH41" i="2"/>
  <c r="BH40" i="2"/>
  <c r="BH39" i="2"/>
  <c r="BH38" i="2"/>
  <c r="BH37" i="2"/>
  <c r="BH36" i="2"/>
  <c r="BH35" i="2"/>
  <c r="BH34" i="2"/>
  <c r="BH33" i="2"/>
  <c r="BH32" i="2"/>
  <c r="BH31" i="2"/>
  <c r="BH30" i="2"/>
  <c r="BH29" i="2"/>
  <c r="BH28" i="2"/>
  <c r="BH27" i="2"/>
  <c r="BH26" i="2"/>
  <c r="BH25" i="2"/>
  <c r="BH24" i="2"/>
  <c r="BH23" i="2"/>
  <c r="BH22" i="2"/>
  <c r="BH21" i="2"/>
  <c r="BH20" i="2"/>
  <c r="BH19" i="2"/>
  <c r="BH18" i="2"/>
  <c r="BH16" i="2"/>
  <c r="BH15" i="2"/>
  <c r="BH14" i="2"/>
  <c r="BH13" i="2"/>
  <c r="BH12" i="2"/>
  <c r="BH11" i="2"/>
  <c r="BH10" i="2"/>
  <c r="BH9" i="2"/>
  <c r="BH8" i="2"/>
  <c r="BH7" i="2"/>
  <c r="BH6" i="2"/>
  <c r="BH5" i="2"/>
  <c r="BH4" i="2"/>
  <c r="BH682" i="2" l="1"/>
  <c r="I168" i="24" l="1"/>
  <c r="L168" i="24" s="1"/>
  <c r="O168" i="24" s="1"/>
  <c r="R168" i="24" s="1"/>
  <c r="U168" i="24" s="1"/>
  <c r="X168" i="24" s="1"/>
  <c r="AA168" i="24" s="1"/>
  <c r="AD168" i="24" s="1"/>
  <c r="I120" i="24" l="1"/>
  <c r="L120" i="24" s="1"/>
  <c r="O120" i="24" s="1"/>
  <c r="R120" i="24" s="1"/>
  <c r="U120" i="24" s="1"/>
  <c r="X120" i="24" s="1"/>
  <c r="AA120" i="24" s="1"/>
  <c r="AD120" i="24" s="1"/>
  <c r="I95" i="24"/>
  <c r="L95" i="24" s="1"/>
  <c r="O95" i="24" s="1"/>
  <c r="R95" i="24" s="1"/>
  <c r="U95" i="24" s="1"/>
  <c r="X95" i="24" s="1"/>
  <c r="AA95" i="24" s="1"/>
  <c r="AD95" i="24" s="1"/>
  <c r="AS189" i="21" l="1"/>
  <c r="AS156" i="21"/>
  <c r="AS131" i="21"/>
  <c r="AS130" i="21"/>
  <c r="AS129" i="21"/>
  <c r="AS128" i="21"/>
  <c r="AS127" i="21"/>
  <c r="AS126" i="21"/>
  <c r="AS125" i="21"/>
  <c r="AS124" i="21"/>
  <c r="AS123" i="21"/>
  <c r="AS122" i="21"/>
  <c r="AS121" i="21"/>
  <c r="AS120" i="21"/>
  <c r="AS119" i="21"/>
  <c r="AS118" i="21"/>
  <c r="AS117" i="21"/>
  <c r="AS116" i="21"/>
  <c r="AS115" i="21"/>
  <c r="AS114" i="21"/>
  <c r="AS113" i="21"/>
  <c r="AS112" i="21"/>
  <c r="AS111" i="21"/>
  <c r="AS110" i="21"/>
  <c r="AS109" i="21"/>
  <c r="AS108" i="21"/>
  <c r="AS107" i="21"/>
  <c r="AS106" i="21"/>
  <c r="AS105" i="21"/>
  <c r="AS104" i="21"/>
  <c r="AS103" i="21"/>
  <c r="AS102" i="21"/>
  <c r="AS100" i="21"/>
  <c r="AS99" i="21"/>
  <c r="AS98" i="21"/>
  <c r="AS97" i="21"/>
  <c r="AS95" i="21"/>
  <c r="AS94" i="21"/>
  <c r="AS93" i="21"/>
  <c r="AS90" i="21"/>
  <c r="AS89" i="21"/>
  <c r="AS88" i="21"/>
  <c r="AS87" i="21"/>
  <c r="AS86" i="21"/>
  <c r="AS85" i="21"/>
  <c r="AS84" i="21"/>
  <c r="AS83" i="21"/>
  <c r="AS82" i="21"/>
  <c r="AS81" i="21"/>
  <c r="AS80" i="21"/>
  <c r="AS79" i="21"/>
  <c r="AS78" i="21"/>
  <c r="AS77" i="21"/>
  <c r="AS76" i="21"/>
  <c r="AS75" i="21"/>
  <c r="AS74" i="21"/>
  <c r="AS73" i="21"/>
  <c r="AS72" i="21"/>
  <c r="AS71" i="21"/>
  <c r="AS70" i="21"/>
  <c r="AS69" i="21"/>
  <c r="AS68" i="21"/>
  <c r="AS67" i="21"/>
  <c r="AS65" i="21"/>
  <c r="AS64" i="21"/>
  <c r="AS63" i="21"/>
  <c r="AS62" i="21"/>
  <c r="AS61" i="21"/>
  <c r="AS60" i="21"/>
  <c r="AS59" i="21"/>
  <c r="AS58" i="21"/>
  <c r="AS57" i="21"/>
  <c r="AS56" i="21"/>
  <c r="AS55" i="21"/>
  <c r="AS54" i="21"/>
  <c r="AS53" i="21"/>
  <c r="AS52" i="21"/>
  <c r="AS51" i="21"/>
  <c r="AS50" i="21"/>
  <c r="AS49" i="21"/>
  <c r="AS48" i="21"/>
  <c r="AS47" i="21"/>
  <c r="AS46" i="21"/>
  <c r="AS45" i="21"/>
  <c r="AS44" i="21"/>
  <c r="AS43" i="21"/>
  <c r="AS42" i="21"/>
  <c r="AS41" i="21"/>
  <c r="AS40" i="21"/>
  <c r="AS39" i="21"/>
  <c r="AS38" i="21"/>
  <c r="AS37" i="21"/>
  <c r="AS36" i="21"/>
  <c r="AS35" i="21"/>
  <c r="AS33" i="21"/>
  <c r="AS32" i="21"/>
  <c r="AS31" i="21"/>
  <c r="AS30" i="21"/>
  <c r="AS29" i="21"/>
  <c r="AS28" i="21"/>
  <c r="AS27" i="21"/>
  <c r="AS26" i="21"/>
  <c r="AS25" i="21"/>
  <c r="AS24" i="21"/>
  <c r="AS22" i="21"/>
  <c r="AS20" i="21"/>
  <c r="AS19" i="21"/>
  <c r="AS18" i="21"/>
  <c r="AS17" i="21"/>
  <c r="AS16" i="21"/>
  <c r="AS15" i="21"/>
  <c r="AS14" i="21"/>
  <c r="AS13" i="21"/>
  <c r="AS12" i="21"/>
  <c r="AS11" i="21"/>
  <c r="AS9" i="21"/>
  <c r="AS5" i="21"/>
  <c r="AW109" i="19"/>
  <c r="AW80" i="19"/>
  <c r="AW70" i="19"/>
  <c r="AW69" i="19"/>
  <c r="AW68" i="19"/>
  <c r="AW67" i="19"/>
  <c r="AW66" i="19"/>
  <c r="AW65" i="19"/>
  <c r="AW64" i="19"/>
  <c r="AW63" i="19"/>
  <c r="AW61" i="19"/>
  <c r="AW60" i="19"/>
  <c r="AW59" i="19"/>
  <c r="AW58" i="19"/>
  <c r="AW57" i="19"/>
  <c r="AW56" i="19"/>
  <c r="AW55" i="19"/>
  <c r="AW54" i="19"/>
  <c r="AW53" i="19"/>
  <c r="AW52" i="19"/>
  <c r="AW51" i="19"/>
  <c r="AW50" i="19"/>
  <c r="AW49" i="19"/>
  <c r="AW48" i="19"/>
  <c r="AW47" i="19"/>
  <c r="AW46" i="19"/>
  <c r="AW45" i="19"/>
  <c r="AW44" i="19"/>
  <c r="AW43" i="19"/>
  <c r="AW41" i="19"/>
  <c r="AW40" i="19"/>
  <c r="AW39" i="19"/>
  <c r="AW38" i="19"/>
  <c r="AW37" i="19"/>
  <c r="AW36" i="19"/>
  <c r="AW35" i="19"/>
  <c r="AW33" i="19"/>
  <c r="AW32" i="19"/>
  <c r="AW31" i="19"/>
  <c r="AW30" i="19"/>
  <c r="AW29" i="19"/>
  <c r="AW28" i="19"/>
  <c r="AW27" i="19"/>
  <c r="AW26" i="19"/>
  <c r="AW25" i="19"/>
  <c r="AW24" i="19"/>
  <c r="AW23" i="19"/>
  <c r="AW22" i="19"/>
  <c r="AW20" i="19"/>
  <c r="AW19" i="19"/>
  <c r="AW15" i="19"/>
  <c r="AW14" i="19"/>
  <c r="AW13" i="19"/>
  <c r="AW12" i="19"/>
  <c r="AW11" i="19"/>
  <c r="AW10" i="19"/>
  <c r="AU66" i="22"/>
  <c r="AU65" i="22"/>
  <c r="AU64" i="22"/>
  <c r="AU63" i="22"/>
  <c r="AU62" i="22"/>
  <c r="AU54" i="22"/>
  <c r="AU53" i="22"/>
  <c r="AU52" i="22"/>
  <c r="AU51" i="22"/>
  <c r="AU50" i="22"/>
  <c r="AU49" i="22"/>
  <c r="AU48" i="22"/>
  <c r="AU47" i="22"/>
  <c r="AU46" i="22"/>
  <c r="AU45" i="22"/>
  <c r="AU44" i="22"/>
  <c r="AU43" i="22"/>
  <c r="AU42" i="22"/>
  <c r="AU41" i="22"/>
  <c r="AU40" i="22"/>
  <c r="AU39" i="22"/>
  <c r="AU38" i="22"/>
  <c r="AU37" i="22"/>
  <c r="AU36" i="22"/>
  <c r="AU35" i="22"/>
  <c r="AU34" i="22"/>
  <c r="AU33" i="22"/>
  <c r="AU32" i="22"/>
  <c r="AU31" i="22"/>
  <c r="AU30" i="22"/>
  <c r="AU29" i="22"/>
  <c r="AU28" i="22"/>
  <c r="AU27" i="22"/>
  <c r="AU26" i="22"/>
  <c r="AU24" i="22"/>
  <c r="AU23" i="22"/>
  <c r="AU22" i="22"/>
  <c r="AU20" i="22"/>
  <c r="AU19" i="22"/>
  <c r="AU18" i="22"/>
  <c r="AU16" i="22"/>
  <c r="AU13" i="22"/>
  <c r="AU12" i="22"/>
  <c r="AU11" i="22"/>
  <c r="AU10" i="22"/>
  <c r="AU9" i="22"/>
  <c r="AU8" i="22"/>
  <c r="AU7" i="22"/>
  <c r="AS34" i="21" l="1"/>
  <c r="AU15" i="22"/>
  <c r="AW18" i="19"/>
  <c r="AS23" i="21"/>
  <c r="AS21" i="21"/>
  <c r="AW17" i="19"/>
  <c r="AW21" i="19" l="1"/>
  <c r="AU25" i="22"/>
  <c r="AW16" i="19"/>
  <c r="AW9" i="19"/>
  <c r="AW8" i="19"/>
  <c r="AS8" i="21"/>
  <c r="AW6" i="19"/>
  <c r="AS6" i="21"/>
  <c r="AW5" i="19"/>
  <c r="AS190" i="21" l="1"/>
  <c r="AS7" i="21"/>
  <c r="C191" i="21"/>
  <c r="AS10" i="21"/>
  <c r="AW7" i="19"/>
  <c r="AW366" i="19" s="1"/>
  <c r="AU5" i="22"/>
  <c r="AU6" i="22"/>
  <c r="K204" i="24"/>
  <c r="J204" i="24"/>
  <c r="G204" i="24"/>
  <c r="I203" i="24"/>
  <c r="L203" i="24" s="1"/>
  <c r="O203" i="24" s="1"/>
  <c r="R203" i="24" s="1"/>
  <c r="U203" i="24" s="1"/>
  <c r="I192" i="24"/>
  <c r="L192" i="24" s="1"/>
  <c r="O192" i="24" s="1"/>
  <c r="R192" i="24" s="1"/>
  <c r="U192" i="24" s="1"/>
  <c r="X192" i="24" s="1"/>
  <c r="AA192" i="24" s="1"/>
  <c r="AD192" i="24" s="1"/>
  <c r="I187" i="24"/>
  <c r="L187" i="24" s="1"/>
  <c r="O187" i="24" s="1"/>
  <c r="R187" i="24" s="1"/>
  <c r="U187" i="24" s="1"/>
  <c r="X187" i="24" s="1"/>
  <c r="AA187" i="24" s="1"/>
  <c r="AD187" i="24" s="1"/>
  <c r="I186" i="24"/>
  <c r="L186" i="24" s="1"/>
  <c r="O186" i="24" s="1"/>
  <c r="R186" i="24" s="1"/>
  <c r="U186" i="24" s="1"/>
  <c r="X186" i="24" s="1"/>
  <c r="AA186" i="24" s="1"/>
  <c r="AD186" i="24" s="1"/>
  <c r="I183" i="24"/>
  <c r="L183" i="24" s="1"/>
  <c r="O183" i="24" s="1"/>
  <c r="R183" i="24" s="1"/>
  <c r="U183" i="24" s="1"/>
  <c r="X183" i="24" s="1"/>
  <c r="AA183" i="24" s="1"/>
  <c r="AD183" i="24" s="1"/>
  <c r="I181" i="24"/>
  <c r="L181" i="24" s="1"/>
  <c r="O181" i="24" s="1"/>
  <c r="R181" i="24" s="1"/>
  <c r="U181" i="24" s="1"/>
  <c r="X181" i="24" s="1"/>
  <c r="AA181" i="24" s="1"/>
  <c r="AD181" i="24" s="1"/>
  <c r="I180" i="24"/>
  <c r="L180" i="24" s="1"/>
  <c r="O180" i="24" s="1"/>
  <c r="R180" i="24" s="1"/>
  <c r="U180" i="24" s="1"/>
  <c r="X180" i="24" s="1"/>
  <c r="AA180" i="24" s="1"/>
  <c r="AD180" i="24" s="1"/>
  <c r="I179" i="24"/>
  <c r="L179" i="24" s="1"/>
  <c r="O179" i="24" s="1"/>
  <c r="R179" i="24" s="1"/>
  <c r="U179" i="24" s="1"/>
  <c r="X179" i="24" s="1"/>
  <c r="AA179" i="24" s="1"/>
  <c r="AD179" i="24" s="1"/>
  <c r="I178" i="24"/>
  <c r="L178" i="24" s="1"/>
  <c r="O178" i="24" s="1"/>
  <c r="R178" i="24" s="1"/>
  <c r="U178" i="24" s="1"/>
  <c r="X178" i="24" s="1"/>
  <c r="AA178" i="24" s="1"/>
  <c r="AD178" i="24" s="1"/>
  <c r="I175" i="24"/>
  <c r="L175" i="24" s="1"/>
  <c r="O175" i="24" s="1"/>
  <c r="R175" i="24" s="1"/>
  <c r="U175" i="24" s="1"/>
  <c r="X175" i="24" s="1"/>
  <c r="AA175" i="24" s="1"/>
  <c r="AD175" i="24" s="1"/>
  <c r="I174" i="24"/>
  <c r="L174" i="24" s="1"/>
  <c r="O174" i="24" s="1"/>
  <c r="R174" i="24" s="1"/>
  <c r="U174" i="24" s="1"/>
  <c r="X174" i="24" s="1"/>
  <c r="AA174" i="24" s="1"/>
  <c r="AD174" i="24" s="1"/>
  <c r="I173" i="24"/>
  <c r="L173" i="24" s="1"/>
  <c r="O173" i="24" s="1"/>
  <c r="R173" i="24" s="1"/>
  <c r="U173" i="24" s="1"/>
  <c r="X173" i="24" s="1"/>
  <c r="AA173" i="24" s="1"/>
  <c r="AD173" i="24" s="1"/>
  <c r="I170" i="24"/>
  <c r="L170" i="24" s="1"/>
  <c r="O170" i="24" s="1"/>
  <c r="R170" i="24" s="1"/>
  <c r="U170" i="24" s="1"/>
  <c r="X170" i="24" s="1"/>
  <c r="AA170" i="24" s="1"/>
  <c r="AD170" i="24" s="1"/>
  <c r="I169" i="24"/>
  <c r="L169" i="24" s="1"/>
  <c r="O169" i="24" s="1"/>
  <c r="R169" i="24" s="1"/>
  <c r="U169" i="24" s="1"/>
  <c r="X169" i="24" s="1"/>
  <c r="AA169" i="24" s="1"/>
  <c r="AD169" i="24" s="1"/>
  <c r="I167" i="24"/>
  <c r="L167" i="24" s="1"/>
  <c r="O167" i="24" s="1"/>
  <c r="R167" i="24" s="1"/>
  <c r="U167" i="24" s="1"/>
  <c r="X167" i="24" s="1"/>
  <c r="AA167" i="24" s="1"/>
  <c r="AD167" i="24" s="1"/>
  <c r="I166" i="24"/>
  <c r="L166" i="24" s="1"/>
  <c r="O166" i="24" s="1"/>
  <c r="R166" i="24" s="1"/>
  <c r="U166" i="24" s="1"/>
  <c r="X166" i="24" s="1"/>
  <c r="AA166" i="24" s="1"/>
  <c r="AD166" i="24" s="1"/>
  <c r="I164" i="24"/>
  <c r="L164" i="24" s="1"/>
  <c r="O164" i="24" s="1"/>
  <c r="R164" i="24" s="1"/>
  <c r="U164" i="24" s="1"/>
  <c r="X164" i="24" s="1"/>
  <c r="AA164" i="24" s="1"/>
  <c r="AD164" i="24" s="1"/>
  <c r="I162" i="24"/>
  <c r="L162" i="24" s="1"/>
  <c r="O162" i="24" s="1"/>
  <c r="R162" i="24" s="1"/>
  <c r="U162" i="24" s="1"/>
  <c r="X162" i="24" s="1"/>
  <c r="AA162" i="24" s="1"/>
  <c r="AD162" i="24" s="1"/>
  <c r="I160" i="24"/>
  <c r="L160" i="24" s="1"/>
  <c r="O160" i="24" s="1"/>
  <c r="R160" i="24" s="1"/>
  <c r="U160" i="24" s="1"/>
  <c r="X160" i="24" s="1"/>
  <c r="AA160" i="24" s="1"/>
  <c r="AD160" i="24" s="1"/>
  <c r="I159" i="24"/>
  <c r="L159" i="24" s="1"/>
  <c r="O159" i="24" s="1"/>
  <c r="R159" i="24" s="1"/>
  <c r="U159" i="24" s="1"/>
  <c r="X159" i="24" s="1"/>
  <c r="AA159" i="24" s="1"/>
  <c r="AD159" i="24" s="1"/>
  <c r="I158" i="24"/>
  <c r="L158" i="24" s="1"/>
  <c r="O158" i="24" s="1"/>
  <c r="R158" i="24" s="1"/>
  <c r="U158" i="24" s="1"/>
  <c r="X158" i="24" s="1"/>
  <c r="AA158" i="24" s="1"/>
  <c r="AD158" i="24" s="1"/>
  <c r="I157" i="24"/>
  <c r="L157" i="24" s="1"/>
  <c r="O157" i="24" s="1"/>
  <c r="R157" i="24" s="1"/>
  <c r="U157" i="24" s="1"/>
  <c r="X157" i="24" s="1"/>
  <c r="AA157" i="24" s="1"/>
  <c r="AD157" i="24" s="1"/>
  <c r="I156" i="24"/>
  <c r="L156" i="24" s="1"/>
  <c r="O156" i="24" s="1"/>
  <c r="R156" i="24" s="1"/>
  <c r="U156" i="24" s="1"/>
  <c r="X156" i="24" s="1"/>
  <c r="AA156" i="24" s="1"/>
  <c r="AD156" i="24" s="1"/>
  <c r="I154" i="24"/>
  <c r="L154" i="24" s="1"/>
  <c r="O154" i="24" s="1"/>
  <c r="R154" i="24" s="1"/>
  <c r="U154" i="24" s="1"/>
  <c r="X154" i="24" s="1"/>
  <c r="AA154" i="24" s="1"/>
  <c r="AD154" i="24" s="1"/>
  <c r="I153" i="24"/>
  <c r="L153" i="24" s="1"/>
  <c r="O153" i="24" s="1"/>
  <c r="R153" i="24" s="1"/>
  <c r="U153" i="24" s="1"/>
  <c r="X153" i="24" s="1"/>
  <c r="AA153" i="24" s="1"/>
  <c r="AD153" i="24" s="1"/>
  <c r="I152" i="24"/>
  <c r="L152" i="24" s="1"/>
  <c r="I151" i="24"/>
  <c r="L151" i="24" s="1"/>
  <c r="O151" i="24" s="1"/>
  <c r="R151" i="24" s="1"/>
  <c r="U151" i="24" s="1"/>
  <c r="X151" i="24" s="1"/>
  <c r="AA151" i="24" s="1"/>
  <c r="AD151" i="24" s="1"/>
  <c r="I149" i="24"/>
  <c r="L149" i="24" s="1"/>
  <c r="O149" i="24" s="1"/>
  <c r="R149" i="24" s="1"/>
  <c r="U149" i="24" s="1"/>
  <c r="X149" i="24" s="1"/>
  <c r="AA149" i="24" s="1"/>
  <c r="AD149" i="24" s="1"/>
  <c r="I148" i="24"/>
  <c r="L148" i="24" s="1"/>
  <c r="O148" i="24" s="1"/>
  <c r="R148" i="24" s="1"/>
  <c r="U148" i="24" s="1"/>
  <c r="X148" i="24" s="1"/>
  <c r="AA148" i="24" s="1"/>
  <c r="AD148" i="24" s="1"/>
  <c r="I146" i="24"/>
  <c r="L146" i="24" s="1"/>
  <c r="O146" i="24" s="1"/>
  <c r="R146" i="24" s="1"/>
  <c r="U146" i="24" s="1"/>
  <c r="X146" i="24" s="1"/>
  <c r="AA146" i="24" s="1"/>
  <c r="AD146" i="24" s="1"/>
  <c r="I144" i="24"/>
  <c r="L144" i="24" s="1"/>
  <c r="O144" i="24" s="1"/>
  <c r="R144" i="24" s="1"/>
  <c r="U144" i="24" s="1"/>
  <c r="X144" i="24" s="1"/>
  <c r="AA144" i="24" s="1"/>
  <c r="AD144" i="24" s="1"/>
  <c r="I143" i="24"/>
  <c r="L143" i="24" s="1"/>
  <c r="O143" i="24" s="1"/>
  <c r="R143" i="24" s="1"/>
  <c r="U143" i="24" s="1"/>
  <c r="X143" i="24" s="1"/>
  <c r="AA143" i="24" s="1"/>
  <c r="AD143" i="24" s="1"/>
  <c r="I141" i="24"/>
  <c r="L141" i="24" s="1"/>
  <c r="O141" i="24" s="1"/>
  <c r="R141" i="24" s="1"/>
  <c r="U141" i="24" s="1"/>
  <c r="X141" i="24" s="1"/>
  <c r="AA141" i="24" s="1"/>
  <c r="AD141" i="24" s="1"/>
  <c r="I138" i="24"/>
  <c r="L138" i="24" s="1"/>
  <c r="O138" i="24" s="1"/>
  <c r="R138" i="24" s="1"/>
  <c r="U138" i="24" s="1"/>
  <c r="X138" i="24" s="1"/>
  <c r="AA138" i="24" s="1"/>
  <c r="AD138" i="24" s="1"/>
  <c r="I137" i="24"/>
  <c r="L137" i="24" s="1"/>
  <c r="O137" i="24" s="1"/>
  <c r="R137" i="24" s="1"/>
  <c r="U137" i="24" s="1"/>
  <c r="X137" i="24" s="1"/>
  <c r="AA137" i="24" s="1"/>
  <c r="AD137" i="24" s="1"/>
  <c r="I136" i="24"/>
  <c r="L136" i="24" s="1"/>
  <c r="O136" i="24" s="1"/>
  <c r="R136" i="24" s="1"/>
  <c r="U136" i="24" s="1"/>
  <c r="X136" i="24" s="1"/>
  <c r="AA136" i="24" s="1"/>
  <c r="AD136" i="24" s="1"/>
  <c r="I133" i="24"/>
  <c r="L133" i="24" s="1"/>
  <c r="O133" i="24" s="1"/>
  <c r="R133" i="24" s="1"/>
  <c r="U133" i="24" s="1"/>
  <c r="X133" i="24" s="1"/>
  <c r="AA133" i="24" s="1"/>
  <c r="AD133" i="24" s="1"/>
  <c r="I132" i="24"/>
  <c r="L132" i="24" s="1"/>
  <c r="O132" i="24" s="1"/>
  <c r="R132" i="24" s="1"/>
  <c r="U132" i="24" s="1"/>
  <c r="X132" i="24" s="1"/>
  <c r="AA132" i="24" s="1"/>
  <c r="AD132" i="24" s="1"/>
  <c r="I131" i="24"/>
  <c r="L131" i="24" s="1"/>
  <c r="O131" i="24" s="1"/>
  <c r="R131" i="24" s="1"/>
  <c r="U131" i="24" s="1"/>
  <c r="X131" i="24" s="1"/>
  <c r="AA131" i="24" s="1"/>
  <c r="AD131" i="24" s="1"/>
  <c r="I130" i="24"/>
  <c r="L130" i="24" s="1"/>
  <c r="O130" i="24" s="1"/>
  <c r="R130" i="24" s="1"/>
  <c r="U130" i="24" s="1"/>
  <c r="X130" i="24" s="1"/>
  <c r="AA130" i="24" s="1"/>
  <c r="AD130" i="24" s="1"/>
  <c r="I129" i="24"/>
  <c r="L129" i="24" s="1"/>
  <c r="O129" i="24" s="1"/>
  <c r="R129" i="24" s="1"/>
  <c r="U129" i="24" s="1"/>
  <c r="X129" i="24" s="1"/>
  <c r="AA129" i="24" s="1"/>
  <c r="AD129" i="24" s="1"/>
  <c r="I128" i="24"/>
  <c r="L128" i="24" s="1"/>
  <c r="O128" i="24" s="1"/>
  <c r="R128" i="24" s="1"/>
  <c r="U128" i="24" s="1"/>
  <c r="X128" i="24" s="1"/>
  <c r="AA128" i="24" s="1"/>
  <c r="AD128" i="24" s="1"/>
  <c r="I127" i="24"/>
  <c r="L127" i="24" s="1"/>
  <c r="O127" i="24" s="1"/>
  <c r="R127" i="24" s="1"/>
  <c r="U127" i="24" s="1"/>
  <c r="X127" i="24" s="1"/>
  <c r="AA127" i="24" s="1"/>
  <c r="AD127" i="24" s="1"/>
  <c r="I125" i="24"/>
  <c r="L125" i="24" s="1"/>
  <c r="O125" i="24" s="1"/>
  <c r="R125" i="24" s="1"/>
  <c r="U125" i="24" s="1"/>
  <c r="X125" i="24" s="1"/>
  <c r="AA125" i="24" s="1"/>
  <c r="AD125" i="24" s="1"/>
  <c r="I122" i="24"/>
  <c r="L122" i="24" s="1"/>
  <c r="O122" i="24" s="1"/>
  <c r="R122" i="24" s="1"/>
  <c r="U122" i="24" s="1"/>
  <c r="X122" i="24" s="1"/>
  <c r="AA122" i="24" s="1"/>
  <c r="AD122" i="24" s="1"/>
  <c r="I121" i="24"/>
  <c r="L121" i="24" s="1"/>
  <c r="O121" i="24" s="1"/>
  <c r="R121" i="24" s="1"/>
  <c r="U121" i="24" s="1"/>
  <c r="X121" i="24" s="1"/>
  <c r="AA121" i="24" s="1"/>
  <c r="AD121" i="24" s="1"/>
  <c r="I119" i="24"/>
  <c r="L119" i="24" s="1"/>
  <c r="O119" i="24" s="1"/>
  <c r="R119" i="24" s="1"/>
  <c r="U119" i="24" s="1"/>
  <c r="X119" i="24" s="1"/>
  <c r="AA119" i="24" s="1"/>
  <c r="AD119" i="24" s="1"/>
  <c r="I118" i="24"/>
  <c r="L118" i="24" s="1"/>
  <c r="O118" i="24" s="1"/>
  <c r="R118" i="24" s="1"/>
  <c r="U118" i="24" s="1"/>
  <c r="X118" i="24" s="1"/>
  <c r="AA118" i="24" s="1"/>
  <c r="AD118" i="24" s="1"/>
  <c r="I117" i="24"/>
  <c r="L117" i="24" s="1"/>
  <c r="O117" i="24" s="1"/>
  <c r="R117" i="24" s="1"/>
  <c r="U117" i="24" s="1"/>
  <c r="X117" i="24" s="1"/>
  <c r="AA117" i="24" s="1"/>
  <c r="AD117" i="24" s="1"/>
  <c r="I116" i="24"/>
  <c r="L116" i="24" s="1"/>
  <c r="O116" i="24" s="1"/>
  <c r="R116" i="24" s="1"/>
  <c r="U116" i="24" s="1"/>
  <c r="X116" i="24" s="1"/>
  <c r="AA116" i="24" s="1"/>
  <c r="AD116" i="24" s="1"/>
  <c r="I115" i="24"/>
  <c r="L115" i="24" s="1"/>
  <c r="O115" i="24" s="1"/>
  <c r="R115" i="24" s="1"/>
  <c r="U115" i="24" s="1"/>
  <c r="X115" i="24" s="1"/>
  <c r="AA115" i="24" s="1"/>
  <c r="AD115" i="24" s="1"/>
  <c r="I112" i="24"/>
  <c r="L112" i="24" s="1"/>
  <c r="O112" i="24" s="1"/>
  <c r="R112" i="24" s="1"/>
  <c r="U112" i="24" s="1"/>
  <c r="X112" i="24" s="1"/>
  <c r="AA112" i="24" s="1"/>
  <c r="AD112" i="24" s="1"/>
  <c r="I111" i="24"/>
  <c r="L111" i="24" s="1"/>
  <c r="O111" i="24" s="1"/>
  <c r="R111" i="24" s="1"/>
  <c r="U111" i="24" s="1"/>
  <c r="X111" i="24" s="1"/>
  <c r="AA111" i="24" s="1"/>
  <c r="AD111" i="24" s="1"/>
  <c r="I110" i="24"/>
  <c r="L110" i="24" s="1"/>
  <c r="O110" i="24" s="1"/>
  <c r="R110" i="24" s="1"/>
  <c r="U110" i="24" s="1"/>
  <c r="X110" i="24" s="1"/>
  <c r="AA110" i="24" s="1"/>
  <c r="AD110" i="24" s="1"/>
  <c r="I109" i="24"/>
  <c r="L109" i="24" s="1"/>
  <c r="O109" i="24" s="1"/>
  <c r="R109" i="24" s="1"/>
  <c r="U109" i="24" s="1"/>
  <c r="X109" i="24" s="1"/>
  <c r="AA109" i="24" s="1"/>
  <c r="AD109" i="24" s="1"/>
  <c r="I108" i="24"/>
  <c r="L108" i="24" s="1"/>
  <c r="O108" i="24" s="1"/>
  <c r="R108" i="24" s="1"/>
  <c r="U108" i="24" s="1"/>
  <c r="X108" i="24" s="1"/>
  <c r="AA108" i="24" s="1"/>
  <c r="AD108" i="24" s="1"/>
  <c r="I107" i="24"/>
  <c r="L107" i="24" s="1"/>
  <c r="O107" i="24" s="1"/>
  <c r="R107" i="24" s="1"/>
  <c r="U107" i="24" s="1"/>
  <c r="X107" i="24" s="1"/>
  <c r="AA107" i="24" s="1"/>
  <c r="AD107" i="24" s="1"/>
  <c r="I106" i="24"/>
  <c r="L106" i="24" s="1"/>
  <c r="O106" i="24" s="1"/>
  <c r="R106" i="24" s="1"/>
  <c r="U106" i="24" s="1"/>
  <c r="X106" i="24" s="1"/>
  <c r="AA106" i="24" s="1"/>
  <c r="AD106" i="24" s="1"/>
  <c r="I105" i="24"/>
  <c r="L105" i="24" s="1"/>
  <c r="O105" i="24" s="1"/>
  <c r="R105" i="24" s="1"/>
  <c r="U105" i="24" s="1"/>
  <c r="X105" i="24" s="1"/>
  <c r="AA105" i="24" s="1"/>
  <c r="AD105" i="24" s="1"/>
  <c r="I104" i="24"/>
  <c r="L104" i="24" s="1"/>
  <c r="O104" i="24" s="1"/>
  <c r="R104" i="24" s="1"/>
  <c r="U104" i="24" s="1"/>
  <c r="X104" i="24" s="1"/>
  <c r="AA104" i="24" s="1"/>
  <c r="AD104" i="24" s="1"/>
  <c r="I103" i="24"/>
  <c r="L103" i="24" s="1"/>
  <c r="O103" i="24" s="1"/>
  <c r="R103" i="24" s="1"/>
  <c r="I100" i="24"/>
  <c r="L100" i="24" s="1"/>
  <c r="O100" i="24" s="1"/>
  <c r="R100" i="24" s="1"/>
  <c r="U100" i="24" s="1"/>
  <c r="X100" i="24" s="1"/>
  <c r="AA100" i="24" s="1"/>
  <c r="AD100" i="24" s="1"/>
  <c r="I98" i="24"/>
  <c r="L98" i="24" s="1"/>
  <c r="O98" i="24" s="1"/>
  <c r="R98" i="24" s="1"/>
  <c r="U98" i="24" s="1"/>
  <c r="X98" i="24" s="1"/>
  <c r="AA98" i="24" s="1"/>
  <c r="AD98" i="24" s="1"/>
  <c r="I94" i="24"/>
  <c r="L94" i="24" s="1"/>
  <c r="O94" i="24" s="1"/>
  <c r="R94" i="24" s="1"/>
  <c r="U94" i="24" s="1"/>
  <c r="X94" i="24" s="1"/>
  <c r="AA94" i="24" s="1"/>
  <c r="AD94" i="24" s="1"/>
  <c r="I90" i="24"/>
  <c r="L90" i="24" s="1"/>
  <c r="O90" i="24" s="1"/>
  <c r="R90" i="24" s="1"/>
  <c r="U90" i="24" s="1"/>
  <c r="X90" i="24" s="1"/>
  <c r="AA90" i="24" s="1"/>
  <c r="AD90" i="24" s="1"/>
  <c r="I89" i="24"/>
  <c r="L89" i="24" s="1"/>
  <c r="O89" i="24" s="1"/>
  <c r="R89" i="24" s="1"/>
  <c r="U89" i="24" s="1"/>
  <c r="X89" i="24" s="1"/>
  <c r="AA89" i="24" s="1"/>
  <c r="AD89" i="24" s="1"/>
  <c r="I86" i="24"/>
  <c r="L86" i="24" s="1"/>
  <c r="O86" i="24" s="1"/>
  <c r="R86" i="24" s="1"/>
  <c r="U86" i="24" s="1"/>
  <c r="X86" i="24" s="1"/>
  <c r="AA86" i="24" s="1"/>
  <c r="AD86" i="24" s="1"/>
  <c r="I81" i="24"/>
  <c r="L81" i="24" s="1"/>
  <c r="O81" i="24" s="1"/>
  <c r="R81" i="24" s="1"/>
  <c r="U81" i="24" s="1"/>
  <c r="X81" i="24" s="1"/>
  <c r="AA81" i="24" s="1"/>
  <c r="AD81" i="24" s="1"/>
  <c r="I79" i="24"/>
  <c r="L79" i="24" s="1"/>
  <c r="O79" i="24" s="1"/>
  <c r="R79" i="24" s="1"/>
  <c r="U79" i="24" s="1"/>
  <c r="X79" i="24" s="1"/>
  <c r="AA79" i="24" s="1"/>
  <c r="AD79" i="24" s="1"/>
  <c r="I78" i="24"/>
  <c r="L78" i="24" s="1"/>
  <c r="O78" i="24" s="1"/>
  <c r="R78" i="24" s="1"/>
  <c r="U78" i="24" s="1"/>
  <c r="X78" i="24" s="1"/>
  <c r="AA78" i="24" s="1"/>
  <c r="AD78" i="24" s="1"/>
  <c r="I76" i="24"/>
  <c r="L76" i="24" s="1"/>
  <c r="O76" i="24" s="1"/>
  <c r="R76" i="24" s="1"/>
  <c r="U76" i="24" s="1"/>
  <c r="X76" i="24" s="1"/>
  <c r="AA76" i="24" s="1"/>
  <c r="AD76" i="24" s="1"/>
  <c r="I75" i="24"/>
  <c r="L75" i="24" s="1"/>
  <c r="O75" i="24" s="1"/>
  <c r="R75" i="24" s="1"/>
  <c r="U75" i="24" s="1"/>
  <c r="X75" i="24" s="1"/>
  <c r="AA75" i="24" s="1"/>
  <c r="AD75" i="24" s="1"/>
  <c r="I74" i="24"/>
  <c r="L74" i="24" s="1"/>
  <c r="O74" i="24" s="1"/>
  <c r="R74" i="24" s="1"/>
  <c r="U74" i="24" s="1"/>
  <c r="X74" i="24" s="1"/>
  <c r="AA74" i="24" s="1"/>
  <c r="AD74" i="24" s="1"/>
  <c r="I72" i="24"/>
  <c r="L72" i="24" s="1"/>
  <c r="O72" i="24" s="1"/>
  <c r="R72" i="24" s="1"/>
  <c r="U72" i="24" s="1"/>
  <c r="X72" i="24" s="1"/>
  <c r="AA72" i="24" s="1"/>
  <c r="AD72" i="24" s="1"/>
  <c r="I69" i="24"/>
  <c r="L69" i="24" s="1"/>
  <c r="O69" i="24" s="1"/>
  <c r="R69" i="24" s="1"/>
  <c r="U69" i="24" s="1"/>
  <c r="X69" i="24" s="1"/>
  <c r="AA69" i="24" s="1"/>
  <c r="AD69" i="24" s="1"/>
  <c r="I68" i="24"/>
  <c r="L68" i="24" s="1"/>
  <c r="O68" i="24" s="1"/>
  <c r="R68" i="24" s="1"/>
  <c r="U68" i="24" s="1"/>
  <c r="X68" i="24" s="1"/>
  <c r="AA68" i="24" s="1"/>
  <c r="AD68" i="24" s="1"/>
  <c r="I67" i="24"/>
  <c r="L67" i="24" s="1"/>
  <c r="O67" i="24" s="1"/>
  <c r="R67" i="24" s="1"/>
  <c r="U67" i="24" s="1"/>
  <c r="X67" i="24" s="1"/>
  <c r="AA67" i="24" s="1"/>
  <c r="AD67" i="24" s="1"/>
  <c r="I66" i="24"/>
  <c r="L66" i="24" s="1"/>
  <c r="O66" i="24" s="1"/>
  <c r="R66" i="24" s="1"/>
  <c r="U66" i="24" s="1"/>
  <c r="X66" i="24" s="1"/>
  <c r="AA66" i="24" s="1"/>
  <c r="AD66" i="24" s="1"/>
  <c r="I65" i="24"/>
  <c r="L65" i="24" s="1"/>
  <c r="O65" i="24" s="1"/>
  <c r="R65" i="24" s="1"/>
  <c r="U65" i="24" s="1"/>
  <c r="X65" i="24" s="1"/>
  <c r="AA65" i="24" s="1"/>
  <c r="AD65" i="24" s="1"/>
  <c r="I64" i="24"/>
  <c r="L64" i="24" s="1"/>
  <c r="O64" i="24" s="1"/>
  <c r="R64" i="24" s="1"/>
  <c r="U64" i="24" s="1"/>
  <c r="X64" i="24" s="1"/>
  <c r="AA64" i="24" s="1"/>
  <c r="AD64" i="24" s="1"/>
  <c r="I63" i="24"/>
  <c r="L63" i="24" s="1"/>
  <c r="O63" i="24" s="1"/>
  <c r="R63" i="24" s="1"/>
  <c r="U63" i="24" s="1"/>
  <c r="X63" i="24" s="1"/>
  <c r="AA63" i="24" s="1"/>
  <c r="AD63" i="24" s="1"/>
  <c r="I59" i="24"/>
  <c r="L59" i="24" s="1"/>
  <c r="O59" i="24" s="1"/>
  <c r="R59" i="24" s="1"/>
  <c r="U59" i="24" s="1"/>
  <c r="X59" i="24" s="1"/>
  <c r="AA59" i="24" s="1"/>
  <c r="AD59" i="24" s="1"/>
  <c r="I58" i="24"/>
  <c r="L58" i="24" s="1"/>
  <c r="O58" i="24" s="1"/>
  <c r="R58" i="24" s="1"/>
  <c r="U58" i="24" s="1"/>
  <c r="X58" i="24" s="1"/>
  <c r="AA58" i="24" s="1"/>
  <c r="AD58" i="24" s="1"/>
  <c r="I57" i="24"/>
  <c r="L57" i="24" s="1"/>
  <c r="O57" i="24" s="1"/>
  <c r="R57" i="24" s="1"/>
  <c r="U57" i="24" s="1"/>
  <c r="X57" i="24" s="1"/>
  <c r="AA57" i="24" s="1"/>
  <c r="AD57" i="24" s="1"/>
  <c r="I56" i="24"/>
  <c r="L56" i="24" s="1"/>
  <c r="O56" i="24" s="1"/>
  <c r="R56" i="24" s="1"/>
  <c r="U56" i="24" s="1"/>
  <c r="X56" i="24" s="1"/>
  <c r="AA56" i="24" s="1"/>
  <c r="AD56" i="24" s="1"/>
  <c r="I55" i="24"/>
  <c r="L55" i="24" s="1"/>
  <c r="O55" i="24" s="1"/>
  <c r="R55" i="24" s="1"/>
  <c r="U55" i="24" s="1"/>
  <c r="X55" i="24" s="1"/>
  <c r="AA55" i="24" s="1"/>
  <c r="AD55" i="24" s="1"/>
  <c r="I53" i="24"/>
  <c r="L53" i="24" s="1"/>
  <c r="O53" i="24" s="1"/>
  <c r="R53" i="24" s="1"/>
  <c r="U53" i="24" s="1"/>
  <c r="X53" i="24" s="1"/>
  <c r="AA53" i="24" s="1"/>
  <c r="AD53" i="24" s="1"/>
  <c r="I52" i="24"/>
  <c r="L52" i="24" s="1"/>
  <c r="O52" i="24" s="1"/>
  <c r="R52" i="24" s="1"/>
  <c r="U52" i="24" s="1"/>
  <c r="X52" i="24" s="1"/>
  <c r="AA52" i="24" s="1"/>
  <c r="AD52" i="24" s="1"/>
  <c r="I50" i="24"/>
  <c r="L50" i="24" s="1"/>
  <c r="O50" i="24" s="1"/>
  <c r="R50" i="24" s="1"/>
  <c r="U50" i="24" s="1"/>
  <c r="X50" i="24" s="1"/>
  <c r="AA50" i="24" s="1"/>
  <c r="AD50" i="24" s="1"/>
  <c r="I49" i="24"/>
  <c r="L49" i="24" s="1"/>
  <c r="O49" i="24" s="1"/>
  <c r="R49" i="24" s="1"/>
  <c r="U49" i="24" s="1"/>
  <c r="X49" i="24" s="1"/>
  <c r="AA49" i="24" s="1"/>
  <c r="AD49" i="24" s="1"/>
  <c r="I46" i="24"/>
  <c r="L46" i="24" s="1"/>
  <c r="O46" i="24" s="1"/>
  <c r="R46" i="24" s="1"/>
  <c r="U46" i="24" s="1"/>
  <c r="X46" i="24" s="1"/>
  <c r="AA46" i="24" s="1"/>
  <c r="AD46" i="24" s="1"/>
  <c r="I45" i="24"/>
  <c r="L45" i="24" s="1"/>
  <c r="O45" i="24" s="1"/>
  <c r="R45" i="24" s="1"/>
  <c r="U45" i="24" s="1"/>
  <c r="X45" i="24" s="1"/>
  <c r="AA45" i="24" s="1"/>
  <c r="AD45" i="24" s="1"/>
  <c r="I43" i="24"/>
  <c r="L43" i="24" s="1"/>
  <c r="O43" i="24" s="1"/>
  <c r="R43" i="24" s="1"/>
  <c r="U43" i="24" s="1"/>
  <c r="X43" i="24" s="1"/>
  <c r="AA43" i="24" s="1"/>
  <c r="AD43" i="24" s="1"/>
  <c r="I42" i="24"/>
  <c r="L42" i="24" s="1"/>
  <c r="O42" i="24" s="1"/>
  <c r="R42" i="24" s="1"/>
  <c r="U42" i="24" s="1"/>
  <c r="X42" i="24" s="1"/>
  <c r="AA42" i="24" s="1"/>
  <c r="AD42" i="24" s="1"/>
  <c r="I40" i="24"/>
  <c r="L40" i="24" s="1"/>
  <c r="O40" i="24" s="1"/>
  <c r="R40" i="24" s="1"/>
  <c r="U40" i="24" s="1"/>
  <c r="X40" i="24" s="1"/>
  <c r="AA40" i="24" s="1"/>
  <c r="AD40" i="24" s="1"/>
  <c r="I39" i="24"/>
  <c r="L39" i="24" s="1"/>
  <c r="O39" i="24" s="1"/>
  <c r="R39" i="24" s="1"/>
  <c r="U39" i="24" s="1"/>
  <c r="X39" i="24" s="1"/>
  <c r="AA39" i="24" s="1"/>
  <c r="AD39" i="24" s="1"/>
  <c r="I38" i="24"/>
  <c r="L38" i="24" s="1"/>
  <c r="O38" i="24" s="1"/>
  <c r="R38" i="24" s="1"/>
  <c r="U38" i="24" s="1"/>
  <c r="X38" i="24" s="1"/>
  <c r="AA38" i="24" s="1"/>
  <c r="AD38" i="24" s="1"/>
  <c r="I37" i="24"/>
  <c r="L37" i="24" s="1"/>
  <c r="O37" i="24" s="1"/>
  <c r="R37" i="24" s="1"/>
  <c r="U37" i="24" s="1"/>
  <c r="X37" i="24" s="1"/>
  <c r="AA37" i="24" s="1"/>
  <c r="AD37" i="24" s="1"/>
  <c r="I36" i="24"/>
  <c r="L36" i="24" s="1"/>
  <c r="O36" i="24" s="1"/>
  <c r="R36" i="24" s="1"/>
  <c r="U36" i="24" s="1"/>
  <c r="X36" i="24" s="1"/>
  <c r="AA36" i="24" s="1"/>
  <c r="AD36" i="24" s="1"/>
  <c r="I35" i="24"/>
  <c r="L35" i="24" s="1"/>
  <c r="O35" i="24" s="1"/>
  <c r="R35" i="24" s="1"/>
  <c r="U35" i="24" s="1"/>
  <c r="X35" i="24" s="1"/>
  <c r="AA35" i="24" s="1"/>
  <c r="AD35" i="24" s="1"/>
  <c r="I34" i="24"/>
  <c r="L34" i="24" s="1"/>
  <c r="O34" i="24" s="1"/>
  <c r="R34" i="24" s="1"/>
  <c r="U34" i="24" s="1"/>
  <c r="X34" i="24" s="1"/>
  <c r="AA34" i="24" s="1"/>
  <c r="AD34" i="24" s="1"/>
  <c r="I33" i="24"/>
  <c r="L33" i="24" s="1"/>
  <c r="O33" i="24" s="1"/>
  <c r="R33" i="24" s="1"/>
  <c r="U33" i="24" s="1"/>
  <c r="X33" i="24" s="1"/>
  <c r="AA33" i="24" s="1"/>
  <c r="AD33" i="24" s="1"/>
  <c r="H204" i="24"/>
  <c r="I32" i="24"/>
  <c r="L32" i="24" s="1"/>
  <c r="O32" i="24" s="1"/>
  <c r="R32" i="24" s="1"/>
  <c r="U32" i="24" s="1"/>
  <c r="X32" i="24" s="1"/>
  <c r="AA32" i="24" s="1"/>
  <c r="AD32" i="24" s="1"/>
  <c r="I31" i="24"/>
  <c r="L31" i="24" s="1"/>
  <c r="O31" i="24" s="1"/>
  <c r="R31" i="24" s="1"/>
  <c r="U31" i="24" s="1"/>
  <c r="X31" i="24" s="1"/>
  <c r="AA31" i="24" s="1"/>
  <c r="AD31" i="24" s="1"/>
  <c r="I30" i="24"/>
  <c r="L30" i="24" s="1"/>
  <c r="O30" i="24" s="1"/>
  <c r="R30" i="24" s="1"/>
  <c r="U30" i="24" s="1"/>
  <c r="X30" i="24" s="1"/>
  <c r="AA30" i="24" s="1"/>
  <c r="AD30" i="24" s="1"/>
  <c r="I26" i="24"/>
  <c r="L26" i="24" s="1"/>
  <c r="O26" i="24" s="1"/>
  <c r="R26" i="24" s="1"/>
  <c r="U26" i="24" s="1"/>
  <c r="X26" i="24" s="1"/>
  <c r="AA26" i="24" s="1"/>
  <c r="AD26" i="24" s="1"/>
  <c r="I25" i="24"/>
  <c r="L25" i="24" s="1"/>
  <c r="O25" i="24" s="1"/>
  <c r="R25" i="24" s="1"/>
  <c r="U25" i="24" s="1"/>
  <c r="X25" i="24" s="1"/>
  <c r="AA25" i="24" s="1"/>
  <c r="AD25" i="24" s="1"/>
  <c r="I24" i="24"/>
  <c r="L24" i="24" s="1"/>
  <c r="O24" i="24" s="1"/>
  <c r="R24" i="24" s="1"/>
  <c r="U24" i="24" s="1"/>
  <c r="X24" i="24" s="1"/>
  <c r="AA24" i="24" s="1"/>
  <c r="AD24" i="24" s="1"/>
  <c r="I22" i="24"/>
  <c r="L22" i="24" s="1"/>
  <c r="O22" i="24" s="1"/>
  <c r="R22" i="24" s="1"/>
  <c r="U22" i="24" s="1"/>
  <c r="X22" i="24" s="1"/>
  <c r="AA22" i="24" s="1"/>
  <c r="AD22" i="24" s="1"/>
  <c r="I20" i="24"/>
  <c r="L20" i="24" s="1"/>
  <c r="O20" i="24" s="1"/>
  <c r="R20" i="24" s="1"/>
  <c r="U20" i="24" s="1"/>
  <c r="X20" i="24" s="1"/>
  <c r="AA20" i="24" s="1"/>
  <c r="AD20" i="24" s="1"/>
  <c r="I19" i="24"/>
  <c r="L19" i="24" s="1"/>
  <c r="O19" i="24" s="1"/>
  <c r="R19" i="24" s="1"/>
  <c r="U19" i="24" s="1"/>
  <c r="X19" i="24" s="1"/>
  <c r="AA19" i="24" s="1"/>
  <c r="AD19" i="24" s="1"/>
  <c r="I18" i="24"/>
  <c r="L18" i="24" s="1"/>
  <c r="O18" i="24" s="1"/>
  <c r="R18" i="24" s="1"/>
  <c r="U18" i="24" s="1"/>
  <c r="X18" i="24" s="1"/>
  <c r="AA18" i="24" s="1"/>
  <c r="AD18" i="24" s="1"/>
  <c r="I15" i="24"/>
  <c r="L15" i="24" s="1"/>
  <c r="O15" i="24" s="1"/>
  <c r="R15" i="24" s="1"/>
  <c r="U15" i="24" s="1"/>
  <c r="X15" i="24" s="1"/>
  <c r="AA15" i="24" s="1"/>
  <c r="AD15" i="24" s="1"/>
  <c r="I14" i="24"/>
  <c r="L14" i="24" s="1"/>
  <c r="O14" i="24" s="1"/>
  <c r="R14" i="24" s="1"/>
  <c r="U14" i="24" s="1"/>
  <c r="X14" i="24" s="1"/>
  <c r="AA14" i="24" s="1"/>
  <c r="AD14" i="24" s="1"/>
  <c r="I13" i="24"/>
  <c r="L13" i="24" s="1"/>
  <c r="O13" i="24" s="1"/>
  <c r="R13" i="24" s="1"/>
  <c r="U13" i="24" s="1"/>
  <c r="X13" i="24" s="1"/>
  <c r="AA13" i="24" s="1"/>
  <c r="AD13" i="24" s="1"/>
  <c r="I12" i="24"/>
  <c r="L12" i="24" s="1"/>
  <c r="O12" i="24" s="1"/>
  <c r="R12" i="24" s="1"/>
  <c r="U12" i="24" s="1"/>
  <c r="X12" i="24" s="1"/>
  <c r="AA12" i="24" s="1"/>
  <c r="AD12" i="24" s="1"/>
  <c r="I11" i="24"/>
  <c r="L11" i="24" s="1"/>
  <c r="O11" i="24" s="1"/>
  <c r="R11" i="24" s="1"/>
  <c r="U11" i="24" s="1"/>
  <c r="X11" i="24" s="1"/>
  <c r="AA11" i="24" s="1"/>
  <c r="AD11" i="24" s="1"/>
  <c r="I8" i="24"/>
  <c r="L8" i="24" s="1"/>
  <c r="O8" i="24" s="1"/>
  <c r="R8" i="24" s="1"/>
  <c r="U8" i="24" s="1"/>
  <c r="X8" i="24" s="1"/>
  <c r="AA8" i="24" s="1"/>
  <c r="AD8" i="24" s="1"/>
  <c r="I7" i="24"/>
  <c r="L7" i="24" s="1"/>
  <c r="O7" i="24" s="1"/>
  <c r="R7" i="24" s="1"/>
  <c r="U7" i="24" s="1"/>
  <c r="X7" i="24" s="1"/>
  <c r="AA7" i="24" s="1"/>
  <c r="AD7" i="24" s="1"/>
  <c r="AU242" i="22" l="1"/>
  <c r="AS191" i="21"/>
  <c r="I204" i="24"/>
  <c r="L204" i="24" s="1"/>
  <c r="O204" i="24" s="1"/>
  <c r="R204" i="24" s="1"/>
  <c r="U204" i="24" s="1"/>
  <c r="X204" i="24" s="1"/>
  <c r="AD204" i="24" l="1"/>
  <c r="AA204" i="24"/>
  <c r="C366" i="19"/>
  <c r="AT204" i="24" l="1"/>
</calcChain>
</file>

<file path=xl/comments1.xml><?xml version="1.0" encoding="utf-8"?>
<comments xmlns="http://schemas.openxmlformats.org/spreadsheetml/2006/main">
  <authors>
    <author>Autor</author>
  </authors>
  <commentList>
    <comment ref="M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ACTIVACION DE LAS PLAZAS DE DAVID RUANO Y AMANDA</t>
        </r>
      </text>
    </comment>
    <comment ref="J10" authorId="0" shape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se aumenta para las horas extras de Rosa Yolanda Serrano de 60 horas según acta 16, acuerdo 07 del 01/04/23 y se quita 0101-51701</t>
        </r>
      </text>
    </comment>
    <comment ref="Y1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EL PAGO DE HORAS EXTRAS DE LOCHI SEGÚN ACTA 19 ACUERDO 09 DEL 27/07/21</t>
        </r>
      </text>
    </comment>
    <comment ref="K16" authorId="0" shape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se aumenta para las horas extras de Rosa Yolanda Serrano de 60 horas según acta 16, acuerdo 07 del 01/04/23 y se quita 0101-51701</t>
        </r>
      </text>
    </comment>
    <comment ref="AC1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para a justar el pago de los servicios de un albañil para la contruccion de casa de rosa irma garcia según acta, 39, acuerdo 01 del 26/11/21</t>
        </r>
      </text>
    </comment>
    <comment ref="AB1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a justar el pago de los servicios de un albañil para la contruccion de casa de rosa irma garcia según acyta, 39, acuerdo 01 del 26/11/21</t>
        </r>
      </text>
    </comment>
    <comment ref="AC1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A SOLICITUD DEL SUPERVISOR DE HACIENDA DEBIDO AQUE NO SE LE PUEDE APLICAR EL 1% SEGUNA ACTA 32, ACUERDO 05 DEL 08/10/21.
Se quita $ 1,400 para  la compra de ataudes acta 35, acuerdo 17 de fecha 28/10/21</t>
        </r>
      </text>
    </comment>
    <comment ref="F2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esto espara la compra de juguetes</t>
        </r>
      </text>
    </comment>
    <comment ref="F3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son $ 7,000 para el 7% fiestan</t>
        </r>
      </text>
    </comment>
    <comment ref="H3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SEGÚN ACTA 02, ACUERDO 16 DEL 10/01/23, 0101-54599 por $ 25.75 y se disminuye 0101-51499.
se aumenta 0101-54203$ 990. y se disminuye 0101-54199, por $ 990 según acta 04. acuerdo 24 del 26/01/23
 se disminuye 0101-54199 $ 1,745.33 y se aumenta 0101-54201 segun acta 05, acuerdo 17 del 01/02/23
- se disminuye por una devolucion que se tuvo que hacer segu acta 24, acuerdo 14, del 01/06/23</t>
        </r>
      </text>
    </comment>
    <comment ref="Z3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EL PAGO DE HORAS EXTRAS DE LOCHI SEGÚN ACTA 19 ACUERDO 09 DEL 27/07/21</t>
        </r>
      </text>
    </comment>
    <comment ref="G3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0101-54201 $ 1,745.33, Y SE DISMINUYE 0101-54199, SEGÚN ACTA 05, ACUERDO 17 DEL 01/02/23</t>
        </r>
      </text>
    </comment>
    <comment ref="G3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$ 990 y se quita de la 0101-54199, según acta 04 acuerdo 24 del 26/01/23</t>
        </r>
      </text>
    </comment>
    <comment ref="F4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$ 72,000 del fondo comun y  $ 83,000 del 7% fiestas</t>
        </r>
      </text>
    </comment>
    <comment ref="AB4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A SOLICITUD DEL SUPERVISOR DE HACIENDA SEGUNA ACTA 32, ACUERDO 05 DEL 08/10/21</t>
        </r>
      </text>
    </comment>
    <comment ref="G4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SEGÚN ACTA 02, ACUERDO 16 DEL 10/01/23</t>
        </r>
      </text>
    </comment>
    <comment ref="G47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debido a la devolucion que se hizo según acta 24, acuerdo 14, del 01/06/23</t>
        </r>
      </text>
    </comment>
    <comment ref="AB5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la compra de ataudes según acta 35, acuerdo 17, de fecha 28/10/21</t>
        </r>
      </text>
    </comment>
    <comment ref="Y5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PARA LA CONTRATACION DE SUSANA STHEPHANIA CAJERA DE ALTAVISTA DE AGOSTO A DIC. SEGÚN ACTA 21 ACUERDO 13 DEL 10/08/21</t>
        </r>
      </text>
    </comment>
    <comment ref="Z67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PARA LA CONTRATACION DE SUSANA STHEPHANIA CAJERA DE ALTAVISTA DE AGOSTO A DIC. SEGÚN ACTA 21 ACUERDO 13 DEL 10/08/21</t>
        </r>
      </text>
    </comment>
    <comment ref="J108" authorId="0" shape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SE AUMENTA LAS HORAS EXTRAS DEL CAM SEGÚN ACTA 19, ACUERDO 08 DEL 25/04/23 Y SE QUITA 0201-51701 $ 20,507.22</t>
        </r>
      </text>
    </comment>
    <comment ref="K113" authorId="0" shape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SE AUMENTA LAS HORAS EXTRAS DEL CAM SEGÚN ACTA 19, ACUERDO 08 DEL 25/04/23 Y SE QUITA 0201-51701 $ 20,507.22</t>
        </r>
      </text>
    </comment>
    <comment ref="G11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presupuesta $ 3,285, para los honorarios de don armando rodriguez como jardinero, según acta 16, acuerdo 06 del 01/04/23</t>
        </r>
      </text>
    </comment>
    <comment ref="Z12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esto se quita para aumentar el salario a los 3 agentes del CAM apartir de agosto según acta 20 acuerdo 05 del 03/08/21</t>
        </r>
      </text>
    </comment>
    <comment ref="H13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presupuesta $ 3,285, para los honorarios de don armando rodriguez como jardinero, según acta 16, acuerdo 06 del 01/04/23</t>
        </r>
      </text>
    </comment>
    <comment ref="AC15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el salrio de 3 meses porque se pensiona según acta 35, acuerdo 06 del 28/10/21</t>
        </r>
      </text>
    </comment>
    <comment ref="G15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PARA EL PAGO DE VACACIONES A JUAN CARLOS LOPEZ, Y JULIO ERNESTO ALVARADO SEGÚN ACTA 15, ACUERDO 03 DEL 30/03/23</t>
        </r>
      </text>
    </comment>
    <comment ref="Y16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EL AUMENTO DE ARMANDO ELIAS SEGUAN ACTA 21,ACUERDO 06 DEL 10/08/21</t>
        </r>
      </text>
    </comment>
    <comment ref="AB16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el salario de 3 meses porque se pensiona según acta 35, acuerdo 06 del 28/10/21</t>
        </r>
      </text>
    </comment>
    <comment ref="Z16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EL AUMENTO DE ARMANDO ELIAS SEGUAN ACATA 21,ACUERDO 06 DEL 10/08/21</t>
        </r>
      </text>
    </comment>
    <comment ref="H17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la reforma de aumento al presupuesto en ingreso se aumenta 12299 $ 1,123.77 y de egreso 0202-54118, por $ 1,123.77, según acta 02, acuerdo 22, del 10/01/23</t>
        </r>
      </text>
    </comment>
    <comment ref="H18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PARA EL PAGO DE VACACIONES A JUAN CARLOS LOPEZ, Y JULIO ERNESTO ALVARADO SEGÚN ACTA 15, ACUERDO 03 DEL 30/03/23</t>
        </r>
      </text>
    </comment>
    <comment ref="K180" authorId="0" shape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se crea este rubro 54319 para la inspeccion que se le hara a las lamparas led según acta 14, acuerdo 05 del 21/03/23 y se quita de la 0202- 54199 $ 1,300</t>
        </r>
      </text>
    </comment>
    <comment ref="J186" authorId="0" shape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se crea este rubro 54319 para la inspeccion que se le hara a las lamparas led según acta 14, acuerdo 05 del 21/03/23 y se quita de la 0202- 54199 $ 1,300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AJ61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reprogramacion seguna acta, 62, acuerdo 12, 09/12/22, carroza navideña añtavista</t>
        </r>
      </text>
    </comment>
  </commentList>
</comments>
</file>

<file path=xl/comments3.xml><?xml version="1.0" encoding="utf-8"?>
<comments xmlns="http://schemas.openxmlformats.org/spreadsheetml/2006/main">
  <authors>
    <author>Autor</author>
  </authors>
  <commentList>
    <comment ref="E7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Jose Alonso Parada </t>
        </r>
      </text>
    </comment>
    <comment ref="F2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Horas extras del mes de febrero de gloria luz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maria rubidia sandoval
Luis Antonio Hernandez
Ronay Kevin Henrique
Gonzalo Eliseo  Torres
Nahun Martinez</t>
        </r>
      </text>
    </comment>
    <comment ref="E3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DE:
JESUS EDGARDO FUENTES
JOSE WILFREDO TOBAR
JOSE DAVID HENRIQUEZ
JOSE ISIDRO TORRES
WILLIAN ALEXANDER MONTANO
RAMON AMILCAR FLORES</t>
        </r>
      </text>
    </comment>
    <comment ref="E47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DE:
JESUS EDGARDO FUENTES
JOSE WILFREDO TOBAR
JOSE DAVID HENRIQUEZ
JOSE ISIDRO TORRES
WILLIAN ALEXANDER MONTANO
RAMON AMILCAR FLORES</t>
        </r>
      </text>
    </comment>
    <comment ref="E6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JOSE BENITO,
MARIO ALEXANDER,
JORGE ANTONIO MAGAÑA
DAGOBERTO ANZORA HENRIQUEZ
JOSE EDGARDO TORRES TORRES
SANDRA ELIZABETH SANCHEZ
SANDRA ELIZABETH ORELLANA</t>
        </r>
      </text>
    </comment>
    <comment ref="E6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 miguel angel torre y aristides quijano</t>
        </r>
      </text>
    </comment>
    <comment ref="F10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pago de vacaciones de jose abel, jose eesteban, gerardo augusto</t>
        </r>
      </text>
    </comment>
    <comment ref="E11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 wilson calderon, marco tulio romero, henan rodriguez</t>
        </r>
      </text>
    </comment>
    <comment ref="D15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nuevo contratador seguna acta 54,  Acuerdo 05 del 08/11/22</t>
        </r>
      </text>
    </comment>
    <comment ref="D15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personal nuevo contratado seguna acta 54, acuerdo 05 del 08/11/22</t>
        </r>
      </text>
    </comment>
  </commentList>
</comments>
</file>

<file path=xl/comments4.xml><?xml version="1.0" encoding="utf-8"?>
<comments xmlns="http://schemas.openxmlformats.org/spreadsheetml/2006/main">
  <authors>
    <author>Autor</author>
  </authors>
  <commentList>
    <comment ref="AC2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la reforma según acta 02, acuerdo 22, del 10/01/23</t>
        </r>
      </text>
    </comment>
    <comment ref="E7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 juan carlos lopez y julio ernesto</t>
        </r>
      </text>
    </comment>
    <comment ref="B17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ESTA FACTURA FUE CAMBIADA LA QUE SE LEGALIZO PRIMERA FUE # 0066 Y SE CAMBIO POR 0075, EL MONTO ES EL MISMO PERO LA FECHA ES DIFENRETE
</t>
        </r>
      </text>
    </comment>
  </commentList>
</comments>
</file>

<file path=xl/sharedStrings.xml><?xml version="1.0" encoding="utf-8"?>
<sst xmlns="http://schemas.openxmlformats.org/spreadsheetml/2006/main" count="2062" uniqueCount="833">
  <si>
    <t>FONDO COMUN - 0101</t>
  </si>
  <si>
    <t>FONDO COMUN - 0102</t>
  </si>
  <si>
    <t>FONDO COMUN - 0202</t>
  </si>
  <si>
    <t>FONDO COMUN - 0201</t>
  </si>
  <si>
    <t>ESTRUCTURA PRESUPUESTARIA</t>
  </si>
  <si>
    <t>(6) Objeto Específico</t>
  </si>
  <si>
    <t>(7) DENOMINACIÓN</t>
  </si>
  <si>
    <t>(8) MONTO</t>
  </si>
  <si>
    <t>(1) Area de Gestión</t>
  </si>
  <si>
    <t>(3) Linea de Trabajo</t>
  </si>
  <si>
    <t>01</t>
  </si>
  <si>
    <t xml:space="preserve">Sueldos </t>
  </si>
  <si>
    <t xml:space="preserve">Sueldos Eventuales </t>
  </si>
  <si>
    <t>Por Remuneraciones Permanentes</t>
  </si>
  <si>
    <t>Por Remuneraciones Eventuales</t>
  </si>
  <si>
    <t xml:space="preserve">Por Prestaciones de Servicio en el pais </t>
  </si>
  <si>
    <t>Honorarios</t>
  </si>
  <si>
    <t>Prestaciones Sociales al Personal</t>
  </si>
  <si>
    <t>Productos Alimenticios para Personas</t>
  </si>
  <si>
    <t>Productos Agropecuarios y Forestales</t>
  </si>
  <si>
    <t>Productos Textiles y Vestuarios</t>
  </si>
  <si>
    <t>Productos de Cuero y Caucho</t>
  </si>
  <si>
    <t>Productos Químicos</t>
  </si>
  <si>
    <t>Productos Farmacéuticos y Medicinales</t>
  </si>
  <si>
    <t>Materiales de Oficina</t>
  </si>
  <si>
    <t>Materiales Informáticos</t>
  </si>
  <si>
    <t>Herramientas, Rep. Y Accesorios</t>
  </si>
  <si>
    <t>Materiales Eléctricos</t>
  </si>
  <si>
    <t>Bienes de Uso y Consumo Diversos</t>
  </si>
  <si>
    <t>Servicios Energía Eléctrica</t>
  </si>
  <si>
    <t>Servicios de Agua</t>
  </si>
  <si>
    <t>Servicios de Telecomunicaciones</t>
  </si>
  <si>
    <t>Mtto. Y Rep. De Bienes Muebles</t>
  </si>
  <si>
    <t>Servicios de Publicidad</t>
  </si>
  <si>
    <t>Impresiones, Public. Y Reproducciones</t>
  </si>
  <si>
    <t>Arrendamiento de Bienes Inmuebles</t>
  </si>
  <si>
    <t>Pasajes al Interior</t>
  </si>
  <si>
    <t>Derechos</t>
  </si>
  <si>
    <t>Primas y Gastos de Seguros de Personas</t>
  </si>
  <si>
    <t>A Personas naturales</t>
  </si>
  <si>
    <t>Mobiliario</t>
  </si>
  <si>
    <t>Equipos Informáticos</t>
  </si>
  <si>
    <t>02</t>
  </si>
  <si>
    <t xml:space="preserve">Horas Extraordinarias </t>
  </si>
  <si>
    <t>Minerales,  metálicos y productos derivados</t>
  </si>
  <si>
    <t>Comisiones y Gastos Bancarios</t>
  </si>
  <si>
    <t xml:space="preserve">Beneficios Adicionales </t>
  </si>
  <si>
    <t>Combustibles y Lubricantes</t>
  </si>
  <si>
    <t>Materiales de Defensa y Seg. Pública</t>
  </si>
  <si>
    <t>Servicios de Correos</t>
  </si>
  <si>
    <t>Alumbrado Publico</t>
  </si>
  <si>
    <t>(9) TOTAL GASTOS</t>
  </si>
  <si>
    <t>Aumento</t>
  </si>
  <si>
    <t xml:space="preserve">Disminuyo </t>
  </si>
  <si>
    <t>REFORMA 2</t>
  </si>
  <si>
    <t>REFORMA 3</t>
  </si>
  <si>
    <t>Saldo</t>
  </si>
  <si>
    <t xml:space="preserve"> EJECUCION Y REFORMAS AL FONDO COMUN </t>
  </si>
  <si>
    <t xml:space="preserve">ENERO </t>
  </si>
  <si>
    <t>TOTAL</t>
  </si>
  <si>
    <t>Productos de Papel y Carton</t>
  </si>
  <si>
    <t>Combustible y Lubricantes</t>
  </si>
  <si>
    <t>Materiales Informaticos</t>
  </si>
  <si>
    <t>Matto. Y Reparacion de Bines Inmuebles</t>
  </si>
  <si>
    <t>Impresiones, Publicaciones y Reproducciones</t>
  </si>
  <si>
    <t>Multas y Costas Judiciales</t>
  </si>
  <si>
    <t>Bienes Muebles Diversos</t>
  </si>
  <si>
    <t>Productos de papel y Carton</t>
  </si>
  <si>
    <t>Servicios Generales y Arrendamientos Diversos</t>
  </si>
  <si>
    <t>Servicios de Capacitacion</t>
  </si>
  <si>
    <t>Derechos de Propiedad Intelectual</t>
  </si>
  <si>
    <t>Horas extras</t>
  </si>
  <si>
    <t>sueldo per. Permanente</t>
  </si>
  <si>
    <t>sueldo contrato</t>
  </si>
  <si>
    <t>Vacaciones pers. Permanente</t>
  </si>
  <si>
    <t>suel.perm</t>
  </si>
  <si>
    <t>suel.cont</t>
  </si>
  <si>
    <t>sueldo.cont</t>
  </si>
  <si>
    <t>sueldo Permanente</t>
  </si>
  <si>
    <t>Gastos de Representacion</t>
  </si>
  <si>
    <t>Indemnizacion permanente</t>
  </si>
  <si>
    <t>Indemnizacion contrato</t>
  </si>
  <si>
    <t>Al personal de servicio Permanente</t>
  </si>
  <si>
    <t>REFORMA 4</t>
  </si>
  <si>
    <t>REFORMA 5</t>
  </si>
  <si>
    <t>Transporte, Flete y Almacenamiento</t>
  </si>
  <si>
    <t>Consultorias, Estudios e Investigaciones Diversas</t>
  </si>
  <si>
    <t>(2) Unidad Presupuestaria</t>
  </si>
  <si>
    <t>REFORMA 6</t>
  </si>
  <si>
    <t>REFORMA 7</t>
  </si>
  <si>
    <t>Al Personal de Servicio Permanente</t>
  </si>
  <si>
    <t>Al Personal de Servicio Eventual</t>
  </si>
  <si>
    <t>Arrendamiento de Bienes Muebles</t>
  </si>
  <si>
    <t>Al Personal de Servicio Pemanente</t>
  </si>
  <si>
    <t>Al Personal  de Servicio Eventual</t>
  </si>
  <si>
    <t>Sueldo.permanent</t>
  </si>
  <si>
    <t>Estudios e Investigaciones</t>
  </si>
  <si>
    <t>Productos Farmaceuticos y Medicinales</t>
  </si>
  <si>
    <t>Arrendamientos de Bienes Inmuebles</t>
  </si>
  <si>
    <t>Matt.y Rep. De Bienes Muebles</t>
  </si>
  <si>
    <t>Materiales de Defensa y Seg. Publica</t>
  </si>
  <si>
    <t>Mant.y Repar. De Bs Muebles</t>
  </si>
  <si>
    <t>Miner. No Metalicos y Prod. Der.</t>
  </si>
  <si>
    <t>Equipos Informaticos</t>
  </si>
  <si>
    <t>INSAFOR,ISSS,INPEP,IPSFA</t>
  </si>
  <si>
    <t>AFPs</t>
  </si>
  <si>
    <t>ALCALDIA MUNICIPAL DE TONACATEPEQUE</t>
  </si>
  <si>
    <t xml:space="preserve"> PERMANENTE</t>
  </si>
  <si>
    <t xml:space="preserve"> EVENTUALES</t>
  </si>
  <si>
    <t>Atenciones  Oficiales</t>
  </si>
  <si>
    <t>PERMANENTE</t>
  </si>
  <si>
    <t>EVENTUALES</t>
  </si>
  <si>
    <t>Cuentas por pagar de años anteriores</t>
  </si>
  <si>
    <t>Viaticos por Comision Interna</t>
  </si>
  <si>
    <t xml:space="preserve">Especies Municipales Dibersas </t>
  </si>
  <si>
    <t>Maquinaria y Equipo para Apoyo Institucional</t>
  </si>
  <si>
    <t>Transporte Fletes y Almacenamiento</t>
  </si>
  <si>
    <t>Llantas y Neumaticos</t>
  </si>
  <si>
    <t>Servicio de Agua</t>
  </si>
  <si>
    <t>Mtto. Y Rep. De Vehiculos</t>
  </si>
  <si>
    <t>Transporte Flete y Almacenamiento</t>
  </si>
  <si>
    <t>Aguinaldo</t>
  </si>
  <si>
    <t>Minerales no metálicos y productos derivados</t>
  </si>
  <si>
    <t>Matto y Rep de Vehiculos</t>
  </si>
  <si>
    <t>Publicidad</t>
  </si>
  <si>
    <t>Aguinaldos</t>
  </si>
  <si>
    <t>Indemnizaciones al personalpermanete</t>
  </si>
  <si>
    <t>Indemniz.per</t>
  </si>
  <si>
    <t>AGUINALDO</t>
  </si>
  <si>
    <t>Contrato</t>
  </si>
  <si>
    <t>Devoluciones de Impuestos Pecibidos en Exceso</t>
  </si>
  <si>
    <t>Al personal de serv.permanente</t>
  </si>
  <si>
    <t>Indemnizaciones al personal contrato</t>
  </si>
  <si>
    <t xml:space="preserve">Prestaciones Sociales al Personal </t>
  </si>
  <si>
    <t>MES DE JUNIO</t>
  </si>
  <si>
    <t>contrato</t>
  </si>
  <si>
    <t>REFORMA 8</t>
  </si>
  <si>
    <t>Servicios de Contabilidad y auditoria</t>
  </si>
  <si>
    <t>Miner. Metalicos y Prod. Der.</t>
  </si>
  <si>
    <t>Maquinaria y Equipo</t>
  </si>
  <si>
    <t>Servicios de Energia Electrica</t>
  </si>
  <si>
    <t>Gastos Diversos</t>
  </si>
  <si>
    <t>Arrendamientos por el uso de bienes intangibles</t>
  </si>
  <si>
    <t>Depositos de Desechos</t>
  </si>
  <si>
    <t>Minerales No Met. y Productos Derivados</t>
  </si>
  <si>
    <t>Minerales,  Metálicos y Productos Derivados</t>
  </si>
  <si>
    <t>09/01/23</t>
  </si>
  <si>
    <t>Pago a Alirio Ravis gastos de representacion del mes de enero</t>
  </si>
  <si>
    <t>05/01/23</t>
  </si>
  <si>
    <t>Pago de recibo de caess Maria Polanco mes de enero</t>
  </si>
  <si>
    <t>11/01/23</t>
  </si>
  <si>
    <t>Pago de planilla de prestacion social del personl ley cam y contrato del mes de enero</t>
  </si>
  <si>
    <t>gastos fijos, 01, acuerdo 06, 03/01/23</t>
  </si>
  <si>
    <t>12/01/23</t>
  </si>
  <si>
    <t>Pago de fact. 138701, ministerio de gobernacion envio de correos de ref</t>
  </si>
  <si>
    <t>13/01/23</t>
  </si>
  <si>
    <t xml:space="preserve">Pago d efact. 133764322, Caess Nic 20297818, alumbrado publico del mes de enero </t>
  </si>
  <si>
    <t xml:space="preserve">Pago de fact. 133764321, Caess NIC 20297818, energia electrica del mes de enero </t>
  </si>
  <si>
    <t>Pago de fact. 0685, Alvaro Ernesto Urrutia compra de 12 garrafones de agua</t>
  </si>
  <si>
    <t>Pago de fact. 0109, Gabriel Angel Zavala compra de 43 garrafones de agua</t>
  </si>
  <si>
    <t>16/01/23</t>
  </si>
  <si>
    <t xml:space="preserve">Pago de fact. 4856, Telesis, por servicios de 45 radios mes de enero </t>
  </si>
  <si>
    <t>Pago de fact. 0686, Alvaro Erensto Urrutia compra de 14 garrafones de agua</t>
  </si>
  <si>
    <t>Herramientas y Repuestos principales</t>
  </si>
  <si>
    <t>19/01/23</t>
  </si>
  <si>
    <t>Pago d efact. 0687, Alvaro Ernesto Urrutia compra de 5 garrafones de agua</t>
  </si>
  <si>
    <t>Pago de fact. 0681, Alvaro Ernesto Urrutia compra de 8 garrafones de agua</t>
  </si>
  <si>
    <t>Pago de fact. 0679, Alvaro Ernesto Urrutia compra de 14 garrafones de agua</t>
  </si>
  <si>
    <t>Pago de fact. 0682, Alvaro Ernesto Urrutia compra de 17 garrafones de agua</t>
  </si>
  <si>
    <t>Pago de fact. 0684, Alvaro Ernesto Urrutia compra de 13 garrafones de agua</t>
  </si>
  <si>
    <t>Pago de fact. 0683, Alvaro Ernesto Urrutia compra de 9 garrafones de agua</t>
  </si>
  <si>
    <t>Pago de fact. 4790697, cta 08998435,  Anda Cementerio nuevo mes de enero</t>
  </si>
  <si>
    <t>Pago de fact. 4790696,  Anda cta 08998427,  Cementerio viejo mes de enero</t>
  </si>
  <si>
    <t>Pago de planilla de salario del personal ley cam del mes de enero</t>
  </si>
  <si>
    <t>Pago de planilla de salario del personal por contrato del mes de enero</t>
  </si>
  <si>
    <t>Pago de planilla de salario del personal pensionado del mes de enero</t>
  </si>
  <si>
    <t>Pago de fact. 4793619, Anda Cta 01767334, rastro municipal mes de enero</t>
  </si>
  <si>
    <t>Pago de fact. 4793645, Anda Cta 01767396, 1ra calle pte oficinas alcaldia mes de enero</t>
  </si>
  <si>
    <t>Pago de fact. 4793631, Anda Cta 01767671, 1ra calle pte y 4ta av. Sur mercado municipal mes de enero</t>
  </si>
  <si>
    <t>Pago d efact. 4793646, Anda Cta 01767407, 2da av. Sur y 1ra calle pte alcaldia mes de enero</t>
  </si>
  <si>
    <t>Pago de fact. 4793624, Anda Cta 04785266, 5ta av. Sur y calle el golgota alcaldia mes de enero</t>
  </si>
  <si>
    <t>Pago d efact. 4793626, Anda Cta 04785297, 4ta calle pte y 2da av. Nte alcaldia mes de enero</t>
  </si>
  <si>
    <t>Pago d efact. 4719823, Anda Cta 07947107, casa de la juventud mes de enero</t>
  </si>
  <si>
    <t>Pago de fact. 4793648, Anda Cta 04785301, 2da av. Nte parque municipal mes de enero</t>
  </si>
  <si>
    <t>Pago de fact. 4793647, Anda Cta 05070031, calle nicolas aguilar y 2da av. Sur mes de enero</t>
  </si>
  <si>
    <t>Pago de fact. 4793627, Anda Cta 07053752, 6ta av. Nte y 2da calle pte alcaldai mes de enero</t>
  </si>
  <si>
    <t>Pago de fact. 4793625, Anda Cta 09043997, polideportivo mes de enero</t>
  </si>
  <si>
    <t>Pago d efact. 4793634, Anda Cta 09103355, cancha de futbol cmenterio mes de enero</t>
  </si>
  <si>
    <t>Pago de fact. 4793644, Anda Cta 01767156, 1ra calle pte alcaldia mes de enero</t>
  </si>
  <si>
    <t>Pago de fact. 4719815, Anda Cta 06050212, av. Mistancingo distrito italia mes de enero</t>
  </si>
  <si>
    <t>Pago de fact. 4719814, Anda Cta 06896002, mercado distrito italia mes de enero</t>
  </si>
  <si>
    <t>Pago de fact. 4719821, Anda Cta 06956532, parque los niños distrito italia mes de enero</t>
  </si>
  <si>
    <t>Pago de fact. 0688, Alvaro Ernesto Urrutia compr a de 18 garrafones de agua</t>
  </si>
  <si>
    <t>Pago de recibos del Centro Nacional de Registro por consulturia y certificaciones extendidas</t>
  </si>
  <si>
    <t>20/01/23</t>
  </si>
  <si>
    <t>Pago a Jose Mauricio Pcheco por indemnizacion de renuncia voluntaria del mes de enero</t>
  </si>
  <si>
    <t>Pago a Jose Francisco Martinez por indemnizacion por renuncia voluntaria mes de enero</t>
  </si>
  <si>
    <t>Pago d efact. 0689, Alvaro Eresnto Urutia compra de 15 garafones de agua</t>
  </si>
  <si>
    <t>Pago de fact. 134056870, Caess NIC 7418, comision de emision de recibos del mes de enero</t>
  </si>
  <si>
    <t>23/01/23</t>
  </si>
  <si>
    <t>Pago de fact. 27605677, Delsur NC 506692102, energia mes de enero</t>
  </si>
  <si>
    <t>24/01/23</t>
  </si>
  <si>
    <t>Pago de fact. 27539190, Delsur NC 502407502, Alumbrado publico del mes de enero</t>
  </si>
  <si>
    <t>Pago de fact. 27562409, NC 516948601, Delsur energia del mes de enero</t>
  </si>
  <si>
    <t>Pago de fact. 27562439, NC 506692201, Delsur energia del mes de enero</t>
  </si>
  <si>
    <t xml:space="preserve">Pago de fact. 4789311, Anda Cta 01765037, Eva Angelica Polanco mes de enero </t>
  </si>
  <si>
    <t>26/01/23</t>
  </si>
  <si>
    <t>Pago de fact. 0692, Alvaro Ernesto Urrutia compra de 14 garrafones de agua</t>
  </si>
  <si>
    <t>Pago de fact. 0691, Alvaro Ernesto Urrutia compra de 10 garrafones de agua</t>
  </si>
  <si>
    <t>31/01/23</t>
  </si>
  <si>
    <t xml:space="preserve">Pago de fact. 134180817, Caess NIC 7418, por comision de emision del mes de enero </t>
  </si>
  <si>
    <t xml:space="preserve">Pago de fact. 0695, Alvaro Ernesto Urrutia compra de 14 garrafones de agua </t>
  </si>
  <si>
    <t xml:space="preserve">Pago de fact. 0694, Alvaro Ernesto Urrutia compra de 12 garrafones de agua </t>
  </si>
  <si>
    <t>Pago de fact.01237, Atlanta Vida S.A seguro de vida para los agentes del CAM</t>
  </si>
  <si>
    <t>02/02/23</t>
  </si>
  <si>
    <t>Pago de fact. 0697, Alvaro Ernesto Urrutia compra de 15 garrafones de agua</t>
  </si>
  <si>
    <t>Pago de fact. 1453, Wilfredo Eresnto Solano compra de 65 garrafones de agua</t>
  </si>
  <si>
    <t>01/02/23</t>
  </si>
  <si>
    <t>Pago a Alirio Ravis gastos de representacion del mes de Febrero</t>
  </si>
  <si>
    <t xml:space="preserve">Pago de fact. 66278, Imprenta Nacional por publicacion de decreto </t>
  </si>
  <si>
    <t>03/02/33</t>
  </si>
  <si>
    <t>Ayuda a Pedro Flores por la muerte de su esposa</t>
  </si>
  <si>
    <t>06/02/23</t>
  </si>
  <si>
    <t>Pago de fact. 9471, B &amp; D Servios Tecnicos alumbrado publico del mes de enero</t>
  </si>
  <si>
    <t>Pago de fact. 0698, Alvaro Ernesto Urrutia compra de 15 garrafones de agua</t>
  </si>
  <si>
    <t>Pago de pasajes a Juan Raul Henriquez del mes de enero</t>
  </si>
  <si>
    <t>Pago de pasajes a Oscar Mauricio Arevalo mes de enero</t>
  </si>
  <si>
    <t>Pago de pasajes a Jose Esmerino Anzora mes de enero</t>
  </si>
  <si>
    <t>Pago de pasajes a Maria Elba Romero mes de enero</t>
  </si>
  <si>
    <t>Pago de pasajes a Reyna Isabel Navarro mes de enero</t>
  </si>
  <si>
    <t>Pago de pasajes a Jose Alexander Lopez mes de enero</t>
  </si>
  <si>
    <t>Pago de pasajes a Evelin Xiomara Reyes mes de enero</t>
  </si>
  <si>
    <t>Pago de pasajes a Francisco Campos Elias mes de enero</t>
  </si>
  <si>
    <t>Pago de fact. 5317264, Anda Cta 09103405, complejo altavista mes de enero</t>
  </si>
  <si>
    <t>Pago de fact. 5269712, Anda Cta 07408793, parque cimas de san bartolo mes de enero</t>
  </si>
  <si>
    <t>Pago de fact. 0699, Alvaro Ernesto Urrutia compra de 14 garrafones de agua</t>
  </si>
  <si>
    <t>Pago de fact. 0421, Grupo Dale,s.a cmpra de 1,000 tarjetas para carnet de empleados</t>
  </si>
  <si>
    <t>07/02/23</t>
  </si>
  <si>
    <t>Pago de fact. 0066, Vip Marketing,s.a pago del 50% del monto del cobtrato de uniformes operativos y administrativo</t>
  </si>
  <si>
    <t>Pago a Jose Guillermo Marinez pasajes del mes de enero</t>
  </si>
  <si>
    <t>Pago a Jorge Alberto Guzman Marroquin pasajes del mes de enero</t>
  </si>
  <si>
    <t>08/02/23</t>
  </si>
  <si>
    <t>Reintegro del Fondo Circulante de Martha Alicia Rodriguez Distrito Altavista</t>
  </si>
  <si>
    <t>fondo circulante acta 02, acuerdo 21, del 10/01/23</t>
  </si>
  <si>
    <t>Pago recibo de Caess de Maria A. Polanco mes de febrero</t>
  </si>
  <si>
    <t>Pago de fact. 537367, Freund, compra de taladro para mercado</t>
  </si>
  <si>
    <t>10/02/23</t>
  </si>
  <si>
    <t>Pago de fact. 1215211, Sertracen por derecho de tarjeta de circulacion</t>
  </si>
  <si>
    <t>Pago de fact. 27722851, Delsur por comision de emision de recibos del me de enero</t>
  </si>
  <si>
    <t>13/02/23</t>
  </si>
  <si>
    <t xml:space="preserve">Pago de fact. 02947, Mides, por 680.35, toneladas depositadas del 01 al 15 de enero </t>
  </si>
  <si>
    <t>Pago de fact. 0801, Mides por 689.62 toneladas depositadas del 16 al 31  de enero</t>
  </si>
  <si>
    <t>Pago de fact. 134377167, Caess Nic 20297818, alumbrado publico mes de febrero</t>
  </si>
  <si>
    <t>Pago de fact. 0700, Alvaro Ernesto Urrutia compra de 20 garrafones de agua</t>
  </si>
  <si>
    <t xml:space="preserve">Pago de fact. 133799910, Caess NIC 2000051, energia consumida en las discotecas para las fiestas </t>
  </si>
  <si>
    <t>Pago de fact. 134093320, Caess NIC 2166073, energia consumidad en las discotecas para las fiestas</t>
  </si>
  <si>
    <t>Pago de planilla de horas extras del personal ley cam y contrato del mes de enero</t>
  </si>
  <si>
    <t>14/02/23</t>
  </si>
  <si>
    <t>Pago de fact. 134377166, Caess NIC 20297818, energia del mes de febrero</t>
  </si>
  <si>
    <t xml:space="preserve">Pago a Zoila Esperanza Rivera compra de platos de comida </t>
  </si>
  <si>
    <t>15/02/23</t>
  </si>
  <si>
    <t>Pago de fact. 3193, Mundo Medico Quimico compra de insumos de limpieza</t>
  </si>
  <si>
    <t>Pago de fact. 0854, Alvaro Ernesto Urrutia compra de 17 garrafones de agua</t>
  </si>
  <si>
    <t>Pago de fact. 0852, Alvaro Ernesto Urrutia compra de 11 garrafones de agua</t>
  </si>
  <si>
    <t>Pago de fact. 0853, Alvaro Ernesto Urrutia compra de 12 garrafones de agua</t>
  </si>
  <si>
    <t>Pago de fact. 5650204, Anda Cta 01767156, 1ra calle pte alcaldia mes de febrero</t>
  </si>
  <si>
    <t>Pago de fact. 5559752, Anda Cta 06050212, av. Mistancingo distrito italia mes de febrero</t>
  </si>
  <si>
    <t>Pago de fact. 5559751, Anda Cta 06896002, mercado distrito italia mes de febrero</t>
  </si>
  <si>
    <t>Pago de fact. 5559758, Anda Cta 06956532, parque los niños distrito italia mes de febrero</t>
  </si>
  <si>
    <t>16/02/23</t>
  </si>
  <si>
    <t>Pago de fact. 0159, Multiinversiones la cima por compra de 44 escobas para medioambiente altavista</t>
  </si>
  <si>
    <t>Pago de fact. 5650179, Anda Cta 01767334, rastro municipal mes de febrero</t>
  </si>
  <si>
    <t>Pago de fact. 5650205, Anda Cta 01767396, 1ra calle pte oficinas alcaldia mes de febrero</t>
  </si>
  <si>
    <t>Pago de fact. 5650191, Anda Cta 01767671, 1ra calle pte y 4ta av. Sur mercado municipal mes de febrero</t>
  </si>
  <si>
    <t>Pago d efact. 5650206, Anda Cta 01767407, 2da av. Sur y 1ra calle pte alcaldia mes de febrero</t>
  </si>
  <si>
    <t>Pago de fact. 5650184, Anda Cta 04785266, 5ta av. Sur y calle el golgota alcaldia mes de febrero</t>
  </si>
  <si>
    <t>Pago d efact. 5650186, Anda Cta 04785297, 4ta calle pte y 2da av. Nte alcaldia mes de febrero</t>
  </si>
  <si>
    <t>Pago d efact. 5559760, Anda Cta 07947107, casa de la juventud mes de febrero</t>
  </si>
  <si>
    <t>Pago de fact. 5650185, Anda Cta 09043997, polideportivo mes de febrero</t>
  </si>
  <si>
    <t>Pago d efact. 5650194, Anda Cta 09103355, cancha de futbol cmenterio mes de febrero</t>
  </si>
  <si>
    <t>Pago de fact. 5650208, Anda Cta 04785301, 2da av. Nte parque municipal mes de febrero</t>
  </si>
  <si>
    <t>Pago de fact. 5650207, Anda Cta 05070031, calle nicolas aguilar y 2da av. Sur mes de febrero</t>
  </si>
  <si>
    <t>Pago de fact. 5650187, Anda Cta 07053752, 6ta av. Nte y 2da calle pte alcaldai mes de febrero</t>
  </si>
  <si>
    <t>Pago de fact. 5645871, Cta 01765037, Eva Angelica Polanco mes de febrero</t>
  </si>
  <si>
    <t>Pago de fact. 0191, Madisal compra de repuestos según acta 02, acuerdo 22, del 10/01/23, por $ 1,123.77</t>
  </si>
  <si>
    <t>17/02/23</t>
  </si>
  <si>
    <t>Pago a Reina Raquelina Lopez por desayunos y refrigerios para la capacitacio de Agentes del CAM</t>
  </si>
  <si>
    <t>Pago de fact. 0470, Servicios e Inversiones el Atardecer por 826.98 viaje de recoleccin y transporte del mes de enero</t>
  </si>
  <si>
    <t>Pago de planilla de salario del personal por contrato del mes de febrero</t>
  </si>
  <si>
    <t>Pago de planilla de salario del personal por ley cam del mes de febrero</t>
  </si>
  <si>
    <t>Pago de planilla de salrio del personal pensionado mes de febrero</t>
  </si>
  <si>
    <t>20/02/23</t>
  </si>
  <si>
    <t>Pago a Jose Mauricio Pcheco por indemnizacion de renuncia voluntaria del mes de Febrero</t>
  </si>
  <si>
    <t xml:space="preserve">Pago a Jonathan Esau Guzman por indemnizacion por retiro voluntario </t>
  </si>
  <si>
    <t>Pago de fact. 134555793, Caess Nic 7418, por comisiion de emision de recibos del mes de febrero</t>
  </si>
  <si>
    <t>Pago de fact. 0115, Gabriel Angel Zavala por compra de 37 garrafones de agua</t>
  </si>
  <si>
    <t>Pago de fact. 0857, Alvaro Ernesto Urrutia por 17 garrafones de agua</t>
  </si>
  <si>
    <t>21/02/23</t>
  </si>
  <si>
    <t>Pago de fact. 38402524, Claro telefonos celulares mes de enero</t>
  </si>
  <si>
    <t>Pago de fact. 0158110590, Claro ID10-80008, mes de enero</t>
  </si>
  <si>
    <t>Pago de fact. 0158110591, Claro ID12-45001, mes de enero</t>
  </si>
  <si>
    <t>Pago de fact. 0157967398, Claro 2325-8200 mes de enero</t>
  </si>
  <si>
    <t>Pago de fact.0158110592, Claro HFCI-002342, mes de enero</t>
  </si>
  <si>
    <t>Pago de fact. 0157967399, Claro 2322-1801, mes de enero</t>
  </si>
  <si>
    <t>Pago de fact. 0859, Alvaro Ernesto Urrutia por ocmpra de 10 garrafones de agua</t>
  </si>
  <si>
    <t>Pago de complemento de planilla de contrato de brenda marroquin y carlos galdamez del mes de febrero</t>
  </si>
  <si>
    <t>Pago de complemento de salario de Carlso Alberto Gldamez del me de enero</t>
  </si>
  <si>
    <t>22/02/23</t>
  </si>
  <si>
    <t>Pago de fact. 0861, Alvaro Ernesto Urrutia compra de 19 garrafones de agua</t>
  </si>
  <si>
    <t>Pago de fact. 27971133, del sur NC 502407502, alumbrado publico del mes de febrero</t>
  </si>
  <si>
    <t>Pago de fact. 27996708, Delsur NC 506692102, energia del mes de febrero</t>
  </si>
  <si>
    <t>Pago de fact. 27996759, Delsur NC 506692201, energia del mes de febrero</t>
  </si>
  <si>
    <t>Pago de fact. 27996742, Delsur NC 516948601, energia del mes de febrero</t>
  </si>
  <si>
    <t>23/02/23</t>
  </si>
  <si>
    <t>Pago de fact. 8139, Centro Nacional de Registro convenio de catastro</t>
  </si>
  <si>
    <t xml:space="preserve"> </t>
  </si>
  <si>
    <t>Pago de fact. 1424, DPG,S.A compra de toner y botes de tintas para informatica</t>
  </si>
  <si>
    <t>Pago de fact. 1404, DPG,S.A compra de toner y botes de tintas para informatica</t>
  </si>
  <si>
    <t>24/02/23</t>
  </si>
  <si>
    <t>Pago d efact. 134803261, Caess NIC 7418, por comision de emision de recibos</t>
  </si>
  <si>
    <t>27/02/23</t>
  </si>
  <si>
    <t>Pago de fact. 0862, Alvaro Ernesto Urrutia compra de 12 garrafones de agua</t>
  </si>
  <si>
    <t>Pago de fact. 0863, Alvaro Ernesto Urrutia compra de 12 garrafones de agua</t>
  </si>
  <si>
    <t>Pago de fact. 1821, Bussines Center,s.a kit limpiador de pantalla para informatica</t>
  </si>
  <si>
    <t>28/02/23</t>
  </si>
  <si>
    <t>Pago a Francia Elizabeth Quijano por arrendamiento de oficna de la mujer del 26/01 al 25/02/23</t>
  </si>
  <si>
    <t>Complemento de planilla de salario de contro por contratacion de Tania Judith Parada mes de febrero</t>
  </si>
  <si>
    <t>Pago de fact. 0160, Multi inversiones la cima compra d ematerial electrico para el CAM</t>
  </si>
  <si>
    <t>Pago de planilla de salario del personal pensionado mes de febrero</t>
  </si>
  <si>
    <t>01/03/23</t>
  </si>
  <si>
    <t>Pago Alirio Ravin Sosa por gastos de representacio del mes de marzo</t>
  </si>
  <si>
    <t>02/03/23</t>
  </si>
  <si>
    <t>Reintegro del Fondo Circulante de Martha Alicia Rodriguez Distrito Altavista 07/02 al 01/03/23</t>
  </si>
  <si>
    <t>Pago de pasajes a Maria Elba Romero del mes de febrero</t>
  </si>
  <si>
    <t>Pago de pasajes a Jose Esmerino Anzora del mes de febrero</t>
  </si>
  <si>
    <t>03/03/23</t>
  </si>
  <si>
    <t>Pago de pasajes a Oscar Mauricio Arevalo mes de febrero</t>
  </si>
  <si>
    <t>Pago de fact. 0067, Vip Marketing s.a del 20% de los uniformes para empleados de la alcaldia</t>
  </si>
  <si>
    <t>Pago de fact. 0864, Alvaro Ernesto Urrutia compra de 18 garrafones de agua</t>
  </si>
  <si>
    <t>Pago de fact. 0865, Alvaro Ernesto Urrutia compra de 14 garrafones de agua</t>
  </si>
  <si>
    <t>Pago de fact. 11089, B&amp;D Servicios Tecnicos nis 1990, alumbrado publico del mes de febrero</t>
  </si>
  <si>
    <t>Pago a Juan Raul Henriquez pasajes del mes de febrero</t>
  </si>
  <si>
    <t>06/03/23</t>
  </si>
  <si>
    <t>Pago a Nelson Chavez alquiler de inmueble para la unidad de arte y cultura del 24/01 al 23/02/23</t>
  </si>
  <si>
    <t>Pago a Nelson Chavez alquiler de inmueble para la unidad de arte y cultura del 24/12/22 al 23/01/23</t>
  </si>
  <si>
    <t>Pago de fact. 0435, Made,s.a compra de fotoceldas para alumbrado publico</t>
  </si>
  <si>
    <t>07/03/23</t>
  </si>
  <si>
    <t>Pago de fact.134593078, Caess NIC 2000051, por lamparas ensendidas</t>
  </si>
  <si>
    <t>Pago de fact. 66005, Seguros futuros por seguro de personas</t>
  </si>
  <si>
    <t>08/03/23</t>
  </si>
  <si>
    <t>Pago de fact. 5371616, anda de Jose Mauricio Serrano del local de san jose las flores mes de enero</t>
  </si>
  <si>
    <t>Pago de fact. 257871, anda de Jose Mauricio Serrano del local de san jose las flores mes de febrero</t>
  </si>
  <si>
    <t>Pago de fact. De caess Maria Adelia Gonzalez energia del mes de enero del local de san jose las flores</t>
  </si>
  <si>
    <t>Pago de fact. De caess Maria Adelia Gonzalez energia del mes de febrero del local de san jose las flores</t>
  </si>
  <si>
    <t>09/03/23</t>
  </si>
  <si>
    <t>Pago d efact. 28154869, Delsur  por comision de emision de recibos del mes de febrero</t>
  </si>
  <si>
    <t>Pago de planilla de horas extras del personal ley cam y contrato del mes de febrero</t>
  </si>
  <si>
    <t>Pago de planilla de Afp Crecer del mes de enero de los empleados ley cam y contrato</t>
  </si>
  <si>
    <t>Pago de complemento de planilla de afp crecer de los empleados incapacitados mes de enero</t>
  </si>
  <si>
    <t>Pago de planilla del Seguro Social mes de enero de los empleados ley cam y contrato</t>
  </si>
  <si>
    <t>10/03/23</t>
  </si>
  <si>
    <t>Pago de fact. 0860, Mides por 597.16, toneladas depositadas del 1 al 15 de febrero</t>
  </si>
  <si>
    <t>Pago de fact. 0911, Mides por 535.57, toneladas depositadas del 16 al 28 de febrero</t>
  </si>
  <si>
    <t>Pago de fact. 0866, Alvaro Ernesto Urrutia compra de 13 garrafones de agua</t>
  </si>
  <si>
    <t>Pago de fact. 0868, Alvaro Ernesto Urrutia compra de 11 garrafones de agua</t>
  </si>
  <si>
    <t>Pago de fact. 0869, Alvaro Ernesto Urrutia compra de 14 garrafones de agua</t>
  </si>
  <si>
    <t>Pago de fact. 0492, Servicios e Inversiones el atardecer por recoleccion y transporte de 613.48 viajes en el mes de febrero</t>
  </si>
  <si>
    <t>Pago de planilla de AFP Confia de los emplkeados ley cam y cpontrato del mes de enero</t>
  </si>
  <si>
    <t>Pago de planilla de afp confia de los empleados incapacitados patronal mes de enero</t>
  </si>
  <si>
    <t>Pago de planilla de AFP Confia de los empleados ley cam y cpontrato del mes de enero</t>
  </si>
  <si>
    <t>13/03/23</t>
  </si>
  <si>
    <t>Pago de pasajes a Jorge Alberto Guzman del mes de febrero</t>
  </si>
  <si>
    <t>Pago de pasajes a Jose Guillermo Marinez del mes de febrero</t>
  </si>
  <si>
    <t>Pago de fact. De Caess Maria A Polanco mes de marzo NIC 2164440</t>
  </si>
  <si>
    <t>Pago de fact. 0168, RZ Papelera Salvadoreña por juegos de empastados de libros para REF</t>
  </si>
  <si>
    <t>14/03/23</t>
  </si>
  <si>
    <t>Pago a Jose Alexander Lopez pasajes del mes de febrero</t>
  </si>
  <si>
    <t>Pago a Evelin Xiomara Reyes pasajes del ems de febrero</t>
  </si>
  <si>
    <t>Pago a Francisco Campos pasajes del mes de febrero</t>
  </si>
  <si>
    <t>Pago a Reyna Isabel Navarro pasajes del mes de febrero</t>
  </si>
  <si>
    <t>Pago de fact. 1677, Wilfredo Ernesto Solano por compra de 53 garrafones</t>
  </si>
  <si>
    <t>Pago d eplanilla de afp confia de los empleados ley cam y contrato del mes de febrero</t>
  </si>
  <si>
    <t>pago de planilla de afp confia de los empleados incapacitados patronal del febrero</t>
  </si>
  <si>
    <t>Pago de planilla complementaria de los pensionados de afp confia del mes de febrero</t>
  </si>
  <si>
    <t>15/03/23</t>
  </si>
  <si>
    <t>Pago de fact. 0107, Hugo Uriel Mendoza por soporte tecnico durante 11 meses al REF</t>
  </si>
  <si>
    <t>Pago de planilla de afp crecer de los empleaods ley cam y contrato del mes de febrero</t>
  </si>
  <si>
    <t>Pago de planilla de lo patronal de empleados incapacitados del mes de febrero</t>
  </si>
  <si>
    <t>Pago de fact. 561823, Anda Cta 01767396, 1ra calle pte oficinas alcaldia mes de marzo</t>
  </si>
  <si>
    <t>Pago d efact. 561824, Anda Cta 01767407, 2da av. Sur y 1ra calle pte alcaldia mes de marzo</t>
  </si>
  <si>
    <t>Pago de fact. 561826, Anda Cta 04785301, 2da av. Nte parque municipal mes de marzo</t>
  </si>
  <si>
    <t>Pago de fact. 561809, Anda Cta 01767671, 1ra calle pte y 4ta av. Sur mercado municipal mes de marzo</t>
  </si>
  <si>
    <t>Pago de fact. 561802, Anda Cta 04785266, 5ta av. Sur y calle el golgota alcaldia mes de marzo</t>
  </si>
  <si>
    <t>Pago d efact. 561804, Anda Cta 04785297, 4ta calle pte y 2da av. Nte alcaldia mes de marzo</t>
  </si>
  <si>
    <t>Pago d efact. 469748, Anda Cta 07947107, casa de la juventud mes de marzo</t>
  </si>
  <si>
    <t>Pago de fact. 561825, Anda Cta 05070031, calle nicolas aguilar y 2da av. Sur mes de marzo</t>
  </si>
  <si>
    <t>Pago de fact. 561805, Anda Cta 07053752, 6ta av. Nte y 2da calle pte alcaldai mes de marzo</t>
  </si>
  <si>
    <t>Pago de fact. 561803, Anda Cta 09043997, polideportivo mes de marzo</t>
  </si>
  <si>
    <t>Pago d efact. 561812, Anda Cta 09103355, cancha de futbol cmenterio mes de marzo</t>
  </si>
  <si>
    <t>Pago de fact. 561797, Anda Cta 01767334, rastro municipal mes de marzo</t>
  </si>
  <si>
    <t>Pago de fact. 561822, Anda Cta 01767156, 1ra calle pte alcaldia mes de marzo</t>
  </si>
  <si>
    <t>Pago de fact. 469741, Anda Cta 06050212, av. Mistancingo distrito italia mes de marzo</t>
  </si>
  <si>
    <t>Pago de fact. 469740, Anda Cta 06896002, mercado distrito italia mes de marzo</t>
  </si>
  <si>
    <t>Pago de fact. 469746,  Anda Cta 06956532, parque los niños distrito italia mes de marzo</t>
  </si>
  <si>
    <t>Pago de planilla del segurom soscila de los empleados leyn cam y contrato del mes de febrero</t>
  </si>
  <si>
    <t>16/03/23</t>
  </si>
  <si>
    <t>Pago de planilla de salario del personal ley cam del mes de marzo</t>
  </si>
  <si>
    <t>Pago de planilla de salario del personal por contrato del mes de marzo</t>
  </si>
  <si>
    <t>Pago de planilla de salario del personal pensionado del mes de marzo</t>
  </si>
  <si>
    <t>Pago de fact. 0233, Multi inversiones la Cima por la compra de escobas para medio ambiente</t>
  </si>
  <si>
    <t>Pago d efact. 0158737753, Claro tel. ID10-80008, mes d efebrero</t>
  </si>
  <si>
    <t>Pago de fact. 0158737754, Claro tel ID12-45001, mes de febrero</t>
  </si>
  <si>
    <t>Pago de fact. 0158592956, Claro tel 2325-8200, mes de febrero</t>
  </si>
  <si>
    <t>Pago de fact. 0158592957, Claro tel 2322-1801, mes de febrero</t>
  </si>
  <si>
    <t>Pago d efact. 38705582, Claro por el servicios de celulares del mes de febrero</t>
  </si>
  <si>
    <t>Pago d efact. 1820, Business Center,.sa compra de insumos de oficina</t>
  </si>
  <si>
    <t>17/03/23</t>
  </si>
  <si>
    <t>Pago d efact. 0871, Alvaro Ernesto Urrutia compra de 12 garrafones de agua</t>
  </si>
  <si>
    <t>Pago de fact. 0873, Alvaro Ernesto Urrutia compra de 14 garrafones de agua</t>
  </si>
  <si>
    <t>Pago de fact. 0874, Alvaro Ernesto Urrutia compra de 14 garrafones de agua</t>
  </si>
  <si>
    <t>Pago d efact. 557486, Anda Cta 01765037, Eva Angelica Polanco mes de marzo</t>
  </si>
  <si>
    <t>Pago a Eldifonso Escalante Vasquez por compra de 4 docenas de escobas d emaicillo</t>
  </si>
  <si>
    <t>Pago de fact. 153165, Anda Cta 07408793, Parque cimas de sana bartolo mes de marzo</t>
  </si>
  <si>
    <t>Pago d efact. 192556, Anda CTA 09103405, Complejo altavista mes d emarzo</t>
  </si>
  <si>
    <t>Pago d efacrt. 135131376, Caess NIC 20297818, Alumbrado publico del mes de marzo</t>
  </si>
  <si>
    <t>Pago d efact. 135131375, nic 20297818, Caess energia mes de marzo</t>
  </si>
  <si>
    <t>20/03/23</t>
  </si>
  <si>
    <t>Pago a Jose Luis Henriquez por indemnizacion por retiro voluntario una sola cuota</t>
  </si>
  <si>
    <t>Pago a Jose Mauricio Pacheco por indemnizacion por retiro voluntario tercera cuota</t>
  </si>
  <si>
    <t>Pago de fact. 01508, Atlantida vida por seguro de los agentes del CAM</t>
  </si>
  <si>
    <t>Pago d efact. 0307, Francisco Javier Lopez por compra de 2 sellos para medioambiente</t>
  </si>
  <si>
    <t>21/03/23</t>
  </si>
  <si>
    <t>Pago de fact. 0158737755, Claro HFCI-002342,  mes de febrero</t>
  </si>
  <si>
    <t>Pagao de fact. 2676, Rosa Delmy Lemus por compra de galletas y jugos para unidad de la niñez y adoslenscia</t>
  </si>
  <si>
    <t>22/03/23</t>
  </si>
  <si>
    <t>Pago de fact. 28430354, Delsur NC 516948601, energia del mes de marzo</t>
  </si>
  <si>
    <t>Pago de fact. 28430371, Delsur NC 506692201, energia del mes de marzo</t>
  </si>
  <si>
    <t>Pago de fact. 28430320, Del sur NC 506692102, energia del mes de marzo</t>
  </si>
  <si>
    <t>Pago de fact. 28406224, Del sur Cta 502407502, alumbrado del mes de marzo</t>
  </si>
  <si>
    <t>23/03/23</t>
  </si>
  <si>
    <t>Ayuda a Cruz Quijano por la muerte de su madre</t>
  </si>
  <si>
    <t>24/03/23</t>
  </si>
  <si>
    <t>Pago de fact. 0875, Alvaro Ernesto Urrutia compra de 9 garrafones de agua</t>
  </si>
  <si>
    <t>Pago de fact. 0876, Alvaro Ernesto Urrutia compra de 16 garrafones de agua</t>
  </si>
  <si>
    <t>Pago de fact. 0877, Alvaro Ernesto Urrutia compra de 15 garrafones de agua</t>
  </si>
  <si>
    <t>Pago de fact. 134949127, Caess, NIC 2000051,por alumbrado publico de lamparas ensendidas</t>
  </si>
  <si>
    <t>Pago de fact. 8237, Centro Nacional de registro por convenio del 21/02 al 20/03/23</t>
  </si>
  <si>
    <t>Pago de fact. 0121, Gabriel Angel Zavala por compra de 54 garrafones de agua</t>
  </si>
  <si>
    <t>Pago de fact. 135316654, Caess NIC 7418, por comision de emision de recibos</t>
  </si>
  <si>
    <t>27/03/23</t>
  </si>
  <si>
    <t>Pago de fact. 0267, Multi inversiones la cima compra de insumos de limpieza para altavista</t>
  </si>
  <si>
    <t>28/03/23</t>
  </si>
  <si>
    <t>Reintegro del fondo circulante de Martha Alicia Serrano del 07 al 22/03/23</t>
  </si>
  <si>
    <t>Pago a Francia Elizabeth Quijano por arrendamiento de oficna de la mujer del 26/02 al 25/03/23</t>
  </si>
  <si>
    <t>30/03/23</t>
  </si>
  <si>
    <t>Pago de fact. 0068, Vip Marketing ,s.a por compra d euniformes operartivos</t>
  </si>
  <si>
    <t>31/03/23</t>
  </si>
  <si>
    <t>Pago Alirio Ravin Sosa por gastos de rpesentacion del mes de abril</t>
  </si>
  <si>
    <t>Pago a Maria Elba Romero por pasajes del mes de marzo</t>
  </si>
  <si>
    <t>Pago a Jose Esmerino Anzora por pasajes del mes de marzo</t>
  </si>
  <si>
    <t>Pago de fact. 0261, Frio Frio y Asociados por instalacion de aireacondicionado en l aunidad de la mujer</t>
  </si>
  <si>
    <t>Pago de fact. 0878, Alvaro Ernesto Urrutia compra de 10 garrafones de agua</t>
  </si>
  <si>
    <t>Pago de fact. 0879, Alvaro Ernesto Urrutia compra de 18 garrafones de agua</t>
  </si>
  <si>
    <t>Pago de fact. 0881, Alvaro Ernesto Urrutia compra de 16 garrafones de agua</t>
  </si>
  <si>
    <t>REFORMA 1 Y REPROGRAMACIONES</t>
  </si>
  <si>
    <t>12/04/23</t>
  </si>
  <si>
    <t>Pago de fact. De caess de Maria A Polanco NUC 2164440, mes de abril</t>
  </si>
  <si>
    <t>Pago a Oscar Mauricio Arevalo pasajes del mes de marzo</t>
  </si>
  <si>
    <t>Pago a Juan Raul Henriquez pasajes del mes de marzo</t>
  </si>
  <si>
    <t>Ayuda a Fanny Jasmin Lemus por el fallecimiento de su padre</t>
  </si>
  <si>
    <t>Pago de fact. 12724, B&amp; D Servicios tecnico nis 1990, mes de marzo</t>
  </si>
  <si>
    <t>Pago de fact. 0603, Continental Autopars, 41 pares botas para agenrtes del CAM</t>
  </si>
  <si>
    <t>Pago a Nelson Chavez por arreendamiento de oficina del 24/02 al 23/03/23</t>
  </si>
  <si>
    <t>14/04/23</t>
  </si>
  <si>
    <t>Pago de fact. 0884, Alvaro Ernesto Urrutia compra de 12 garrafones de agua</t>
  </si>
  <si>
    <t>Pago de fact. 0883, Alvaro Ernesto Urrutia compra de 9 garrafones de agua</t>
  </si>
  <si>
    <t>Pago de fact. 0887, Alvaro Ernesto Urrutia compra de 15 garrafones de agua</t>
  </si>
  <si>
    <t>Pago de fact. 0885, Alvaro Ernesto Urrutia compra de 19 garrafones de agua</t>
  </si>
  <si>
    <t>Pago de fact. 135744554, Caess Nic 20297818, energia del mes de abril</t>
  </si>
  <si>
    <t>Pago de fact. 135744555, Caess Nic 20297818, alumbrado publico del mes de abril</t>
  </si>
  <si>
    <t>17/04/23</t>
  </si>
  <si>
    <t>Pago a Reyna Isabel Navarro pasajes del mes de marzo</t>
  </si>
  <si>
    <t>Pago a Jose Alexander Lopez pasajes del mes de marzo</t>
  </si>
  <si>
    <t>Pago a Evelin Xiomara Reyes pasajes del mes de marzo</t>
  </si>
  <si>
    <t>Pago a Francisco Campos pasajes del mes de marzo</t>
  </si>
  <si>
    <t>Pago a Jorge Alberto Guzman Marroquin pasajes del mes de marzo</t>
  </si>
  <si>
    <t>Pago a Jose Guillermo Martinez pasajes del mes de marzo</t>
  </si>
  <si>
    <t>Pago de planilla de AFP Crecer de los empleados ley cam y contrato del mes de marzo</t>
  </si>
  <si>
    <t>Pago por planilla de subsidio de incapacitados del mes de marzo de afp crecer</t>
  </si>
  <si>
    <t>Pago de planilla de AFP Confia de los empleados ley cam y contrato del mes de marzo</t>
  </si>
  <si>
    <t>Pago por planilla de subsidio de incapacitados del mes de marzo de afp confia</t>
  </si>
  <si>
    <t>Pago de planilla de los empleaods ley cam y contratp del seguro social mes de marzo</t>
  </si>
  <si>
    <t>Pago de planilla de los empleados ley cam y contrato del seguro social mes de marzo</t>
  </si>
  <si>
    <t>Pago de planilla de los pensionados del ems de marzo</t>
  </si>
  <si>
    <t>Pago de planilla de IPSFA mes de marzo</t>
  </si>
  <si>
    <t>Pago de planilla de horas extras del personal ley cam y contrato del mes de marzo</t>
  </si>
  <si>
    <t>18/04/23</t>
  </si>
  <si>
    <t>Pago de fact. 0184, Tech Inc. S,a por mantenimiento preventivo de 26 aires acondicionados</t>
  </si>
  <si>
    <t>Pago de fact. 1376670, Anda Cta 01765037, Eva Angelica Polanco mes de abril</t>
  </si>
  <si>
    <t>Pago de fact. 28747265, Del Sur por comision de emision de recibos del mes de marzo</t>
  </si>
  <si>
    <t>19/04/23</t>
  </si>
  <si>
    <t>Pago de fact. 1028, Mides por 685.49, toneladas depositas de desechos del 16 al 31, marzo</t>
  </si>
  <si>
    <t>Pago de fact. 0969, Mides por 602.69, toneladas depositas de desechos del 1 al 15, marzo</t>
  </si>
  <si>
    <t>Pago de planilla de salario del personal ley cam del mes de abril</t>
  </si>
  <si>
    <t>20/04/23</t>
  </si>
  <si>
    <t>Pago de planilla de salario del personal por contrato del mes de abril</t>
  </si>
  <si>
    <t>Pago de planilla de salrio del personal pensionado del mes de abril</t>
  </si>
  <si>
    <t>21/04/23</t>
  </si>
  <si>
    <t>Pago d efact. 1880, Wilfredo Ernesto Solano por 53 garrfones de agua</t>
  </si>
  <si>
    <t>Pago de fact. 0159366694, Claro HFCI-002342, del mes de marzo</t>
  </si>
  <si>
    <t>24/04/23</t>
  </si>
  <si>
    <t>Pago de fact. 28863437, Delsur NC 506692201, energia mes de abril</t>
  </si>
  <si>
    <t>Pago de fact. 28863482, Del sur NC 506692102, Energia del mes de abril</t>
  </si>
  <si>
    <t>Pago de fact. 28863515, Del Sur NC 516948601, energia del mes de abril</t>
  </si>
  <si>
    <t>Pago de fact. 28840071, Del Sur alumbrado del mes de abril</t>
  </si>
  <si>
    <t>Pago de fact. 0126, Gabriel Angel Zavala compra de 37, garrafones de agua</t>
  </si>
  <si>
    <t>Pago de fact. 0889, Alvaro Ernesto Urrutia compra de 8 garrafones de agua</t>
  </si>
  <si>
    <t>Pago de fact. 0890, Alvaro Ernesto Urrutia compra de 15 garrafones de agua</t>
  </si>
  <si>
    <t>Pago de fact. 0891, Alvaro Ernesto Urrutia compra de 11 garrafones de agua</t>
  </si>
  <si>
    <t>Pago de fact. 8262, Centro Nacional de Registro cuota de convenio del 21/03 al 20/04/23</t>
  </si>
  <si>
    <t>25/04/23</t>
  </si>
  <si>
    <t>Pago de complemento de planilla de horas extras de Ever Isai Guzman del mes de marzo</t>
  </si>
  <si>
    <t>Pago a Francia Elizabeth Quijano en concepto de arredamiento de oficina del 26/03 al 25/04/23</t>
  </si>
  <si>
    <t>Pago a Oscar Armando Rodriguez por servicios profesionales como jardinero de medio ambiente mes de abril</t>
  </si>
  <si>
    <t>27/04/23</t>
  </si>
  <si>
    <t>Pago d efact. 0159366693, Claro  ID12-45001, mes de marzo</t>
  </si>
  <si>
    <t>Pago de fact. 0159366692,  Claro  ID10-80008, mes de marzo</t>
  </si>
  <si>
    <t>Pago de fact. 0159220727,  Claro  2322-1801, mes de marzo</t>
  </si>
  <si>
    <t>Pago de fact. 0159220726,  Claro  2325-8200, mes de marzo</t>
  </si>
  <si>
    <t>Pago d efact. 39009190, Claro por servicio de celulares mes de marzo</t>
  </si>
  <si>
    <t>Pago de fact. 1084, MIDES por 835.78, toneladas del 01 al 15 de abril</t>
  </si>
  <si>
    <t>28/04/23</t>
  </si>
  <si>
    <t>Pago de fact. 0895, Alvaro Ernesto Urrutia compra de 14 garrafones de agua</t>
  </si>
  <si>
    <t>Pago de fact. 0894, Alvaro Ernesto Urrutia compra de 13 garrafones de agua</t>
  </si>
  <si>
    <t>Pago de fact. 0892, Alvaro Ernesto Urrutia compra de 12 garrafones de agua</t>
  </si>
  <si>
    <t>Beneficios adicionales</t>
  </si>
  <si>
    <t>02/05/23</t>
  </si>
  <si>
    <t>Pago Alirio Ravin Sosa por gastos de representacion del mes de mayo</t>
  </si>
  <si>
    <t>Pago por pasajes a Oscar Mauricio Arevalo del mes de abril</t>
  </si>
  <si>
    <t>Pago de fact. 2069, Wilfredo Ernesto Solano por compra de 45 garrafones de agua</t>
  </si>
  <si>
    <t>Pago d efact. 03438, Maritza Cecilia Hernandez compra de herramientas y una motosierra para medio ambiente</t>
  </si>
  <si>
    <t>Pago de fact. 1381007, Anda Cta 01767156, 1ra calle pte alcaldia mes de abril</t>
  </si>
  <si>
    <t>Pago de fact. 1324678, Anda Cta 06050212, av. Mistancingo distrito italia mes de abril</t>
  </si>
  <si>
    <t>Pago de fact. 1324677, Anda Cta 06896002, mercado distrito italia mes de abril</t>
  </si>
  <si>
    <t>Pago de fact. 1324683,  Anda Cta 06956532, parque los niños distrito italia mes de abril</t>
  </si>
  <si>
    <t>Pago de fact. 1381008, Anda Cta 01767396, 1ra calle pte oficinas alcaldia mes de abril</t>
  </si>
  <si>
    <t>Pago d efact. 1381009, Anda Cta 01767407, 2da av. Sur y 1ra calle pte alcaldia mes de abril</t>
  </si>
  <si>
    <t>Pago de fact. 1381011, Anda Cta 04785301, 2da av. Nte parque municipal mes de abril</t>
  </si>
  <si>
    <t>Pago de fact. 1380994, Anda Cta 01767671, 1ra calle pte y 4ta av. Sur mercado municipal mes de abril</t>
  </si>
  <si>
    <t>Pago de fact. 1380987, Anda Cta 04785266, 5ta av. Sur y calle el golgota alcaldia mes de abril</t>
  </si>
  <si>
    <t>Pago d efact. 1380989, Anda Cta 04785297, 4ta calle pte y 2da av. Nte alcaldia mes de abril</t>
  </si>
  <si>
    <t>Pago d efact. 1324685, Anda Cta 07947107, casa de la juventud mes de abril</t>
  </si>
  <si>
    <t>Pago de fact. 1381010, Anda Cta 05070031, calle nicolas aguilar y 2da av. Sur mes de abril</t>
  </si>
  <si>
    <t>Pago de fact. 1380990, Anda Cta 07053752, 6ta av. Nte y 2da calle pte alcaldai mes de abril</t>
  </si>
  <si>
    <t>Pago de fact. 1380988, Anda Cta 09043997, polideportivo mes de abril</t>
  </si>
  <si>
    <t>Pago d efact. 1380997, Anda Cta 09103355, cancha de futbol cmenterio mes de abril</t>
  </si>
  <si>
    <t>Pago de fact. 1380982, Anda Cta 01767334, rastro municipal mes de abril</t>
  </si>
  <si>
    <t>Pago de fact. 1039861, Anda Cta 07408793, Parque cimas de sana bartolo mes de abril</t>
  </si>
  <si>
    <t>Pago d efact. 1063891, Anda CTA 09103405, Complejo altavista mes de Abril</t>
  </si>
  <si>
    <t>Pago de fact. 0318, Francisco Javier Lopez por compra de sellos</t>
  </si>
  <si>
    <t>03/05/23</t>
  </si>
  <si>
    <t>Pago a Jose Esmerino Anzora por pasajes del mes de abril</t>
  </si>
  <si>
    <t>Pago a Maria Elba Romero pasajes del mes de abril</t>
  </si>
  <si>
    <t>04/05/23</t>
  </si>
  <si>
    <t>Pago de pasajes a Jorge Alberto Guzman del mes de abril</t>
  </si>
  <si>
    <t>Pago de pasajes a Jose Guillermo Martinez del mes de abril</t>
  </si>
  <si>
    <t xml:space="preserve">Pago de fact. 136105167, Caess,  nic 7418, por comision de emision d erecibos </t>
  </si>
  <si>
    <t>Pago de fact. 136105162, Caess nic 7418, por comision de emision de recibos</t>
  </si>
  <si>
    <t>Pago de pasajes a Juan Raul Henriquez del mes de abril</t>
  </si>
  <si>
    <t>Pago de fact. 003, Pacific waste Management, por transporte y recoleccion de desechos del mes de marzo</t>
  </si>
  <si>
    <t>05/05/23</t>
  </si>
  <si>
    <t>Pago de pasajes a Reyna Isabel Navarro del mes de abril</t>
  </si>
  <si>
    <t>Pago a Francisco Campos pasajes del mes de abril</t>
  </si>
  <si>
    <t>Pago a Evelin Xiomara Reyes pasajes del mes de abril</t>
  </si>
  <si>
    <t>Pago de fact. 0271, Frio Frio  Asociados por mantenimiento de 27 aires acondicionados mes de marzo</t>
  </si>
  <si>
    <t>08/05/23</t>
  </si>
  <si>
    <t>Pago de fact. 0081, Maria Magdalena Auceda compra de herramientas para medio ambiente</t>
  </si>
  <si>
    <t>Pago de fact. 29043117, Del Sur por comision de recibos del mes de abril</t>
  </si>
  <si>
    <t>Pago d efact. 0222, Blanca Cubias de Martinez compra de 45 capas impermiables para agentes del cam</t>
  </si>
  <si>
    <t>Pago de fact. 0404, Multiinversiones la cima por compra de herramientas para cementerio</t>
  </si>
  <si>
    <t>09/05/23</t>
  </si>
  <si>
    <t>Pago de planilla de horas extras del personal ley cam y contrato del mes de abril</t>
  </si>
  <si>
    <t>11/05/23</t>
  </si>
  <si>
    <t>Pago de fact. 1910274, Anda Cta 07408793, parque cimas de san bartolo mes de abril</t>
  </si>
  <si>
    <t>Pago de fact. 1927271, Anda Cta 09103405, complejo altavista mes de abril</t>
  </si>
  <si>
    <t>Pago de planilla de AFP Crecer de los empleados ley cam y contrato del mes de abril</t>
  </si>
  <si>
    <t xml:space="preserve">Pago de planilla de los incapacitados del mes de abril </t>
  </si>
  <si>
    <t>12/05/23</t>
  </si>
  <si>
    <t>Pago de fact. 14349, B&amp;D Servicios Tecnicos alumbrado publico del mes de abril</t>
  </si>
  <si>
    <t>Reintegro del fondo circulante de Martha Alicia Rodriguez del 27/03 al 05/05/23</t>
  </si>
  <si>
    <t>Pago de fact. 0053, Alvaro Ernesto Urrutia compra de 19 garrafones de agua</t>
  </si>
  <si>
    <t>Pago de fact. 0054, Alvaro Ernesto Urrutia compra de 13 garrafones de agua</t>
  </si>
  <si>
    <t>Pago de fact. 0051, Alvaro Ernesto Urrutia compra de 11 garrafones de agua</t>
  </si>
  <si>
    <t>Pago de fact. 0052, Alvaro Ernesto Urrutia compra de 11 garrafones de agua</t>
  </si>
  <si>
    <t>Pago d efact. 136253538, Caess energia del mes de mayo</t>
  </si>
  <si>
    <t>Pago de fact. 136253539, Caess, alumbrado publico del mes de mayo</t>
  </si>
  <si>
    <t>Pago de planilla de afpf confia de los empleados ley cam y contrato del mes de abril</t>
  </si>
  <si>
    <t>15/05/23</t>
  </si>
  <si>
    <t>Pago de planilla IPSFA de abril</t>
  </si>
  <si>
    <t>Pago de fact. De Caess de Maria Apolanco mes de mayo nic 2164440</t>
  </si>
  <si>
    <t>Pago de planilla del seguro social de los empleados ley cam y contrato del mes de abril</t>
  </si>
  <si>
    <t>16/05/23</t>
  </si>
  <si>
    <t>Pago d efact. 0899, Alvaro Ernesto Urrutia compra de 7 garrafones de agua</t>
  </si>
  <si>
    <t>Pago d efact. 0900, Alvaro Ernesto Urrutia compra de 11 garrafones de agua</t>
  </si>
  <si>
    <t>Pago d efact. 0055, Alvaro Ernesto Urrutia compra de 9 garrafones de agua</t>
  </si>
  <si>
    <t>Pago d efact. 172829, Banco Hipotecario por certificacion de cheque</t>
  </si>
  <si>
    <t>Pago d efact. 07723, Banco Hipotecario por certificacion de cheque</t>
  </si>
  <si>
    <t>Pago d efact. 07722, Banco Hipotecario por certificacion de cheque</t>
  </si>
  <si>
    <t>Pago d efact. 156352, Banco Hipotecario por certificacion de cheque</t>
  </si>
  <si>
    <t>Pago d efact. 156279, Banco Hipotecario por certificacion de cheque</t>
  </si>
  <si>
    <t>Pago de fact. 07930, Banco Hipotecario por certificacion de cheque</t>
  </si>
  <si>
    <t>17/05/23</t>
  </si>
  <si>
    <t>Pago de fact. 2332231, Anda Cta 01767156, 1ra calle pte alcaldia mes de mayo</t>
  </si>
  <si>
    <t>Pago de fact. 2260140, Anda Cta 06050212, av. Mistancingo distrito italia mes de mayo</t>
  </si>
  <si>
    <t>Pago de fact. 2260139, Anda Cta 06896002, mercado distrito italia mes de mayo</t>
  </si>
  <si>
    <t>Pago de fact. 2260145,  Anda Cta 06956532, parque los niños distrito italia mes de mayo</t>
  </si>
  <si>
    <t>Pago de fact. 2332206, Anda Cta 01767334, rastro municipal mes de mayo</t>
  </si>
  <si>
    <t>Pago d efact. 2332221, Anda Cta 09103355, cancha de futbol cmenterio mes de mayo</t>
  </si>
  <si>
    <t>Pago de fact. 2332232, Anda Cta 01767396, 1ra calle pte oficinas alcaldia mes de mayo</t>
  </si>
  <si>
    <t>Pago d efact. 2332233, Anda Cta 01767407, 2da av. Sur y 1ra calle pte alcaldia mes de mayo</t>
  </si>
  <si>
    <t>Pago de fact. 2332235, Anda Cta 04785301, 2da av. Nte parque municipal mes de mayo</t>
  </si>
  <si>
    <t>Pago de fact. 2332218, Anda Cta 01767671, 1ra calle pte y 4ta av. Sur mercado municipal mes de mayo</t>
  </si>
  <si>
    <t>Pago de fact. 2332211, Anda Cta 04785266, 5ta av. Sur y calle el golgota alcaldia mes de mayo</t>
  </si>
  <si>
    <t>Pago d efact. 2332213, Anda Cta 04785297, 4ta calle pte y 2da av. Nte alcaldia mes de mayo</t>
  </si>
  <si>
    <t>Pago d efact. 2260147, Anda Cta 07947107, casa de la juventud mes de mayo</t>
  </si>
  <si>
    <t>Pago de fact. 2332234, Anda Cta 05070031, calle nicolas aguilar y 2da av. Sur mes de mayo</t>
  </si>
  <si>
    <t>Pago de fact. 2332214, Anda Cta 07053752, 6ta av. Nte y 2da calle pte alcaldai mes de mayo</t>
  </si>
  <si>
    <t>Pago de fact. 2332212, Anda Cta 09043997, polideportivo mes de mayo</t>
  </si>
  <si>
    <t>Pago d efact. 2327894, Anda Cta 01765037, Eva Angelica Polanco mes de mayo</t>
  </si>
  <si>
    <t>Pago de fact. 0217, Atlantida Vida, por por seguro de vida a los agentes del cam</t>
  </si>
  <si>
    <t>19/05/23</t>
  </si>
  <si>
    <t>Pago de planilla de salario del personal ley cam del mes de mayo</t>
  </si>
  <si>
    <t>Pago de planilla de salario del personal por contrato del mes de mayo</t>
  </si>
  <si>
    <t>Pago de salario del personal pensionado del mes d emayo</t>
  </si>
  <si>
    <t>Pago de fact. 0159998704, Claro ID10-80008, mes de abril</t>
  </si>
  <si>
    <t>Pago de fact. 0159998705, Claro ID12-45001, mes de abril</t>
  </si>
  <si>
    <t>Pago de fact. 0159851407, Claro 2325-8200, mes de abril</t>
  </si>
  <si>
    <t>Pago de fact. 0159851408, Claro 2322-1801, mes de abril</t>
  </si>
  <si>
    <t>Pago de fact. 0159998706, Claro HFCI-002342, mes de abril</t>
  </si>
  <si>
    <t>Pago de fact. 39313721, Claro TEL. 6955-6970, mes de abril</t>
  </si>
  <si>
    <t>22/05/23</t>
  </si>
  <si>
    <t>Indemnizacion al pers. por contrato</t>
  </si>
  <si>
    <t>Pago a Nelson Chavez por arrendamiento de inmueble del 24/03 al 23/04/23</t>
  </si>
  <si>
    <t>Pago a Nelson Chavez por arrendamiento de inmueble del 24/04 al 23/05/23</t>
  </si>
  <si>
    <t>23/05/23</t>
  </si>
  <si>
    <t xml:space="preserve">Pago a Francia Elizabeth Quijano por alquiler d einmueble de oficina del 26/04 al 25 de mayo </t>
  </si>
  <si>
    <t>Pago d efact. 1138, Mides por 660.87, toneladas depositadas del 16 al 30 de abril</t>
  </si>
  <si>
    <t>24/05/23</t>
  </si>
  <si>
    <t>Pago de fact. 29366993, Del sur 516948601, mes de mayo</t>
  </si>
  <si>
    <t>25/05/23</t>
  </si>
  <si>
    <t>Pago de fact. 0056, Alvaro Ernesto Urrutia compra de 16 garrafones de agua</t>
  </si>
  <si>
    <t>Pago de fact. 0057, Alvaro Ernesto Urrutia compra de 13 garrafones de agua</t>
  </si>
  <si>
    <t>Pago de fact. 0058, Alvaro Ernesto Urrutia compra de 9 garrafones de agua</t>
  </si>
  <si>
    <t>Pago de fact. 0059, Alvaro Ernesto Urrutia compra de 13 garrafones de agua</t>
  </si>
  <si>
    <t>Pago de fact. 08000, Banco Hipotecario certificacion de cheque</t>
  </si>
  <si>
    <t>Pago de fact. 07999, Banco Hipotecario certificacion de cheque</t>
  </si>
  <si>
    <t>Pago de fact. 109805, Banco Hipotecario certificacion de cheque</t>
  </si>
  <si>
    <t>Pago de fact. 109807, Banco Hipotecario certificacion de cheque</t>
  </si>
  <si>
    <t>Pago de fact. 109806, Banco Hipotecario certificacion de cheque</t>
  </si>
  <si>
    <t>Pago de fact. 109803, Banco Hipotecario certificacion de cheque</t>
  </si>
  <si>
    <t>Pago de fact. 109804, Banco Hipotecario certificacion de cheque</t>
  </si>
  <si>
    <t>Pago de fact. 109922, Banco Hipotecario certificacion de cheque</t>
  </si>
  <si>
    <t>Pago de fact. 109924, Banco Hipotecario certificacion de cheque</t>
  </si>
  <si>
    <t>Pago de fact. 109923, Banco Hipotecario certificacion de cheque</t>
  </si>
  <si>
    <t>Pago de fact. 140685, Banco Hipotecario certificacion de cheque</t>
  </si>
  <si>
    <t>Pago de fact. 096398, Banco Hipotecario certificacion de cheque</t>
  </si>
  <si>
    <t>Pago de fact. 120778, Banco Hipotecario certificacion de cheque</t>
  </si>
  <si>
    <t>Pago de fact. 120699, Banco Hipotecario certificacion de cheque</t>
  </si>
  <si>
    <t>Pago de fact. 120698, Banco Hipotecario certificacion de cheque</t>
  </si>
  <si>
    <t>Pago de fact. 120716, Banco Hipotecario certificacion de cheque</t>
  </si>
  <si>
    <t>Pago de fact. 120715, Banco Hipotecario certificacion de cheque</t>
  </si>
  <si>
    <t>Pago de fact. 120717, Banco Hipotecario certificacion de cheque</t>
  </si>
  <si>
    <t>26/05/23</t>
  </si>
  <si>
    <t>Pago de complemento de planilla de Claudio Oreste Sosa delmes de mayo</t>
  </si>
  <si>
    <t xml:space="preserve">Pago de fact. 1194, Mides por 720.08, toneladas depositadas del 1 al 15 de abril </t>
  </si>
  <si>
    <t>30/05/23</t>
  </si>
  <si>
    <t>Pago a Oscar Armando Rodriguez por servicios profesionales como jardinero de medio ambiente mes de mayo</t>
  </si>
  <si>
    <t>30/05/023</t>
  </si>
  <si>
    <t>Pago de fact. 136725829, Caess, comision del mes de mayo</t>
  </si>
  <si>
    <t>Pago de fact. 136725827, Caess, comiison de emision de recibos  mayo</t>
  </si>
  <si>
    <t>Pago de fact. 29275065, Delsur NIC 502407502 por alumbrado publico del mes de mayo</t>
  </si>
  <si>
    <t>Pago d efact. 29299421, Delsur NC 506692201, Mes de mayo energia</t>
  </si>
  <si>
    <t>Pago d efact. 29299500, Del sur NC 506692102 energia de mayo</t>
  </si>
  <si>
    <t>Pago de fact. 0036, Pacific Waste Management, por 745.55 toneladas recolectadas y transportadas en el mes de abril</t>
  </si>
  <si>
    <t>02/06/23</t>
  </si>
  <si>
    <t xml:space="preserve">Pago a Noe Mejia Alvarado por indemnizacion por retiro voluntario </t>
  </si>
  <si>
    <t>01/06/23</t>
  </si>
  <si>
    <t>Pago Alirio Ravin Sosa por gastos de representacion del mes de junio</t>
  </si>
  <si>
    <t>05/06/23</t>
  </si>
  <si>
    <t>Pago de fact. 2786102, Anda Cta 07408793, Parque cimas d esan bartolo mes de mayo</t>
  </si>
  <si>
    <t>Pago d efact. 2827194, Anda Cta 09103405, Complejo urb. Altavista mes de mayo</t>
  </si>
  <si>
    <t>Pago de fact. 2004295, Anda Cta 01773571, Jose Mauricio Serrano mes de abril</t>
  </si>
  <si>
    <t>Pago a Maria Elba Romero por pasajes del mes de mayo</t>
  </si>
  <si>
    <t>Pago a Josw Esmerino Anzora pasajes del mes de mayo</t>
  </si>
  <si>
    <t>Pago a Reyna Isabel Navarro pasajes del mes de mayo</t>
  </si>
  <si>
    <t>Pago a Jose Alexander Lopez pasajes del mes de mayo</t>
  </si>
  <si>
    <t>Pago a Evelin Xiomara Reyes pasajes del mes de mayo</t>
  </si>
  <si>
    <t>Pago a Francisco Campos Elias pasajes del mes de mayo</t>
  </si>
  <si>
    <t>Pago de fact. 0061, Alvaro Ernesto Urrutia compra de 13 garrafones de agua</t>
  </si>
  <si>
    <t>Pago de fact. 0062, Alvaro Ernesto Urrutia compra de 14 garrafones de agua</t>
  </si>
  <si>
    <t>Pago de fact. 0063, Alvaro Ernesto Urrutia compra de 12 garrafones de agua</t>
  </si>
  <si>
    <t>Pago de fact. 0064, Alvaro Ernesto Urrutia compra de 13 garrafones de agua</t>
  </si>
  <si>
    <t>Pago de fact. 0702, Alvaro Ernesto Urrutia compra de 42 garrafones de agua</t>
  </si>
  <si>
    <t>Pago de pasajes a Juan Raul Henriquez del mes de mayo</t>
  </si>
  <si>
    <t>Pago de fact. 8374, Centro Nacional de Registro cuota del mayo</t>
  </si>
  <si>
    <t>Pago de fact. 08086, Banco Hipotecario certificacion de cheque</t>
  </si>
  <si>
    <t>Pago de fact. 08184, Banco Hipotecario certificacion de cheque</t>
  </si>
  <si>
    <t>Pago a Oscar Mauricio Arevalo pasajes del mes de mayo</t>
  </si>
  <si>
    <t>06/06/23</t>
  </si>
  <si>
    <t>Pago d efact. 2313, Wilfredo Ernsto Solano por compra de 60 garrafones de agua</t>
  </si>
  <si>
    <t>Pago de fact. 120902, Banco Hipotecario certificacion de cheque</t>
  </si>
  <si>
    <t>Pago de fact. 120920, Banco Hipotecario certificacion de cheque</t>
  </si>
  <si>
    <t>Pago de fact. 120930, Banco Hipotecario certificacion de cheque</t>
  </si>
  <si>
    <t>Pago de fact. 120929, Banco Hipotecario certificacion de cheque</t>
  </si>
  <si>
    <t>Pago de fact. 156119, Banco Hipotecario certificacion de cheque</t>
  </si>
  <si>
    <t>Pago de fact. 156118, Banco Hipotecario certificacion de cheque</t>
  </si>
  <si>
    <t>Pago de fact. 147221, Banco Hipotecario certificacion de cheque</t>
  </si>
  <si>
    <t>Pago de fact. 156212, Banco Hipotecario certificacion de cheque</t>
  </si>
  <si>
    <t>Pago de planilla de los empleados ley cam y contrato de prestacion social del mes de junio</t>
  </si>
  <si>
    <t>08/06/23</t>
  </si>
  <si>
    <t>Pago de fact. 2899856, Anda Cta 01773571, jose mauricio serrano mes de mayo</t>
  </si>
  <si>
    <t>Pago de fact. De caess de maria adelia gonzalez Nic 2421968, mes de mayo</t>
  </si>
  <si>
    <t>Pago de fact. 16061, B&amp; D Servicios nis 1990, mes de mayo alumbrado publico</t>
  </si>
  <si>
    <t>Pago de pasajes a Jorge Alberto Guzman del mes de mayo</t>
  </si>
  <si>
    <t>Pago de pasajes a Jose Guillermo Marinez del mes de mayo</t>
  </si>
  <si>
    <t>09/06/23</t>
  </si>
  <si>
    <t>Pago por ayuda Juan Antonio Sandoval por fallecimiento de su madre</t>
  </si>
  <si>
    <t>Pago de planilla de horas extras delpersonal ley cam y contrato del mes de mayo</t>
  </si>
  <si>
    <t>Pago de fact. 29478777, Del sur por comision por emision de 3,003, recibos del mes de mayo</t>
  </si>
  <si>
    <t>12/06/23</t>
  </si>
  <si>
    <t>Pago de factura de caess de Maria A Polanco nic 2164440, mes de junio</t>
  </si>
  <si>
    <t>Pago d efact. 0066, Alvaro Ernesto Urrutia compra de 8 garrafones de agua</t>
  </si>
  <si>
    <t>Pago d efact. 0067, Alvaro Ernesto Urrutia compra de 14 garrafones de agua</t>
  </si>
  <si>
    <t>Pago d efact. 0068, Alvaro Ernesto Urrutia compra de 11 garrafones de agua</t>
  </si>
  <si>
    <t>14/06/23</t>
  </si>
  <si>
    <t>Pago d efact. 39620174, Claro por servicio del mes de mayo de telefono celulares</t>
  </si>
  <si>
    <t>Pago por devolucion de impuestos a Ivania Noemi Sosa Fuentes</t>
  </si>
  <si>
    <t>Pago de fact. 137013723, NIC 20297818, CAESS alumbrado publico del mes de junio</t>
  </si>
  <si>
    <t>Pago de fact. 137013722, Caess NIC 20297818, Energia del mes de junio</t>
  </si>
  <si>
    <t>19/06/23</t>
  </si>
  <si>
    <t>Pago por ayuda a Jonathan Alexander Chavez por la muerte de su padre</t>
  </si>
  <si>
    <t>Pago a Francia Elizabeth Quijano Mendoza por alquiler de oficina mes de junio</t>
  </si>
  <si>
    <t>Pago de factura de caess de Francia Quijano del mes de junio nic 5860603,</t>
  </si>
  <si>
    <t>Pago de fact. 1247, Mides por 752.23, toneladas deposoitadas del 16 al 31 de mayo</t>
  </si>
  <si>
    <t>Pago d efact. 0069, Pacific Waste Management, por 911.97, toneladas recolectadas y transportadas en mayo (28 vIajes)</t>
  </si>
  <si>
    <t>Pago a Nelson Chavez Gordito por arrendamiento de oficna mes de junio</t>
  </si>
  <si>
    <t>Pago de fact. 0727, telesis por servicio de radios portatiles del mes de febrero</t>
  </si>
  <si>
    <t>Pago de fact. 0069, Alvaro Ernesto Urrutiacompr ade 12 garrafones de agua</t>
  </si>
  <si>
    <t>Pago de fact. 0071, Alvaro Ernesto Urrutiacompr ade 13 garrafones de agua</t>
  </si>
  <si>
    <t>Pago de fact. 0072, Alvaro Ernesto Urrutiacompr ade 11 garrafones de agua</t>
  </si>
  <si>
    <t>Pago de fact. 3202273, Anda Cta 01765037, Eva Angelica Polanco mes de junio</t>
  </si>
  <si>
    <t>20/06/23</t>
  </si>
  <si>
    <t>Pago d eplanilla de afp confia de los empleados ley cam y contrato del mes de mayo</t>
  </si>
  <si>
    <t>Pago d eplanilla de afp crecer de los empleaods ley cam y contrato del mes de mayo</t>
  </si>
  <si>
    <t>Pago de planilla de salario del personal ley cam del mes de junio</t>
  </si>
  <si>
    <t>Pago de planilla de salario del personal por contrato del mes de junio</t>
  </si>
  <si>
    <t>Pago de planilla del personal pensionado del mes de junio</t>
  </si>
  <si>
    <t>pago de planilla de complemento de afp confia del personal pensionado de mayo</t>
  </si>
  <si>
    <t>Pago de planilla de afp crecer complemento del mes de mayo de los incapacitados</t>
  </si>
  <si>
    <t>Pago de planilla de inpep del mes de mayo</t>
  </si>
  <si>
    <t>Pago de planilla de IPSFA del personal ley cam y contrato del mes de mayo</t>
  </si>
  <si>
    <t>Pago d efact. 29734215, Del sur NC 516948601, ENERGIA DEL MES DE JUNIO</t>
  </si>
  <si>
    <t>Pago d efact. 29734183, Delsur nc 506692102, energia del mes de junio</t>
  </si>
  <si>
    <t>Pago de fact. 29734234, Delsur NC 506692201, energia del mes de junio</t>
  </si>
  <si>
    <t>Pago d efact. 29710186, Del sur NC 502407502, Alumbrado publico del mes de junio</t>
  </si>
  <si>
    <t xml:space="preserve">Pago por indemnizacion de retiro voluntario de Jose Mauricio Sanchez </t>
  </si>
  <si>
    <t>Pago de planilla del seguro social de los empleados ley cam y contrato del mes de mayo</t>
  </si>
  <si>
    <t>23/06/23</t>
  </si>
  <si>
    <t>Pago de fact. 0160629821, Claro HFCI-002342, mes d emyo</t>
  </si>
  <si>
    <t>Pago d efact. 0160481017, Claro 2322-1801, mes de mayo</t>
  </si>
  <si>
    <t>Pago de fact. 0160481016, Claro 2325-8200 mes de mayo</t>
  </si>
  <si>
    <t>Pago d efact. 0160629820, Claro ID12-45001 MES de mayo</t>
  </si>
  <si>
    <t>Pago d efact. 8483, Centro nacional de registo cuota del mes de 21 de mayo al 20 de junio</t>
  </si>
  <si>
    <t>Pago de fact. 0075, Alvaro Ernesto Urrutia compra de 11 garrafones de agua</t>
  </si>
  <si>
    <t>Pago de fact. 0076, Alvaro Ernesto Urrutia compra de 2 garrafones de agua</t>
  </si>
  <si>
    <t>Pago de fact. 0074, Alvaro Ernesto Urrutia compra de 11 garrafones de agua</t>
  </si>
  <si>
    <t>Pago de fact. 0073, Alvaro Ernesto Urrutia compra de 14 garrafones de agua</t>
  </si>
  <si>
    <t>Pago de fact. 3206611, Anda Cta 01767156, 1ra calle pte alcaldia mes de junio</t>
  </si>
  <si>
    <t>Pago de fact. 3135774, Anda Cta 06050212, av. Mistancingo distrito italia mes de junio</t>
  </si>
  <si>
    <t>Pago de fact. 3135773, Anda Cta 06896002, mercado distrito italia mes de junio</t>
  </si>
  <si>
    <t>Pago de fact. 3135779,  Anda Cta 06956532, parque los niños distrito italia mes de junio</t>
  </si>
  <si>
    <t>Pago de fact. 3206612, Anda Cta 01767396, 1ra calle pte oficinas alcaldia mes de junio</t>
  </si>
  <si>
    <t>Pago d efact. 3206613, Anda Cta 01767407, 2da av. Sur y 1ra calle pte alcaldia mes de junio</t>
  </si>
  <si>
    <t>Pago de fact. 3206615, Anda Cta 04785301, 2da av. Nte parque municipal mes de junio</t>
  </si>
  <si>
    <t>Pago de fact. 3206598, Anda Cta 01767671, 1ra calle pte y 4ta av. Sur mercado municipal mes de junio</t>
  </si>
  <si>
    <t>Pago de fact. 3206591. Anda Cta 04785266, 5ta av. Sur y calle el golgota alcaldia mes de junio</t>
  </si>
  <si>
    <t>Pago d efact. 3206593, Anda Cta 04785297, 4ta calle pte y 2da av. Nte alcaldia mes de junio</t>
  </si>
  <si>
    <t>Pago d efact. 3135781, Anda Cta 07947107, casa de la juventud mes de junio</t>
  </si>
  <si>
    <t>Pago de fact. 3206614, Anda Cta 05070031, calle nicolas aguilar y 2da av. Sur mes de junio</t>
  </si>
  <si>
    <t>Pago de fact. 3206594, Anda Cta 07053752, 6ta av. Nte y 2da calle pte alcaldai mes de junio</t>
  </si>
  <si>
    <t>Pago de fact. 3206592, Anda Cta 09043997, polideportivo mes de junio</t>
  </si>
  <si>
    <t>Pago d efact. 3206601, Anda Cta 09103355, cancha de futbol cmenterio mes de junio</t>
  </si>
  <si>
    <t>Pago de fact. 3206586, Anda Cta 01767334, rastro municipal mes de junio</t>
  </si>
  <si>
    <t>26/06/23</t>
  </si>
  <si>
    <t>Pago de honorarios a Oscar Armando Rodriguez del mes de junio</t>
  </si>
  <si>
    <t>Pago d efact. 137309001, Caess comision de emison de recibos del mes de junio</t>
  </si>
  <si>
    <t>Pago de fact. 1304, Mides por 778.48, toneladas depositadas del 01 al 15 de junio</t>
  </si>
  <si>
    <t>29/06/23</t>
  </si>
  <si>
    <t>30/06/23</t>
  </si>
  <si>
    <t>Pago de factura de caess a nombre de maria delia polanco del mes de junio</t>
  </si>
  <si>
    <t>Pago de salario a Nataniel Danilo Molina por prestar los servicios como motorista</t>
  </si>
  <si>
    <t>Reintegro del fondo circulante de Martha Alicia Henriquez del 11/05 al 28/06/23</t>
  </si>
  <si>
    <t>Pago de fact. 0077, Alvaro Ernesto Urrutia compra de 11 garrafones de agua</t>
  </si>
  <si>
    <t>Pago de fact. 0078, Alvaro Ernesto Urrutia compra de 11 garrafones de agua</t>
  </si>
  <si>
    <t>Pago de fact. 0079, Alvaro Ernesto Urrutia compra de 13 garrafones de agua</t>
  </si>
  <si>
    <t>Servicios de Inspeccion</t>
  </si>
  <si>
    <t>28/06/23</t>
  </si>
  <si>
    <t>04/07/23</t>
  </si>
  <si>
    <t xml:space="preserve">Pago de fact. 137481241, Caess por servicioi de inspeccion de lampara led </t>
  </si>
  <si>
    <t>03/07/23</t>
  </si>
  <si>
    <t>Pago de pasajes a Reyna Isabel Navarro del mes de junio</t>
  </si>
  <si>
    <t>Pago a Jose Alexander Lopez Espinoza pasajes del mes de Junio</t>
  </si>
  <si>
    <t>Pago a Evelin Xiomara Reyes pasajes del mes de junio</t>
  </si>
  <si>
    <t>Pago a Francisco Campos pasajes del mes de junio</t>
  </si>
  <si>
    <t>Pago a Oscar Mauricio Arevalo pasajes del mes junio</t>
  </si>
  <si>
    <t>Pago de fact. 3674815, Anda Cta 07408793, parque cimas de san bartolo mes de junio</t>
  </si>
  <si>
    <t>Pago d efact. 3708508, Anda Cta 09103405, complejo altavista mes de junio</t>
  </si>
  <si>
    <t>Pago a Dennis Alfredo Ortega por arrendamiento de oficina distrito las flores mes de enero</t>
  </si>
  <si>
    <t>Pago a Dennis Alfredo Ortega por arrendamiento de oficina distrito las flores mes de febrero</t>
  </si>
  <si>
    <t>Pago a Dennis Alfredo Ortega por arrendamiento de oficina distrito las flores mes de marzo</t>
  </si>
  <si>
    <t>Pago a Dennis Alfredo Ortega por arrendamiento de oficina distrito las flores mes de abril</t>
  </si>
  <si>
    <t>Pago a Dennis Alfredo Ortega por arrendamiento de oficina distrito las flores mes de mayo</t>
  </si>
  <si>
    <t>Pago a Dennis Alfredo Ortega por arrendamiento de oficina distrito las flores mes de junio</t>
  </si>
  <si>
    <t>Pago a Alirio Ravin Sosa por gastos de representacion del mes de julio</t>
  </si>
  <si>
    <t>Pago de fact. 8419, Banco Hipotecario por certificacion de cheque</t>
  </si>
  <si>
    <t>Pago de fact. 8430, Banco Hipotecario por certificacion de cheque</t>
  </si>
  <si>
    <t>Pago de fact. 8429, Banco Hipotecario por certificacion de cheque</t>
  </si>
  <si>
    <t>Pago de fact. 8465, Banco Hipotecario por certificacion de cheque</t>
  </si>
  <si>
    <t>Pago de fact. 8464, Banco Hipotecario por certificacion de cheque</t>
  </si>
  <si>
    <t>Pago de fact. 31568, Banco Hipotecario por certificacion de cheque</t>
  </si>
  <si>
    <t>Pago de fact. 31567, Banco Hipotecario por certificacion de cheque</t>
  </si>
  <si>
    <t>Pago de fact. 31566, Banco Hipotecario por certificacion de cheque</t>
  </si>
  <si>
    <t>Pago de fact. 137433435, Caess por comision  de emision de recibos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</si>
</sst>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440A]* #,##0.00_);_([$$-440A]* \(#,##0.00\);_([$$-440A]* &quot;-&quot;??_);_(@_)"/>
    <numFmt numFmtId="167" formatCode="#,##0.0"/>
    <numFmt numFmtId="168" formatCode="dd/mm/yy;@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rebuchet MS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color indexed="1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sz val="12"/>
      <color rgb="FF0070C0"/>
      <name val="Arial"/>
      <family val="2"/>
    </font>
    <font>
      <sz val="12"/>
      <color theme="3" tint="-0.249977111117893"/>
      <name val="Arial"/>
      <family val="2"/>
    </font>
    <font>
      <sz val="12"/>
      <color theme="4" tint="-0.499984740745262"/>
      <name val="Arial"/>
      <family val="2"/>
    </font>
    <font>
      <sz val="12"/>
      <color rgb="FF7030A0"/>
      <name val="Arial"/>
      <family val="2"/>
    </font>
    <font>
      <sz val="12"/>
      <color rgb="FF333300"/>
      <name val="Arial"/>
      <family val="2"/>
    </font>
    <font>
      <sz val="12"/>
      <color rgb="FFC00000"/>
      <name val="Arial"/>
      <family val="2"/>
    </font>
    <font>
      <sz val="12"/>
      <color rgb="FFC00000"/>
      <name val="Calibri"/>
      <family val="2"/>
      <scheme val="minor"/>
    </font>
    <font>
      <b/>
      <sz val="10"/>
      <name val="Trebuchet MS"/>
      <family val="2"/>
    </font>
    <font>
      <sz val="12"/>
      <color rgb="FFFF0000"/>
      <name val="Calibri"/>
      <family val="2"/>
      <scheme val="minor"/>
    </font>
    <font>
      <sz val="12"/>
      <color rgb="FFFF0000"/>
      <name val="Arial"/>
      <family val="2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9" tint="-0.249977111117893"/>
      <name val="Arial"/>
      <family val="2"/>
    </font>
    <font>
      <b/>
      <i/>
      <sz val="11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i/>
      <sz val="11"/>
      <color rgb="FFFF000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8"/>
      <color rgb="FFFF0000"/>
      <name val="Calibri"/>
      <family val="2"/>
      <scheme val="minor"/>
    </font>
    <font>
      <b/>
      <sz val="2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gray125">
        <fgColor indexed="22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692D1"/>
        <bgColor indexed="64"/>
      </patternFill>
    </fill>
    <fill>
      <patternFill patternType="gray125">
        <bgColor theme="6" tint="-0.249977111117893"/>
      </patternFill>
    </fill>
    <fill>
      <patternFill patternType="solid">
        <fgColor theme="6" tint="-0.249977111117893"/>
        <bgColor indexed="64"/>
      </patternFill>
    </fill>
    <fill>
      <patternFill patternType="gray125">
        <fgColor indexed="22"/>
        <bgColor theme="6" tint="-0.249977111117893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4" fontId="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0" fillId="0" borderId="0"/>
    <xf numFmtId="0" fontId="40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7" fillId="0" borderId="0" applyFont="0" applyFill="0" applyBorder="0" applyAlignment="0" applyProtection="0"/>
  </cellStyleXfs>
  <cellXfs count="270">
    <xf numFmtId="0" fontId="0" fillId="0" borderId="0" xfId="0"/>
    <xf numFmtId="164" fontId="0" fillId="0" borderId="0" xfId="0" applyNumberFormat="1"/>
    <xf numFmtId="49" fontId="0" fillId="0" borderId="0" xfId="0" applyNumberFormat="1"/>
    <xf numFmtId="164" fontId="1" fillId="0" borderId="0" xfId="0" applyNumberFormat="1" applyFont="1"/>
    <xf numFmtId="166" fontId="0" fillId="0" borderId="0" xfId="0" applyNumberFormat="1"/>
    <xf numFmtId="164" fontId="0" fillId="0" borderId="0" xfId="0" applyNumberFormat="1" applyFont="1"/>
    <xf numFmtId="0" fontId="0" fillId="0" borderId="0" xfId="0" applyFont="1"/>
    <xf numFmtId="164" fontId="1" fillId="0" borderId="0" xfId="1" applyFont="1"/>
    <xf numFmtId="0" fontId="0" fillId="0" borderId="0" xfId="0" applyAlignment="1">
      <alignment horizontal="center"/>
    </xf>
    <xf numFmtId="0" fontId="5" fillId="0" borderId="0" xfId="0" applyFont="1"/>
    <xf numFmtId="49" fontId="5" fillId="0" borderId="0" xfId="0" applyNumberFormat="1" applyFont="1"/>
    <xf numFmtId="164" fontId="0" fillId="0" borderId="0" xfId="1" applyFont="1"/>
    <xf numFmtId="0" fontId="1" fillId="0" borderId="0" xfId="0" applyFont="1"/>
    <xf numFmtId="164" fontId="6" fillId="0" borderId="0" xfId="0" applyNumberFormat="1" applyFont="1"/>
    <xf numFmtId="164" fontId="6" fillId="0" borderId="0" xfId="1" applyFont="1"/>
    <xf numFmtId="0" fontId="6" fillId="0" borderId="0" xfId="0" applyFont="1"/>
    <xf numFmtId="49" fontId="0" fillId="0" borderId="0" xfId="0" applyNumberFormat="1" applyFill="1"/>
    <xf numFmtId="0" fontId="0" fillId="0" borderId="0" xfId="0" applyFill="1"/>
    <xf numFmtId="164" fontId="3" fillId="0" borderId="0" xfId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5" fillId="2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3" borderId="9" xfId="3" applyFont="1" applyFill="1" applyBorder="1" applyAlignment="1">
      <alignment horizontal="center"/>
    </xf>
    <xf numFmtId="49" fontId="9" fillId="0" borderId="1" xfId="3" applyNumberFormat="1" applyFont="1" applyFill="1" applyBorder="1" applyAlignment="1">
      <alignment horizontal="center"/>
    </xf>
    <xf numFmtId="0" fontId="9" fillId="0" borderId="10" xfId="3" applyFont="1" applyFill="1" applyBorder="1" applyAlignment="1">
      <alignment horizontal="center" vertical="center" wrapText="1"/>
    </xf>
    <xf numFmtId="0" fontId="9" fillId="3" borderId="11" xfId="3" applyFont="1" applyFill="1" applyBorder="1" applyAlignment="1">
      <alignment horizontal="left"/>
    </xf>
    <xf numFmtId="0" fontId="9" fillId="0" borderId="12" xfId="3" applyFont="1" applyFill="1" applyBorder="1" applyAlignment="1">
      <alignment horizontal="center" vertical="center" wrapText="1"/>
    </xf>
    <xf numFmtId="0" fontId="9" fillId="0" borderId="13" xfId="3" applyFont="1" applyBorder="1" applyAlignment="1">
      <alignment horizontal="center"/>
    </xf>
    <xf numFmtId="0" fontId="9" fillId="0" borderId="14" xfId="3" applyFont="1" applyBorder="1"/>
    <xf numFmtId="0" fontId="9" fillId="0" borderId="13" xfId="3" applyFont="1" applyFill="1" applyBorder="1" applyAlignment="1">
      <alignment horizontal="center" vertical="center" wrapText="1"/>
    </xf>
    <xf numFmtId="0" fontId="9" fillId="3" borderId="15" xfId="3" applyFont="1" applyFill="1" applyBorder="1" applyAlignment="1">
      <alignment horizontal="left"/>
    </xf>
    <xf numFmtId="0" fontId="9" fillId="0" borderId="13" xfId="3" applyFont="1" applyFill="1" applyBorder="1" applyAlignment="1">
      <alignment horizontal="center"/>
    </xf>
    <xf numFmtId="0" fontId="9" fillId="0" borderId="16" xfId="3" applyFont="1" applyFill="1" applyBorder="1"/>
    <xf numFmtId="0" fontId="9" fillId="0" borderId="12" xfId="3" applyFont="1" applyBorder="1" applyAlignment="1">
      <alignment horizontal="center"/>
    </xf>
    <xf numFmtId="0" fontId="9" fillId="0" borderId="2" xfId="3" applyFont="1" applyBorder="1"/>
    <xf numFmtId="49" fontId="9" fillId="3" borderId="17" xfId="3" applyNumberFormat="1" applyFont="1" applyFill="1" applyBorder="1" applyAlignment="1">
      <alignment horizontal="center"/>
    </xf>
    <xf numFmtId="0" fontId="9" fillId="3" borderId="18" xfId="3" applyFont="1" applyFill="1" applyBorder="1" applyAlignment="1">
      <alignment horizontal="left"/>
    </xf>
    <xf numFmtId="0" fontId="11" fillId="4" borderId="19" xfId="3" applyFont="1" applyFill="1" applyBorder="1"/>
    <xf numFmtId="49" fontId="12" fillId="4" borderId="20" xfId="3" applyNumberFormat="1" applyFont="1" applyFill="1" applyBorder="1" applyAlignment="1">
      <alignment horizontal="center"/>
    </xf>
    <xf numFmtId="49" fontId="12" fillId="4" borderId="21" xfId="3" applyNumberFormat="1" applyFont="1" applyFill="1" applyBorder="1" applyAlignment="1">
      <alignment horizontal="center"/>
    </xf>
    <xf numFmtId="0" fontId="13" fillId="4" borderId="22" xfId="3" applyFont="1" applyFill="1" applyBorder="1" applyAlignment="1">
      <alignment horizontal="center"/>
    </xf>
    <xf numFmtId="49" fontId="0" fillId="5" borderId="0" xfId="0" applyNumberFormat="1" applyFill="1"/>
    <xf numFmtId="164" fontId="0" fillId="5" borderId="0" xfId="1" applyFont="1" applyFill="1"/>
    <xf numFmtId="0" fontId="0" fillId="5" borderId="0" xfId="0" applyFill="1"/>
    <xf numFmtId="164" fontId="6" fillId="5" borderId="0" xfId="1" applyFont="1" applyFill="1"/>
    <xf numFmtId="0" fontId="6" fillId="5" borderId="0" xfId="0" applyFont="1" applyFill="1"/>
    <xf numFmtId="164" fontId="1" fillId="5" borderId="0" xfId="1" applyFont="1" applyFill="1"/>
    <xf numFmtId="0" fontId="0" fillId="5" borderId="0" xfId="0" applyFont="1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9" fillId="3" borderId="2" xfId="3" applyFont="1" applyFill="1" applyBorder="1" applyAlignment="1">
      <alignment horizontal="left"/>
    </xf>
    <xf numFmtId="164" fontId="9" fillId="3" borderId="25" xfId="4" applyNumberFormat="1" applyFont="1" applyFill="1" applyBorder="1" applyAlignment="1">
      <alignment horizontal="right"/>
    </xf>
    <xf numFmtId="164" fontId="10" fillId="3" borderId="25" xfId="4" applyNumberFormat="1" applyFont="1" applyFill="1" applyBorder="1" applyAlignment="1">
      <alignment horizontal="right"/>
    </xf>
    <xf numFmtId="164" fontId="9" fillId="3" borderId="26" xfId="4" applyNumberFormat="1" applyFont="1" applyFill="1" applyBorder="1" applyAlignment="1">
      <alignment horizontal="right"/>
    </xf>
    <xf numFmtId="164" fontId="9" fillId="0" borderId="26" xfId="4" applyNumberFormat="1" applyFont="1" applyFill="1" applyBorder="1" applyAlignment="1">
      <alignment horizontal="right"/>
    </xf>
    <xf numFmtId="164" fontId="13" fillId="4" borderId="22" xfId="3" applyNumberFormat="1" applyFont="1" applyFill="1" applyBorder="1" applyAlignment="1">
      <alignment horizontal="center"/>
    </xf>
    <xf numFmtId="164" fontId="9" fillId="0" borderId="1" xfId="1" applyFont="1" applyBorder="1"/>
    <xf numFmtId="164" fontId="9" fillId="3" borderId="1" xfId="1" applyFont="1" applyFill="1" applyBorder="1" applyAlignment="1">
      <alignment horizontal="right"/>
    </xf>
    <xf numFmtId="164" fontId="9" fillId="0" borderId="1" xfId="1" applyFont="1" applyFill="1" applyBorder="1" applyAlignment="1">
      <alignment horizontal="right"/>
    </xf>
    <xf numFmtId="164" fontId="10" fillId="6" borderId="1" xfId="1" applyFont="1" applyFill="1" applyBorder="1"/>
    <xf numFmtId="164" fontId="10" fillId="6" borderId="1" xfId="1" applyFont="1" applyFill="1" applyBorder="1" applyAlignment="1">
      <alignment horizontal="right"/>
    </xf>
    <xf numFmtId="164" fontId="9" fillId="0" borderId="27" xfId="1" applyFont="1" applyBorder="1"/>
    <xf numFmtId="164" fontId="9" fillId="3" borderId="27" xfId="1" applyFont="1" applyFill="1" applyBorder="1" applyAlignment="1">
      <alignment horizontal="right"/>
    </xf>
    <xf numFmtId="164" fontId="10" fillId="6" borderId="27" xfId="3" applyNumberFormat="1" applyFont="1" applyFill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Border="1"/>
    <xf numFmtId="0" fontId="0" fillId="0" borderId="0" xfId="0" applyFont="1" applyBorder="1"/>
    <xf numFmtId="0" fontId="0" fillId="5" borderId="0" xfId="0" applyFont="1" applyFill="1" applyBorder="1"/>
    <xf numFmtId="0" fontId="0" fillId="5" borderId="0" xfId="0" applyFill="1" applyBorder="1"/>
    <xf numFmtId="0" fontId="6" fillId="5" borderId="0" xfId="0" applyFont="1" applyFill="1" applyBorder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64" fontId="5" fillId="0" borderId="0" xfId="0" applyNumberFormat="1" applyFont="1"/>
    <xf numFmtId="0" fontId="4" fillId="0" borderId="0" xfId="0" applyFont="1"/>
    <xf numFmtId="164" fontId="3" fillId="7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center" vertical="justify"/>
    </xf>
    <xf numFmtId="0" fontId="0" fillId="0" borderId="0" xfId="0" applyFont="1" applyAlignment="1">
      <alignment horizontal="center" vertical="justify"/>
    </xf>
    <xf numFmtId="0" fontId="18" fillId="0" borderId="0" xfId="0" applyFont="1" applyAlignment="1">
      <alignment horizontal="center" vertical="justify"/>
    </xf>
    <xf numFmtId="0" fontId="21" fillId="0" borderId="0" xfId="0" applyFont="1" applyAlignment="1"/>
    <xf numFmtId="0" fontId="2" fillId="0" borderId="0" xfId="0" applyFont="1" applyAlignment="1">
      <alignment horizontal="center"/>
    </xf>
    <xf numFmtId="164" fontId="5" fillId="2" borderId="1" xfId="1" applyFont="1" applyFill="1" applyBorder="1"/>
    <xf numFmtId="0" fontId="2" fillId="0" borderId="0" xfId="0" applyFont="1" applyAlignment="1">
      <alignment horizontal="center"/>
    </xf>
    <xf numFmtId="164" fontId="22" fillId="0" borderId="1" xfId="1" applyFont="1" applyBorder="1"/>
    <xf numFmtId="164" fontId="22" fillId="0" borderId="27" xfId="1" applyFont="1" applyBorder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 vertical="justify"/>
    </xf>
    <xf numFmtId="164" fontId="25" fillId="3" borderId="1" xfId="1" applyFont="1" applyFill="1" applyBorder="1" applyAlignment="1">
      <alignment horizontal="right"/>
    </xf>
    <xf numFmtId="164" fontId="25" fillId="0" borderId="1" xfId="1" applyFont="1" applyBorder="1"/>
    <xf numFmtId="164" fontId="26" fillId="0" borderId="1" xfId="1" applyFont="1" applyBorder="1"/>
    <xf numFmtId="164" fontId="23" fillId="0" borderId="1" xfId="1" applyFont="1" applyBorder="1"/>
    <xf numFmtId="164" fontId="24" fillId="0" borderId="1" xfId="1" applyFont="1" applyBorder="1"/>
    <xf numFmtId="0" fontId="0" fillId="0" borderId="0" xfId="0" applyFill="1" applyAlignment="1">
      <alignment horizontal="left"/>
    </xf>
    <xf numFmtId="164" fontId="27" fillId="0" borderId="27" xfId="1" applyFont="1" applyBorder="1"/>
    <xf numFmtId="164" fontId="27" fillId="0" borderId="1" xfId="1" applyFont="1" applyBorder="1"/>
    <xf numFmtId="0" fontId="28" fillId="0" borderId="0" xfId="0" applyFont="1"/>
    <xf numFmtId="0" fontId="2" fillId="0" borderId="0" xfId="0" applyFont="1" applyAlignment="1">
      <alignment horizontal="center"/>
    </xf>
    <xf numFmtId="0" fontId="30" fillId="0" borderId="0" xfId="0" applyFont="1"/>
    <xf numFmtId="164" fontId="31" fillId="3" borderId="1" xfId="1" applyFont="1" applyFill="1" applyBorder="1" applyAlignment="1">
      <alignment horizontal="righ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/>
    </xf>
    <xf numFmtId="164" fontId="25" fillId="3" borderId="27" xfId="1" applyFont="1" applyFill="1" applyBorder="1" applyAlignment="1">
      <alignment horizontal="right"/>
    </xf>
    <xf numFmtId="164" fontId="17" fillId="0" borderId="0" xfId="1" applyFont="1"/>
    <xf numFmtId="164" fontId="10" fillId="5" borderId="27" xfId="3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5" fillId="0" borderId="0" xfId="1" applyFont="1"/>
    <xf numFmtId="0" fontId="2" fillId="0" borderId="0" xfId="0" applyFont="1" applyAlignment="1">
      <alignment horizontal="center"/>
    </xf>
    <xf numFmtId="166" fontId="0" fillId="0" borderId="0" xfId="1" applyNumberFormat="1" applyFont="1"/>
    <xf numFmtId="0" fontId="9" fillId="3" borderId="14" xfId="3" applyFont="1" applyFill="1" applyBorder="1" applyAlignment="1">
      <alignment horizontal="left"/>
    </xf>
    <xf numFmtId="0" fontId="1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17" xfId="3" applyFont="1" applyBorder="1" applyAlignment="1">
      <alignment horizontal="center"/>
    </xf>
    <xf numFmtId="0" fontId="9" fillId="0" borderId="29" xfId="3" applyFont="1" applyBorder="1"/>
    <xf numFmtId="164" fontId="37" fillId="0" borderId="1" xfId="1" applyFont="1" applyBorder="1"/>
    <xf numFmtId="164" fontId="3" fillId="5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5" fillId="5" borderId="0" xfId="1" applyFont="1" applyFill="1"/>
    <xf numFmtId="0" fontId="2" fillId="0" borderId="0" xfId="0" applyFont="1" applyAlignment="1">
      <alignment horizontal="center"/>
    </xf>
    <xf numFmtId="14" fontId="0" fillId="0" borderId="0" xfId="1" applyNumberFormat="1" applyFont="1"/>
    <xf numFmtId="0" fontId="2" fillId="0" borderId="0" xfId="0" applyFont="1" applyAlignment="1">
      <alignment horizontal="center"/>
    </xf>
    <xf numFmtId="0" fontId="33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3" fillId="0" borderId="0" xfId="0" applyFont="1" applyAlignment="1">
      <alignment horizontal="center" vertical="center"/>
    </xf>
    <xf numFmtId="49" fontId="35" fillId="0" borderId="0" xfId="0" applyNumberFormat="1" applyFont="1"/>
    <xf numFmtId="164" fontId="9" fillId="5" borderId="25" xfId="4" applyNumberFormat="1" applyFont="1" applyFill="1" applyBorder="1" applyAlignment="1">
      <alignment horizontal="right"/>
    </xf>
    <xf numFmtId="164" fontId="38" fillId="0" borderId="0" xfId="1" applyFont="1"/>
    <xf numFmtId="166" fontId="35" fillId="0" borderId="0" xfId="0" applyNumberFormat="1" applyFont="1"/>
    <xf numFmtId="0" fontId="35" fillId="0" borderId="0" xfId="0" applyFont="1"/>
    <xf numFmtId="164" fontId="39" fillId="0" borderId="0" xfId="1" applyFont="1"/>
    <xf numFmtId="164" fontId="17" fillId="0" borderId="0" xfId="1" applyFont="1" applyFill="1"/>
    <xf numFmtId="164" fontId="41" fillId="0" borderId="0" xfId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13" fillId="4" borderId="16" xfId="3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64" fontId="13" fillId="4" borderId="0" xfId="3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1" xfId="1" applyFont="1" applyBorder="1"/>
    <xf numFmtId="164" fontId="3" fillId="0" borderId="27" xfId="1" applyFont="1" applyBorder="1"/>
    <xf numFmtId="164" fontId="35" fillId="0" borderId="27" xfId="1" applyFont="1" applyBorder="1"/>
    <xf numFmtId="164" fontId="3" fillId="0" borderId="16" xfId="1" applyFont="1" applyBorder="1"/>
    <xf numFmtId="164" fontId="3" fillId="0" borderId="28" xfId="1" applyFont="1" applyBorder="1"/>
    <xf numFmtId="0" fontId="2" fillId="0" borderId="0" xfId="0" applyFont="1" applyAlignment="1">
      <alignment horizontal="center"/>
    </xf>
    <xf numFmtId="164" fontId="10" fillId="0" borderId="27" xfId="1" applyFont="1" applyBorder="1"/>
    <xf numFmtId="0" fontId="2" fillId="0" borderId="0" xfId="0" applyFont="1" applyAlignment="1">
      <alignment horizontal="center"/>
    </xf>
    <xf numFmtId="0" fontId="32" fillId="0" borderId="0" xfId="0" applyFont="1" applyAlignment="1">
      <alignment horizontal="center" vertical="justify"/>
    </xf>
    <xf numFmtId="0" fontId="1" fillId="0" borderId="0" xfId="0" applyFont="1" applyAlignment="1"/>
    <xf numFmtId="0" fontId="6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justify"/>
    </xf>
    <xf numFmtId="164" fontId="13" fillId="4" borderId="14" xfId="3" applyNumberFormat="1" applyFont="1" applyFill="1" applyBorder="1" applyAlignment="1">
      <alignment horizontal="center"/>
    </xf>
    <xf numFmtId="164" fontId="35" fillId="0" borderId="0" xfId="1" applyFont="1" applyFill="1" applyAlignment="1">
      <alignment horizontal="left"/>
    </xf>
    <xf numFmtId="0" fontId="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2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43" fillId="0" borderId="0" xfId="0" applyFont="1" applyAlignment="1">
      <alignment horizontal="center" vertical="justify"/>
    </xf>
    <xf numFmtId="164" fontId="45" fillId="0" borderId="0" xfId="1" applyFont="1"/>
    <xf numFmtId="164" fontId="3" fillId="0" borderId="32" xfId="1" applyFont="1" applyBorder="1"/>
    <xf numFmtId="164" fontId="44" fillId="0" borderId="1" xfId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44" fillId="0" borderId="0" xfId="1" applyFont="1"/>
    <xf numFmtId="164" fontId="44" fillId="0" borderId="27" xfId="1" applyFont="1" applyBorder="1"/>
    <xf numFmtId="164" fontId="44" fillId="0" borderId="14" xfId="1" applyFont="1" applyBorder="1"/>
    <xf numFmtId="164" fontId="3" fillId="0" borderId="14" xfId="1" applyFont="1" applyBorder="1"/>
    <xf numFmtId="0" fontId="2" fillId="0" borderId="0" xfId="0" applyFont="1" applyAlignment="1">
      <alignment horizontal="center"/>
    </xf>
    <xf numFmtId="168" fontId="0" fillId="0" borderId="0" xfId="0" applyNumberFormat="1" applyAlignment="1">
      <alignment horizontal="left"/>
    </xf>
    <xf numFmtId="49" fontId="0" fillId="0" borderId="0" xfId="0" applyNumberFormat="1" applyAlignment="1"/>
    <xf numFmtId="164" fontId="13" fillId="4" borderId="32" xfId="3" applyNumberFormat="1" applyFont="1" applyFill="1" applyBorder="1" applyAlignment="1">
      <alignment horizontal="center"/>
    </xf>
    <xf numFmtId="164" fontId="14" fillId="0" borderId="16" xfId="1" applyFont="1" applyBorder="1"/>
    <xf numFmtId="164" fontId="44" fillId="0" borderId="16" xfId="1" applyFont="1" applyBorder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1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5" fillId="0" borderId="0" xfId="0" applyFont="1" applyAlignment="1">
      <alignment horizontal="left"/>
    </xf>
    <xf numFmtId="0" fontId="35" fillId="0" borderId="0" xfId="0" applyFont="1" applyAlignment="1">
      <alignment wrapText="1"/>
    </xf>
    <xf numFmtId="164" fontId="9" fillId="8" borderId="25" xfId="4" applyNumberFormat="1" applyFont="1" applyFill="1" applyBorder="1" applyAlignment="1">
      <alignment horizontal="right"/>
    </xf>
    <xf numFmtId="164" fontId="31" fillId="0" borderId="1" xfId="1" applyFont="1" applyBorder="1"/>
    <xf numFmtId="14" fontId="0" fillId="0" borderId="0" xfId="0" applyNumberFormat="1" applyAlignment="1">
      <alignment horizontal="left"/>
    </xf>
    <xf numFmtId="0" fontId="48" fillId="0" borderId="0" xfId="0" applyFont="1" applyAlignment="1">
      <alignment horizontal="center" vertical="justify"/>
    </xf>
    <xf numFmtId="164" fontId="49" fillId="0" borderId="28" xfId="1" applyFont="1" applyBorder="1"/>
    <xf numFmtId="164" fontId="35" fillId="0" borderId="0" xfId="1" applyFont="1" applyFill="1"/>
    <xf numFmtId="164" fontId="14" fillId="0" borderId="28" xfId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44" fillId="0" borderId="28" xfId="1" applyFont="1" applyBorder="1"/>
    <xf numFmtId="49" fontId="17" fillId="0" borderId="0" xfId="0" applyNumberFormat="1" applyFont="1"/>
    <xf numFmtId="164" fontId="13" fillId="4" borderId="1" xfId="3" applyNumberFormat="1" applyFont="1" applyFill="1" applyBorder="1" applyAlignment="1">
      <alignment horizontal="center"/>
    </xf>
    <xf numFmtId="0" fontId="0" fillId="0" borderId="29" xfId="0" applyBorder="1" applyAlignment="1"/>
    <xf numFmtId="0" fontId="1" fillId="0" borderId="0" xfId="0" applyFont="1" applyAlignment="1">
      <alignment horizontal="center"/>
    </xf>
    <xf numFmtId="0" fontId="8" fillId="11" borderId="5" xfId="3" applyFont="1" applyFill="1" applyBorder="1" applyAlignment="1" applyProtection="1">
      <alignment horizontal="center" vertical="center" wrapText="1"/>
      <protection locked="0" hidden="1"/>
    </xf>
    <xf numFmtId="0" fontId="29" fillId="11" borderId="6" xfId="3" applyFont="1" applyFill="1" applyBorder="1" applyAlignment="1">
      <alignment horizontal="center" vertical="center" textRotation="90" wrapText="1"/>
    </xf>
    <xf numFmtId="0" fontId="29" fillId="10" borderId="7" xfId="3" applyFont="1" applyFill="1" applyBorder="1" applyAlignment="1">
      <alignment horizontal="center" vertical="center" textRotation="90" wrapText="1"/>
    </xf>
    <xf numFmtId="164" fontId="8" fillId="11" borderId="23" xfId="1" applyFont="1" applyFill="1" applyBorder="1" applyAlignment="1" applyProtection="1">
      <alignment horizontal="center" vertical="center" wrapText="1"/>
      <protection locked="0" hidden="1"/>
    </xf>
    <xf numFmtId="0" fontId="1" fillId="10" borderId="8" xfId="0" applyFont="1" applyFill="1" applyBorder="1" applyAlignment="1">
      <alignment horizontal="center" vertical="center"/>
    </xf>
    <xf numFmtId="164" fontId="10" fillId="0" borderId="1" xfId="1" applyFont="1" applyBorder="1"/>
    <xf numFmtId="0" fontId="17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5" fillId="0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8" fillId="11" borderId="5" xfId="3" applyFont="1" applyFill="1" applyBorder="1" applyAlignment="1" applyProtection="1">
      <alignment horizontal="center" vertical="center" wrapText="1"/>
      <protection locked="0" hidden="1"/>
    </xf>
    <xf numFmtId="0" fontId="8" fillId="11" borderId="30" xfId="3" applyFont="1" applyFill="1" applyBorder="1" applyAlignment="1" applyProtection="1">
      <alignment horizontal="center" vertical="center" wrapText="1"/>
      <protection locked="0" hidden="1"/>
    </xf>
    <xf numFmtId="164" fontId="8" fillId="11" borderId="3" xfId="1" applyFont="1" applyFill="1" applyBorder="1" applyAlignment="1" applyProtection="1">
      <alignment horizontal="center" vertical="center" wrapText="1"/>
      <protection locked="0" hidden="1"/>
    </xf>
    <xf numFmtId="164" fontId="8" fillId="11" borderId="4" xfId="1" applyFont="1" applyFill="1" applyBorder="1" applyAlignment="1" applyProtection="1">
      <alignment horizontal="center" vertical="center" wrapText="1"/>
      <protection locked="0" hidden="1"/>
    </xf>
    <xf numFmtId="164" fontId="8" fillId="11" borderId="24" xfId="1" applyFont="1" applyFill="1" applyBorder="1" applyAlignment="1" applyProtection="1">
      <alignment horizontal="center" vertical="center" wrapText="1"/>
      <protection locked="0" hidden="1"/>
    </xf>
    <xf numFmtId="0" fontId="8" fillId="11" borderId="8" xfId="3" applyFont="1" applyFill="1" applyBorder="1" applyAlignment="1" applyProtection="1">
      <alignment horizontal="center" vertical="center" wrapText="1"/>
      <protection locked="0" hidden="1"/>
    </xf>
    <xf numFmtId="0" fontId="1" fillId="10" borderId="5" xfId="0" applyFont="1" applyFill="1" applyBorder="1" applyAlignment="1">
      <alignment horizontal="center" vertical="center"/>
    </xf>
    <xf numFmtId="0" fontId="1" fillId="10" borderId="8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/>
    </xf>
    <xf numFmtId="0" fontId="1" fillId="10" borderId="12" xfId="0" applyFont="1" applyFill="1" applyBorder="1" applyAlignment="1">
      <alignment horizontal="center" vertical="center"/>
    </xf>
    <xf numFmtId="0" fontId="30" fillId="0" borderId="0" xfId="0" applyFont="1" applyAlignment="1">
      <alignment horizontal="center" wrapText="1"/>
    </xf>
    <xf numFmtId="0" fontId="30" fillId="0" borderId="31" xfId="0" applyFont="1" applyBorder="1" applyAlignment="1">
      <alignment horizontal="center" wrapText="1"/>
    </xf>
    <xf numFmtId="0" fontId="1" fillId="10" borderId="30" xfId="0" applyFont="1" applyFill="1" applyBorder="1" applyAlignment="1">
      <alignment horizontal="center" vertical="center"/>
    </xf>
    <xf numFmtId="0" fontId="47" fillId="5" borderId="0" xfId="0" applyFont="1" applyFill="1" applyAlignment="1">
      <alignment horizontal="left"/>
    </xf>
    <xf numFmtId="0" fontId="16" fillId="0" borderId="0" xfId="0" applyFont="1" applyAlignment="1">
      <alignment horizontal="left"/>
    </xf>
    <xf numFmtId="0" fontId="8" fillId="9" borderId="3" xfId="3" applyFont="1" applyFill="1" applyBorder="1" applyAlignment="1">
      <alignment horizontal="center" wrapText="1"/>
    </xf>
    <xf numFmtId="0" fontId="9" fillId="10" borderId="4" xfId="3" applyFont="1" applyFill="1" applyBorder="1" applyAlignment="1">
      <alignment horizontal="center" wrapText="1"/>
    </xf>
    <xf numFmtId="0" fontId="8" fillId="11" borderId="5" xfId="3" applyFont="1" applyFill="1" applyBorder="1" applyAlignment="1">
      <alignment horizontal="center" vertical="center" textRotation="90" wrapText="1"/>
    </xf>
    <xf numFmtId="0" fontId="8" fillId="11" borderId="8" xfId="3" applyFont="1" applyFill="1" applyBorder="1" applyAlignment="1">
      <alignment horizontal="center" vertical="center" textRotation="90" wrapText="1"/>
    </xf>
    <xf numFmtId="0" fontId="8" fillId="11" borderId="5" xfId="3" applyFont="1" applyFill="1" applyBorder="1" applyAlignment="1">
      <alignment horizontal="center" vertical="center" wrapText="1"/>
    </xf>
    <xf numFmtId="0" fontId="8" fillId="11" borderId="8" xfId="3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justify"/>
    </xf>
    <xf numFmtId="0" fontId="46" fillId="0" borderId="31" xfId="0" applyFont="1" applyBorder="1" applyAlignment="1">
      <alignment horizontal="center" vertical="justify"/>
    </xf>
    <xf numFmtId="0" fontId="28" fillId="0" borderId="0" xfId="0" applyFont="1" applyAlignment="1">
      <alignment horizontal="center" vertical="justify"/>
    </xf>
    <xf numFmtId="0" fontId="28" fillId="0" borderId="31" xfId="0" applyFont="1" applyBorder="1" applyAlignment="1">
      <alignment horizontal="center" vertical="justify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center"/>
    </xf>
  </cellXfs>
  <cellStyles count="12">
    <cellStyle name="Euro" xfId="9"/>
    <cellStyle name="Millares 2" xfId="5"/>
    <cellStyle name="Millares 3" xfId="10"/>
    <cellStyle name="Millares 4" xfId="11"/>
    <cellStyle name="Moneda" xfId="1" builtinId="4"/>
    <cellStyle name="Moneda 2" xfId="2"/>
    <cellStyle name="Moneda 2 2" xfId="8"/>
    <cellStyle name="Moneda 3" xfId="4"/>
    <cellStyle name="Moneda 4" xfId="7"/>
    <cellStyle name="Normal" xfId="0" builtinId="0"/>
    <cellStyle name="Normal 2" xfId="3"/>
    <cellStyle name="Normal 3" xfId="6"/>
  </cellStyles>
  <dxfs count="0"/>
  <tableStyles count="0" defaultTableStyle="TableStyleMedium9" defaultPivotStyle="PivotStyleLight16"/>
  <colors>
    <mruColors>
      <color rgb="FFD692D1"/>
      <color rgb="FFCCCC00"/>
      <color rgb="FFCCFF66"/>
      <color rgb="FF33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T204"/>
  <sheetViews>
    <sheetView tabSelected="1" workbookViewId="0">
      <pane xSplit="6" ySplit="6" topLeftCell="AE204" activePane="bottomRight" state="frozen"/>
      <selection pane="topRight" activeCell="G1" sqref="G1"/>
      <selection pane="bottomLeft" activeCell="A7" sqref="A7"/>
      <selection pane="bottomRight" activeCell="AE5" sqref="AE5:AR204"/>
    </sheetView>
  </sheetViews>
  <sheetFormatPr baseColWidth="10" defaultRowHeight="15" x14ac:dyDescent="0.25"/>
  <cols>
    <col min="1" max="1" width="6.140625" customWidth="1"/>
    <col min="2" max="2" width="7.28515625" customWidth="1"/>
    <col min="3" max="3" width="6.5703125" customWidth="1"/>
    <col min="4" max="4" width="8.28515625" customWidth="1"/>
    <col min="5" max="5" width="47.140625" customWidth="1"/>
    <col min="6" max="6" width="18.42578125" customWidth="1"/>
    <col min="7" max="7" width="15.7109375" customWidth="1"/>
    <col min="8" max="8" width="15.85546875" customWidth="1"/>
    <col min="9" max="9" width="17.42578125" customWidth="1"/>
    <col min="10" max="11" width="14.140625" customWidth="1"/>
    <col min="12" max="12" width="17.42578125" customWidth="1"/>
    <col min="13" max="13" width="14.28515625" hidden="1" customWidth="1"/>
    <col min="14" max="14" width="14.140625" hidden="1" customWidth="1"/>
    <col min="15" max="15" width="17.42578125" hidden="1" customWidth="1"/>
    <col min="16" max="16" width="14.28515625" hidden="1" customWidth="1"/>
    <col min="17" max="17" width="14.140625" hidden="1" customWidth="1"/>
    <col min="18" max="18" width="17" hidden="1" customWidth="1"/>
    <col min="19" max="19" width="14.28515625" hidden="1" customWidth="1"/>
    <col min="20" max="20" width="14.140625" hidden="1" customWidth="1"/>
    <col min="21" max="21" width="17.42578125" hidden="1" customWidth="1"/>
    <col min="22" max="22" width="14.28515625" hidden="1" customWidth="1"/>
    <col min="23" max="23" width="14.140625" hidden="1" customWidth="1"/>
    <col min="24" max="24" width="17" hidden="1" customWidth="1"/>
    <col min="25" max="25" width="16.28515625" hidden="1" customWidth="1"/>
    <col min="26" max="26" width="14.140625" hidden="1" customWidth="1"/>
    <col min="27" max="27" width="17.42578125" hidden="1" customWidth="1"/>
    <col min="28" max="28" width="14.28515625" hidden="1" customWidth="1"/>
    <col min="29" max="29" width="14.140625" hidden="1" customWidth="1"/>
    <col min="30" max="30" width="17.7109375" hidden="1" customWidth="1"/>
    <col min="31" max="31" width="18.42578125" customWidth="1"/>
    <col min="32" max="35" width="17.85546875" hidden="1" customWidth="1"/>
    <col min="36" max="36" width="16.42578125" hidden="1" customWidth="1"/>
    <col min="37" max="37" width="17.28515625" hidden="1" customWidth="1"/>
    <col min="38" max="38" width="17" hidden="1" customWidth="1"/>
    <col min="39" max="43" width="17.85546875" hidden="1" customWidth="1"/>
    <col min="44" max="44" width="17.42578125" customWidth="1"/>
    <col min="45" max="45" width="11.5703125" customWidth="1"/>
    <col min="46" max="46" width="15.85546875" customWidth="1"/>
  </cols>
  <sheetData>
    <row r="1" spans="1:45" ht="20.25" customHeight="1" x14ac:dyDescent="0.4">
      <c r="A1" s="251" t="s">
        <v>106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</row>
    <row r="2" spans="1:45" ht="18" customHeight="1" x14ac:dyDescent="0.35">
      <c r="A2" s="252" t="s">
        <v>57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</row>
    <row r="3" spans="1:45" ht="18.75" customHeight="1" x14ac:dyDescent="0.4">
      <c r="A3" s="70"/>
      <c r="B3" s="70"/>
      <c r="C3" s="70"/>
      <c r="D3" s="70"/>
      <c r="E3" s="246" t="s">
        <v>134</v>
      </c>
      <c r="F3" s="246"/>
      <c r="G3" s="70"/>
      <c r="H3" s="70"/>
      <c r="I3" s="129"/>
      <c r="J3" s="70"/>
      <c r="K3" s="70"/>
      <c r="L3" s="70"/>
      <c r="M3" s="261"/>
      <c r="N3" s="261"/>
      <c r="O3" s="261"/>
      <c r="P3" s="259"/>
      <c r="Q3" s="259"/>
      <c r="R3" s="259"/>
      <c r="S3" s="70"/>
      <c r="T3" s="70"/>
      <c r="U3" s="70"/>
      <c r="V3" s="248"/>
      <c r="W3" s="248"/>
      <c r="X3" s="248"/>
      <c r="Y3" s="70"/>
      <c r="Z3" s="70"/>
      <c r="AA3" s="70"/>
      <c r="AB3" s="70"/>
      <c r="AC3" s="70"/>
      <c r="AD3" s="7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70"/>
    </row>
    <row r="4" spans="1:45" ht="14.25" customHeight="1" thickBot="1" x14ac:dyDescent="0.3">
      <c r="A4" s="69"/>
      <c r="B4" s="69"/>
      <c r="C4" s="69"/>
      <c r="D4" s="69"/>
      <c r="E4" s="69"/>
      <c r="F4" s="69"/>
      <c r="G4" s="113"/>
      <c r="H4" s="69"/>
      <c r="I4" s="69"/>
      <c r="J4" s="113"/>
      <c r="K4" s="69"/>
      <c r="L4" s="69"/>
      <c r="M4" s="262"/>
      <c r="N4" s="262"/>
      <c r="O4" s="262"/>
      <c r="P4" s="260"/>
      <c r="Q4" s="260"/>
      <c r="R4" s="260"/>
      <c r="S4" s="113"/>
      <c r="T4" s="69"/>
      <c r="U4" s="69"/>
      <c r="V4" s="249"/>
      <c r="W4" s="249"/>
      <c r="X4" s="249"/>
      <c r="Y4" s="115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</row>
    <row r="5" spans="1:45" ht="36.75" customHeight="1" thickBot="1" x14ac:dyDescent="0.4">
      <c r="A5" s="253" t="s">
        <v>4</v>
      </c>
      <c r="B5" s="254"/>
      <c r="C5" s="254"/>
      <c r="D5" s="255" t="s">
        <v>5</v>
      </c>
      <c r="E5" s="257" t="s">
        <v>6</v>
      </c>
      <c r="F5" s="238" t="s">
        <v>7</v>
      </c>
      <c r="G5" s="240" t="s">
        <v>464</v>
      </c>
      <c r="H5" s="241"/>
      <c r="I5" s="242"/>
      <c r="J5" s="240" t="s">
        <v>54</v>
      </c>
      <c r="K5" s="241"/>
      <c r="L5" s="242"/>
      <c r="M5" s="240" t="s">
        <v>55</v>
      </c>
      <c r="N5" s="241"/>
      <c r="O5" s="242"/>
      <c r="P5" s="240" t="s">
        <v>83</v>
      </c>
      <c r="Q5" s="241"/>
      <c r="R5" s="242"/>
      <c r="S5" s="240" t="s">
        <v>84</v>
      </c>
      <c r="T5" s="241"/>
      <c r="U5" s="242"/>
      <c r="V5" s="240" t="s">
        <v>88</v>
      </c>
      <c r="W5" s="241"/>
      <c r="X5" s="242"/>
      <c r="Y5" s="240" t="s">
        <v>89</v>
      </c>
      <c r="Z5" s="241"/>
      <c r="AA5" s="242"/>
      <c r="AB5" s="240" t="s">
        <v>136</v>
      </c>
      <c r="AC5" s="241"/>
      <c r="AD5" s="242"/>
      <c r="AE5" s="238"/>
      <c r="AF5" s="227"/>
      <c r="AG5" s="227"/>
      <c r="AH5" s="244"/>
      <c r="AI5" s="244"/>
      <c r="AJ5" s="244"/>
      <c r="AK5" s="244"/>
      <c r="AL5" s="244"/>
      <c r="AM5" s="238"/>
      <c r="AN5" s="238"/>
      <c r="AO5" s="238"/>
      <c r="AP5" s="238"/>
      <c r="AQ5" s="238"/>
      <c r="AR5" s="238"/>
    </row>
    <row r="6" spans="1:45" ht="70.5" customHeight="1" thickBot="1" x14ac:dyDescent="0.3">
      <c r="A6" s="228" t="s">
        <v>8</v>
      </c>
      <c r="B6" s="229" t="s">
        <v>87</v>
      </c>
      <c r="C6" s="229" t="s">
        <v>9</v>
      </c>
      <c r="D6" s="256"/>
      <c r="E6" s="258"/>
      <c r="F6" s="243"/>
      <c r="G6" s="230" t="s">
        <v>52</v>
      </c>
      <c r="H6" s="230" t="s">
        <v>53</v>
      </c>
      <c r="I6" s="230" t="s">
        <v>56</v>
      </c>
      <c r="J6" s="230" t="s">
        <v>52</v>
      </c>
      <c r="K6" s="230" t="s">
        <v>53</v>
      </c>
      <c r="L6" s="230" t="s">
        <v>56</v>
      </c>
      <c r="M6" s="230" t="s">
        <v>52</v>
      </c>
      <c r="N6" s="230" t="s">
        <v>53</v>
      </c>
      <c r="O6" s="230" t="s">
        <v>56</v>
      </c>
      <c r="P6" s="230" t="s">
        <v>52</v>
      </c>
      <c r="Q6" s="230" t="s">
        <v>53</v>
      </c>
      <c r="R6" s="230" t="s">
        <v>56</v>
      </c>
      <c r="S6" s="230" t="s">
        <v>52</v>
      </c>
      <c r="T6" s="230" t="s">
        <v>53</v>
      </c>
      <c r="U6" s="230" t="s">
        <v>56</v>
      </c>
      <c r="V6" s="230" t="s">
        <v>52</v>
      </c>
      <c r="W6" s="230" t="s">
        <v>53</v>
      </c>
      <c r="X6" s="230" t="s">
        <v>56</v>
      </c>
      <c r="Y6" s="230" t="s">
        <v>52</v>
      </c>
      <c r="Z6" s="230" t="s">
        <v>53</v>
      </c>
      <c r="AA6" s="230" t="s">
        <v>56</v>
      </c>
      <c r="AB6" s="230" t="s">
        <v>52</v>
      </c>
      <c r="AC6" s="230" t="s">
        <v>53</v>
      </c>
      <c r="AD6" s="230" t="s">
        <v>56</v>
      </c>
      <c r="AE6" s="243"/>
      <c r="AF6" s="231"/>
      <c r="AG6" s="231"/>
      <c r="AH6" s="245"/>
      <c r="AI6" s="247"/>
      <c r="AJ6" s="247"/>
      <c r="AK6" s="250"/>
      <c r="AL6" s="250"/>
      <c r="AM6" s="239"/>
      <c r="AN6" s="239"/>
      <c r="AO6" s="239"/>
      <c r="AP6" s="239"/>
      <c r="AQ6" s="239"/>
      <c r="AR6" s="243"/>
    </row>
    <row r="7" spans="1:45" ht="15" customHeight="1" x14ac:dyDescent="0.25">
      <c r="A7" s="25">
        <v>1</v>
      </c>
      <c r="B7" s="26" t="s">
        <v>10</v>
      </c>
      <c r="C7" s="26" t="s">
        <v>10</v>
      </c>
      <c r="D7" s="27">
        <v>51101</v>
      </c>
      <c r="E7" s="28" t="s">
        <v>11</v>
      </c>
      <c r="F7" s="56">
        <v>22140</v>
      </c>
      <c r="G7" s="102"/>
      <c r="H7" s="102"/>
      <c r="I7" s="66">
        <f t="shared" ref="I7:I42" si="0">F7+G7-H7</f>
        <v>22140</v>
      </c>
      <c r="J7" s="111"/>
      <c r="K7" s="111"/>
      <c r="L7" s="67">
        <f>I7+J7-K7</f>
        <v>22140</v>
      </c>
      <c r="M7" s="120"/>
      <c r="N7" s="120"/>
      <c r="O7" s="67">
        <f>L7+M7-N7</f>
        <v>22140</v>
      </c>
      <c r="P7" s="67"/>
      <c r="Q7" s="67"/>
      <c r="R7" s="67">
        <f>O7+P7-Q7</f>
        <v>22140</v>
      </c>
      <c r="S7" s="67"/>
      <c r="T7" s="67"/>
      <c r="U7" s="67">
        <f>R7+S7-T7</f>
        <v>22140</v>
      </c>
      <c r="V7" s="67"/>
      <c r="W7" s="67"/>
      <c r="X7" s="67">
        <f>U7+V7-W7</f>
        <v>22140</v>
      </c>
      <c r="Y7" s="67"/>
      <c r="Z7" s="67"/>
      <c r="AA7" s="67">
        <f>X7+Y7-Z7</f>
        <v>22140</v>
      </c>
      <c r="AB7" s="67"/>
      <c r="AC7" s="67"/>
      <c r="AD7" s="67">
        <f>AA7+AB7-AC7</f>
        <v>22140</v>
      </c>
      <c r="AE7" s="66"/>
      <c r="AF7" s="66"/>
      <c r="AG7" s="66"/>
      <c r="AH7" s="66"/>
      <c r="AI7" s="61"/>
      <c r="AJ7" s="61"/>
      <c r="AK7" s="167"/>
      <c r="AL7" s="167"/>
      <c r="AM7" s="167"/>
      <c r="AN7" s="167"/>
      <c r="AO7" s="66"/>
      <c r="AP7" s="167"/>
      <c r="AQ7" s="167"/>
      <c r="AR7" s="122"/>
    </row>
    <row r="8" spans="1:45" ht="15" customHeight="1" x14ac:dyDescent="0.25">
      <c r="A8" s="25">
        <v>1</v>
      </c>
      <c r="B8" s="26" t="s">
        <v>10</v>
      </c>
      <c r="C8" s="26" t="s">
        <v>10</v>
      </c>
      <c r="D8" s="29">
        <v>51201</v>
      </c>
      <c r="E8" s="28" t="s">
        <v>12</v>
      </c>
      <c r="F8" s="56">
        <v>138840</v>
      </c>
      <c r="G8" s="101"/>
      <c r="H8" s="101"/>
      <c r="I8" s="61">
        <f t="shared" si="0"/>
        <v>138840</v>
      </c>
      <c r="J8" s="112"/>
      <c r="K8" s="112"/>
      <c r="L8" s="62">
        <f t="shared" ref="L8:L67" si="1">I8+J8-K8</f>
        <v>138840</v>
      </c>
      <c r="M8" s="105"/>
      <c r="N8" s="105"/>
      <c r="O8" s="62">
        <f t="shared" ref="O8:O67" si="2">L8+M8-N8</f>
        <v>138840</v>
      </c>
      <c r="P8" s="62"/>
      <c r="Q8" s="62"/>
      <c r="R8" s="62">
        <f t="shared" ref="R8:R71" si="3">O8+P8-Q8</f>
        <v>138840</v>
      </c>
      <c r="S8" s="62"/>
      <c r="T8" s="62"/>
      <c r="U8" s="62">
        <f t="shared" ref="U8:U71" si="4">R8+S8-T8</f>
        <v>138840</v>
      </c>
      <c r="V8" s="62"/>
      <c r="W8" s="62"/>
      <c r="X8" s="62">
        <f t="shared" ref="X8:X50" si="5">U8+V8-W8</f>
        <v>138840</v>
      </c>
      <c r="Y8" s="62"/>
      <c r="Z8" s="62"/>
      <c r="AA8" s="62">
        <f t="shared" ref="AA8:AA50" si="6">X8+Y8-Z8</f>
        <v>138840</v>
      </c>
      <c r="AB8" s="62"/>
      <c r="AC8" s="62"/>
      <c r="AD8" s="67">
        <f t="shared" ref="AD8:AD57" si="7">AA8+AB8-AC8</f>
        <v>138840</v>
      </c>
      <c r="AE8" s="61"/>
      <c r="AF8" s="66"/>
      <c r="AG8" s="66"/>
      <c r="AH8" s="66"/>
      <c r="AI8" s="61"/>
      <c r="AJ8" s="61"/>
      <c r="AK8" s="167"/>
      <c r="AL8" s="167"/>
      <c r="AM8" s="167"/>
      <c r="AN8" s="167"/>
      <c r="AO8" s="66"/>
      <c r="AP8" s="167"/>
      <c r="AQ8" s="167"/>
      <c r="AR8" s="122"/>
    </row>
    <row r="9" spans="1:45" ht="15" hidden="1" customHeight="1" x14ac:dyDescent="0.25">
      <c r="A9" s="25">
        <v>1</v>
      </c>
      <c r="B9" s="26" t="s">
        <v>10</v>
      </c>
      <c r="C9" s="26" t="s">
        <v>10</v>
      </c>
      <c r="D9" s="29">
        <v>51203</v>
      </c>
      <c r="E9" s="55" t="s">
        <v>121</v>
      </c>
      <c r="F9" s="56"/>
      <c r="G9" s="101"/>
      <c r="H9" s="101"/>
      <c r="I9" s="61">
        <f t="shared" si="0"/>
        <v>0</v>
      </c>
      <c r="J9" s="112"/>
      <c r="K9" s="112"/>
      <c r="L9" s="62">
        <f t="shared" si="1"/>
        <v>0</v>
      </c>
      <c r="M9" s="105"/>
      <c r="N9" s="105"/>
      <c r="O9" s="62">
        <f t="shared" si="2"/>
        <v>0</v>
      </c>
      <c r="P9" s="62"/>
      <c r="Q9" s="62"/>
      <c r="R9" s="62">
        <f t="shared" si="3"/>
        <v>0</v>
      </c>
      <c r="S9" s="62"/>
      <c r="T9" s="62"/>
      <c r="U9" s="62">
        <f t="shared" si="4"/>
        <v>0</v>
      </c>
      <c r="V9" s="62"/>
      <c r="W9" s="62"/>
      <c r="X9" s="62">
        <f t="shared" si="5"/>
        <v>0</v>
      </c>
      <c r="Y9" s="62"/>
      <c r="Z9" s="62"/>
      <c r="AA9" s="62">
        <f t="shared" si="6"/>
        <v>0</v>
      </c>
      <c r="AB9" s="62"/>
      <c r="AC9" s="62"/>
      <c r="AD9" s="67">
        <f t="shared" si="7"/>
        <v>0</v>
      </c>
      <c r="AE9" s="61"/>
      <c r="AF9" s="66"/>
      <c r="AG9" s="66"/>
      <c r="AH9" s="66"/>
      <c r="AI9" s="66"/>
      <c r="AJ9" s="66"/>
      <c r="AK9" s="167"/>
      <c r="AL9" s="167"/>
      <c r="AM9" s="167"/>
      <c r="AN9" s="167"/>
      <c r="AO9" s="66"/>
      <c r="AP9" s="167"/>
      <c r="AQ9" s="167"/>
      <c r="AR9" s="122"/>
    </row>
    <row r="10" spans="1:45" ht="15" customHeight="1" x14ac:dyDescent="0.25">
      <c r="A10" s="25">
        <v>1</v>
      </c>
      <c r="B10" s="26" t="s">
        <v>10</v>
      </c>
      <c r="C10" s="26" t="s">
        <v>10</v>
      </c>
      <c r="D10" s="29">
        <v>51301</v>
      </c>
      <c r="E10" s="55" t="s">
        <v>43</v>
      </c>
      <c r="F10" s="56">
        <v>500</v>
      </c>
      <c r="G10" s="101"/>
      <c r="H10" s="101"/>
      <c r="I10" s="61">
        <f t="shared" si="0"/>
        <v>500</v>
      </c>
      <c r="J10" s="112">
        <v>150</v>
      </c>
      <c r="K10" s="112"/>
      <c r="L10" s="62">
        <f t="shared" si="1"/>
        <v>650</v>
      </c>
      <c r="M10" s="105"/>
      <c r="N10" s="105"/>
      <c r="O10" s="62">
        <f t="shared" si="2"/>
        <v>650</v>
      </c>
      <c r="P10" s="62"/>
      <c r="Q10" s="62"/>
      <c r="R10" s="62">
        <f t="shared" si="3"/>
        <v>650</v>
      </c>
      <c r="S10" s="62"/>
      <c r="T10" s="62"/>
      <c r="U10" s="62">
        <f t="shared" si="4"/>
        <v>650</v>
      </c>
      <c r="V10" s="62"/>
      <c r="W10" s="62"/>
      <c r="X10" s="62">
        <f t="shared" si="5"/>
        <v>650</v>
      </c>
      <c r="Y10" s="62"/>
      <c r="Z10" s="62"/>
      <c r="AA10" s="62">
        <f>X10+Y10-Z10</f>
        <v>650</v>
      </c>
      <c r="AB10" s="62"/>
      <c r="AC10" s="62"/>
      <c r="AD10" s="67">
        <f t="shared" si="7"/>
        <v>650</v>
      </c>
      <c r="AE10" s="61"/>
      <c r="AF10" s="66"/>
      <c r="AG10" s="66"/>
      <c r="AH10" s="66"/>
      <c r="AI10" s="66"/>
      <c r="AJ10" s="66"/>
      <c r="AK10" s="167"/>
      <c r="AL10" s="167"/>
      <c r="AM10" s="167"/>
      <c r="AN10" s="167"/>
      <c r="AO10" s="66"/>
      <c r="AP10" s="167"/>
      <c r="AQ10" s="167"/>
      <c r="AR10" s="122"/>
    </row>
    <row r="11" spans="1:45" ht="15" customHeight="1" x14ac:dyDescent="0.25">
      <c r="A11" s="25">
        <v>1</v>
      </c>
      <c r="B11" s="26" t="s">
        <v>10</v>
      </c>
      <c r="C11" s="26" t="s">
        <v>10</v>
      </c>
      <c r="D11" s="30">
        <v>51401</v>
      </c>
      <c r="E11" s="31" t="s">
        <v>13</v>
      </c>
      <c r="F11" s="56">
        <v>1924.4</v>
      </c>
      <c r="G11" s="101"/>
      <c r="H11" s="101"/>
      <c r="I11" s="61">
        <f t="shared" si="0"/>
        <v>1924.4</v>
      </c>
      <c r="J11" s="112"/>
      <c r="K11" s="112"/>
      <c r="L11" s="62">
        <f t="shared" si="1"/>
        <v>1924.4</v>
      </c>
      <c r="M11" s="105"/>
      <c r="N11" s="105"/>
      <c r="O11" s="62">
        <f t="shared" si="2"/>
        <v>1924.4</v>
      </c>
      <c r="P11" s="67"/>
      <c r="Q11" s="62"/>
      <c r="R11" s="62">
        <f t="shared" si="3"/>
        <v>1924.4</v>
      </c>
      <c r="S11" s="62"/>
      <c r="T11" s="62"/>
      <c r="U11" s="62">
        <f t="shared" si="4"/>
        <v>1924.4</v>
      </c>
      <c r="V11" s="62"/>
      <c r="W11" s="62"/>
      <c r="X11" s="62">
        <f t="shared" si="5"/>
        <v>1924.4</v>
      </c>
      <c r="Y11" s="62"/>
      <c r="Z11" s="62"/>
      <c r="AA11" s="62">
        <f t="shared" si="6"/>
        <v>1924.4</v>
      </c>
      <c r="AB11" s="62"/>
      <c r="AC11" s="62"/>
      <c r="AD11" s="67">
        <f t="shared" si="7"/>
        <v>1924.4</v>
      </c>
      <c r="AE11" s="61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122"/>
    </row>
    <row r="12" spans="1:45" ht="15" customHeight="1" x14ac:dyDescent="0.25">
      <c r="A12" s="25">
        <v>1</v>
      </c>
      <c r="B12" s="26" t="s">
        <v>10</v>
      </c>
      <c r="C12" s="26" t="s">
        <v>10</v>
      </c>
      <c r="D12" s="30">
        <v>51402</v>
      </c>
      <c r="E12" s="31" t="s">
        <v>14</v>
      </c>
      <c r="F12" s="56">
        <v>11801.4</v>
      </c>
      <c r="G12" s="101"/>
      <c r="H12" s="101"/>
      <c r="I12" s="61">
        <f t="shared" si="0"/>
        <v>11801.4</v>
      </c>
      <c r="J12" s="112"/>
      <c r="K12" s="112"/>
      <c r="L12" s="62">
        <f t="shared" si="1"/>
        <v>11801.4</v>
      </c>
      <c r="M12" s="105"/>
      <c r="N12" s="105"/>
      <c r="O12" s="62">
        <f t="shared" si="2"/>
        <v>11801.4</v>
      </c>
      <c r="P12" s="62"/>
      <c r="Q12" s="62"/>
      <c r="R12" s="62">
        <f t="shared" si="3"/>
        <v>11801.4</v>
      </c>
      <c r="S12" s="62"/>
      <c r="T12" s="62"/>
      <c r="U12" s="62">
        <f t="shared" si="4"/>
        <v>11801.4</v>
      </c>
      <c r="V12" s="62"/>
      <c r="W12" s="62"/>
      <c r="X12" s="62">
        <f t="shared" si="5"/>
        <v>11801.4</v>
      </c>
      <c r="Y12" s="62"/>
      <c r="Z12" s="62"/>
      <c r="AA12" s="62">
        <f t="shared" si="6"/>
        <v>11801.4</v>
      </c>
      <c r="AB12" s="62"/>
      <c r="AC12" s="62"/>
      <c r="AD12" s="67">
        <f t="shared" si="7"/>
        <v>11801.4</v>
      </c>
      <c r="AE12" s="61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122"/>
    </row>
    <row r="13" spans="1:45" ht="15" customHeight="1" x14ac:dyDescent="0.25">
      <c r="A13" s="25">
        <v>1</v>
      </c>
      <c r="B13" s="26" t="s">
        <v>10</v>
      </c>
      <c r="C13" s="26" t="s">
        <v>10</v>
      </c>
      <c r="D13" s="30">
        <v>51501</v>
      </c>
      <c r="E13" s="31" t="s">
        <v>13</v>
      </c>
      <c r="F13" s="56">
        <v>1981</v>
      </c>
      <c r="G13" s="101"/>
      <c r="H13" s="101"/>
      <c r="I13" s="61">
        <f t="shared" si="0"/>
        <v>1981</v>
      </c>
      <c r="J13" s="112"/>
      <c r="K13" s="112"/>
      <c r="L13" s="62">
        <f t="shared" si="1"/>
        <v>1981</v>
      </c>
      <c r="M13" s="105"/>
      <c r="N13" s="105"/>
      <c r="O13" s="62">
        <f t="shared" si="2"/>
        <v>1981</v>
      </c>
      <c r="P13" s="67"/>
      <c r="Q13" s="62"/>
      <c r="R13" s="62">
        <f t="shared" si="3"/>
        <v>1981</v>
      </c>
      <c r="S13" s="62"/>
      <c r="T13" s="62"/>
      <c r="U13" s="62">
        <f t="shared" si="4"/>
        <v>1981</v>
      </c>
      <c r="V13" s="62"/>
      <c r="W13" s="62"/>
      <c r="X13" s="62">
        <f t="shared" si="5"/>
        <v>1981</v>
      </c>
      <c r="Y13" s="62"/>
      <c r="Z13" s="62"/>
      <c r="AA13" s="62">
        <f t="shared" si="6"/>
        <v>1981</v>
      </c>
      <c r="AB13" s="62"/>
      <c r="AC13" s="62"/>
      <c r="AD13" s="67">
        <f t="shared" si="7"/>
        <v>1981</v>
      </c>
      <c r="AE13" s="61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122"/>
    </row>
    <row r="14" spans="1:45" ht="15" customHeight="1" x14ac:dyDescent="0.25">
      <c r="A14" s="25">
        <v>1</v>
      </c>
      <c r="B14" s="26" t="s">
        <v>10</v>
      </c>
      <c r="C14" s="26" t="s">
        <v>10</v>
      </c>
      <c r="D14" s="29">
        <v>51502</v>
      </c>
      <c r="E14" s="31" t="s">
        <v>14</v>
      </c>
      <c r="F14" s="56">
        <v>12148.5</v>
      </c>
      <c r="G14" s="101"/>
      <c r="H14" s="101"/>
      <c r="I14" s="61">
        <f t="shared" si="0"/>
        <v>12148.5</v>
      </c>
      <c r="J14" s="112"/>
      <c r="K14" s="112"/>
      <c r="L14" s="62">
        <f t="shared" si="1"/>
        <v>12148.5</v>
      </c>
      <c r="M14" s="105"/>
      <c r="N14" s="105"/>
      <c r="O14" s="62">
        <f t="shared" si="2"/>
        <v>12148.5</v>
      </c>
      <c r="P14" s="62"/>
      <c r="Q14" s="62"/>
      <c r="R14" s="62">
        <f t="shared" si="3"/>
        <v>12148.5</v>
      </c>
      <c r="S14" s="62"/>
      <c r="T14" s="62"/>
      <c r="U14" s="62">
        <f t="shared" si="4"/>
        <v>12148.5</v>
      </c>
      <c r="V14" s="62"/>
      <c r="W14" s="62"/>
      <c r="X14" s="62">
        <f t="shared" si="5"/>
        <v>12148.5</v>
      </c>
      <c r="Y14" s="62"/>
      <c r="Z14" s="62"/>
      <c r="AA14" s="62">
        <f t="shared" si="6"/>
        <v>12148.5</v>
      </c>
      <c r="AB14" s="62"/>
      <c r="AC14" s="62"/>
      <c r="AD14" s="67">
        <f t="shared" si="7"/>
        <v>12148.5</v>
      </c>
      <c r="AE14" s="61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122"/>
    </row>
    <row r="15" spans="1:45" ht="15" customHeight="1" x14ac:dyDescent="0.25">
      <c r="A15" s="25">
        <v>1</v>
      </c>
      <c r="B15" s="26" t="s">
        <v>10</v>
      </c>
      <c r="C15" s="26" t="s">
        <v>10</v>
      </c>
      <c r="D15" s="29">
        <v>51601</v>
      </c>
      <c r="E15" s="28" t="s">
        <v>15</v>
      </c>
      <c r="F15" s="56">
        <v>12000</v>
      </c>
      <c r="G15" s="101"/>
      <c r="H15" s="101"/>
      <c r="I15" s="61">
        <f t="shared" si="0"/>
        <v>12000</v>
      </c>
      <c r="J15" s="112"/>
      <c r="K15" s="112"/>
      <c r="L15" s="62">
        <f t="shared" si="1"/>
        <v>12000</v>
      </c>
      <c r="M15" s="105"/>
      <c r="N15" s="105"/>
      <c r="O15" s="62">
        <f t="shared" si="2"/>
        <v>12000</v>
      </c>
      <c r="P15" s="62"/>
      <c r="Q15" s="62"/>
      <c r="R15" s="62">
        <f t="shared" si="3"/>
        <v>12000</v>
      </c>
      <c r="S15" s="62"/>
      <c r="T15" s="62"/>
      <c r="U15" s="62">
        <f t="shared" si="4"/>
        <v>12000</v>
      </c>
      <c r="V15" s="62"/>
      <c r="W15" s="62"/>
      <c r="X15" s="62">
        <f t="shared" si="5"/>
        <v>12000</v>
      </c>
      <c r="Y15" s="62"/>
      <c r="Z15" s="62"/>
      <c r="AA15" s="62">
        <f t="shared" si="6"/>
        <v>12000</v>
      </c>
      <c r="AB15" s="62"/>
      <c r="AC15" s="62"/>
      <c r="AD15" s="67">
        <f t="shared" si="7"/>
        <v>12000</v>
      </c>
      <c r="AE15" s="61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122"/>
    </row>
    <row r="16" spans="1:45" ht="15" customHeight="1" x14ac:dyDescent="0.25">
      <c r="A16" s="25">
        <v>1</v>
      </c>
      <c r="B16" s="26" t="s">
        <v>10</v>
      </c>
      <c r="C16" s="26" t="s">
        <v>10</v>
      </c>
      <c r="D16" s="29">
        <v>51701</v>
      </c>
      <c r="E16" s="28" t="s">
        <v>90</v>
      </c>
      <c r="F16" s="56">
        <v>25000</v>
      </c>
      <c r="G16" s="101"/>
      <c r="H16" s="101"/>
      <c r="I16" s="61">
        <f t="shared" si="0"/>
        <v>25000</v>
      </c>
      <c r="J16" s="112"/>
      <c r="K16" s="112">
        <v>150</v>
      </c>
      <c r="L16" s="62">
        <f t="shared" si="1"/>
        <v>24850</v>
      </c>
      <c r="M16" s="105"/>
      <c r="N16" s="105"/>
      <c r="O16" s="62">
        <f t="shared" si="2"/>
        <v>24850</v>
      </c>
      <c r="P16" s="62"/>
      <c r="Q16" s="62"/>
      <c r="R16" s="62">
        <f t="shared" si="3"/>
        <v>24850</v>
      </c>
      <c r="S16" s="62"/>
      <c r="T16" s="62"/>
      <c r="U16" s="62">
        <f t="shared" si="4"/>
        <v>24850</v>
      </c>
      <c r="V16" s="62"/>
      <c r="W16" s="62"/>
      <c r="X16" s="62">
        <f t="shared" si="5"/>
        <v>24850</v>
      </c>
      <c r="Y16" s="62"/>
      <c r="Z16" s="62"/>
      <c r="AA16" s="62">
        <f t="shared" si="6"/>
        <v>24850</v>
      </c>
      <c r="AB16" s="62"/>
      <c r="AC16" s="62"/>
      <c r="AD16" s="67">
        <f t="shared" si="7"/>
        <v>24850</v>
      </c>
      <c r="AE16" s="61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122"/>
      <c r="AS16" s="121"/>
    </row>
    <row r="17" spans="1:45" ht="15" customHeight="1" x14ac:dyDescent="0.25">
      <c r="A17" s="25">
        <v>1</v>
      </c>
      <c r="B17" s="26" t="s">
        <v>10</v>
      </c>
      <c r="C17" s="26" t="s">
        <v>10</v>
      </c>
      <c r="D17" s="29">
        <v>51702</v>
      </c>
      <c r="E17" s="28" t="s">
        <v>91</v>
      </c>
      <c r="F17" s="56"/>
      <c r="G17" s="101"/>
      <c r="H17" s="101"/>
      <c r="I17" s="61"/>
      <c r="J17" s="112"/>
      <c r="K17" s="112"/>
      <c r="L17" s="62"/>
      <c r="M17" s="105"/>
      <c r="N17" s="105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7"/>
      <c r="AE17" s="61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122"/>
      <c r="AS17" s="121"/>
    </row>
    <row r="18" spans="1:45" ht="15" customHeight="1" x14ac:dyDescent="0.25">
      <c r="A18" s="25">
        <v>1</v>
      </c>
      <c r="B18" s="26" t="s">
        <v>10</v>
      </c>
      <c r="C18" s="26" t="s">
        <v>10</v>
      </c>
      <c r="D18" s="32">
        <v>51901</v>
      </c>
      <c r="E18" s="33" t="s">
        <v>16</v>
      </c>
      <c r="F18" s="56">
        <v>9220</v>
      </c>
      <c r="G18" s="101"/>
      <c r="H18" s="101"/>
      <c r="I18" s="61">
        <f t="shared" si="0"/>
        <v>9220</v>
      </c>
      <c r="J18" s="112"/>
      <c r="K18" s="112"/>
      <c r="L18" s="62">
        <f t="shared" si="1"/>
        <v>9220</v>
      </c>
      <c r="M18" s="105"/>
      <c r="N18" s="105"/>
      <c r="O18" s="62">
        <f t="shared" si="2"/>
        <v>9220</v>
      </c>
      <c r="P18" s="62"/>
      <c r="Q18" s="62"/>
      <c r="R18" s="62">
        <f t="shared" si="3"/>
        <v>9220</v>
      </c>
      <c r="S18" s="62"/>
      <c r="T18" s="62"/>
      <c r="U18" s="62">
        <f t="shared" si="4"/>
        <v>9220</v>
      </c>
      <c r="V18" s="62"/>
      <c r="W18" s="116"/>
      <c r="X18" s="62">
        <f t="shared" si="5"/>
        <v>9220</v>
      </c>
      <c r="Y18" s="62"/>
      <c r="Z18" s="62"/>
      <c r="AA18" s="62">
        <f t="shared" si="6"/>
        <v>9220</v>
      </c>
      <c r="AB18" s="62"/>
      <c r="AC18" s="62"/>
      <c r="AD18" s="67">
        <f t="shared" si="7"/>
        <v>9220</v>
      </c>
      <c r="AE18" s="61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122"/>
    </row>
    <row r="19" spans="1:45" ht="15" customHeight="1" x14ac:dyDescent="0.25">
      <c r="A19" s="25">
        <v>1</v>
      </c>
      <c r="B19" s="26" t="s">
        <v>10</v>
      </c>
      <c r="C19" s="26" t="s">
        <v>10</v>
      </c>
      <c r="D19" s="29">
        <v>51903</v>
      </c>
      <c r="E19" s="28" t="s">
        <v>133</v>
      </c>
      <c r="F19" s="56">
        <v>2720</v>
      </c>
      <c r="G19" s="101"/>
      <c r="H19" s="101"/>
      <c r="I19" s="61">
        <f t="shared" si="0"/>
        <v>2720</v>
      </c>
      <c r="J19" s="112"/>
      <c r="K19" s="112"/>
      <c r="L19" s="62">
        <f t="shared" si="1"/>
        <v>2720</v>
      </c>
      <c r="M19" s="105"/>
      <c r="N19" s="105"/>
      <c r="O19" s="62">
        <f t="shared" si="2"/>
        <v>2720</v>
      </c>
      <c r="P19" s="62"/>
      <c r="Q19" s="62"/>
      <c r="R19" s="62">
        <f t="shared" si="3"/>
        <v>2720</v>
      </c>
      <c r="S19" s="62"/>
      <c r="T19" s="62"/>
      <c r="U19" s="62">
        <f t="shared" si="4"/>
        <v>2720</v>
      </c>
      <c r="V19" s="62"/>
      <c r="W19" s="62"/>
      <c r="X19" s="62">
        <f t="shared" si="5"/>
        <v>2720</v>
      </c>
      <c r="Y19" s="62"/>
      <c r="Z19" s="62"/>
      <c r="AA19" s="62">
        <f t="shared" si="6"/>
        <v>2720</v>
      </c>
      <c r="AB19" s="62"/>
      <c r="AC19" s="62"/>
      <c r="AD19" s="67">
        <f t="shared" si="7"/>
        <v>2720</v>
      </c>
      <c r="AE19" s="61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122"/>
    </row>
    <row r="20" spans="1:45" ht="15" customHeight="1" x14ac:dyDescent="0.25">
      <c r="A20" s="25">
        <v>1</v>
      </c>
      <c r="B20" s="26" t="s">
        <v>10</v>
      </c>
      <c r="C20" s="26" t="s">
        <v>10</v>
      </c>
      <c r="D20" s="30">
        <v>54101</v>
      </c>
      <c r="E20" s="31" t="s">
        <v>18</v>
      </c>
      <c r="F20" s="56">
        <v>2000</v>
      </c>
      <c r="G20" s="214"/>
      <c r="H20" s="101"/>
      <c r="I20" s="61">
        <f t="shared" si="0"/>
        <v>2000</v>
      </c>
      <c r="J20" s="112"/>
      <c r="K20" s="112"/>
      <c r="L20" s="62">
        <f t="shared" si="1"/>
        <v>2000</v>
      </c>
      <c r="M20" s="105"/>
      <c r="N20" s="105"/>
      <c r="O20" s="62">
        <f t="shared" si="2"/>
        <v>2000</v>
      </c>
      <c r="P20" s="62"/>
      <c r="Q20" s="62"/>
      <c r="R20" s="62">
        <f t="shared" si="3"/>
        <v>2000</v>
      </c>
      <c r="S20" s="62"/>
      <c r="T20" s="62"/>
      <c r="U20" s="62">
        <f t="shared" si="4"/>
        <v>2000</v>
      </c>
      <c r="V20" s="62"/>
      <c r="W20" s="62"/>
      <c r="X20" s="62">
        <f t="shared" si="5"/>
        <v>2000</v>
      </c>
      <c r="Y20" s="62"/>
      <c r="Z20" s="62"/>
      <c r="AA20" s="62">
        <f t="shared" si="6"/>
        <v>2000</v>
      </c>
      <c r="AB20" s="62"/>
      <c r="AC20" s="62"/>
      <c r="AD20" s="67">
        <f t="shared" si="7"/>
        <v>2000</v>
      </c>
      <c r="AE20" s="61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122"/>
    </row>
    <row r="21" spans="1:45" ht="15" customHeight="1" x14ac:dyDescent="0.25">
      <c r="A21" s="25">
        <v>1</v>
      </c>
      <c r="B21" s="26" t="s">
        <v>10</v>
      </c>
      <c r="C21" s="26" t="s">
        <v>10</v>
      </c>
      <c r="D21" s="30">
        <v>54103</v>
      </c>
      <c r="E21" s="31" t="s">
        <v>19</v>
      </c>
      <c r="F21" s="56">
        <v>125</v>
      </c>
      <c r="G21" s="101"/>
      <c r="H21" s="101"/>
      <c r="I21" s="61">
        <f t="shared" si="0"/>
        <v>125</v>
      </c>
      <c r="J21" s="112"/>
      <c r="K21" s="112"/>
      <c r="L21" s="62">
        <f t="shared" si="1"/>
        <v>125</v>
      </c>
      <c r="M21" s="105"/>
      <c r="N21" s="105"/>
      <c r="O21" s="62">
        <f t="shared" si="2"/>
        <v>125</v>
      </c>
      <c r="P21" s="62"/>
      <c r="Q21" s="62"/>
      <c r="R21" s="62">
        <f t="shared" si="3"/>
        <v>125</v>
      </c>
      <c r="S21" s="62"/>
      <c r="T21" s="62"/>
      <c r="U21" s="62">
        <f t="shared" si="4"/>
        <v>125</v>
      </c>
      <c r="V21" s="62"/>
      <c r="W21" s="62"/>
      <c r="X21" s="62">
        <f t="shared" si="5"/>
        <v>125</v>
      </c>
      <c r="Y21" s="62"/>
      <c r="Z21" s="62"/>
      <c r="AA21" s="62">
        <f t="shared" si="6"/>
        <v>125</v>
      </c>
      <c r="AB21" s="62"/>
      <c r="AC21" s="62"/>
      <c r="AD21" s="67">
        <f t="shared" si="7"/>
        <v>125</v>
      </c>
      <c r="AE21" s="61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122"/>
    </row>
    <row r="22" spans="1:45" ht="15" customHeight="1" x14ac:dyDescent="0.25">
      <c r="A22" s="25">
        <v>1</v>
      </c>
      <c r="B22" s="26" t="s">
        <v>10</v>
      </c>
      <c r="C22" s="26" t="s">
        <v>10</v>
      </c>
      <c r="D22" s="30">
        <v>54104</v>
      </c>
      <c r="E22" s="31" t="s">
        <v>20</v>
      </c>
      <c r="F22" s="56">
        <v>10000</v>
      </c>
      <c r="G22" s="101"/>
      <c r="H22" s="101"/>
      <c r="I22" s="61">
        <f t="shared" si="0"/>
        <v>10000</v>
      </c>
      <c r="J22" s="112"/>
      <c r="K22" s="112"/>
      <c r="L22" s="62">
        <f t="shared" si="1"/>
        <v>10000</v>
      </c>
      <c r="M22" s="105"/>
      <c r="N22" s="105"/>
      <c r="O22" s="62">
        <f t="shared" si="2"/>
        <v>10000</v>
      </c>
      <c r="P22" s="62"/>
      <c r="Q22" s="62"/>
      <c r="R22" s="62">
        <f t="shared" si="3"/>
        <v>10000</v>
      </c>
      <c r="S22" s="62"/>
      <c r="T22" s="62"/>
      <c r="U22" s="62">
        <f t="shared" si="4"/>
        <v>10000</v>
      </c>
      <c r="V22" s="62"/>
      <c r="W22" s="62"/>
      <c r="X22" s="62">
        <f t="shared" si="5"/>
        <v>10000</v>
      </c>
      <c r="Y22" s="62"/>
      <c r="Z22" s="62"/>
      <c r="AA22" s="62">
        <f t="shared" si="6"/>
        <v>10000</v>
      </c>
      <c r="AB22" s="62"/>
      <c r="AC22" s="62"/>
      <c r="AD22" s="67">
        <f t="shared" si="7"/>
        <v>10000</v>
      </c>
      <c r="AE22" s="61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122"/>
    </row>
    <row r="23" spans="1:45" ht="15" customHeight="1" x14ac:dyDescent="0.25">
      <c r="A23" s="25">
        <v>1</v>
      </c>
      <c r="B23" s="26" t="s">
        <v>10</v>
      </c>
      <c r="C23" s="26" t="s">
        <v>10</v>
      </c>
      <c r="D23" s="30">
        <v>54105</v>
      </c>
      <c r="E23" s="31" t="s">
        <v>60</v>
      </c>
      <c r="F23" s="56">
        <v>1000</v>
      </c>
      <c r="G23" s="101"/>
      <c r="H23" s="101"/>
      <c r="I23" s="61">
        <f t="shared" si="0"/>
        <v>1000</v>
      </c>
      <c r="J23" s="112"/>
      <c r="K23" s="112"/>
      <c r="L23" s="62">
        <f t="shared" si="1"/>
        <v>1000</v>
      </c>
      <c r="M23" s="105"/>
      <c r="N23" s="105"/>
      <c r="O23" s="62">
        <f t="shared" si="2"/>
        <v>1000</v>
      </c>
      <c r="P23" s="62"/>
      <c r="Q23" s="62"/>
      <c r="R23" s="62">
        <f t="shared" si="3"/>
        <v>1000</v>
      </c>
      <c r="S23" s="62"/>
      <c r="T23" s="62"/>
      <c r="U23" s="62">
        <f t="shared" si="4"/>
        <v>1000</v>
      </c>
      <c r="V23" s="62"/>
      <c r="W23" s="62"/>
      <c r="X23" s="62">
        <f t="shared" si="5"/>
        <v>1000</v>
      </c>
      <c r="Y23" s="62"/>
      <c r="Z23" s="62"/>
      <c r="AA23" s="62">
        <f t="shared" si="6"/>
        <v>1000</v>
      </c>
      <c r="AB23" s="62"/>
      <c r="AC23" s="62"/>
      <c r="AD23" s="67">
        <f t="shared" si="7"/>
        <v>1000</v>
      </c>
      <c r="AE23" s="61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122"/>
    </row>
    <row r="24" spans="1:45" ht="15" customHeight="1" x14ac:dyDescent="0.25">
      <c r="A24" s="25">
        <v>1</v>
      </c>
      <c r="B24" s="26" t="s">
        <v>10</v>
      </c>
      <c r="C24" s="26" t="s">
        <v>10</v>
      </c>
      <c r="D24" s="30">
        <v>54106</v>
      </c>
      <c r="E24" s="31" t="s">
        <v>21</v>
      </c>
      <c r="F24" s="56">
        <v>1000</v>
      </c>
      <c r="G24" s="101"/>
      <c r="H24" s="101"/>
      <c r="I24" s="61">
        <f t="shared" si="0"/>
        <v>1000</v>
      </c>
      <c r="J24" s="112"/>
      <c r="K24" s="112"/>
      <c r="L24" s="62">
        <f t="shared" si="1"/>
        <v>1000</v>
      </c>
      <c r="M24" s="105"/>
      <c r="N24" s="105"/>
      <c r="O24" s="62">
        <f t="shared" si="2"/>
        <v>1000</v>
      </c>
      <c r="P24" s="62"/>
      <c r="Q24" s="62"/>
      <c r="R24" s="62">
        <f t="shared" si="3"/>
        <v>1000</v>
      </c>
      <c r="S24" s="62"/>
      <c r="T24" s="62"/>
      <c r="U24" s="62">
        <f t="shared" si="4"/>
        <v>1000</v>
      </c>
      <c r="V24" s="62"/>
      <c r="W24" s="62"/>
      <c r="X24" s="62">
        <f t="shared" si="5"/>
        <v>1000</v>
      </c>
      <c r="Y24" s="62"/>
      <c r="Z24" s="62"/>
      <c r="AA24" s="62">
        <f t="shared" si="6"/>
        <v>1000</v>
      </c>
      <c r="AB24" s="62"/>
      <c r="AC24" s="62"/>
      <c r="AD24" s="67">
        <f t="shared" si="7"/>
        <v>1000</v>
      </c>
      <c r="AE24" s="61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122"/>
    </row>
    <row r="25" spans="1:45" ht="15" customHeight="1" x14ac:dyDescent="0.25">
      <c r="A25" s="25">
        <v>1</v>
      </c>
      <c r="B25" s="26" t="s">
        <v>10</v>
      </c>
      <c r="C25" s="26" t="s">
        <v>10</v>
      </c>
      <c r="D25" s="30">
        <v>54107</v>
      </c>
      <c r="E25" s="31" t="s">
        <v>22</v>
      </c>
      <c r="F25" s="213">
        <f>10000</f>
        <v>10000</v>
      </c>
      <c r="G25" s="101"/>
      <c r="H25" s="101"/>
      <c r="I25" s="61">
        <f t="shared" si="0"/>
        <v>10000</v>
      </c>
      <c r="J25" s="112"/>
      <c r="K25" s="112"/>
      <c r="L25" s="62">
        <f t="shared" si="1"/>
        <v>10000</v>
      </c>
      <c r="M25" s="105"/>
      <c r="N25" s="105"/>
      <c r="O25" s="62">
        <f t="shared" si="2"/>
        <v>10000</v>
      </c>
      <c r="P25" s="62"/>
      <c r="Q25" s="62"/>
      <c r="R25" s="62">
        <f t="shared" si="3"/>
        <v>10000</v>
      </c>
      <c r="S25" s="62"/>
      <c r="T25" s="62"/>
      <c r="U25" s="62">
        <f t="shared" si="4"/>
        <v>10000</v>
      </c>
      <c r="V25" s="62"/>
      <c r="W25" s="62"/>
      <c r="X25" s="62">
        <f t="shared" si="5"/>
        <v>10000</v>
      </c>
      <c r="Y25" s="62"/>
      <c r="Z25" s="62"/>
      <c r="AA25" s="62">
        <f t="shared" si="6"/>
        <v>10000</v>
      </c>
      <c r="AB25" s="62"/>
      <c r="AC25" s="62"/>
      <c r="AD25" s="67">
        <f t="shared" si="7"/>
        <v>10000</v>
      </c>
      <c r="AE25" s="61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122"/>
    </row>
    <row r="26" spans="1:45" ht="15" customHeight="1" x14ac:dyDescent="0.25">
      <c r="A26" s="25">
        <v>1</v>
      </c>
      <c r="B26" s="26" t="s">
        <v>10</v>
      </c>
      <c r="C26" s="26" t="s">
        <v>10</v>
      </c>
      <c r="D26" s="30">
        <v>54108</v>
      </c>
      <c r="E26" s="31" t="s">
        <v>23</v>
      </c>
      <c r="F26" s="56">
        <v>1000</v>
      </c>
      <c r="G26" s="101"/>
      <c r="H26" s="101"/>
      <c r="I26" s="61">
        <f t="shared" si="0"/>
        <v>1000</v>
      </c>
      <c r="J26" s="112"/>
      <c r="K26" s="112"/>
      <c r="L26" s="62">
        <f t="shared" si="1"/>
        <v>1000</v>
      </c>
      <c r="M26" s="105"/>
      <c r="N26" s="105"/>
      <c r="O26" s="62">
        <f t="shared" si="2"/>
        <v>1000</v>
      </c>
      <c r="P26" s="62"/>
      <c r="Q26" s="62"/>
      <c r="R26" s="62">
        <f t="shared" si="3"/>
        <v>1000</v>
      </c>
      <c r="S26" s="62"/>
      <c r="T26" s="62"/>
      <c r="U26" s="62">
        <f t="shared" si="4"/>
        <v>1000</v>
      </c>
      <c r="V26" s="62"/>
      <c r="W26" s="62"/>
      <c r="X26" s="62">
        <f t="shared" si="5"/>
        <v>1000</v>
      </c>
      <c r="Y26" s="62"/>
      <c r="Z26" s="62"/>
      <c r="AA26" s="62">
        <f t="shared" si="6"/>
        <v>1000</v>
      </c>
      <c r="AB26" s="62"/>
      <c r="AC26" s="62"/>
      <c r="AD26" s="67">
        <f t="shared" si="7"/>
        <v>1000</v>
      </c>
      <c r="AE26" s="61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122"/>
    </row>
    <row r="27" spans="1:45" ht="15" customHeight="1" x14ac:dyDescent="0.25">
      <c r="A27" s="25">
        <v>1</v>
      </c>
      <c r="B27" s="26" t="s">
        <v>10</v>
      </c>
      <c r="C27" s="26" t="s">
        <v>10</v>
      </c>
      <c r="D27" s="30">
        <v>54111</v>
      </c>
      <c r="E27" s="31" t="s">
        <v>102</v>
      </c>
      <c r="F27" s="56">
        <v>1000</v>
      </c>
      <c r="G27" s="101"/>
      <c r="H27" s="101"/>
      <c r="I27" s="61">
        <f t="shared" si="0"/>
        <v>1000</v>
      </c>
      <c r="J27" s="112"/>
      <c r="K27" s="112"/>
      <c r="L27" s="62">
        <f t="shared" si="1"/>
        <v>1000</v>
      </c>
      <c r="M27" s="105"/>
      <c r="N27" s="105"/>
      <c r="O27" s="62">
        <f t="shared" si="2"/>
        <v>1000</v>
      </c>
      <c r="P27" s="62"/>
      <c r="Q27" s="62"/>
      <c r="R27" s="62">
        <f t="shared" si="3"/>
        <v>1000</v>
      </c>
      <c r="S27" s="62"/>
      <c r="T27" s="62"/>
      <c r="U27" s="62">
        <f t="shared" si="4"/>
        <v>1000</v>
      </c>
      <c r="V27" s="62"/>
      <c r="W27" s="62"/>
      <c r="X27" s="62">
        <f t="shared" si="5"/>
        <v>1000</v>
      </c>
      <c r="Y27" s="62"/>
      <c r="Z27" s="62"/>
      <c r="AA27" s="62">
        <f t="shared" si="6"/>
        <v>1000</v>
      </c>
      <c r="AB27" s="62"/>
      <c r="AC27" s="62"/>
      <c r="AD27" s="67">
        <f t="shared" si="7"/>
        <v>1000</v>
      </c>
      <c r="AE27" s="61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122"/>
    </row>
    <row r="28" spans="1:45" ht="15" customHeight="1" x14ac:dyDescent="0.25">
      <c r="A28" s="25">
        <v>1</v>
      </c>
      <c r="B28" s="26" t="s">
        <v>10</v>
      </c>
      <c r="C28" s="26" t="s">
        <v>10</v>
      </c>
      <c r="D28" s="30">
        <v>54112</v>
      </c>
      <c r="E28" s="31" t="s">
        <v>138</v>
      </c>
      <c r="F28" s="56">
        <v>1000</v>
      </c>
      <c r="G28" s="101"/>
      <c r="H28" s="101"/>
      <c r="I28" s="61">
        <f t="shared" si="0"/>
        <v>1000</v>
      </c>
      <c r="J28" s="112"/>
      <c r="K28" s="112"/>
      <c r="L28" s="62">
        <f t="shared" si="1"/>
        <v>1000</v>
      </c>
      <c r="M28" s="105"/>
      <c r="N28" s="105"/>
      <c r="O28" s="62">
        <f t="shared" si="2"/>
        <v>1000</v>
      </c>
      <c r="P28" s="62"/>
      <c r="Q28" s="62"/>
      <c r="R28" s="62">
        <f t="shared" si="3"/>
        <v>1000</v>
      </c>
      <c r="S28" s="62"/>
      <c r="T28" s="62"/>
      <c r="U28" s="62">
        <f t="shared" si="4"/>
        <v>1000</v>
      </c>
      <c r="V28" s="62"/>
      <c r="W28" s="62"/>
      <c r="X28" s="62">
        <f t="shared" si="5"/>
        <v>1000</v>
      </c>
      <c r="Y28" s="62"/>
      <c r="Z28" s="62"/>
      <c r="AA28" s="62">
        <f t="shared" si="6"/>
        <v>1000</v>
      </c>
      <c r="AB28" s="62"/>
      <c r="AC28" s="62"/>
      <c r="AD28" s="67">
        <f t="shared" si="7"/>
        <v>1000</v>
      </c>
      <c r="AE28" s="61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122"/>
    </row>
    <row r="29" spans="1:45" ht="15" customHeight="1" x14ac:dyDescent="0.25">
      <c r="A29" s="25">
        <v>1</v>
      </c>
      <c r="B29" s="26" t="s">
        <v>10</v>
      </c>
      <c r="C29" s="26" t="s">
        <v>10</v>
      </c>
      <c r="D29" s="30">
        <v>54114</v>
      </c>
      <c r="E29" s="31" t="s">
        <v>24</v>
      </c>
      <c r="F29" s="56">
        <v>1000</v>
      </c>
      <c r="G29" s="101"/>
      <c r="H29" s="101"/>
      <c r="I29" s="61">
        <f t="shared" si="0"/>
        <v>1000</v>
      </c>
      <c r="J29" s="112"/>
      <c r="K29" s="112"/>
      <c r="L29" s="62">
        <f t="shared" si="1"/>
        <v>1000</v>
      </c>
      <c r="M29" s="105"/>
      <c r="N29" s="105"/>
      <c r="O29" s="62">
        <f t="shared" si="2"/>
        <v>1000</v>
      </c>
      <c r="P29" s="62"/>
      <c r="Q29" s="62"/>
      <c r="R29" s="62">
        <f t="shared" si="3"/>
        <v>1000</v>
      </c>
      <c r="S29" s="62"/>
      <c r="T29" s="62"/>
      <c r="U29" s="62">
        <f t="shared" si="4"/>
        <v>1000</v>
      </c>
      <c r="V29" s="62"/>
      <c r="W29" s="62"/>
      <c r="X29" s="62">
        <f t="shared" si="5"/>
        <v>1000</v>
      </c>
      <c r="Y29" s="62"/>
      <c r="Z29" s="62"/>
      <c r="AA29" s="62">
        <f t="shared" si="6"/>
        <v>1000</v>
      </c>
      <c r="AB29" s="62"/>
      <c r="AC29" s="62"/>
      <c r="AD29" s="67">
        <f t="shared" si="7"/>
        <v>1000</v>
      </c>
      <c r="AE29" s="61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122"/>
    </row>
    <row r="30" spans="1:45" ht="15" customHeight="1" x14ac:dyDescent="0.25">
      <c r="A30" s="25">
        <v>1</v>
      </c>
      <c r="B30" s="26" t="s">
        <v>10</v>
      </c>
      <c r="C30" s="26" t="s">
        <v>10</v>
      </c>
      <c r="D30" s="30">
        <v>54115</v>
      </c>
      <c r="E30" s="31" t="s">
        <v>25</v>
      </c>
      <c r="F30" s="56">
        <v>500</v>
      </c>
      <c r="G30" s="101"/>
      <c r="H30" s="101"/>
      <c r="I30" s="61">
        <f t="shared" si="0"/>
        <v>500</v>
      </c>
      <c r="J30" s="112"/>
      <c r="K30" s="112"/>
      <c r="L30" s="62">
        <f t="shared" si="1"/>
        <v>500</v>
      </c>
      <c r="M30" s="105"/>
      <c r="N30" s="105"/>
      <c r="O30" s="62">
        <f t="shared" si="2"/>
        <v>500</v>
      </c>
      <c r="P30" s="62"/>
      <c r="Q30" s="62"/>
      <c r="R30" s="62">
        <f t="shared" si="3"/>
        <v>500</v>
      </c>
      <c r="S30" s="62"/>
      <c r="T30" s="62"/>
      <c r="U30" s="62">
        <f t="shared" si="4"/>
        <v>500</v>
      </c>
      <c r="V30" s="62"/>
      <c r="W30" s="62"/>
      <c r="X30" s="62">
        <f t="shared" si="5"/>
        <v>500</v>
      </c>
      <c r="Y30" s="62"/>
      <c r="Z30" s="62"/>
      <c r="AA30" s="62">
        <f t="shared" si="6"/>
        <v>500</v>
      </c>
      <c r="AB30" s="62"/>
      <c r="AC30" s="62"/>
      <c r="AD30" s="67">
        <f t="shared" si="7"/>
        <v>500</v>
      </c>
      <c r="AE30" s="61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122"/>
    </row>
    <row r="31" spans="1:45" ht="15" customHeight="1" x14ac:dyDescent="0.25">
      <c r="A31" s="25">
        <v>1</v>
      </c>
      <c r="B31" s="26" t="s">
        <v>10</v>
      </c>
      <c r="C31" s="26" t="s">
        <v>10</v>
      </c>
      <c r="D31" s="30">
        <v>54118</v>
      </c>
      <c r="E31" s="31" t="s">
        <v>26</v>
      </c>
      <c r="F31" s="56">
        <v>1000</v>
      </c>
      <c r="G31" s="101"/>
      <c r="H31" s="101"/>
      <c r="I31" s="61">
        <f t="shared" si="0"/>
        <v>1000</v>
      </c>
      <c r="J31" s="112"/>
      <c r="K31" s="112"/>
      <c r="L31" s="62">
        <f t="shared" si="1"/>
        <v>1000</v>
      </c>
      <c r="M31" s="105"/>
      <c r="N31" s="105"/>
      <c r="O31" s="62">
        <f t="shared" si="2"/>
        <v>1000</v>
      </c>
      <c r="P31" s="62"/>
      <c r="Q31" s="62"/>
      <c r="R31" s="62">
        <f t="shared" si="3"/>
        <v>1000</v>
      </c>
      <c r="S31" s="62"/>
      <c r="T31" s="62"/>
      <c r="U31" s="62">
        <f t="shared" si="4"/>
        <v>1000</v>
      </c>
      <c r="V31" s="62"/>
      <c r="W31" s="62"/>
      <c r="X31" s="62">
        <f t="shared" si="5"/>
        <v>1000</v>
      </c>
      <c r="Y31" s="62"/>
      <c r="Z31" s="62"/>
      <c r="AA31" s="62">
        <f t="shared" si="6"/>
        <v>1000</v>
      </c>
      <c r="AB31" s="62"/>
      <c r="AC31" s="62"/>
      <c r="AD31" s="67">
        <f t="shared" si="7"/>
        <v>1000</v>
      </c>
      <c r="AE31" s="61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122"/>
    </row>
    <row r="32" spans="1:45" ht="15" customHeight="1" x14ac:dyDescent="0.25">
      <c r="A32" s="25">
        <v>1</v>
      </c>
      <c r="B32" s="26" t="s">
        <v>10</v>
      </c>
      <c r="C32" s="26" t="s">
        <v>10</v>
      </c>
      <c r="D32" s="30">
        <v>54119</v>
      </c>
      <c r="E32" s="31" t="s">
        <v>27</v>
      </c>
      <c r="F32" s="56">
        <v>200</v>
      </c>
      <c r="G32" s="101"/>
      <c r="H32" s="101"/>
      <c r="I32" s="61">
        <f t="shared" si="0"/>
        <v>200</v>
      </c>
      <c r="J32" s="112"/>
      <c r="K32" s="112"/>
      <c r="L32" s="62">
        <f t="shared" si="1"/>
        <v>200</v>
      </c>
      <c r="M32" s="106"/>
      <c r="N32" s="106"/>
      <c r="O32" s="62">
        <f t="shared" si="2"/>
        <v>200</v>
      </c>
      <c r="P32" s="61"/>
      <c r="Q32" s="61"/>
      <c r="R32" s="62">
        <f t="shared" si="3"/>
        <v>200</v>
      </c>
      <c r="S32" s="61"/>
      <c r="T32" s="61"/>
      <c r="U32" s="62">
        <f t="shared" si="4"/>
        <v>200</v>
      </c>
      <c r="V32" s="61"/>
      <c r="W32" s="61"/>
      <c r="X32" s="62">
        <f t="shared" si="5"/>
        <v>200</v>
      </c>
      <c r="Y32" s="61"/>
      <c r="Z32" s="61"/>
      <c r="AA32" s="62">
        <f t="shared" si="6"/>
        <v>200</v>
      </c>
      <c r="AB32" s="61"/>
      <c r="AC32" s="61"/>
      <c r="AD32" s="67">
        <f t="shared" si="7"/>
        <v>200</v>
      </c>
      <c r="AE32" s="61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122"/>
    </row>
    <row r="33" spans="1:45" ht="15" customHeight="1" x14ac:dyDescent="0.25">
      <c r="A33" s="25">
        <v>1</v>
      </c>
      <c r="B33" s="26" t="s">
        <v>10</v>
      </c>
      <c r="C33" s="26" t="s">
        <v>10</v>
      </c>
      <c r="D33" s="30">
        <v>54199</v>
      </c>
      <c r="E33" s="31" t="s">
        <v>28</v>
      </c>
      <c r="F33" s="213">
        <v>30000</v>
      </c>
      <c r="G33" s="101"/>
      <c r="H33" s="101">
        <f>25.75+990+1745.33-50</f>
        <v>2711.08</v>
      </c>
      <c r="I33" s="61">
        <f t="shared" si="0"/>
        <v>27288.92</v>
      </c>
      <c r="J33" s="112"/>
      <c r="K33" s="112"/>
      <c r="L33" s="62">
        <f t="shared" si="1"/>
        <v>27288.92</v>
      </c>
      <c r="M33" s="106"/>
      <c r="N33" s="106"/>
      <c r="O33" s="62">
        <f t="shared" si="2"/>
        <v>27288.92</v>
      </c>
      <c r="P33" s="61"/>
      <c r="Q33" s="108"/>
      <c r="R33" s="62">
        <f t="shared" si="3"/>
        <v>27288.92</v>
      </c>
      <c r="S33" s="61"/>
      <c r="T33" s="108"/>
      <c r="U33" s="62">
        <f t="shared" si="4"/>
        <v>27288.92</v>
      </c>
      <c r="V33" s="61"/>
      <c r="W33" s="108"/>
      <c r="X33" s="62">
        <f t="shared" si="5"/>
        <v>27288.92</v>
      </c>
      <c r="Y33" s="61"/>
      <c r="Z33" s="62"/>
      <c r="AA33" s="62">
        <f t="shared" si="6"/>
        <v>27288.92</v>
      </c>
      <c r="AB33" s="61"/>
      <c r="AC33" s="108"/>
      <c r="AD33" s="67">
        <f t="shared" si="7"/>
        <v>27288.92</v>
      </c>
      <c r="AE33" s="61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122"/>
      <c r="AS33" s="45"/>
    </row>
    <row r="34" spans="1:45" ht="15" customHeight="1" x14ac:dyDescent="0.25">
      <c r="A34" s="25">
        <v>1</v>
      </c>
      <c r="B34" s="26" t="s">
        <v>10</v>
      </c>
      <c r="C34" s="26" t="s">
        <v>10</v>
      </c>
      <c r="D34" s="34">
        <v>54201</v>
      </c>
      <c r="E34" s="35" t="s">
        <v>29</v>
      </c>
      <c r="F34" s="56">
        <v>74000</v>
      </c>
      <c r="G34" s="101">
        <v>1745.33</v>
      </c>
      <c r="H34" s="101"/>
      <c r="I34" s="61">
        <f t="shared" si="0"/>
        <v>75745.33</v>
      </c>
      <c r="J34" s="112"/>
      <c r="K34" s="112"/>
      <c r="L34" s="62">
        <f t="shared" si="1"/>
        <v>75745.33</v>
      </c>
      <c r="M34" s="106"/>
      <c r="N34" s="106"/>
      <c r="O34" s="62">
        <f t="shared" si="2"/>
        <v>75745.33</v>
      </c>
      <c r="P34" s="61"/>
      <c r="Q34" s="61"/>
      <c r="R34" s="62">
        <f t="shared" si="3"/>
        <v>75745.33</v>
      </c>
      <c r="S34" s="61"/>
      <c r="T34" s="61"/>
      <c r="U34" s="62">
        <f t="shared" si="4"/>
        <v>75745.33</v>
      </c>
      <c r="V34" s="61"/>
      <c r="W34" s="61"/>
      <c r="X34" s="62">
        <f t="shared" si="5"/>
        <v>75745.33</v>
      </c>
      <c r="Y34" s="61"/>
      <c r="Z34" s="61"/>
      <c r="AA34" s="62">
        <f t="shared" si="6"/>
        <v>75745.33</v>
      </c>
      <c r="AB34" s="61"/>
      <c r="AC34" s="61"/>
      <c r="AD34" s="67">
        <f t="shared" si="7"/>
        <v>75745.33</v>
      </c>
      <c r="AE34" s="61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122"/>
    </row>
    <row r="35" spans="1:45" ht="15" customHeight="1" x14ac:dyDescent="0.25">
      <c r="A35" s="25">
        <v>1</v>
      </c>
      <c r="B35" s="26" t="s">
        <v>10</v>
      </c>
      <c r="C35" s="26" t="s">
        <v>10</v>
      </c>
      <c r="D35" s="34">
        <v>54202</v>
      </c>
      <c r="E35" s="35" t="s">
        <v>30</v>
      </c>
      <c r="F35" s="56">
        <v>35000</v>
      </c>
      <c r="G35" s="101"/>
      <c r="H35" s="101"/>
      <c r="I35" s="61">
        <f t="shared" si="0"/>
        <v>35000</v>
      </c>
      <c r="J35" s="112"/>
      <c r="K35" s="112"/>
      <c r="L35" s="62">
        <f t="shared" si="1"/>
        <v>35000</v>
      </c>
      <c r="M35" s="106"/>
      <c r="N35" s="106"/>
      <c r="O35" s="62">
        <f t="shared" si="2"/>
        <v>35000</v>
      </c>
      <c r="P35" s="61"/>
      <c r="Q35" s="61"/>
      <c r="R35" s="62">
        <f t="shared" si="3"/>
        <v>35000</v>
      </c>
      <c r="S35" s="61"/>
      <c r="T35" s="61"/>
      <c r="U35" s="62">
        <f t="shared" si="4"/>
        <v>35000</v>
      </c>
      <c r="V35" s="61"/>
      <c r="W35" s="61"/>
      <c r="X35" s="62">
        <f t="shared" si="5"/>
        <v>35000</v>
      </c>
      <c r="Y35" s="61"/>
      <c r="Z35" s="61"/>
      <c r="AA35" s="62">
        <f t="shared" si="6"/>
        <v>35000</v>
      </c>
      <c r="AB35" s="61"/>
      <c r="AC35" s="61"/>
      <c r="AD35" s="67">
        <f t="shared" si="7"/>
        <v>35000</v>
      </c>
      <c r="AE35" s="61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122"/>
    </row>
    <row r="36" spans="1:45" ht="15" customHeight="1" x14ac:dyDescent="0.25">
      <c r="A36" s="25">
        <v>1</v>
      </c>
      <c r="B36" s="26" t="s">
        <v>10</v>
      </c>
      <c r="C36" s="26" t="s">
        <v>10</v>
      </c>
      <c r="D36" s="34">
        <v>54203</v>
      </c>
      <c r="E36" s="35" t="s">
        <v>31</v>
      </c>
      <c r="F36" s="56">
        <v>45000</v>
      </c>
      <c r="G36" s="101">
        <v>990</v>
      </c>
      <c r="H36" s="101"/>
      <c r="I36" s="61">
        <f t="shared" si="0"/>
        <v>45990</v>
      </c>
      <c r="J36" s="112"/>
      <c r="K36" s="112"/>
      <c r="L36" s="62">
        <f t="shared" si="1"/>
        <v>45990</v>
      </c>
      <c r="M36" s="106"/>
      <c r="N36" s="106"/>
      <c r="O36" s="62">
        <f t="shared" si="2"/>
        <v>45990</v>
      </c>
      <c r="P36" s="61"/>
      <c r="Q36" s="61"/>
      <c r="R36" s="62">
        <f t="shared" si="3"/>
        <v>45990</v>
      </c>
      <c r="S36" s="61"/>
      <c r="T36" s="61"/>
      <c r="U36" s="62">
        <f t="shared" si="4"/>
        <v>45990</v>
      </c>
      <c r="V36" s="61"/>
      <c r="W36" s="61"/>
      <c r="X36" s="62">
        <f t="shared" si="5"/>
        <v>45990</v>
      </c>
      <c r="Y36" s="61"/>
      <c r="Z36" s="61"/>
      <c r="AA36" s="62">
        <f t="shared" si="6"/>
        <v>45990</v>
      </c>
      <c r="AB36" s="61"/>
      <c r="AC36" s="61"/>
      <c r="AD36" s="67">
        <f t="shared" si="7"/>
        <v>45990</v>
      </c>
      <c r="AE36" s="61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122"/>
    </row>
    <row r="37" spans="1:45" ht="15" customHeight="1" x14ac:dyDescent="0.25">
      <c r="A37" s="25">
        <v>1</v>
      </c>
      <c r="B37" s="26" t="s">
        <v>10</v>
      </c>
      <c r="C37" s="26" t="s">
        <v>10</v>
      </c>
      <c r="D37" s="30">
        <v>54301</v>
      </c>
      <c r="E37" s="31" t="s">
        <v>32</v>
      </c>
      <c r="F37" s="56">
        <v>10000</v>
      </c>
      <c r="G37" s="101"/>
      <c r="H37" s="101"/>
      <c r="I37" s="61">
        <f t="shared" si="0"/>
        <v>10000</v>
      </c>
      <c r="J37" s="112"/>
      <c r="K37" s="112"/>
      <c r="L37" s="62">
        <f t="shared" si="1"/>
        <v>10000</v>
      </c>
      <c r="M37" s="106"/>
      <c r="N37" s="106"/>
      <c r="O37" s="62">
        <f t="shared" si="2"/>
        <v>10000</v>
      </c>
      <c r="P37" s="61"/>
      <c r="Q37" s="61"/>
      <c r="R37" s="62">
        <f t="shared" si="3"/>
        <v>10000</v>
      </c>
      <c r="S37" s="61"/>
      <c r="T37" s="61"/>
      <c r="U37" s="62">
        <f t="shared" si="4"/>
        <v>10000</v>
      </c>
      <c r="V37" s="61"/>
      <c r="W37" s="61"/>
      <c r="X37" s="62">
        <f t="shared" si="5"/>
        <v>10000</v>
      </c>
      <c r="Y37" s="61"/>
      <c r="Z37" s="61"/>
      <c r="AA37" s="62">
        <f t="shared" si="6"/>
        <v>10000</v>
      </c>
      <c r="AB37" s="61"/>
      <c r="AC37" s="61"/>
      <c r="AD37" s="67">
        <f t="shared" si="7"/>
        <v>10000</v>
      </c>
      <c r="AE37" s="61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122"/>
    </row>
    <row r="38" spans="1:45" ht="15" customHeight="1" x14ac:dyDescent="0.25">
      <c r="A38" s="25">
        <v>1</v>
      </c>
      <c r="B38" s="26" t="s">
        <v>10</v>
      </c>
      <c r="C38" s="26" t="s">
        <v>10</v>
      </c>
      <c r="D38" s="30">
        <v>54305</v>
      </c>
      <c r="E38" s="31" t="s">
        <v>33</v>
      </c>
      <c r="F38" s="56">
        <v>500</v>
      </c>
      <c r="G38" s="101"/>
      <c r="H38" s="101"/>
      <c r="I38" s="61">
        <f t="shared" si="0"/>
        <v>500</v>
      </c>
      <c r="J38" s="112"/>
      <c r="K38" s="112"/>
      <c r="L38" s="62">
        <f t="shared" si="1"/>
        <v>500</v>
      </c>
      <c r="M38" s="106"/>
      <c r="N38" s="106"/>
      <c r="O38" s="62">
        <f t="shared" si="2"/>
        <v>500</v>
      </c>
      <c r="P38" s="61"/>
      <c r="Q38" s="61"/>
      <c r="R38" s="62">
        <f t="shared" si="3"/>
        <v>500</v>
      </c>
      <c r="S38" s="61"/>
      <c r="T38" s="61"/>
      <c r="U38" s="62">
        <f t="shared" si="4"/>
        <v>500</v>
      </c>
      <c r="V38" s="61"/>
      <c r="W38" s="61"/>
      <c r="X38" s="62">
        <f t="shared" si="5"/>
        <v>500</v>
      </c>
      <c r="Y38" s="61"/>
      <c r="Z38" s="61"/>
      <c r="AA38" s="62">
        <f t="shared" si="6"/>
        <v>500</v>
      </c>
      <c r="AB38" s="61"/>
      <c r="AC38" s="61"/>
      <c r="AD38" s="67">
        <f t="shared" si="7"/>
        <v>500</v>
      </c>
      <c r="AE38" s="61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122"/>
    </row>
    <row r="39" spans="1:45" ht="15" customHeight="1" x14ac:dyDescent="0.25">
      <c r="A39" s="25">
        <v>1</v>
      </c>
      <c r="B39" s="26" t="s">
        <v>10</v>
      </c>
      <c r="C39" s="26" t="s">
        <v>10</v>
      </c>
      <c r="D39" s="30">
        <v>54313</v>
      </c>
      <c r="E39" s="31" t="s">
        <v>34</v>
      </c>
      <c r="F39" s="56">
        <v>2000</v>
      </c>
      <c r="G39" s="101"/>
      <c r="H39" s="101"/>
      <c r="I39" s="61">
        <f t="shared" si="0"/>
        <v>2000</v>
      </c>
      <c r="J39" s="112"/>
      <c r="K39" s="112"/>
      <c r="L39" s="62">
        <f t="shared" si="1"/>
        <v>2000</v>
      </c>
      <c r="M39" s="106"/>
      <c r="N39" s="106"/>
      <c r="O39" s="62">
        <f t="shared" si="2"/>
        <v>2000</v>
      </c>
      <c r="P39" s="61"/>
      <c r="Q39" s="61"/>
      <c r="R39" s="62">
        <f t="shared" si="3"/>
        <v>2000</v>
      </c>
      <c r="S39" s="61"/>
      <c r="T39" s="61"/>
      <c r="U39" s="62">
        <f t="shared" si="4"/>
        <v>2000</v>
      </c>
      <c r="V39" s="61"/>
      <c r="W39" s="61"/>
      <c r="X39" s="62">
        <f t="shared" si="5"/>
        <v>2000</v>
      </c>
      <c r="Y39" s="61"/>
      <c r="Z39" s="61"/>
      <c r="AA39" s="62">
        <f t="shared" si="6"/>
        <v>2000</v>
      </c>
      <c r="AB39" s="61"/>
      <c r="AC39" s="61"/>
      <c r="AD39" s="67">
        <f t="shared" si="7"/>
        <v>2000</v>
      </c>
      <c r="AE39" s="61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122"/>
    </row>
    <row r="40" spans="1:45" ht="15" customHeight="1" x14ac:dyDescent="0.25">
      <c r="A40" s="25">
        <v>1</v>
      </c>
      <c r="B40" s="26" t="s">
        <v>10</v>
      </c>
      <c r="C40" s="26" t="s">
        <v>10</v>
      </c>
      <c r="D40" s="30">
        <v>54314</v>
      </c>
      <c r="E40" s="31" t="s">
        <v>109</v>
      </c>
      <c r="F40" s="213">
        <f>83000+72000</f>
        <v>155000</v>
      </c>
      <c r="G40" s="101"/>
      <c r="H40" s="101"/>
      <c r="I40" s="61">
        <f t="shared" si="0"/>
        <v>155000</v>
      </c>
      <c r="J40" s="112"/>
      <c r="K40" s="112"/>
      <c r="L40" s="62">
        <f t="shared" si="1"/>
        <v>155000</v>
      </c>
      <c r="M40" s="106"/>
      <c r="N40" s="106"/>
      <c r="O40" s="62">
        <f t="shared" si="2"/>
        <v>155000</v>
      </c>
      <c r="P40" s="61"/>
      <c r="Q40" s="106"/>
      <c r="R40" s="62">
        <f t="shared" si="3"/>
        <v>155000</v>
      </c>
      <c r="S40" s="61"/>
      <c r="T40" s="106"/>
      <c r="U40" s="62">
        <f t="shared" si="4"/>
        <v>155000</v>
      </c>
      <c r="V40" s="61"/>
      <c r="W40" s="106"/>
      <c r="X40" s="62">
        <f t="shared" si="5"/>
        <v>155000</v>
      </c>
      <c r="Y40" s="61"/>
      <c r="Z40" s="106"/>
      <c r="AA40" s="62">
        <f t="shared" si="6"/>
        <v>155000</v>
      </c>
      <c r="AB40" s="61"/>
      <c r="AC40" s="106"/>
      <c r="AD40" s="67">
        <f t="shared" si="7"/>
        <v>155000</v>
      </c>
      <c r="AE40" s="61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122"/>
    </row>
    <row r="41" spans="1:45" ht="15" customHeight="1" x14ac:dyDescent="0.25">
      <c r="A41" s="25">
        <v>1</v>
      </c>
      <c r="B41" s="26" t="s">
        <v>10</v>
      </c>
      <c r="C41" s="26" t="s">
        <v>10</v>
      </c>
      <c r="D41" s="30">
        <v>54316</v>
      </c>
      <c r="E41" s="31" t="s">
        <v>92</v>
      </c>
      <c r="F41" s="56">
        <v>10000</v>
      </c>
      <c r="G41" s="101"/>
      <c r="H41" s="101"/>
      <c r="I41" s="61">
        <f t="shared" si="0"/>
        <v>10000</v>
      </c>
      <c r="J41" s="112"/>
      <c r="K41" s="112"/>
      <c r="L41" s="62">
        <f t="shared" si="1"/>
        <v>10000</v>
      </c>
      <c r="M41" s="106"/>
      <c r="N41" s="106"/>
      <c r="O41" s="62">
        <f t="shared" si="2"/>
        <v>10000</v>
      </c>
      <c r="P41" s="61"/>
      <c r="Q41" s="106"/>
      <c r="R41" s="62">
        <f t="shared" si="3"/>
        <v>10000</v>
      </c>
      <c r="S41" s="61"/>
      <c r="T41" s="106"/>
      <c r="U41" s="62">
        <f t="shared" si="4"/>
        <v>10000</v>
      </c>
      <c r="V41" s="61"/>
      <c r="W41" s="106"/>
      <c r="X41" s="62">
        <f t="shared" si="5"/>
        <v>10000</v>
      </c>
      <c r="Y41" s="61"/>
      <c r="Z41" s="106"/>
      <c r="AA41" s="62">
        <f t="shared" si="6"/>
        <v>10000</v>
      </c>
      <c r="AB41" s="61"/>
      <c r="AC41" s="106"/>
      <c r="AD41" s="67">
        <f t="shared" si="7"/>
        <v>10000</v>
      </c>
      <c r="AE41" s="61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122"/>
    </row>
    <row r="42" spans="1:45" ht="15" customHeight="1" x14ac:dyDescent="0.25">
      <c r="A42" s="25">
        <v>1</v>
      </c>
      <c r="B42" s="26" t="s">
        <v>10</v>
      </c>
      <c r="C42" s="26" t="s">
        <v>10</v>
      </c>
      <c r="D42" s="30">
        <v>54317</v>
      </c>
      <c r="E42" s="31" t="s">
        <v>35</v>
      </c>
      <c r="F42" s="56">
        <v>10000</v>
      </c>
      <c r="G42" s="101"/>
      <c r="H42" s="101"/>
      <c r="I42" s="61">
        <f t="shared" si="0"/>
        <v>10000</v>
      </c>
      <c r="J42" s="112"/>
      <c r="K42" s="112"/>
      <c r="L42" s="62">
        <f t="shared" si="1"/>
        <v>10000</v>
      </c>
      <c r="M42" s="106"/>
      <c r="N42" s="106"/>
      <c r="O42" s="62">
        <f t="shared" si="2"/>
        <v>10000</v>
      </c>
      <c r="P42" s="61"/>
      <c r="Q42" s="61"/>
      <c r="R42" s="62">
        <f t="shared" si="3"/>
        <v>10000</v>
      </c>
      <c r="S42" s="61"/>
      <c r="T42" s="61"/>
      <c r="U42" s="62">
        <f t="shared" si="4"/>
        <v>10000</v>
      </c>
      <c r="V42" s="61"/>
      <c r="W42" s="61"/>
      <c r="X42" s="62">
        <f t="shared" si="5"/>
        <v>10000</v>
      </c>
      <c r="Y42" s="61"/>
      <c r="Z42" s="61"/>
      <c r="AA42" s="62">
        <f t="shared" si="6"/>
        <v>10000</v>
      </c>
      <c r="AB42" s="61"/>
      <c r="AC42" s="61"/>
      <c r="AD42" s="67">
        <f t="shared" si="7"/>
        <v>10000</v>
      </c>
      <c r="AE42" s="61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122"/>
    </row>
    <row r="43" spans="1:45" ht="15" customHeight="1" x14ac:dyDescent="0.25">
      <c r="A43" s="25">
        <v>1</v>
      </c>
      <c r="B43" s="26" t="s">
        <v>10</v>
      </c>
      <c r="C43" s="26" t="s">
        <v>10</v>
      </c>
      <c r="D43" s="30">
        <v>54504</v>
      </c>
      <c r="E43" s="31" t="s">
        <v>137</v>
      </c>
      <c r="F43" s="56">
        <v>10000</v>
      </c>
      <c r="G43" s="101"/>
      <c r="H43" s="101"/>
      <c r="I43" s="61">
        <f t="shared" ref="I43:I50" si="8">F43+G43-H43</f>
        <v>10000</v>
      </c>
      <c r="J43" s="112"/>
      <c r="K43" s="112"/>
      <c r="L43" s="62">
        <f t="shared" si="1"/>
        <v>10000</v>
      </c>
      <c r="M43" s="106"/>
      <c r="N43" s="106"/>
      <c r="O43" s="62">
        <f t="shared" si="2"/>
        <v>10000</v>
      </c>
      <c r="P43" s="61"/>
      <c r="Q43" s="61"/>
      <c r="R43" s="62">
        <f t="shared" si="3"/>
        <v>10000</v>
      </c>
      <c r="S43" s="61"/>
      <c r="T43" s="61"/>
      <c r="U43" s="62">
        <f t="shared" si="4"/>
        <v>10000</v>
      </c>
      <c r="V43" s="61"/>
      <c r="W43" s="61"/>
      <c r="X43" s="62">
        <f t="shared" si="5"/>
        <v>10000</v>
      </c>
      <c r="Y43" s="61"/>
      <c r="Z43" s="61"/>
      <c r="AA43" s="62">
        <f t="shared" si="6"/>
        <v>10000</v>
      </c>
      <c r="AB43" s="62"/>
      <c r="AC43" s="61"/>
      <c r="AD43" s="67">
        <f t="shared" si="7"/>
        <v>10000</v>
      </c>
      <c r="AE43" s="61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122"/>
    </row>
    <row r="44" spans="1:45" ht="15" customHeight="1" x14ac:dyDescent="0.25">
      <c r="A44" s="25">
        <v>1</v>
      </c>
      <c r="B44" s="26" t="s">
        <v>10</v>
      </c>
      <c r="C44" s="26" t="s">
        <v>10</v>
      </c>
      <c r="D44" s="30">
        <v>54508</v>
      </c>
      <c r="E44" s="31" t="s">
        <v>96</v>
      </c>
      <c r="F44" s="56">
        <v>5000</v>
      </c>
      <c r="G44" s="101"/>
      <c r="H44" s="101"/>
      <c r="I44" s="61">
        <f t="shared" si="8"/>
        <v>5000</v>
      </c>
      <c r="J44" s="112"/>
      <c r="K44" s="112"/>
      <c r="L44" s="62">
        <f t="shared" si="1"/>
        <v>5000</v>
      </c>
      <c r="M44" s="106"/>
      <c r="N44" s="106"/>
      <c r="O44" s="62">
        <f t="shared" si="2"/>
        <v>5000</v>
      </c>
      <c r="P44" s="61"/>
      <c r="Q44" s="61"/>
      <c r="R44" s="62">
        <f t="shared" si="3"/>
        <v>5000</v>
      </c>
      <c r="S44" s="61"/>
      <c r="T44" s="61"/>
      <c r="U44" s="62">
        <f t="shared" si="4"/>
        <v>5000</v>
      </c>
      <c r="V44" s="61"/>
      <c r="W44" s="61"/>
      <c r="X44" s="62">
        <f t="shared" si="5"/>
        <v>5000</v>
      </c>
      <c r="Y44" s="61"/>
      <c r="Z44" s="61"/>
      <c r="AA44" s="62">
        <f t="shared" si="6"/>
        <v>5000</v>
      </c>
      <c r="AB44" s="61"/>
      <c r="AC44" s="61"/>
      <c r="AD44" s="67">
        <f t="shared" si="7"/>
        <v>5000</v>
      </c>
      <c r="AE44" s="61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122"/>
    </row>
    <row r="45" spans="1:45" ht="15" customHeight="1" x14ac:dyDescent="0.25">
      <c r="A45" s="25">
        <v>1</v>
      </c>
      <c r="B45" s="26" t="s">
        <v>10</v>
      </c>
      <c r="C45" s="26" t="s">
        <v>10</v>
      </c>
      <c r="D45" s="30">
        <v>54599</v>
      </c>
      <c r="E45" s="31" t="s">
        <v>86</v>
      </c>
      <c r="F45" s="56">
        <v>5000</v>
      </c>
      <c r="G45" s="101">
        <v>25.75</v>
      </c>
      <c r="H45" s="101"/>
      <c r="I45" s="61">
        <f t="shared" si="8"/>
        <v>5025.75</v>
      </c>
      <c r="J45" s="112"/>
      <c r="K45" s="112"/>
      <c r="L45" s="62">
        <f t="shared" si="1"/>
        <v>5025.75</v>
      </c>
      <c r="M45" s="106"/>
      <c r="N45" s="106"/>
      <c r="O45" s="62">
        <f t="shared" si="2"/>
        <v>5025.75</v>
      </c>
      <c r="P45" s="108"/>
      <c r="Q45" s="61"/>
      <c r="R45" s="62">
        <f t="shared" si="3"/>
        <v>5025.75</v>
      </c>
      <c r="S45" s="108"/>
      <c r="T45" s="61"/>
      <c r="U45" s="62">
        <f t="shared" si="4"/>
        <v>5025.75</v>
      </c>
      <c r="V45" s="108"/>
      <c r="W45" s="61"/>
      <c r="X45" s="62">
        <f t="shared" si="5"/>
        <v>5025.75</v>
      </c>
      <c r="Y45" s="108"/>
      <c r="Z45" s="61"/>
      <c r="AA45" s="62">
        <f t="shared" si="6"/>
        <v>5025.75</v>
      </c>
      <c r="AB45" s="108"/>
      <c r="AC45" s="61"/>
      <c r="AD45" s="67">
        <f t="shared" si="7"/>
        <v>5025.75</v>
      </c>
      <c r="AE45" s="61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122"/>
    </row>
    <row r="46" spans="1:45" ht="15" customHeight="1" x14ac:dyDescent="0.25">
      <c r="A46" s="25">
        <v>1</v>
      </c>
      <c r="B46" s="26" t="s">
        <v>10</v>
      </c>
      <c r="C46" s="26" t="s">
        <v>10</v>
      </c>
      <c r="D46" s="30">
        <v>55508</v>
      </c>
      <c r="E46" s="31" t="s">
        <v>37</v>
      </c>
      <c r="F46" s="56">
        <v>3000</v>
      </c>
      <c r="G46" s="101"/>
      <c r="H46" s="101"/>
      <c r="I46" s="61">
        <f t="shared" si="8"/>
        <v>3000</v>
      </c>
      <c r="J46" s="112"/>
      <c r="K46" s="112"/>
      <c r="L46" s="62">
        <f t="shared" si="1"/>
        <v>3000</v>
      </c>
      <c r="M46" s="106"/>
      <c r="N46" s="106"/>
      <c r="O46" s="62">
        <f t="shared" si="2"/>
        <v>3000</v>
      </c>
      <c r="P46" s="61"/>
      <c r="Q46" s="61"/>
      <c r="R46" s="62">
        <f t="shared" si="3"/>
        <v>3000</v>
      </c>
      <c r="S46" s="61"/>
      <c r="T46" s="61"/>
      <c r="U46" s="62">
        <f t="shared" si="4"/>
        <v>3000</v>
      </c>
      <c r="V46" s="61"/>
      <c r="W46" s="61"/>
      <c r="X46" s="62">
        <f t="shared" si="5"/>
        <v>3000</v>
      </c>
      <c r="Y46" s="61"/>
      <c r="Z46" s="61"/>
      <c r="AA46" s="62">
        <f t="shared" si="6"/>
        <v>3000</v>
      </c>
      <c r="AB46" s="61"/>
      <c r="AC46" s="61"/>
      <c r="AD46" s="67">
        <f t="shared" si="7"/>
        <v>3000</v>
      </c>
      <c r="AE46" s="61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122"/>
    </row>
    <row r="47" spans="1:45" ht="15" customHeight="1" x14ac:dyDescent="0.25">
      <c r="A47" s="25">
        <v>1</v>
      </c>
      <c r="B47" s="26" t="s">
        <v>10</v>
      </c>
      <c r="C47" s="26" t="s">
        <v>10</v>
      </c>
      <c r="D47" s="30">
        <v>55509</v>
      </c>
      <c r="E47" s="31" t="s">
        <v>130</v>
      </c>
      <c r="F47" s="56"/>
      <c r="G47" s="101">
        <v>50</v>
      </c>
      <c r="H47" s="101"/>
      <c r="I47" s="61">
        <f t="shared" si="8"/>
        <v>50</v>
      </c>
      <c r="J47" s="112"/>
      <c r="K47" s="112"/>
      <c r="L47" s="62">
        <f t="shared" si="1"/>
        <v>50</v>
      </c>
      <c r="M47" s="106"/>
      <c r="N47" s="106"/>
      <c r="O47" s="62">
        <f t="shared" si="2"/>
        <v>50</v>
      </c>
      <c r="P47" s="61"/>
      <c r="Q47" s="61"/>
      <c r="R47" s="62">
        <f t="shared" si="3"/>
        <v>50</v>
      </c>
      <c r="S47" s="61"/>
      <c r="T47" s="61"/>
      <c r="U47" s="62">
        <f t="shared" si="4"/>
        <v>50</v>
      </c>
      <c r="V47" s="61"/>
      <c r="W47" s="61"/>
      <c r="X47" s="62">
        <f t="shared" si="5"/>
        <v>50</v>
      </c>
      <c r="Y47" s="61"/>
      <c r="Z47" s="61"/>
      <c r="AA47" s="62">
        <f t="shared" si="6"/>
        <v>50</v>
      </c>
      <c r="AB47" s="61"/>
      <c r="AC47" s="61"/>
      <c r="AD47" s="67">
        <f t="shared" si="7"/>
        <v>50</v>
      </c>
      <c r="AE47" s="61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122"/>
    </row>
    <row r="48" spans="1:45" ht="15" customHeight="1" x14ac:dyDescent="0.25">
      <c r="A48" s="25">
        <v>1</v>
      </c>
      <c r="B48" s="26" t="s">
        <v>10</v>
      </c>
      <c r="C48" s="26" t="s">
        <v>10</v>
      </c>
      <c r="D48" s="30">
        <v>55601</v>
      </c>
      <c r="E48" s="31" t="s">
        <v>38</v>
      </c>
      <c r="F48" s="56">
        <v>22000</v>
      </c>
      <c r="G48" s="101"/>
      <c r="H48" s="101"/>
      <c r="I48" s="61">
        <f t="shared" si="8"/>
        <v>22000</v>
      </c>
      <c r="J48" s="112"/>
      <c r="K48" s="112"/>
      <c r="L48" s="62">
        <f t="shared" si="1"/>
        <v>22000</v>
      </c>
      <c r="M48" s="106"/>
      <c r="N48" s="106"/>
      <c r="O48" s="62">
        <f t="shared" si="2"/>
        <v>22000</v>
      </c>
      <c r="P48" s="61"/>
      <c r="Q48" s="61"/>
      <c r="R48" s="62">
        <f t="shared" si="3"/>
        <v>22000</v>
      </c>
      <c r="S48" s="61"/>
      <c r="T48" s="61"/>
      <c r="U48" s="62">
        <f t="shared" si="4"/>
        <v>22000</v>
      </c>
      <c r="V48" s="61"/>
      <c r="W48" s="61"/>
      <c r="X48" s="62">
        <f t="shared" si="5"/>
        <v>22000</v>
      </c>
      <c r="Y48" s="61"/>
      <c r="Z48" s="61"/>
      <c r="AA48" s="62">
        <f t="shared" si="6"/>
        <v>22000</v>
      </c>
      <c r="AB48" s="61"/>
      <c r="AC48" s="61"/>
      <c r="AD48" s="67">
        <f t="shared" si="7"/>
        <v>22000</v>
      </c>
      <c r="AE48" s="61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122"/>
    </row>
    <row r="49" spans="1:44" ht="15" customHeight="1" x14ac:dyDescent="0.25">
      <c r="A49" s="25">
        <v>1</v>
      </c>
      <c r="B49" s="26" t="s">
        <v>10</v>
      </c>
      <c r="C49" s="26" t="s">
        <v>10</v>
      </c>
      <c r="D49" s="36">
        <v>55603</v>
      </c>
      <c r="E49" s="37" t="s">
        <v>45</v>
      </c>
      <c r="F49" s="56">
        <v>90000</v>
      </c>
      <c r="G49" s="101"/>
      <c r="H49" s="101"/>
      <c r="I49" s="61">
        <f t="shared" si="8"/>
        <v>90000</v>
      </c>
      <c r="J49" s="112"/>
      <c r="K49" s="112"/>
      <c r="L49" s="62">
        <f t="shared" si="1"/>
        <v>90000</v>
      </c>
      <c r="M49" s="106"/>
      <c r="N49" s="106"/>
      <c r="O49" s="62">
        <f t="shared" si="2"/>
        <v>90000</v>
      </c>
      <c r="P49" s="61"/>
      <c r="Q49" s="61"/>
      <c r="R49" s="62">
        <f t="shared" si="3"/>
        <v>90000</v>
      </c>
      <c r="S49" s="61"/>
      <c r="T49" s="61"/>
      <c r="U49" s="62">
        <f t="shared" si="4"/>
        <v>90000</v>
      </c>
      <c r="V49" s="61"/>
      <c r="W49" s="61"/>
      <c r="X49" s="62">
        <f t="shared" si="5"/>
        <v>90000</v>
      </c>
      <c r="Y49" s="61"/>
      <c r="Z49" s="61"/>
      <c r="AA49" s="62">
        <f t="shared" si="6"/>
        <v>90000</v>
      </c>
      <c r="AB49" s="61"/>
      <c r="AC49" s="61"/>
      <c r="AD49" s="67">
        <f t="shared" si="7"/>
        <v>90000</v>
      </c>
      <c r="AE49" s="61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122"/>
    </row>
    <row r="50" spans="1:44" ht="15" customHeight="1" x14ac:dyDescent="0.25">
      <c r="A50" s="25">
        <v>1</v>
      </c>
      <c r="B50" s="26" t="s">
        <v>10</v>
      </c>
      <c r="C50" s="26" t="s">
        <v>10</v>
      </c>
      <c r="D50" s="30">
        <v>56304</v>
      </c>
      <c r="E50" s="31" t="s">
        <v>39</v>
      </c>
      <c r="F50" s="56">
        <v>30000</v>
      </c>
      <c r="G50" s="101"/>
      <c r="H50" s="101"/>
      <c r="I50" s="61">
        <f t="shared" si="8"/>
        <v>30000</v>
      </c>
      <c r="J50" s="112"/>
      <c r="K50" s="112"/>
      <c r="L50" s="62">
        <f t="shared" si="1"/>
        <v>30000</v>
      </c>
      <c r="M50" s="106"/>
      <c r="N50" s="106"/>
      <c r="O50" s="62">
        <f t="shared" si="2"/>
        <v>30000</v>
      </c>
      <c r="P50" s="61"/>
      <c r="Q50" s="61"/>
      <c r="R50" s="62">
        <f t="shared" si="3"/>
        <v>30000</v>
      </c>
      <c r="S50" s="61"/>
      <c r="T50" s="61"/>
      <c r="U50" s="62">
        <f t="shared" si="4"/>
        <v>30000</v>
      </c>
      <c r="V50" s="61"/>
      <c r="W50" s="61"/>
      <c r="X50" s="62">
        <f t="shared" si="5"/>
        <v>30000</v>
      </c>
      <c r="Y50" s="61"/>
      <c r="Z50" s="61"/>
      <c r="AA50" s="62">
        <f t="shared" si="6"/>
        <v>30000</v>
      </c>
      <c r="AB50" s="61"/>
      <c r="AC50" s="61"/>
      <c r="AD50" s="67">
        <f t="shared" si="7"/>
        <v>30000</v>
      </c>
      <c r="AE50" s="61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122"/>
    </row>
    <row r="51" spans="1:44" ht="15" customHeight="1" x14ac:dyDescent="0.25">
      <c r="A51" s="25"/>
      <c r="B51" s="26"/>
      <c r="C51" s="26"/>
      <c r="D51" s="36"/>
      <c r="E51" s="37"/>
      <c r="F51" s="57"/>
      <c r="G51" s="101"/>
      <c r="H51" s="101"/>
      <c r="I51" s="61"/>
      <c r="J51" s="112"/>
      <c r="K51" s="112"/>
      <c r="L51" s="62">
        <f t="shared" si="1"/>
        <v>0</v>
      </c>
      <c r="M51" s="106"/>
      <c r="N51" s="106"/>
      <c r="O51" s="62">
        <f t="shared" si="2"/>
        <v>0</v>
      </c>
      <c r="P51" s="61"/>
      <c r="Q51" s="61"/>
      <c r="R51" s="62">
        <f t="shared" si="3"/>
        <v>0</v>
      </c>
      <c r="S51" s="61"/>
      <c r="T51" s="61"/>
      <c r="U51" s="62"/>
      <c r="V51" s="61"/>
      <c r="W51" s="61"/>
      <c r="X51" s="62"/>
      <c r="Y51" s="61"/>
      <c r="Z51" s="61"/>
      <c r="AA51" s="62"/>
      <c r="AB51" s="61"/>
      <c r="AC51" s="61"/>
      <c r="AD51" s="67">
        <f t="shared" si="7"/>
        <v>0</v>
      </c>
      <c r="AE51" s="232"/>
      <c r="AF51" s="171"/>
      <c r="AG51" s="171"/>
      <c r="AH51" s="66"/>
      <c r="AI51" s="171"/>
      <c r="AJ51" s="171"/>
      <c r="AK51" s="171"/>
      <c r="AL51" s="66"/>
      <c r="AM51" s="171"/>
      <c r="AN51" s="171"/>
      <c r="AO51" s="171"/>
      <c r="AP51" s="171"/>
      <c r="AQ51" s="171"/>
      <c r="AR51" s="122"/>
    </row>
    <row r="52" spans="1:44" ht="15" customHeight="1" x14ac:dyDescent="0.25">
      <c r="A52" s="25">
        <v>1</v>
      </c>
      <c r="B52" s="26" t="s">
        <v>10</v>
      </c>
      <c r="C52" s="26" t="s">
        <v>42</v>
      </c>
      <c r="D52" s="29">
        <v>51101</v>
      </c>
      <c r="E52" s="28" t="s">
        <v>11</v>
      </c>
      <c r="F52" s="56">
        <v>195840</v>
      </c>
      <c r="G52" s="134"/>
      <c r="H52" s="101"/>
      <c r="I52" s="61">
        <f t="shared" ref="I52:I99" si="9">F52+G52-H52</f>
        <v>195840</v>
      </c>
      <c r="J52" s="112"/>
      <c r="K52" s="112"/>
      <c r="L52" s="62">
        <f t="shared" si="1"/>
        <v>195840</v>
      </c>
      <c r="M52" s="106"/>
      <c r="N52" s="106"/>
      <c r="O52" s="62">
        <f t="shared" si="2"/>
        <v>195840</v>
      </c>
      <c r="P52" s="61"/>
      <c r="Q52" s="61"/>
      <c r="R52" s="62">
        <f t="shared" si="3"/>
        <v>195840</v>
      </c>
      <c r="S52" s="61"/>
      <c r="T52" s="61"/>
      <c r="U52" s="62">
        <f t="shared" si="4"/>
        <v>195840</v>
      </c>
      <c r="V52" s="61"/>
      <c r="W52" s="61"/>
      <c r="X52" s="62">
        <f t="shared" ref="X52:X102" si="10">U52+V52-W52</f>
        <v>195840</v>
      </c>
      <c r="Y52" s="61"/>
      <c r="Z52" s="61"/>
      <c r="AA52" s="62">
        <f t="shared" ref="AA52:AA102" si="11">X52+Y52-Z52</f>
        <v>195840</v>
      </c>
      <c r="AB52" s="61"/>
      <c r="AC52" s="61"/>
      <c r="AD52" s="67">
        <f t="shared" si="7"/>
        <v>195840</v>
      </c>
      <c r="AE52" s="61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122"/>
    </row>
    <row r="53" spans="1:44" ht="15" customHeight="1" x14ac:dyDescent="0.25">
      <c r="A53" s="25">
        <v>1</v>
      </c>
      <c r="B53" s="26" t="s">
        <v>10</v>
      </c>
      <c r="C53" s="26" t="s">
        <v>42</v>
      </c>
      <c r="D53" s="29">
        <v>51201</v>
      </c>
      <c r="E53" s="28" t="s">
        <v>12</v>
      </c>
      <c r="F53" s="56">
        <v>69420</v>
      </c>
      <c r="G53" s="101"/>
      <c r="H53" s="101"/>
      <c r="I53" s="61">
        <f t="shared" si="9"/>
        <v>69420</v>
      </c>
      <c r="J53" s="112"/>
      <c r="K53" s="112"/>
      <c r="L53" s="62">
        <f t="shared" si="1"/>
        <v>69420</v>
      </c>
      <c r="M53" s="106"/>
      <c r="N53" s="106"/>
      <c r="O53" s="62">
        <f t="shared" si="2"/>
        <v>69420</v>
      </c>
      <c r="P53" s="61"/>
      <c r="Q53" s="109"/>
      <c r="R53" s="62">
        <f t="shared" si="3"/>
        <v>69420</v>
      </c>
      <c r="S53" s="61"/>
      <c r="T53" s="109"/>
      <c r="U53" s="62">
        <f t="shared" si="4"/>
        <v>69420</v>
      </c>
      <c r="V53" s="61"/>
      <c r="W53" s="109"/>
      <c r="X53" s="62">
        <f t="shared" si="10"/>
        <v>69420</v>
      </c>
      <c r="Y53" s="61"/>
      <c r="Z53" s="109"/>
      <c r="AA53" s="62">
        <f t="shared" si="11"/>
        <v>69420</v>
      </c>
      <c r="AB53" s="61"/>
      <c r="AC53" s="109"/>
      <c r="AD53" s="67">
        <f t="shared" si="7"/>
        <v>69420</v>
      </c>
      <c r="AE53" s="61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122"/>
    </row>
    <row r="54" spans="1:44" ht="15" hidden="1" customHeight="1" x14ac:dyDescent="0.25">
      <c r="A54" s="25">
        <v>1</v>
      </c>
      <c r="B54" s="26" t="s">
        <v>10</v>
      </c>
      <c r="C54" s="26" t="s">
        <v>42</v>
      </c>
      <c r="D54" s="29">
        <v>51203</v>
      </c>
      <c r="E54" s="28" t="s">
        <v>121</v>
      </c>
      <c r="F54" s="56"/>
      <c r="G54" s="101"/>
      <c r="H54" s="101"/>
      <c r="I54" s="61">
        <f t="shared" si="9"/>
        <v>0</v>
      </c>
      <c r="J54" s="112"/>
      <c r="K54" s="112"/>
      <c r="L54" s="62">
        <f t="shared" si="1"/>
        <v>0</v>
      </c>
      <c r="M54" s="106"/>
      <c r="N54" s="106"/>
      <c r="O54" s="62">
        <f t="shared" si="2"/>
        <v>0</v>
      </c>
      <c r="P54" s="61"/>
      <c r="Q54" s="109"/>
      <c r="R54" s="62">
        <f t="shared" si="3"/>
        <v>0</v>
      </c>
      <c r="S54" s="61"/>
      <c r="T54" s="109"/>
      <c r="U54" s="62">
        <f t="shared" si="4"/>
        <v>0</v>
      </c>
      <c r="V54" s="61"/>
      <c r="W54" s="109"/>
      <c r="X54" s="62">
        <f t="shared" si="10"/>
        <v>0</v>
      </c>
      <c r="Y54" s="61"/>
      <c r="Z54" s="109"/>
      <c r="AA54" s="62">
        <f t="shared" si="11"/>
        <v>0</v>
      </c>
      <c r="AB54" s="61"/>
      <c r="AC54" s="109"/>
      <c r="AD54" s="67">
        <f t="shared" si="7"/>
        <v>0</v>
      </c>
      <c r="AE54" s="61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122"/>
    </row>
    <row r="55" spans="1:44" ht="15" customHeight="1" x14ac:dyDescent="0.25">
      <c r="A55" s="25">
        <v>1</v>
      </c>
      <c r="B55" s="26" t="s">
        <v>10</v>
      </c>
      <c r="C55" s="26" t="s">
        <v>42</v>
      </c>
      <c r="D55" s="29">
        <v>51301</v>
      </c>
      <c r="E55" s="28" t="s">
        <v>43</v>
      </c>
      <c r="F55" s="56">
        <v>12650</v>
      </c>
      <c r="G55" s="101"/>
      <c r="H55" s="101"/>
      <c r="I55" s="61">
        <f t="shared" si="9"/>
        <v>12650</v>
      </c>
      <c r="J55" s="112"/>
      <c r="K55" s="112"/>
      <c r="L55" s="62">
        <f t="shared" si="1"/>
        <v>12650</v>
      </c>
      <c r="M55" s="106"/>
      <c r="N55" s="106"/>
      <c r="O55" s="62">
        <f t="shared" si="2"/>
        <v>12650</v>
      </c>
      <c r="P55" s="61"/>
      <c r="Q55" s="61"/>
      <c r="R55" s="62">
        <f t="shared" si="3"/>
        <v>12650</v>
      </c>
      <c r="S55" s="61"/>
      <c r="T55" s="61"/>
      <c r="U55" s="62">
        <f t="shared" si="4"/>
        <v>12650</v>
      </c>
      <c r="V55" s="61"/>
      <c r="W55" s="61"/>
      <c r="X55" s="62">
        <f t="shared" si="10"/>
        <v>12650</v>
      </c>
      <c r="Y55" s="61"/>
      <c r="Z55" s="61"/>
      <c r="AA55" s="62">
        <f t="shared" si="11"/>
        <v>12650</v>
      </c>
      <c r="AB55" s="61"/>
      <c r="AC55" s="61"/>
      <c r="AD55" s="67">
        <f t="shared" si="7"/>
        <v>12650</v>
      </c>
      <c r="AE55" s="61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122"/>
    </row>
    <row r="56" spans="1:44" ht="15" customHeight="1" x14ac:dyDescent="0.25">
      <c r="A56" s="25">
        <v>1</v>
      </c>
      <c r="B56" s="26" t="s">
        <v>10</v>
      </c>
      <c r="C56" s="26" t="s">
        <v>42</v>
      </c>
      <c r="D56" s="30">
        <v>51401</v>
      </c>
      <c r="E56" s="31" t="s">
        <v>13</v>
      </c>
      <c r="F56" s="56">
        <v>17570.78</v>
      </c>
      <c r="G56" s="134"/>
      <c r="H56" s="101"/>
      <c r="I56" s="61">
        <f t="shared" si="9"/>
        <v>17570.78</v>
      </c>
      <c r="J56" s="112"/>
      <c r="K56" s="112"/>
      <c r="L56" s="62">
        <f t="shared" si="1"/>
        <v>17570.78</v>
      </c>
      <c r="M56" s="106"/>
      <c r="N56" s="106"/>
      <c r="O56" s="62">
        <f t="shared" si="2"/>
        <v>17570.78</v>
      </c>
      <c r="P56" s="61"/>
      <c r="Q56" s="61"/>
      <c r="R56" s="62">
        <f t="shared" si="3"/>
        <v>17570.78</v>
      </c>
      <c r="S56" s="61"/>
      <c r="T56" s="61"/>
      <c r="U56" s="62">
        <f t="shared" si="4"/>
        <v>17570.78</v>
      </c>
      <c r="V56" s="61"/>
      <c r="W56" s="61"/>
      <c r="X56" s="62">
        <f t="shared" si="10"/>
        <v>17570.78</v>
      </c>
      <c r="Y56" s="61"/>
      <c r="Z56" s="61"/>
      <c r="AA56" s="62">
        <f t="shared" si="11"/>
        <v>17570.78</v>
      </c>
      <c r="AB56" s="61"/>
      <c r="AC56" s="61"/>
      <c r="AD56" s="67">
        <f t="shared" si="7"/>
        <v>17570.78</v>
      </c>
      <c r="AE56" s="61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122"/>
    </row>
    <row r="57" spans="1:44" ht="15" customHeight="1" x14ac:dyDescent="0.25">
      <c r="A57" s="25">
        <v>1</v>
      </c>
      <c r="B57" s="26" t="s">
        <v>10</v>
      </c>
      <c r="C57" s="26" t="s">
        <v>42</v>
      </c>
      <c r="D57" s="30">
        <v>51402</v>
      </c>
      <c r="E57" s="31" t="s">
        <v>14</v>
      </c>
      <c r="F57" s="56">
        <v>6187.58</v>
      </c>
      <c r="G57" s="101"/>
      <c r="H57" s="101"/>
      <c r="I57" s="61">
        <f t="shared" si="9"/>
        <v>6187.58</v>
      </c>
      <c r="J57" s="112"/>
      <c r="K57" s="112"/>
      <c r="L57" s="62">
        <f t="shared" si="1"/>
        <v>6187.58</v>
      </c>
      <c r="M57" s="106"/>
      <c r="N57" s="106"/>
      <c r="O57" s="62">
        <f t="shared" si="2"/>
        <v>6187.58</v>
      </c>
      <c r="P57" s="61"/>
      <c r="Q57" s="61"/>
      <c r="R57" s="62">
        <f t="shared" si="3"/>
        <v>6187.58</v>
      </c>
      <c r="S57" s="61"/>
      <c r="T57" s="61"/>
      <c r="U57" s="62">
        <f t="shared" si="4"/>
        <v>6187.58</v>
      </c>
      <c r="V57" s="61"/>
      <c r="W57" s="61"/>
      <c r="X57" s="62">
        <f t="shared" si="10"/>
        <v>6187.58</v>
      </c>
      <c r="Y57" s="61"/>
      <c r="Z57" s="61"/>
      <c r="AA57" s="62">
        <f t="shared" si="11"/>
        <v>6187.58</v>
      </c>
      <c r="AB57" s="61"/>
      <c r="AC57" s="61"/>
      <c r="AD57" s="67">
        <f t="shared" si="7"/>
        <v>6187.58</v>
      </c>
      <c r="AE57" s="61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122"/>
    </row>
    <row r="58" spans="1:44" ht="15" customHeight="1" x14ac:dyDescent="0.25">
      <c r="A58" s="25">
        <v>1</v>
      </c>
      <c r="B58" s="26" t="s">
        <v>10</v>
      </c>
      <c r="C58" s="26" t="s">
        <v>42</v>
      </c>
      <c r="D58" s="30">
        <v>51501</v>
      </c>
      <c r="E58" s="31" t="s">
        <v>13</v>
      </c>
      <c r="F58" s="56">
        <v>18087.560000000001</v>
      </c>
      <c r="G58" s="134"/>
      <c r="H58" s="101"/>
      <c r="I58" s="61">
        <f t="shared" si="9"/>
        <v>18087.560000000001</v>
      </c>
      <c r="J58" s="112"/>
      <c r="K58" s="112"/>
      <c r="L58" s="62">
        <f t="shared" si="1"/>
        <v>18087.560000000001</v>
      </c>
      <c r="M58" s="106"/>
      <c r="N58" s="106"/>
      <c r="O58" s="62">
        <f t="shared" si="2"/>
        <v>18087.560000000001</v>
      </c>
      <c r="P58" s="61"/>
      <c r="Q58" s="61"/>
      <c r="R58" s="62">
        <f t="shared" si="3"/>
        <v>18087.560000000001</v>
      </c>
      <c r="S58" s="61"/>
      <c r="T58" s="61"/>
      <c r="U58" s="62">
        <f t="shared" si="4"/>
        <v>18087.560000000001</v>
      </c>
      <c r="V58" s="61"/>
      <c r="W58" s="61"/>
      <c r="X58" s="62">
        <f t="shared" si="10"/>
        <v>18087.560000000001</v>
      </c>
      <c r="Y58" s="61"/>
      <c r="Z58" s="61"/>
      <c r="AA58" s="62">
        <f t="shared" si="11"/>
        <v>18087.560000000001</v>
      </c>
      <c r="AB58" s="61"/>
      <c r="AC58" s="61"/>
      <c r="AD58" s="67">
        <f t="shared" ref="AD58:AD122" si="12">AA58+AB58-AC58</f>
        <v>18087.560000000001</v>
      </c>
      <c r="AE58" s="61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122"/>
    </row>
    <row r="59" spans="1:44" ht="15" customHeight="1" x14ac:dyDescent="0.25">
      <c r="A59" s="25">
        <v>1</v>
      </c>
      <c r="B59" s="26" t="s">
        <v>10</v>
      </c>
      <c r="C59" s="26" t="s">
        <v>42</v>
      </c>
      <c r="D59" s="29">
        <v>51502</v>
      </c>
      <c r="E59" s="31" t="s">
        <v>14</v>
      </c>
      <c r="F59" s="56">
        <v>6369.56</v>
      </c>
      <c r="G59" s="101"/>
      <c r="H59" s="101"/>
      <c r="I59" s="61">
        <f t="shared" si="9"/>
        <v>6369.56</v>
      </c>
      <c r="J59" s="112"/>
      <c r="K59" s="112"/>
      <c r="L59" s="62">
        <f t="shared" si="1"/>
        <v>6369.56</v>
      </c>
      <c r="M59" s="106"/>
      <c r="N59" s="106"/>
      <c r="O59" s="62">
        <f t="shared" si="2"/>
        <v>6369.56</v>
      </c>
      <c r="P59" s="61"/>
      <c r="Q59" s="61"/>
      <c r="R59" s="62">
        <f t="shared" si="3"/>
        <v>6369.56</v>
      </c>
      <c r="S59" s="61"/>
      <c r="T59" s="61"/>
      <c r="U59" s="62">
        <f t="shared" si="4"/>
        <v>6369.56</v>
      </c>
      <c r="V59" s="61"/>
      <c r="W59" s="61"/>
      <c r="X59" s="62">
        <f t="shared" si="10"/>
        <v>6369.56</v>
      </c>
      <c r="Y59" s="61"/>
      <c r="Z59" s="61"/>
      <c r="AA59" s="62">
        <f t="shared" si="11"/>
        <v>6369.56</v>
      </c>
      <c r="AB59" s="61"/>
      <c r="AC59" s="61"/>
      <c r="AD59" s="67">
        <f t="shared" si="12"/>
        <v>6369.56</v>
      </c>
      <c r="AE59" s="61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122"/>
    </row>
    <row r="60" spans="1:44" ht="15" customHeight="1" x14ac:dyDescent="0.25">
      <c r="A60" s="25">
        <v>1</v>
      </c>
      <c r="B60" s="26" t="s">
        <v>10</v>
      </c>
      <c r="C60" s="26" t="s">
        <v>42</v>
      </c>
      <c r="D60" s="29">
        <v>51701</v>
      </c>
      <c r="E60" s="37" t="s">
        <v>93</v>
      </c>
      <c r="F60" s="56">
        <v>25000</v>
      </c>
      <c r="G60" s="101"/>
      <c r="H60" s="101"/>
      <c r="I60" s="61">
        <f t="shared" si="9"/>
        <v>25000</v>
      </c>
      <c r="J60" s="112"/>
      <c r="K60" s="112"/>
      <c r="L60" s="62">
        <f t="shared" si="1"/>
        <v>25000</v>
      </c>
      <c r="M60" s="106"/>
      <c r="N60" s="106"/>
      <c r="O60" s="62">
        <f t="shared" si="2"/>
        <v>25000</v>
      </c>
      <c r="P60" s="61"/>
      <c r="Q60" s="61"/>
      <c r="R60" s="62">
        <f t="shared" si="3"/>
        <v>25000</v>
      </c>
      <c r="S60" s="61"/>
      <c r="T60" s="61"/>
      <c r="U60" s="62">
        <f t="shared" si="4"/>
        <v>25000</v>
      </c>
      <c r="V60" s="61"/>
      <c r="W60" s="61"/>
      <c r="X60" s="62">
        <f t="shared" si="10"/>
        <v>25000</v>
      </c>
      <c r="Y60" s="61"/>
      <c r="Z60" s="61"/>
      <c r="AA60" s="62">
        <f t="shared" si="11"/>
        <v>25000</v>
      </c>
      <c r="AB60" s="61"/>
      <c r="AC60" s="61"/>
      <c r="AD60" s="67">
        <f t="shared" si="12"/>
        <v>25000</v>
      </c>
      <c r="AE60" s="61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122"/>
    </row>
    <row r="61" spans="1:44" ht="15" customHeight="1" x14ac:dyDescent="0.25">
      <c r="A61" s="25">
        <v>1</v>
      </c>
      <c r="B61" s="26" t="s">
        <v>10</v>
      </c>
      <c r="C61" s="26" t="s">
        <v>42</v>
      </c>
      <c r="D61" s="29">
        <v>51702</v>
      </c>
      <c r="E61" s="37" t="s">
        <v>91</v>
      </c>
      <c r="F61" s="56"/>
      <c r="G61" s="101"/>
      <c r="H61" s="101"/>
      <c r="I61" s="61">
        <f t="shared" si="9"/>
        <v>0</v>
      </c>
      <c r="J61" s="112"/>
      <c r="K61" s="112"/>
      <c r="L61" s="62">
        <f t="shared" si="1"/>
        <v>0</v>
      </c>
      <c r="M61" s="106"/>
      <c r="N61" s="106"/>
      <c r="O61" s="62">
        <f t="shared" si="2"/>
        <v>0</v>
      </c>
      <c r="P61" s="61"/>
      <c r="Q61" s="61"/>
      <c r="R61" s="62">
        <f t="shared" si="3"/>
        <v>0</v>
      </c>
      <c r="S61" s="61"/>
      <c r="T61" s="61"/>
      <c r="U61" s="62">
        <f t="shared" si="4"/>
        <v>0</v>
      </c>
      <c r="V61" s="61"/>
      <c r="W61" s="61"/>
      <c r="X61" s="62">
        <f t="shared" si="10"/>
        <v>0</v>
      </c>
      <c r="Y61" s="61"/>
      <c r="Z61" s="61"/>
      <c r="AA61" s="62">
        <f t="shared" si="11"/>
        <v>0</v>
      </c>
      <c r="AB61" s="61"/>
      <c r="AC61" s="61"/>
      <c r="AD61" s="67">
        <f t="shared" si="12"/>
        <v>0</v>
      </c>
      <c r="AE61" s="61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122"/>
    </row>
    <row r="62" spans="1:44" ht="15" hidden="1" customHeight="1" x14ac:dyDescent="0.25">
      <c r="A62" s="25">
        <v>1</v>
      </c>
      <c r="B62" s="26" t="s">
        <v>10</v>
      </c>
      <c r="C62" s="26" t="s">
        <v>42</v>
      </c>
      <c r="D62" s="29">
        <v>51901</v>
      </c>
      <c r="E62" s="37" t="s">
        <v>16</v>
      </c>
      <c r="F62" s="56"/>
      <c r="G62" s="101"/>
      <c r="H62" s="101"/>
      <c r="I62" s="61">
        <f t="shared" si="9"/>
        <v>0</v>
      </c>
      <c r="J62" s="112"/>
      <c r="K62" s="112"/>
      <c r="L62" s="62">
        <f t="shared" si="1"/>
        <v>0</v>
      </c>
      <c r="M62" s="106"/>
      <c r="N62" s="106"/>
      <c r="O62" s="62">
        <f t="shared" si="2"/>
        <v>0</v>
      </c>
      <c r="P62" s="109"/>
      <c r="Q62" s="61"/>
      <c r="R62" s="62">
        <f t="shared" si="3"/>
        <v>0</v>
      </c>
      <c r="S62" s="109"/>
      <c r="T62" s="61"/>
      <c r="U62" s="62">
        <f t="shared" si="4"/>
        <v>0</v>
      </c>
      <c r="V62" s="109"/>
      <c r="W62" s="61"/>
      <c r="X62" s="62">
        <f t="shared" si="10"/>
        <v>0</v>
      </c>
      <c r="Y62" s="109"/>
      <c r="Z62" s="61"/>
      <c r="AA62" s="62">
        <f t="shared" si="11"/>
        <v>0</v>
      </c>
      <c r="AB62" s="109"/>
      <c r="AC62" s="61"/>
      <c r="AD62" s="67">
        <f t="shared" si="12"/>
        <v>0</v>
      </c>
      <c r="AE62" s="61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122"/>
    </row>
    <row r="63" spans="1:44" ht="15" customHeight="1" x14ac:dyDescent="0.25">
      <c r="A63" s="25">
        <v>1</v>
      </c>
      <c r="B63" s="26" t="s">
        <v>10</v>
      </c>
      <c r="C63" s="26" t="s">
        <v>42</v>
      </c>
      <c r="D63" s="29">
        <v>51903</v>
      </c>
      <c r="E63" s="28" t="s">
        <v>17</v>
      </c>
      <c r="F63" s="56">
        <v>8330</v>
      </c>
      <c r="G63" s="101"/>
      <c r="H63" s="101"/>
      <c r="I63" s="61">
        <f t="shared" si="9"/>
        <v>8330</v>
      </c>
      <c r="J63" s="112"/>
      <c r="K63" s="112"/>
      <c r="L63" s="62">
        <f t="shared" si="1"/>
        <v>8330</v>
      </c>
      <c r="M63" s="106"/>
      <c r="N63" s="106"/>
      <c r="O63" s="62">
        <f t="shared" si="2"/>
        <v>8330</v>
      </c>
      <c r="P63" s="61"/>
      <c r="Q63" s="61"/>
      <c r="R63" s="62">
        <f t="shared" si="3"/>
        <v>8330</v>
      </c>
      <c r="S63" s="61"/>
      <c r="T63" s="61"/>
      <c r="U63" s="62">
        <f t="shared" si="4"/>
        <v>8330</v>
      </c>
      <c r="V63" s="61"/>
      <c r="W63" s="61"/>
      <c r="X63" s="62">
        <f t="shared" si="10"/>
        <v>8330</v>
      </c>
      <c r="Y63" s="61"/>
      <c r="Z63" s="61"/>
      <c r="AA63" s="62">
        <f t="shared" si="11"/>
        <v>8330</v>
      </c>
      <c r="AB63" s="61"/>
      <c r="AC63" s="61"/>
      <c r="AD63" s="67">
        <f t="shared" si="12"/>
        <v>8330</v>
      </c>
      <c r="AE63" s="61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122"/>
    </row>
    <row r="64" spans="1:44" ht="15" customHeight="1" x14ac:dyDescent="0.25">
      <c r="A64" s="25">
        <v>1</v>
      </c>
      <c r="B64" s="26" t="s">
        <v>10</v>
      </c>
      <c r="C64" s="26" t="s">
        <v>42</v>
      </c>
      <c r="D64" s="30">
        <v>54101</v>
      </c>
      <c r="E64" s="31" t="s">
        <v>18</v>
      </c>
      <c r="F64" s="56">
        <v>20000</v>
      </c>
      <c r="G64" s="101"/>
      <c r="H64" s="101"/>
      <c r="I64" s="61">
        <f t="shared" si="9"/>
        <v>20000</v>
      </c>
      <c r="J64" s="112"/>
      <c r="K64" s="112"/>
      <c r="L64" s="62">
        <f t="shared" si="1"/>
        <v>20000</v>
      </c>
      <c r="M64" s="106"/>
      <c r="N64" s="106"/>
      <c r="O64" s="62">
        <f t="shared" si="2"/>
        <v>20000</v>
      </c>
      <c r="P64" s="61"/>
      <c r="Q64" s="61"/>
      <c r="R64" s="62">
        <f t="shared" si="3"/>
        <v>20000</v>
      </c>
      <c r="S64" s="61"/>
      <c r="T64" s="61"/>
      <c r="U64" s="62">
        <f t="shared" si="4"/>
        <v>20000</v>
      </c>
      <c r="V64" s="61"/>
      <c r="W64" s="61"/>
      <c r="X64" s="62">
        <f t="shared" si="10"/>
        <v>20000</v>
      </c>
      <c r="Y64" s="61"/>
      <c r="Z64" s="61"/>
      <c r="AA64" s="62">
        <f t="shared" si="11"/>
        <v>20000</v>
      </c>
      <c r="AB64" s="61"/>
      <c r="AC64" s="61"/>
      <c r="AD64" s="67">
        <f t="shared" si="12"/>
        <v>20000</v>
      </c>
      <c r="AE64" s="61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122"/>
    </row>
    <row r="65" spans="1:44" ht="15" customHeight="1" x14ac:dyDescent="0.25">
      <c r="A65" s="25">
        <v>1</v>
      </c>
      <c r="B65" s="26" t="s">
        <v>10</v>
      </c>
      <c r="C65" s="26" t="s">
        <v>42</v>
      </c>
      <c r="D65" s="30">
        <v>54103</v>
      </c>
      <c r="E65" s="31" t="s">
        <v>19</v>
      </c>
      <c r="F65" s="56">
        <v>125</v>
      </c>
      <c r="G65" s="101"/>
      <c r="H65" s="101"/>
      <c r="I65" s="61">
        <f t="shared" si="9"/>
        <v>125</v>
      </c>
      <c r="J65" s="112"/>
      <c r="K65" s="112"/>
      <c r="L65" s="62">
        <f t="shared" si="1"/>
        <v>125</v>
      </c>
      <c r="M65" s="106"/>
      <c r="N65" s="106"/>
      <c r="O65" s="62">
        <f t="shared" si="2"/>
        <v>125</v>
      </c>
      <c r="P65" s="61"/>
      <c r="Q65" s="61"/>
      <c r="R65" s="62">
        <f t="shared" si="3"/>
        <v>125</v>
      </c>
      <c r="S65" s="61"/>
      <c r="T65" s="61"/>
      <c r="U65" s="62">
        <f t="shared" si="4"/>
        <v>125</v>
      </c>
      <c r="V65" s="61"/>
      <c r="W65" s="61"/>
      <c r="X65" s="62">
        <f t="shared" si="10"/>
        <v>125</v>
      </c>
      <c r="Y65" s="61"/>
      <c r="Z65" s="61"/>
      <c r="AA65" s="62">
        <f t="shared" si="11"/>
        <v>125</v>
      </c>
      <c r="AB65" s="61"/>
      <c r="AC65" s="61"/>
      <c r="AD65" s="67">
        <f t="shared" si="12"/>
        <v>125</v>
      </c>
      <c r="AE65" s="61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122"/>
    </row>
    <row r="66" spans="1:44" ht="15" customHeight="1" x14ac:dyDescent="0.25">
      <c r="A66" s="25">
        <v>1</v>
      </c>
      <c r="B66" s="26" t="s">
        <v>10</v>
      </c>
      <c r="C66" s="26" t="s">
        <v>42</v>
      </c>
      <c r="D66" s="30">
        <v>54104</v>
      </c>
      <c r="E66" s="31" t="s">
        <v>20</v>
      </c>
      <c r="F66" s="56">
        <v>10000</v>
      </c>
      <c r="G66" s="101"/>
      <c r="H66" s="101"/>
      <c r="I66" s="61">
        <f t="shared" si="9"/>
        <v>10000</v>
      </c>
      <c r="J66" s="112"/>
      <c r="K66" s="112"/>
      <c r="L66" s="62">
        <f t="shared" si="1"/>
        <v>10000</v>
      </c>
      <c r="M66" s="106"/>
      <c r="N66" s="106"/>
      <c r="O66" s="62">
        <f t="shared" si="2"/>
        <v>10000</v>
      </c>
      <c r="P66" s="61"/>
      <c r="Q66" s="61"/>
      <c r="R66" s="62">
        <f t="shared" si="3"/>
        <v>10000</v>
      </c>
      <c r="S66" s="61"/>
      <c r="T66" s="61"/>
      <c r="U66" s="62">
        <f t="shared" si="4"/>
        <v>10000</v>
      </c>
      <c r="V66" s="61"/>
      <c r="W66" s="61"/>
      <c r="X66" s="62">
        <f t="shared" si="10"/>
        <v>10000</v>
      </c>
      <c r="Y66" s="61"/>
      <c r="Z66" s="61"/>
      <c r="AA66" s="62">
        <f t="shared" si="11"/>
        <v>10000</v>
      </c>
      <c r="AB66" s="61"/>
      <c r="AC66" s="61"/>
      <c r="AD66" s="67">
        <f t="shared" si="12"/>
        <v>10000</v>
      </c>
      <c r="AE66" s="61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122"/>
    </row>
    <row r="67" spans="1:44" ht="15" customHeight="1" x14ac:dyDescent="0.25">
      <c r="A67" s="25">
        <v>1</v>
      </c>
      <c r="B67" s="26" t="s">
        <v>10</v>
      </c>
      <c r="C67" s="26" t="s">
        <v>42</v>
      </c>
      <c r="D67" s="30">
        <v>54105</v>
      </c>
      <c r="E67" s="31" t="s">
        <v>60</v>
      </c>
      <c r="F67" s="56">
        <v>10000</v>
      </c>
      <c r="G67" s="101"/>
      <c r="H67" s="101"/>
      <c r="I67" s="61">
        <f t="shared" si="9"/>
        <v>10000</v>
      </c>
      <c r="J67" s="112"/>
      <c r="K67" s="112"/>
      <c r="L67" s="62">
        <f t="shared" si="1"/>
        <v>10000</v>
      </c>
      <c r="M67" s="106"/>
      <c r="N67" s="106"/>
      <c r="O67" s="62">
        <f t="shared" si="2"/>
        <v>10000</v>
      </c>
      <c r="P67" s="61"/>
      <c r="Q67" s="61"/>
      <c r="R67" s="62">
        <f t="shared" si="3"/>
        <v>10000</v>
      </c>
      <c r="S67" s="61"/>
      <c r="T67" s="61"/>
      <c r="U67" s="62">
        <f t="shared" si="4"/>
        <v>10000</v>
      </c>
      <c r="V67" s="61"/>
      <c r="W67" s="61"/>
      <c r="X67" s="62">
        <f t="shared" si="10"/>
        <v>10000</v>
      </c>
      <c r="Y67" s="61"/>
      <c r="Z67" s="61"/>
      <c r="AA67" s="62">
        <f t="shared" si="11"/>
        <v>10000</v>
      </c>
      <c r="AB67" s="61"/>
      <c r="AC67" s="61"/>
      <c r="AD67" s="67">
        <f t="shared" si="12"/>
        <v>10000</v>
      </c>
      <c r="AE67" s="61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122"/>
    </row>
    <row r="68" spans="1:44" ht="15" customHeight="1" x14ac:dyDescent="0.25">
      <c r="A68" s="25">
        <v>1</v>
      </c>
      <c r="B68" s="26" t="s">
        <v>10</v>
      </c>
      <c r="C68" s="26" t="s">
        <v>42</v>
      </c>
      <c r="D68" s="30">
        <v>54106</v>
      </c>
      <c r="E68" s="31" t="s">
        <v>21</v>
      </c>
      <c r="F68" s="56">
        <v>1000</v>
      </c>
      <c r="G68" s="101"/>
      <c r="H68" s="101"/>
      <c r="I68" s="61">
        <f t="shared" si="9"/>
        <v>1000</v>
      </c>
      <c r="J68" s="112"/>
      <c r="K68" s="112"/>
      <c r="L68" s="62">
        <f t="shared" ref="L68:L156" si="13">I68+J68-K68</f>
        <v>1000</v>
      </c>
      <c r="M68" s="106"/>
      <c r="N68" s="106"/>
      <c r="O68" s="62">
        <f t="shared" ref="O68:O156" si="14">L68+M68-N68</f>
        <v>1000</v>
      </c>
      <c r="P68" s="61"/>
      <c r="Q68" s="61"/>
      <c r="R68" s="62">
        <f t="shared" si="3"/>
        <v>1000</v>
      </c>
      <c r="S68" s="61"/>
      <c r="T68" s="61"/>
      <c r="U68" s="62">
        <f t="shared" si="4"/>
        <v>1000</v>
      </c>
      <c r="V68" s="61"/>
      <c r="W68" s="61"/>
      <c r="X68" s="62">
        <f t="shared" si="10"/>
        <v>1000</v>
      </c>
      <c r="Y68" s="61"/>
      <c r="Z68" s="61"/>
      <c r="AA68" s="62">
        <f t="shared" si="11"/>
        <v>1000</v>
      </c>
      <c r="AB68" s="61"/>
      <c r="AC68" s="61"/>
      <c r="AD68" s="67">
        <f t="shared" si="12"/>
        <v>1000</v>
      </c>
      <c r="AE68" s="61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122"/>
    </row>
    <row r="69" spans="1:44" ht="15" customHeight="1" x14ac:dyDescent="0.25">
      <c r="A69" s="25">
        <v>1</v>
      </c>
      <c r="B69" s="26" t="s">
        <v>10</v>
      </c>
      <c r="C69" s="26" t="s">
        <v>42</v>
      </c>
      <c r="D69" s="30">
        <v>54107</v>
      </c>
      <c r="E69" s="31" t="s">
        <v>22</v>
      </c>
      <c r="F69" s="56">
        <v>5000</v>
      </c>
      <c r="G69" s="101"/>
      <c r="H69" s="101"/>
      <c r="I69" s="61">
        <f t="shared" si="9"/>
        <v>5000</v>
      </c>
      <c r="J69" s="112"/>
      <c r="K69" s="112"/>
      <c r="L69" s="62">
        <f t="shared" si="13"/>
        <v>5000</v>
      </c>
      <c r="M69" s="106"/>
      <c r="N69" s="106"/>
      <c r="O69" s="62">
        <f t="shared" si="14"/>
        <v>5000</v>
      </c>
      <c r="P69" s="61"/>
      <c r="Q69" s="61"/>
      <c r="R69" s="62">
        <f t="shared" si="3"/>
        <v>5000</v>
      </c>
      <c r="S69" s="61"/>
      <c r="T69" s="61"/>
      <c r="U69" s="62">
        <f t="shared" si="4"/>
        <v>5000</v>
      </c>
      <c r="V69" s="61"/>
      <c r="W69" s="61"/>
      <c r="X69" s="62">
        <f t="shared" si="10"/>
        <v>5000</v>
      </c>
      <c r="Y69" s="61"/>
      <c r="Z69" s="61"/>
      <c r="AA69" s="62">
        <f t="shared" si="11"/>
        <v>5000</v>
      </c>
      <c r="AB69" s="61"/>
      <c r="AC69" s="61"/>
      <c r="AD69" s="67">
        <f t="shared" si="12"/>
        <v>5000</v>
      </c>
      <c r="AE69" s="61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122"/>
    </row>
    <row r="70" spans="1:44" ht="15" customHeight="1" x14ac:dyDescent="0.25">
      <c r="A70" s="25">
        <v>1</v>
      </c>
      <c r="B70" s="26" t="s">
        <v>10</v>
      </c>
      <c r="C70" s="26" t="s">
        <v>42</v>
      </c>
      <c r="D70" s="30">
        <v>54108</v>
      </c>
      <c r="E70" s="31" t="s">
        <v>97</v>
      </c>
      <c r="F70" s="56">
        <v>2000</v>
      </c>
      <c r="G70" s="101"/>
      <c r="H70" s="101"/>
      <c r="I70" s="61">
        <f t="shared" si="9"/>
        <v>2000</v>
      </c>
      <c r="J70" s="112"/>
      <c r="K70" s="112"/>
      <c r="L70" s="62">
        <f t="shared" si="13"/>
        <v>2000</v>
      </c>
      <c r="M70" s="106"/>
      <c r="N70" s="106"/>
      <c r="O70" s="62">
        <f t="shared" si="14"/>
        <v>2000</v>
      </c>
      <c r="P70" s="61"/>
      <c r="Q70" s="61"/>
      <c r="R70" s="62">
        <f t="shared" si="3"/>
        <v>2000</v>
      </c>
      <c r="S70" s="61"/>
      <c r="T70" s="61"/>
      <c r="U70" s="62">
        <f t="shared" si="4"/>
        <v>2000</v>
      </c>
      <c r="V70" s="61"/>
      <c r="W70" s="61"/>
      <c r="X70" s="62">
        <f t="shared" si="10"/>
        <v>2000</v>
      </c>
      <c r="Y70" s="61"/>
      <c r="Z70" s="61"/>
      <c r="AA70" s="62">
        <f t="shared" si="11"/>
        <v>2000</v>
      </c>
      <c r="AB70" s="61"/>
      <c r="AC70" s="61"/>
      <c r="AD70" s="67">
        <f t="shared" si="12"/>
        <v>2000</v>
      </c>
      <c r="AE70" s="61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122"/>
    </row>
    <row r="71" spans="1:44" ht="15" hidden="1" customHeight="1" x14ac:dyDescent="0.25">
      <c r="A71" s="25">
        <v>1</v>
      </c>
      <c r="B71" s="26" t="s">
        <v>10</v>
      </c>
      <c r="C71" s="26" t="s">
        <v>42</v>
      </c>
      <c r="D71" s="30">
        <v>54109</v>
      </c>
      <c r="E71" s="31" t="s">
        <v>117</v>
      </c>
      <c r="F71" s="56"/>
      <c r="G71" s="101"/>
      <c r="H71" s="101"/>
      <c r="I71" s="61">
        <f t="shared" si="9"/>
        <v>0</v>
      </c>
      <c r="J71" s="112"/>
      <c r="K71" s="112"/>
      <c r="L71" s="62">
        <f t="shared" si="13"/>
        <v>0</v>
      </c>
      <c r="M71" s="106"/>
      <c r="N71" s="106"/>
      <c r="O71" s="62">
        <f t="shared" si="14"/>
        <v>0</v>
      </c>
      <c r="P71" s="61"/>
      <c r="Q71" s="61"/>
      <c r="R71" s="62">
        <f t="shared" si="3"/>
        <v>0</v>
      </c>
      <c r="S71" s="61"/>
      <c r="T71" s="61"/>
      <c r="U71" s="62">
        <f t="shared" si="4"/>
        <v>0</v>
      </c>
      <c r="V71" s="61"/>
      <c r="W71" s="61"/>
      <c r="X71" s="62">
        <f t="shared" si="10"/>
        <v>0</v>
      </c>
      <c r="Y71" s="61"/>
      <c r="Z71" s="61"/>
      <c r="AA71" s="62">
        <f t="shared" si="11"/>
        <v>0</v>
      </c>
      <c r="AB71" s="61"/>
      <c r="AC71" s="61"/>
      <c r="AD71" s="67">
        <f t="shared" si="12"/>
        <v>0</v>
      </c>
      <c r="AE71" s="61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122"/>
    </row>
    <row r="72" spans="1:44" ht="15" hidden="1" customHeight="1" x14ac:dyDescent="0.25">
      <c r="A72" s="25">
        <v>1</v>
      </c>
      <c r="B72" s="26" t="s">
        <v>10</v>
      </c>
      <c r="C72" s="26" t="s">
        <v>42</v>
      </c>
      <c r="D72" s="30">
        <v>54110</v>
      </c>
      <c r="E72" s="31" t="s">
        <v>61</v>
      </c>
      <c r="F72" s="56"/>
      <c r="G72" s="101"/>
      <c r="H72" s="101"/>
      <c r="I72" s="61">
        <f t="shared" si="9"/>
        <v>0</v>
      </c>
      <c r="J72" s="112"/>
      <c r="K72" s="112"/>
      <c r="L72" s="62">
        <f t="shared" si="13"/>
        <v>0</v>
      </c>
      <c r="M72" s="106"/>
      <c r="N72" s="106"/>
      <c r="O72" s="62">
        <f t="shared" si="14"/>
        <v>0</v>
      </c>
      <c r="P72" s="61"/>
      <c r="Q72" s="61"/>
      <c r="R72" s="62">
        <f t="shared" ref="R72:R151" si="15">O72+P72-Q72</f>
        <v>0</v>
      </c>
      <c r="S72" s="61"/>
      <c r="T72" s="61"/>
      <c r="U72" s="62">
        <f t="shared" ref="U72:U151" si="16">R72+S72-T72</f>
        <v>0</v>
      </c>
      <c r="V72" s="61"/>
      <c r="W72" s="61"/>
      <c r="X72" s="62">
        <f t="shared" si="10"/>
        <v>0</v>
      </c>
      <c r="Y72" s="61"/>
      <c r="Z72" s="61"/>
      <c r="AA72" s="62">
        <f t="shared" si="11"/>
        <v>0</v>
      </c>
      <c r="AB72" s="61"/>
      <c r="AC72" s="61"/>
      <c r="AD72" s="67">
        <f t="shared" si="12"/>
        <v>0</v>
      </c>
      <c r="AE72" s="61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122"/>
    </row>
    <row r="73" spans="1:44" ht="15" customHeight="1" x14ac:dyDescent="0.25">
      <c r="A73" s="25">
        <v>1</v>
      </c>
      <c r="B73" s="26" t="s">
        <v>10</v>
      </c>
      <c r="C73" s="26" t="s">
        <v>42</v>
      </c>
      <c r="D73" s="30">
        <v>54111</v>
      </c>
      <c r="E73" s="31" t="s">
        <v>122</v>
      </c>
      <c r="F73" s="56">
        <v>1000</v>
      </c>
      <c r="G73" s="101"/>
      <c r="H73" s="101"/>
      <c r="I73" s="61">
        <f t="shared" si="9"/>
        <v>1000</v>
      </c>
      <c r="J73" s="112"/>
      <c r="K73" s="112"/>
      <c r="L73" s="62">
        <f t="shared" si="13"/>
        <v>1000</v>
      </c>
      <c r="M73" s="106"/>
      <c r="N73" s="106"/>
      <c r="O73" s="62">
        <f t="shared" si="14"/>
        <v>1000</v>
      </c>
      <c r="P73" s="61"/>
      <c r="Q73" s="61"/>
      <c r="R73" s="62">
        <f t="shared" si="15"/>
        <v>1000</v>
      </c>
      <c r="S73" s="61"/>
      <c r="T73" s="61"/>
      <c r="U73" s="62">
        <f t="shared" si="16"/>
        <v>1000</v>
      </c>
      <c r="V73" s="61"/>
      <c r="W73" s="61"/>
      <c r="X73" s="62">
        <f t="shared" si="10"/>
        <v>1000</v>
      </c>
      <c r="Y73" s="61"/>
      <c r="Z73" s="61"/>
      <c r="AA73" s="62">
        <f t="shared" si="11"/>
        <v>1000</v>
      </c>
      <c r="AB73" s="61"/>
      <c r="AC73" s="61"/>
      <c r="AD73" s="67">
        <f t="shared" si="12"/>
        <v>1000</v>
      </c>
      <c r="AE73" s="61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122"/>
    </row>
    <row r="74" spans="1:44" ht="15" customHeight="1" x14ac:dyDescent="0.25">
      <c r="A74" s="25">
        <v>1</v>
      </c>
      <c r="B74" s="26" t="s">
        <v>10</v>
      </c>
      <c r="C74" s="26" t="s">
        <v>42</v>
      </c>
      <c r="D74" s="30">
        <v>54112</v>
      </c>
      <c r="E74" s="31" t="s">
        <v>44</v>
      </c>
      <c r="F74" s="56">
        <v>1000</v>
      </c>
      <c r="G74" s="101"/>
      <c r="H74" s="101"/>
      <c r="I74" s="61">
        <f t="shared" si="9"/>
        <v>1000</v>
      </c>
      <c r="J74" s="112"/>
      <c r="K74" s="112"/>
      <c r="L74" s="62">
        <f t="shared" si="13"/>
        <v>1000</v>
      </c>
      <c r="M74" s="106"/>
      <c r="N74" s="106"/>
      <c r="O74" s="62">
        <f t="shared" si="14"/>
        <v>1000</v>
      </c>
      <c r="P74" s="61"/>
      <c r="Q74" s="61"/>
      <c r="R74" s="62">
        <f t="shared" si="15"/>
        <v>1000</v>
      </c>
      <c r="S74" s="61"/>
      <c r="T74" s="61"/>
      <c r="U74" s="62">
        <f t="shared" si="16"/>
        <v>1000</v>
      </c>
      <c r="V74" s="61"/>
      <c r="W74" s="61"/>
      <c r="X74" s="62">
        <f t="shared" si="10"/>
        <v>1000</v>
      </c>
      <c r="Y74" s="61"/>
      <c r="Z74" s="61"/>
      <c r="AA74" s="62">
        <f t="shared" si="11"/>
        <v>1000</v>
      </c>
      <c r="AB74" s="61"/>
      <c r="AC74" s="61"/>
      <c r="AD74" s="67">
        <f t="shared" si="12"/>
        <v>1000</v>
      </c>
      <c r="AE74" s="61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122"/>
    </row>
    <row r="75" spans="1:44" ht="15" customHeight="1" x14ac:dyDescent="0.25">
      <c r="A75" s="25">
        <v>1</v>
      </c>
      <c r="B75" s="26" t="s">
        <v>10</v>
      </c>
      <c r="C75" s="26" t="s">
        <v>42</v>
      </c>
      <c r="D75" s="30">
        <v>54114</v>
      </c>
      <c r="E75" s="31" t="s">
        <v>24</v>
      </c>
      <c r="F75" s="56">
        <v>5000</v>
      </c>
      <c r="G75" s="101"/>
      <c r="H75" s="101"/>
      <c r="I75" s="61">
        <f t="shared" si="9"/>
        <v>5000</v>
      </c>
      <c r="J75" s="112"/>
      <c r="K75" s="112"/>
      <c r="L75" s="62">
        <f t="shared" si="13"/>
        <v>5000</v>
      </c>
      <c r="M75" s="106"/>
      <c r="N75" s="106"/>
      <c r="O75" s="62">
        <f t="shared" si="14"/>
        <v>5000</v>
      </c>
      <c r="P75" s="61"/>
      <c r="Q75" s="61"/>
      <c r="R75" s="62">
        <f t="shared" si="15"/>
        <v>5000</v>
      </c>
      <c r="S75" s="61"/>
      <c r="T75" s="61"/>
      <c r="U75" s="62">
        <f t="shared" si="16"/>
        <v>5000</v>
      </c>
      <c r="V75" s="61"/>
      <c r="W75" s="61"/>
      <c r="X75" s="62">
        <f t="shared" si="10"/>
        <v>5000</v>
      </c>
      <c r="Y75" s="61"/>
      <c r="Z75" s="61"/>
      <c r="AA75" s="62">
        <f t="shared" si="11"/>
        <v>5000</v>
      </c>
      <c r="AB75" s="61"/>
      <c r="AC75" s="61"/>
      <c r="AD75" s="67">
        <f t="shared" si="12"/>
        <v>5000</v>
      </c>
      <c r="AE75" s="61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122"/>
    </row>
    <row r="76" spans="1:44" ht="15" customHeight="1" x14ac:dyDescent="0.25">
      <c r="A76" s="25">
        <v>1</v>
      </c>
      <c r="B76" s="26" t="s">
        <v>10</v>
      </c>
      <c r="C76" s="26" t="s">
        <v>42</v>
      </c>
      <c r="D76" s="30">
        <v>54115</v>
      </c>
      <c r="E76" s="31" t="s">
        <v>62</v>
      </c>
      <c r="F76" s="56">
        <v>3500</v>
      </c>
      <c r="G76" s="101"/>
      <c r="H76" s="101"/>
      <c r="I76" s="61">
        <f t="shared" si="9"/>
        <v>3500</v>
      </c>
      <c r="J76" s="112"/>
      <c r="K76" s="112"/>
      <c r="L76" s="62">
        <f t="shared" si="13"/>
        <v>3500</v>
      </c>
      <c r="M76" s="106"/>
      <c r="N76" s="106"/>
      <c r="O76" s="62">
        <f t="shared" si="14"/>
        <v>3500</v>
      </c>
      <c r="P76" s="61"/>
      <c r="Q76" s="61"/>
      <c r="R76" s="62">
        <f t="shared" si="15"/>
        <v>3500</v>
      </c>
      <c r="S76" s="61"/>
      <c r="T76" s="61"/>
      <c r="U76" s="62">
        <f t="shared" si="16"/>
        <v>3500</v>
      </c>
      <c r="V76" s="61"/>
      <c r="W76" s="61"/>
      <c r="X76" s="62">
        <f t="shared" si="10"/>
        <v>3500</v>
      </c>
      <c r="Y76" s="61"/>
      <c r="Z76" s="61"/>
      <c r="AA76" s="62">
        <f t="shared" si="11"/>
        <v>3500</v>
      </c>
      <c r="AB76" s="61"/>
      <c r="AC76" s="61"/>
      <c r="AD76" s="67">
        <f t="shared" si="12"/>
        <v>3500</v>
      </c>
      <c r="AE76" s="61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122"/>
    </row>
    <row r="77" spans="1:44" ht="15" hidden="1" customHeight="1" x14ac:dyDescent="0.25">
      <c r="A77" s="25">
        <v>1</v>
      </c>
      <c r="B77" s="26" t="s">
        <v>10</v>
      </c>
      <c r="C77" s="26" t="s">
        <v>42</v>
      </c>
      <c r="D77" s="30">
        <v>54117</v>
      </c>
      <c r="E77" s="31" t="s">
        <v>100</v>
      </c>
      <c r="F77" s="56"/>
      <c r="G77" s="101"/>
      <c r="H77" s="101"/>
      <c r="I77" s="61">
        <f t="shared" si="9"/>
        <v>0</v>
      </c>
      <c r="J77" s="112"/>
      <c r="K77" s="112"/>
      <c r="L77" s="62">
        <f t="shared" si="13"/>
        <v>0</v>
      </c>
      <c r="M77" s="106"/>
      <c r="N77" s="106"/>
      <c r="O77" s="62">
        <f t="shared" si="14"/>
        <v>0</v>
      </c>
      <c r="P77" s="61"/>
      <c r="Q77" s="61"/>
      <c r="R77" s="62">
        <f t="shared" si="15"/>
        <v>0</v>
      </c>
      <c r="S77" s="61"/>
      <c r="T77" s="61"/>
      <c r="U77" s="62">
        <f t="shared" si="16"/>
        <v>0</v>
      </c>
      <c r="V77" s="61"/>
      <c r="W77" s="61"/>
      <c r="X77" s="62">
        <f t="shared" si="10"/>
        <v>0</v>
      </c>
      <c r="Y77" s="61"/>
      <c r="Z77" s="61"/>
      <c r="AA77" s="62">
        <f t="shared" si="11"/>
        <v>0</v>
      </c>
      <c r="AB77" s="61"/>
      <c r="AC77" s="61"/>
      <c r="AD77" s="67">
        <f t="shared" si="12"/>
        <v>0</v>
      </c>
      <c r="AE77" s="61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122"/>
    </row>
    <row r="78" spans="1:44" ht="15" customHeight="1" x14ac:dyDescent="0.25">
      <c r="A78" s="25">
        <v>1</v>
      </c>
      <c r="B78" s="26" t="s">
        <v>10</v>
      </c>
      <c r="C78" s="26" t="s">
        <v>42</v>
      </c>
      <c r="D78" s="30">
        <v>54118</v>
      </c>
      <c r="E78" s="31" t="s">
        <v>26</v>
      </c>
      <c r="F78" s="56">
        <v>1000</v>
      </c>
      <c r="G78" s="101"/>
      <c r="H78" s="101"/>
      <c r="I78" s="61">
        <f t="shared" si="9"/>
        <v>1000</v>
      </c>
      <c r="J78" s="112"/>
      <c r="K78" s="112"/>
      <c r="L78" s="62">
        <f t="shared" si="13"/>
        <v>1000</v>
      </c>
      <c r="M78" s="106"/>
      <c r="N78" s="106"/>
      <c r="O78" s="62">
        <f t="shared" si="14"/>
        <v>1000</v>
      </c>
      <c r="P78" s="61"/>
      <c r="Q78" s="61"/>
      <c r="R78" s="62">
        <f t="shared" si="15"/>
        <v>1000</v>
      </c>
      <c r="S78" s="61"/>
      <c r="T78" s="61"/>
      <c r="U78" s="62">
        <f t="shared" si="16"/>
        <v>1000</v>
      </c>
      <c r="V78" s="61"/>
      <c r="W78" s="61"/>
      <c r="X78" s="62">
        <f t="shared" si="10"/>
        <v>1000</v>
      </c>
      <c r="Y78" s="61"/>
      <c r="Z78" s="61"/>
      <c r="AA78" s="62">
        <f t="shared" si="11"/>
        <v>1000</v>
      </c>
      <c r="AB78" s="61"/>
      <c r="AC78" s="61"/>
      <c r="AD78" s="67">
        <f t="shared" si="12"/>
        <v>1000</v>
      </c>
      <c r="AE78" s="61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122"/>
    </row>
    <row r="79" spans="1:44" ht="15" customHeight="1" x14ac:dyDescent="0.25">
      <c r="A79" s="25">
        <v>1</v>
      </c>
      <c r="B79" s="26" t="s">
        <v>10</v>
      </c>
      <c r="C79" s="26" t="s">
        <v>42</v>
      </c>
      <c r="D79" s="30">
        <v>54119</v>
      </c>
      <c r="E79" s="31" t="s">
        <v>27</v>
      </c>
      <c r="F79" s="56">
        <v>1000</v>
      </c>
      <c r="G79" s="101"/>
      <c r="H79" s="101"/>
      <c r="I79" s="61">
        <f t="shared" si="9"/>
        <v>1000</v>
      </c>
      <c r="J79" s="112"/>
      <c r="K79" s="112"/>
      <c r="L79" s="62">
        <f t="shared" si="13"/>
        <v>1000</v>
      </c>
      <c r="M79" s="106"/>
      <c r="N79" s="106"/>
      <c r="O79" s="62">
        <f t="shared" si="14"/>
        <v>1000</v>
      </c>
      <c r="P79" s="61"/>
      <c r="Q79" s="61"/>
      <c r="R79" s="62">
        <f t="shared" si="15"/>
        <v>1000</v>
      </c>
      <c r="S79" s="61"/>
      <c r="T79" s="61"/>
      <c r="U79" s="62">
        <f t="shared" si="16"/>
        <v>1000</v>
      </c>
      <c r="V79" s="61"/>
      <c r="W79" s="61"/>
      <c r="X79" s="62">
        <f t="shared" si="10"/>
        <v>1000</v>
      </c>
      <c r="Y79" s="61"/>
      <c r="Z79" s="61"/>
      <c r="AA79" s="62">
        <f t="shared" si="11"/>
        <v>1000</v>
      </c>
      <c r="AB79" s="61"/>
      <c r="AC79" s="61"/>
      <c r="AD79" s="67">
        <f t="shared" si="12"/>
        <v>1000</v>
      </c>
      <c r="AE79" s="61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122"/>
    </row>
    <row r="80" spans="1:44" ht="15" hidden="1" customHeight="1" x14ac:dyDescent="0.25">
      <c r="A80" s="25">
        <v>1</v>
      </c>
      <c r="B80" s="26" t="s">
        <v>10</v>
      </c>
      <c r="C80" s="26" t="s">
        <v>42</v>
      </c>
      <c r="D80" s="30">
        <v>54121</v>
      </c>
      <c r="E80" s="31" t="s">
        <v>114</v>
      </c>
      <c r="F80" s="56"/>
      <c r="G80" s="101"/>
      <c r="H80" s="101"/>
      <c r="I80" s="61">
        <f t="shared" si="9"/>
        <v>0</v>
      </c>
      <c r="J80" s="112"/>
      <c r="K80" s="112"/>
      <c r="L80" s="62">
        <f t="shared" si="13"/>
        <v>0</v>
      </c>
      <c r="M80" s="106"/>
      <c r="N80" s="106"/>
      <c r="O80" s="62">
        <f t="shared" si="14"/>
        <v>0</v>
      </c>
      <c r="P80" s="61"/>
      <c r="Q80" s="61"/>
      <c r="R80" s="62">
        <f t="shared" si="15"/>
        <v>0</v>
      </c>
      <c r="S80" s="61"/>
      <c r="T80" s="61"/>
      <c r="U80" s="62">
        <f t="shared" si="16"/>
        <v>0</v>
      </c>
      <c r="V80" s="61"/>
      <c r="W80" s="61"/>
      <c r="X80" s="62">
        <f t="shared" si="10"/>
        <v>0</v>
      </c>
      <c r="Y80" s="61"/>
      <c r="Z80" s="61"/>
      <c r="AA80" s="62">
        <f t="shared" si="11"/>
        <v>0</v>
      </c>
      <c r="AB80" s="61"/>
      <c r="AC80" s="61"/>
      <c r="AD80" s="67">
        <f t="shared" si="12"/>
        <v>0</v>
      </c>
      <c r="AE80" s="61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122"/>
    </row>
    <row r="81" spans="1:44" ht="15" customHeight="1" x14ac:dyDescent="0.25">
      <c r="A81" s="25">
        <v>1</v>
      </c>
      <c r="B81" s="26" t="s">
        <v>10</v>
      </c>
      <c r="C81" s="26" t="s">
        <v>42</v>
      </c>
      <c r="D81" s="30">
        <v>54199</v>
      </c>
      <c r="E81" s="31" t="s">
        <v>28</v>
      </c>
      <c r="F81" s="151">
        <v>32038.23</v>
      </c>
      <c r="G81" s="101"/>
      <c r="H81" s="101"/>
      <c r="I81" s="61">
        <f t="shared" si="9"/>
        <v>32038.23</v>
      </c>
      <c r="J81" s="112"/>
      <c r="K81" s="112"/>
      <c r="L81" s="62">
        <f t="shared" si="13"/>
        <v>32038.23</v>
      </c>
      <c r="M81" s="106"/>
      <c r="N81" s="106"/>
      <c r="O81" s="62">
        <f t="shared" si="14"/>
        <v>32038.23</v>
      </c>
      <c r="P81" s="61"/>
      <c r="Q81" s="112"/>
      <c r="R81" s="62">
        <f t="shared" si="15"/>
        <v>32038.23</v>
      </c>
      <c r="S81" s="61"/>
      <c r="T81" s="61"/>
      <c r="U81" s="62">
        <f t="shared" si="16"/>
        <v>32038.23</v>
      </c>
      <c r="V81" s="61"/>
      <c r="W81" s="61"/>
      <c r="X81" s="62">
        <f t="shared" si="10"/>
        <v>32038.23</v>
      </c>
      <c r="Y81" s="61"/>
      <c r="Z81" s="61"/>
      <c r="AA81" s="62">
        <f t="shared" si="11"/>
        <v>32038.23</v>
      </c>
      <c r="AB81" s="61"/>
      <c r="AC81" s="61"/>
      <c r="AD81" s="67">
        <f t="shared" si="12"/>
        <v>32038.23</v>
      </c>
      <c r="AE81" s="61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122"/>
    </row>
    <row r="82" spans="1:44" ht="15" customHeight="1" x14ac:dyDescent="0.25">
      <c r="A82" s="25">
        <v>1</v>
      </c>
      <c r="B82" s="26" t="s">
        <v>10</v>
      </c>
      <c r="C82" s="26" t="s">
        <v>42</v>
      </c>
      <c r="D82" s="30">
        <v>54201</v>
      </c>
      <c r="E82" s="31" t="s">
        <v>140</v>
      </c>
      <c r="F82" s="56">
        <v>1000</v>
      </c>
      <c r="G82" s="101"/>
      <c r="H82" s="101"/>
      <c r="I82" s="61">
        <f t="shared" si="9"/>
        <v>1000</v>
      </c>
      <c r="J82" s="112"/>
      <c r="K82" s="112"/>
      <c r="L82" s="62">
        <f t="shared" si="13"/>
        <v>1000</v>
      </c>
      <c r="M82" s="106"/>
      <c r="N82" s="106"/>
      <c r="O82" s="62">
        <f t="shared" si="14"/>
        <v>1000</v>
      </c>
      <c r="P82" s="61"/>
      <c r="Q82" s="112"/>
      <c r="R82" s="62">
        <f t="shared" si="15"/>
        <v>1000</v>
      </c>
      <c r="S82" s="61"/>
      <c r="T82" s="61"/>
      <c r="U82" s="62">
        <f t="shared" si="16"/>
        <v>1000</v>
      </c>
      <c r="V82" s="61"/>
      <c r="W82" s="61"/>
      <c r="X82" s="62">
        <f t="shared" si="10"/>
        <v>1000</v>
      </c>
      <c r="Y82" s="61"/>
      <c r="Z82" s="61"/>
      <c r="AA82" s="62">
        <f t="shared" si="11"/>
        <v>1000</v>
      </c>
      <c r="AB82" s="61"/>
      <c r="AC82" s="61"/>
      <c r="AD82" s="67">
        <f t="shared" si="12"/>
        <v>1000</v>
      </c>
      <c r="AE82" s="61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122"/>
    </row>
    <row r="83" spans="1:44" ht="15" hidden="1" customHeight="1" x14ac:dyDescent="0.25">
      <c r="A83" s="25">
        <v>1</v>
      </c>
      <c r="B83" s="26" t="s">
        <v>10</v>
      </c>
      <c r="C83" s="26" t="s">
        <v>42</v>
      </c>
      <c r="D83" s="30">
        <v>54203</v>
      </c>
      <c r="E83" s="31" t="s">
        <v>31</v>
      </c>
      <c r="F83" s="56"/>
      <c r="G83" s="101"/>
      <c r="H83" s="101"/>
      <c r="I83" s="61">
        <f t="shared" si="9"/>
        <v>0</v>
      </c>
      <c r="J83" s="112"/>
      <c r="K83" s="112"/>
      <c r="L83" s="62">
        <f t="shared" si="13"/>
        <v>0</v>
      </c>
      <c r="M83" s="106"/>
      <c r="N83" s="106"/>
      <c r="O83" s="62">
        <f t="shared" si="14"/>
        <v>0</v>
      </c>
      <c r="P83" s="61"/>
      <c r="Q83" s="112"/>
      <c r="R83" s="62">
        <f t="shared" si="15"/>
        <v>0</v>
      </c>
      <c r="S83" s="61"/>
      <c r="T83" s="61"/>
      <c r="U83" s="62">
        <f t="shared" si="16"/>
        <v>0</v>
      </c>
      <c r="V83" s="61"/>
      <c r="W83" s="61"/>
      <c r="X83" s="62">
        <f t="shared" si="10"/>
        <v>0</v>
      </c>
      <c r="Y83" s="61"/>
      <c r="Z83" s="61"/>
      <c r="AA83" s="62">
        <f t="shared" si="11"/>
        <v>0</v>
      </c>
      <c r="AB83" s="61"/>
      <c r="AC83" s="61"/>
      <c r="AD83" s="67">
        <f t="shared" si="12"/>
        <v>0</v>
      </c>
      <c r="AE83" s="61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6"/>
      <c r="AR83" s="122"/>
    </row>
    <row r="84" spans="1:44" ht="15" hidden="1" customHeight="1" x14ac:dyDescent="0.25">
      <c r="A84" s="25">
        <v>1</v>
      </c>
      <c r="B84" s="26" t="s">
        <v>10</v>
      </c>
      <c r="C84" s="26" t="s">
        <v>42</v>
      </c>
      <c r="D84" s="30">
        <v>54301</v>
      </c>
      <c r="E84" s="31" t="s">
        <v>101</v>
      </c>
      <c r="F84" s="56"/>
      <c r="G84" s="101"/>
      <c r="H84" s="101"/>
      <c r="I84" s="61">
        <f t="shared" si="9"/>
        <v>0</v>
      </c>
      <c r="J84" s="112"/>
      <c r="K84" s="112"/>
      <c r="L84" s="62">
        <f t="shared" si="13"/>
        <v>0</v>
      </c>
      <c r="M84" s="106"/>
      <c r="N84" s="106"/>
      <c r="O84" s="62">
        <f t="shared" si="14"/>
        <v>0</v>
      </c>
      <c r="P84" s="61"/>
      <c r="Q84" s="112"/>
      <c r="R84" s="62">
        <f t="shared" si="15"/>
        <v>0</v>
      </c>
      <c r="S84" s="61"/>
      <c r="T84" s="61"/>
      <c r="U84" s="62">
        <f t="shared" si="16"/>
        <v>0</v>
      </c>
      <c r="V84" s="61"/>
      <c r="W84" s="61"/>
      <c r="X84" s="62">
        <f t="shared" si="10"/>
        <v>0</v>
      </c>
      <c r="Y84" s="61"/>
      <c r="Z84" s="61"/>
      <c r="AA84" s="62">
        <f t="shared" si="11"/>
        <v>0</v>
      </c>
      <c r="AB84" s="61"/>
      <c r="AC84" s="61"/>
      <c r="AD84" s="67">
        <f t="shared" si="12"/>
        <v>0</v>
      </c>
      <c r="AE84" s="61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122"/>
    </row>
    <row r="85" spans="1:44" ht="15" hidden="1" customHeight="1" x14ac:dyDescent="0.25">
      <c r="A85" s="25">
        <v>1</v>
      </c>
      <c r="B85" s="26" t="s">
        <v>10</v>
      </c>
      <c r="C85" s="26" t="s">
        <v>42</v>
      </c>
      <c r="D85" s="30">
        <v>54302</v>
      </c>
      <c r="E85" s="31" t="s">
        <v>123</v>
      </c>
      <c r="F85" s="56"/>
      <c r="G85" s="101"/>
      <c r="H85" s="101"/>
      <c r="I85" s="61">
        <f t="shared" si="9"/>
        <v>0</v>
      </c>
      <c r="J85" s="112"/>
      <c r="K85" s="112"/>
      <c r="L85" s="62">
        <f t="shared" si="13"/>
        <v>0</v>
      </c>
      <c r="M85" s="106"/>
      <c r="N85" s="106"/>
      <c r="O85" s="62">
        <f t="shared" si="14"/>
        <v>0</v>
      </c>
      <c r="P85" s="61"/>
      <c r="Q85" s="112"/>
      <c r="R85" s="62">
        <f t="shared" si="15"/>
        <v>0</v>
      </c>
      <c r="S85" s="61"/>
      <c r="T85" s="61"/>
      <c r="U85" s="62">
        <f t="shared" si="16"/>
        <v>0</v>
      </c>
      <c r="V85" s="61"/>
      <c r="W85" s="61"/>
      <c r="X85" s="62">
        <f t="shared" si="10"/>
        <v>0</v>
      </c>
      <c r="Y85" s="61"/>
      <c r="Z85" s="61"/>
      <c r="AA85" s="62">
        <f t="shared" si="11"/>
        <v>0</v>
      </c>
      <c r="AB85" s="61"/>
      <c r="AC85" s="61"/>
      <c r="AD85" s="67">
        <f t="shared" si="12"/>
        <v>0</v>
      </c>
      <c r="AE85" s="61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122"/>
    </row>
    <row r="86" spans="1:44" ht="15" hidden="1" customHeight="1" x14ac:dyDescent="0.25">
      <c r="A86" s="25">
        <v>1</v>
      </c>
      <c r="B86" s="26" t="s">
        <v>10</v>
      </c>
      <c r="C86" s="26" t="s">
        <v>42</v>
      </c>
      <c r="D86" s="30">
        <v>54303</v>
      </c>
      <c r="E86" s="31" t="s">
        <v>63</v>
      </c>
      <c r="F86" s="56"/>
      <c r="G86" s="101"/>
      <c r="H86" s="101"/>
      <c r="I86" s="61">
        <f t="shared" si="9"/>
        <v>0</v>
      </c>
      <c r="J86" s="112"/>
      <c r="K86" s="112"/>
      <c r="L86" s="62">
        <f t="shared" si="13"/>
        <v>0</v>
      </c>
      <c r="M86" s="106"/>
      <c r="N86" s="106"/>
      <c r="O86" s="62">
        <f t="shared" si="14"/>
        <v>0</v>
      </c>
      <c r="P86" s="61"/>
      <c r="Q86" s="61"/>
      <c r="R86" s="62">
        <f t="shared" si="15"/>
        <v>0</v>
      </c>
      <c r="S86" s="61"/>
      <c r="T86" s="61"/>
      <c r="U86" s="62">
        <f t="shared" si="16"/>
        <v>0</v>
      </c>
      <c r="V86" s="61"/>
      <c r="W86" s="61"/>
      <c r="X86" s="62">
        <f t="shared" si="10"/>
        <v>0</v>
      </c>
      <c r="Y86" s="61"/>
      <c r="Z86" s="61"/>
      <c r="AA86" s="62">
        <f t="shared" si="11"/>
        <v>0</v>
      </c>
      <c r="AB86" s="61"/>
      <c r="AC86" s="61"/>
      <c r="AD86" s="67">
        <f t="shared" si="12"/>
        <v>0</v>
      </c>
      <c r="AE86" s="61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122"/>
    </row>
    <row r="87" spans="1:44" ht="15" hidden="1" customHeight="1" x14ac:dyDescent="0.25">
      <c r="A87" s="25">
        <v>1</v>
      </c>
      <c r="B87" s="26" t="s">
        <v>10</v>
      </c>
      <c r="C87" s="26" t="s">
        <v>42</v>
      </c>
      <c r="D87" s="30">
        <v>54304</v>
      </c>
      <c r="E87" s="31" t="s">
        <v>116</v>
      </c>
      <c r="F87" s="56"/>
      <c r="G87" s="101"/>
      <c r="H87" s="101"/>
      <c r="I87" s="61">
        <f t="shared" si="9"/>
        <v>0</v>
      </c>
      <c r="J87" s="112"/>
      <c r="K87" s="112"/>
      <c r="L87" s="62">
        <f t="shared" si="13"/>
        <v>0</v>
      </c>
      <c r="M87" s="106"/>
      <c r="N87" s="106"/>
      <c r="O87" s="62">
        <f t="shared" si="14"/>
        <v>0</v>
      </c>
      <c r="P87" s="61"/>
      <c r="Q87" s="61"/>
      <c r="R87" s="62">
        <f t="shared" si="15"/>
        <v>0</v>
      </c>
      <c r="S87" s="61"/>
      <c r="T87" s="61"/>
      <c r="U87" s="62">
        <f t="shared" si="16"/>
        <v>0</v>
      </c>
      <c r="V87" s="61"/>
      <c r="W87" s="61"/>
      <c r="X87" s="62">
        <f t="shared" si="10"/>
        <v>0</v>
      </c>
      <c r="Y87" s="61"/>
      <c r="Z87" s="61"/>
      <c r="AA87" s="62">
        <f t="shared" si="11"/>
        <v>0</v>
      </c>
      <c r="AB87" s="61"/>
      <c r="AC87" s="61"/>
      <c r="AD87" s="67">
        <f t="shared" si="12"/>
        <v>0</v>
      </c>
      <c r="AE87" s="61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122"/>
    </row>
    <row r="88" spans="1:44" ht="15" customHeight="1" x14ac:dyDescent="0.25">
      <c r="A88" s="25">
        <v>1</v>
      </c>
      <c r="B88" s="26" t="s">
        <v>10</v>
      </c>
      <c r="C88" s="26" t="s">
        <v>42</v>
      </c>
      <c r="D88" s="30">
        <v>54305</v>
      </c>
      <c r="E88" s="31" t="s">
        <v>33</v>
      </c>
      <c r="F88" s="56">
        <v>1000</v>
      </c>
      <c r="G88" s="101"/>
      <c r="H88" s="101"/>
      <c r="I88" s="61">
        <f t="shared" si="9"/>
        <v>1000</v>
      </c>
      <c r="J88" s="112"/>
      <c r="K88" s="112"/>
      <c r="L88" s="62">
        <f t="shared" si="13"/>
        <v>1000</v>
      </c>
      <c r="M88" s="106"/>
      <c r="N88" s="106"/>
      <c r="O88" s="62">
        <f t="shared" si="14"/>
        <v>1000</v>
      </c>
      <c r="P88" s="61"/>
      <c r="Q88" s="61"/>
      <c r="R88" s="62">
        <f t="shared" si="15"/>
        <v>1000</v>
      </c>
      <c r="S88" s="61"/>
      <c r="T88" s="61"/>
      <c r="U88" s="62">
        <f t="shared" si="16"/>
        <v>1000</v>
      </c>
      <c r="V88" s="61"/>
      <c r="W88" s="61"/>
      <c r="X88" s="62">
        <f t="shared" si="10"/>
        <v>1000</v>
      </c>
      <c r="Y88" s="61"/>
      <c r="Z88" s="61"/>
      <c r="AA88" s="62">
        <f t="shared" si="11"/>
        <v>1000</v>
      </c>
      <c r="AB88" s="61"/>
      <c r="AC88" s="61"/>
      <c r="AD88" s="67">
        <f t="shared" si="12"/>
        <v>1000</v>
      </c>
      <c r="AE88" s="61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122"/>
    </row>
    <row r="89" spans="1:44" ht="15" customHeight="1" x14ac:dyDescent="0.25">
      <c r="A89" s="25">
        <v>1</v>
      </c>
      <c r="B89" s="26" t="s">
        <v>10</v>
      </c>
      <c r="C89" s="26" t="s">
        <v>42</v>
      </c>
      <c r="D89" s="30">
        <v>54313</v>
      </c>
      <c r="E89" s="31" t="s">
        <v>64</v>
      </c>
      <c r="F89" s="56">
        <v>500</v>
      </c>
      <c r="G89" s="101"/>
      <c r="H89" s="101"/>
      <c r="I89" s="61">
        <f t="shared" si="9"/>
        <v>500</v>
      </c>
      <c r="J89" s="112"/>
      <c r="K89" s="112"/>
      <c r="L89" s="62">
        <f t="shared" si="13"/>
        <v>500</v>
      </c>
      <c r="M89" s="106"/>
      <c r="N89" s="106"/>
      <c r="O89" s="62">
        <f t="shared" si="14"/>
        <v>500</v>
      </c>
      <c r="P89" s="61"/>
      <c r="Q89" s="61"/>
      <c r="R89" s="62">
        <f t="shared" si="15"/>
        <v>500</v>
      </c>
      <c r="S89" s="61"/>
      <c r="T89" s="61"/>
      <c r="U89" s="62">
        <f t="shared" si="16"/>
        <v>500</v>
      </c>
      <c r="V89" s="61"/>
      <c r="W89" s="61"/>
      <c r="X89" s="62">
        <f t="shared" si="10"/>
        <v>500</v>
      </c>
      <c r="Y89" s="61"/>
      <c r="Z89" s="61"/>
      <c r="AA89" s="62">
        <f t="shared" si="11"/>
        <v>500</v>
      </c>
      <c r="AB89" s="61"/>
      <c r="AC89" s="61"/>
      <c r="AD89" s="67">
        <f t="shared" si="12"/>
        <v>500</v>
      </c>
      <c r="AE89" s="61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122"/>
    </row>
    <row r="90" spans="1:44" ht="15" customHeight="1" x14ac:dyDescent="0.25">
      <c r="A90" s="25">
        <v>1</v>
      </c>
      <c r="B90" s="26" t="s">
        <v>10</v>
      </c>
      <c r="C90" s="26" t="s">
        <v>42</v>
      </c>
      <c r="D90" s="32">
        <v>54401</v>
      </c>
      <c r="E90" s="33" t="s">
        <v>36</v>
      </c>
      <c r="F90" s="56">
        <v>5000</v>
      </c>
      <c r="G90" s="101"/>
      <c r="H90" s="101"/>
      <c r="I90" s="61">
        <f t="shared" si="9"/>
        <v>5000</v>
      </c>
      <c r="J90" s="112"/>
      <c r="K90" s="112"/>
      <c r="L90" s="62">
        <f t="shared" si="13"/>
        <v>5000</v>
      </c>
      <c r="M90" s="106"/>
      <c r="N90" s="106"/>
      <c r="O90" s="62">
        <f t="shared" si="14"/>
        <v>5000</v>
      </c>
      <c r="P90" s="61"/>
      <c r="Q90" s="61"/>
      <c r="R90" s="62">
        <f t="shared" si="15"/>
        <v>5000</v>
      </c>
      <c r="S90" s="61"/>
      <c r="T90" s="61"/>
      <c r="U90" s="62">
        <f t="shared" si="16"/>
        <v>5000</v>
      </c>
      <c r="V90" s="61"/>
      <c r="W90" s="61"/>
      <c r="X90" s="62">
        <f t="shared" si="10"/>
        <v>5000</v>
      </c>
      <c r="Y90" s="61"/>
      <c r="Z90" s="61"/>
      <c r="AA90" s="62">
        <f t="shared" si="11"/>
        <v>5000</v>
      </c>
      <c r="AB90" s="61"/>
      <c r="AC90" s="61"/>
      <c r="AD90" s="67">
        <f t="shared" si="12"/>
        <v>5000</v>
      </c>
      <c r="AE90" s="61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122"/>
    </row>
    <row r="91" spans="1:44" ht="15" customHeight="1" x14ac:dyDescent="0.25">
      <c r="A91" s="25">
        <v>1</v>
      </c>
      <c r="B91" s="26" t="s">
        <v>10</v>
      </c>
      <c r="C91" s="26" t="s">
        <v>42</v>
      </c>
      <c r="D91" s="32">
        <v>54403</v>
      </c>
      <c r="E91" s="128" t="s">
        <v>113</v>
      </c>
      <c r="F91" s="56">
        <v>5000</v>
      </c>
      <c r="G91" s="101"/>
      <c r="H91" s="101"/>
      <c r="I91" s="61">
        <f t="shared" si="9"/>
        <v>5000</v>
      </c>
      <c r="J91" s="112"/>
      <c r="K91" s="112"/>
      <c r="L91" s="62">
        <f t="shared" si="13"/>
        <v>5000</v>
      </c>
      <c r="M91" s="106"/>
      <c r="N91" s="106"/>
      <c r="O91" s="62">
        <f t="shared" si="14"/>
        <v>5000</v>
      </c>
      <c r="P91" s="61"/>
      <c r="Q91" s="61"/>
      <c r="R91" s="62">
        <f t="shared" si="15"/>
        <v>5000</v>
      </c>
      <c r="S91" s="61"/>
      <c r="T91" s="61"/>
      <c r="U91" s="62">
        <f t="shared" si="16"/>
        <v>5000</v>
      </c>
      <c r="V91" s="61"/>
      <c r="W91" s="61"/>
      <c r="X91" s="62">
        <f t="shared" si="10"/>
        <v>5000</v>
      </c>
      <c r="Y91" s="61"/>
      <c r="Z91" s="61"/>
      <c r="AA91" s="62">
        <f t="shared" si="11"/>
        <v>5000</v>
      </c>
      <c r="AB91" s="61"/>
      <c r="AC91" s="61"/>
      <c r="AD91" s="67">
        <f t="shared" si="12"/>
        <v>5000</v>
      </c>
      <c r="AE91" s="61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122"/>
    </row>
    <row r="92" spans="1:44" ht="15" hidden="1" customHeight="1" x14ac:dyDescent="0.25">
      <c r="A92" s="25">
        <v>1</v>
      </c>
      <c r="B92" s="26" t="s">
        <v>10</v>
      </c>
      <c r="C92" s="26" t="s">
        <v>42</v>
      </c>
      <c r="D92" s="32">
        <v>54505</v>
      </c>
      <c r="E92" s="128" t="s">
        <v>69</v>
      </c>
      <c r="F92" s="56"/>
      <c r="G92" s="101"/>
      <c r="H92" s="101"/>
      <c r="I92" s="61">
        <f t="shared" si="9"/>
        <v>0</v>
      </c>
      <c r="J92" s="112"/>
      <c r="K92" s="112"/>
      <c r="L92" s="62">
        <f t="shared" si="13"/>
        <v>0</v>
      </c>
      <c r="M92" s="106"/>
      <c r="N92" s="106"/>
      <c r="O92" s="62">
        <f t="shared" si="14"/>
        <v>0</v>
      </c>
      <c r="P92" s="61"/>
      <c r="Q92" s="61"/>
      <c r="R92" s="62">
        <f t="shared" si="15"/>
        <v>0</v>
      </c>
      <c r="S92" s="61"/>
      <c r="T92" s="61"/>
      <c r="U92" s="62">
        <f t="shared" si="16"/>
        <v>0</v>
      </c>
      <c r="V92" s="61"/>
      <c r="W92" s="61"/>
      <c r="X92" s="62">
        <f t="shared" si="10"/>
        <v>0</v>
      </c>
      <c r="Y92" s="61"/>
      <c r="Z92" s="61"/>
      <c r="AA92" s="62">
        <f t="shared" si="11"/>
        <v>0</v>
      </c>
      <c r="AB92" s="61"/>
      <c r="AC92" s="61"/>
      <c r="AD92" s="67">
        <f t="shared" si="12"/>
        <v>0</v>
      </c>
      <c r="AE92" s="61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122"/>
    </row>
    <row r="93" spans="1:44" ht="15" hidden="1" customHeight="1" x14ac:dyDescent="0.25">
      <c r="A93" s="25">
        <v>1</v>
      </c>
      <c r="B93" s="26" t="s">
        <v>10</v>
      </c>
      <c r="C93" s="26" t="s">
        <v>42</v>
      </c>
      <c r="D93" s="32">
        <v>55509</v>
      </c>
      <c r="E93" s="128" t="s">
        <v>130</v>
      </c>
      <c r="F93" s="56"/>
      <c r="G93" s="101"/>
      <c r="H93" s="101"/>
      <c r="I93" s="61">
        <f t="shared" si="9"/>
        <v>0</v>
      </c>
      <c r="J93" s="112"/>
      <c r="K93" s="112"/>
      <c r="L93" s="62">
        <f t="shared" si="13"/>
        <v>0</v>
      </c>
      <c r="M93" s="106"/>
      <c r="N93" s="106"/>
      <c r="O93" s="62">
        <f t="shared" si="14"/>
        <v>0</v>
      </c>
      <c r="P93" s="61"/>
      <c r="Q93" s="61"/>
      <c r="R93" s="62">
        <f t="shared" si="15"/>
        <v>0</v>
      </c>
      <c r="S93" s="61"/>
      <c r="T93" s="61"/>
      <c r="U93" s="62">
        <f t="shared" si="16"/>
        <v>0</v>
      </c>
      <c r="V93" s="61"/>
      <c r="W93" s="61"/>
      <c r="X93" s="62">
        <f t="shared" si="10"/>
        <v>0</v>
      </c>
      <c r="Y93" s="61"/>
      <c r="Z93" s="61"/>
      <c r="AA93" s="62">
        <f t="shared" si="11"/>
        <v>0</v>
      </c>
      <c r="AB93" s="61"/>
      <c r="AC93" s="61"/>
      <c r="AD93" s="67">
        <f t="shared" si="12"/>
        <v>0</v>
      </c>
      <c r="AE93" s="61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122"/>
    </row>
    <row r="94" spans="1:44" ht="15" customHeight="1" x14ac:dyDescent="0.25">
      <c r="A94" s="25">
        <v>1</v>
      </c>
      <c r="B94" s="26" t="s">
        <v>10</v>
      </c>
      <c r="C94" s="26" t="s">
        <v>42</v>
      </c>
      <c r="D94" s="30">
        <v>55603</v>
      </c>
      <c r="E94" s="31" t="s">
        <v>45</v>
      </c>
      <c r="F94" s="56">
        <v>1000</v>
      </c>
      <c r="G94" s="101"/>
      <c r="H94" s="101"/>
      <c r="I94" s="61">
        <f t="shared" si="9"/>
        <v>1000</v>
      </c>
      <c r="J94" s="112"/>
      <c r="K94" s="112"/>
      <c r="L94" s="62">
        <f t="shared" si="13"/>
        <v>1000</v>
      </c>
      <c r="M94" s="106"/>
      <c r="N94" s="106"/>
      <c r="O94" s="62">
        <f t="shared" si="14"/>
        <v>1000</v>
      </c>
      <c r="P94" s="61"/>
      <c r="Q94" s="61"/>
      <c r="R94" s="62">
        <f t="shared" si="15"/>
        <v>1000</v>
      </c>
      <c r="S94" s="61"/>
      <c r="T94" s="61"/>
      <c r="U94" s="62">
        <f t="shared" si="16"/>
        <v>1000</v>
      </c>
      <c r="V94" s="61"/>
      <c r="W94" s="61"/>
      <c r="X94" s="62">
        <f t="shared" si="10"/>
        <v>1000</v>
      </c>
      <c r="Y94" s="61"/>
      <c r="Z94" s="61"/>
      <c r="AA94" s="62">
        <f t="shared" si="11"/>
        <v>1000</v>
      </c>
      <c r="AB94" s="61"/>
      <c r="AC94" s="61"/>
      <c r="AD94" s="67">
        <f t="shared" si="12"/>
        <v>1000</v>
      </c>
      <c r="AE94" s="61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122"/>
    </row>
    <row r="95" spans="1:44" ht="15" customHeight="1" x14ac:dyDescent="0.25">
      <c r="A95" s="25">
        <v>1</v>
      </c>
      <c r="B95" s="26" t="s">
        <v>10</v>
      </c>
      <c r="C95" s="26" t="s">
        <v>42</v>
      </c>
      <c r="D95" s="30">
        <v>55703</v>
      </c>
      <c r="E95" s="31" t="s">
        <v>65</v>
      </c>
      <c r="F95" s="56">
        <v>1000</v>
      </c>
      <c r="G95" s="101"/>
      <c r="H95" s="101"/>
      <c r="I95" s="61">
        <f t="shared" si="9"/>
        <v>1000</v>
      </c>
      <c r="J95" s="112"/>
      <c r="K95" s="112"/>
      <c r="L95" s="62">
        <f t="shared" si="13"/>
        <v>1000</v>
      </c>
      <c r="M95" s="106"/>
      <c r="N95" s="106"/>
      <c r="O95" s="62">
        <f t="shared" si="14"/>
        <v>1000</v>
      </c>
      <c r="P95" s="112"/>
      <c r="Q95" s="61"/>
      <c r="R95" s="62">
        <f t="shared" si="15"/>
        <v>1000</v>
      </c>
      <c r="S95" s="61"/>
      <c r="T95" s="61"/>
      <c r="U95" s="62">
        <f t="shared" si="16"/>
        <v>1000</v>
      </c>
      <c r="V95" s="61"/>
      <c r="W95" s="61"/>
      <c r="X95" s="62">
        <f t="shared" si="10"/>
        <v>1000</v>
      </c>
      <c r="Y95" s="61"/>
      <c r="Z95" s="61"/>
      <c r="AA95" s="62">
        <f t="shared" si="11"/>
        <v>1000</v>
      </c>
      <c r="AB95" s="61"/>
      <c r="AC95" s="61"/>
      <c r="AD95" s="67">
        <f t="shared" si="12"/>
        <v>1000</v>
      </c>
      <c r="AE95" s="61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122"/>
    </row>
    <row r="96" spans="1:44" ht="15" customHeight="1" x14ac:dyDescent="0.25">
      <c r="A96" s="25">
        <v>1</v>
      </c>
      <c r="B96" s="26" t="s">
        <v>10</v>
      </c>
      <c r="C96" s="26" t="s">
        <v>42</v>
      </c>
      <c r="D96" s="30">
        <v>55799</v>
      </c>
      <c r="E96" s="31" t="s">
        <v>141</v>
      </c>
      <c r="F96" s="56">
        <v>10000</v>
      </c>
      <c r="G96" s="101"/>
      <c r="H96" s="101"/>
      <c r="I96" s="61">
        <f t="shared" si="9"/>
        <v>10000</v>
      </c>
      <c r="J96" s="112"/>
      <c r="K96" s="112"/>
      <c r="L96" s="62">
        <f t="shared" si="13"/>
        <v>10000</v>
      </c>
      <c r="M96" s="106"/>
      <c r="N96" s="106"/>
      <c r="O96" s="62">
        <f t="shared" si="14"/>
        <v>10000</v>
      </c>
      <c r="P96" s="112"/>
      <c r="Q96" s="61"/>
      <c r="R96" s="62">
        <f t="shared" si="15"/>
        <v>10000</v>
      </c>
      <c r="S96" s="61"/>
      <c r="T96" s="61"/>
      <c r="U96" s="62">
        <f t="shared" si="16"/>
        <v>10000</v>
      </c>
      <c r="V96" s="61"/>
      <c r="W96" s="61"/>
      <c r="X96" s="62">
        <f t="shared" si="10"/>
        <v>10000</v>
      </c>
      <c r="Y96" s="61"/>
      <c r="Z96" s="61"/>
      <c r="AA96" s="62">
        <f t="shared" si="11"/>
        <v>10000</v>
      </c>
      <c r="AB96" s="61"/>
      <c r="AC96" s="61"/>
      <c r="AD96" s="67">
        <f t="shared" si="12"/>
        <v>10000</v>
      </c>
      <c r="AE96" s="61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122"/>
    </row>
    <row r="97" spans="1:44" ht="15" customHeight="1" x14ac:dyDescent="0.25">
      <c r="A97" s="25">
        <v>1</v>
      </c>
      <c r="B97" s="26" t="s">
        <v>10</v>
      </c>
      <c r="C97" s="26" t="s">
        <v>42</v>
      </c>
      <c r="D97" s="30">
        <v>72101</v>
      </c>
      <c r="E97" s="31" t="s">
        <v>112</v>
      </c>
      <c r="F97" s="56">
        <v>371456.35</v>
      </c>
      <c r="G97" s="101"/>
      <c r="H97" s="101"/>
      <c r="I97" s="61">
        <f t="shared" si="9"/>
        <v>371456.35</v>
      </c>
      <c r="J97" s="112"/>
      <c r="K97" s="112"/>
      <c r="L97" s="62">
        <f t="shared" si="13"/>
        <v>371456.35</v>
      </c>
      <c r="M97" s="106"/>
      <c r="N97" s="106"/>
      <c r="O97" s="62">
        <f t="shared" si="14"/>
        <v>371456.35</v>
      </c>
      <c r="P97" s="112"/>
      <c r="Q97" s="61"/>
      <c r="R97" s="62">
        <f t="shared" si="15"/>
        <v>371456.35</v>
      </c>
      <c r="S97" s="61"/>
      <c r="T97" s="61"/>
      <c r="U97" s="62">
        <f t="shared" si="16"/>
        <v>371456.35</v>
      </c>
      <c r="V97" s="61"/>
      <c r="W97" s="61"/>
      <c r="X97" s="62">
        <f t="shared" si="10"/>
        <v>371456.35</v>
      </c>
      <c r="Y97" s="61"/>
      <c r="Z97" s="61"/>
      <c r="AA97" s="62">
        <f t="shared" si="11"/>
        <v>371456.35</v>
      </c>
      <c r="AB97" s="61"/>
      <c r="AC97" s="61"/>
      <c r="AD97" s="67">
        <f t="shared" si="12"/>
        <v>371456.35</v>
      </c>
      <c r="AE97" s="61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122"/>
    </row>
    <row r="98" spans="1:44" ht="15" hidden="1" customHeight="1" x14ac:dyDescent="0.25">
      <c r="A98" s="25">
        <v>1</v>
      </c>
      <c r="B98" s="26" t="s">
        <v>10</v>
      </c>
      <c r="C98" s="26" t="s">
        <v>42</v>
      </c>
      <c r="D98" s="30"/>
      <c r="E98" s="31"/>
      <c r="F98" s="56"/>
      <c r="G98" s="101"/>
      <c r="H98" s="101"/>
      <c r="I98" s="61">
        <f t="shared" si="9"/>
        <v>0</v>
      </c>
      <c r="J98" s="112"/>
      <c r="K98" s="112"/>
      <c r="L98" s="62">
        <f t="shared" si="13"/>
        <v>0</v>
      </c>
      <c r="M98" s="106"/>
      <c r="N98" s="106"/>
      <c r="O98" s="62">
        <f t="shared" si="14"/>
        <v>0</v>
      </c>
      <c r="P98" s="61"/>
      <c r="Q98" s="61"/>
      <c r="R98" s="62">
        <f t="shared" si="15"/>
        <v>0</v>
      </c>
      <c r="S98" s="61"/>
      <c r="T98" s="61"/>
      <c r="U98" s="62">
        <f t="shared" si="16"/>
        <v>0</v>
      </c>
      <c r="V98" s="61"/>
      <c r="W98" s="61"/>
      <c r="X98" s="62">
        <f t="shared" si="10"/>
        <v>0</v>
      </c>
      <c r="Y98" s="61"/>
      <c r="Z98" s="61"/>
      <c r="AA98" s="62">
        <f t="shared" si="11"/>
        <v>0</v>
      </c>
      <c r="AB98" s="61"/>
      <c r="AC98" s="61"/>
      <c r="AD98" s="67">
        <f t="shared" si="12"/>
        <v>0</v>
      </c>
      <c r="AE98" s="61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122"/>
    </row>
    <row r="99" spans="1:44" ht="15" hidden="1" customHeight="1" x14ac:dyDescent="0.25">
      <c r="A99" s="25">
        <v>1</v>
      </c>
      <c r="B99" s="26" t="s">
        <v>10</v>
      </c>
      <c r="C99" s="26" t="s">
        <v>42</v>
      </c>
      <c r="D99" s="30"/>
      <c r="E99" s="31"/>
      <c r="F99" s="56"/>
      <c r="G99" s="101"/>
      <c r="H99" s="101"/>
      <c r="I99" s="61">
        <f t="shared" si="9"/>
        <v>0</v>
      </c>
      <c r="J99" s="112"/>
      <c r="K99" s="112"/>
      <c r="L99" s="62">
        <f t="shared" si="13"/>
        <v>0</v>
      </c>
      <c r="M99" s="106"/>
      <c r="N99" s="106"/>
      <c r="O99" s="62">
        <f t="shared" si="14"/>
        <v>0</v>
      </c>
      <c r="P99" s="61"/>
      <c r="Q99" s="61"/>
      <c r="R99" s="62">
        <f t="shared" si="15"/>
        <v>0</v>
      </c>
      <c r="S99" s="61"/>
      <c r="T99" s="61"/>
      <c r="U99" s="62">
        <f t="shared" si="16"/>
        <v>0</v>
      </c>
      <c r="V99" s="61"/>
      <c r="W99" s="61"/>
      <c r="X99" s="62">
        <f t="shared" si="10"/>
        <v>0</v>
      </c>
      <c r="Y99" s="61"/>
      <c r="Z99" s="61"/>
      <c r="AA99" s="62">
        <f t="shared" si="11"/>
        <v>0</v>
      </c>
      <c r="AB99" s="61"/>
      <c r="AC99" s="61"/>
      <c r="AD99" s="67">
        <f t="shared" si="12"/>
        <v>0</v>
      </c>
      <c r="AE99" s="61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122"/>
    </row>
    <row r="100" spans="1:44" ht="15" hidden="1" customHeight="1" x14ac:dyDescent="0.25">
      <c r="A100" s="25">
        <v>1</v>
      </c>
      <c r="B100" s="26" t="s">
        <v>10</v>
      </c>
      <c r="C100" s="26" t="s">
        <v>42</v>
      </c>
      <c r="D100" s="30"/>
      <c r="E100" s="31"/>
      <c r="F100" s="56"/>
      <c r="G100" s="101"/>
      <c r="H100" s="101"/>
      <c r="I100" s="61">
        <f t="shared" ref="I100:I136" si="17">F100+G100-H100</f>
        <v>0</v>
      </c>
      <c r="J100" s="112"/>
      <c r="K100" s="112"/>
      <c r="L100" s="62">
        <f t="shared" si="13"/>
        <v>0</v>
      </c>
      <c r="M100" s="106"/>
      <c r="N100" s="106"/>
      <c r="O100" s="62">
        <f t="shared" si="14"/>
        <v>0</v>
      </c>
      <c r="P100" s="61"/>
      <c r="Q100" s="61"/>
      <c r="R100" s="62">
        <f t="shared" si="15"/>
        <v>0</v>
      </c>
      <c r="S100" s="61"/>
      <c r="T100" s="61"/>
      <c r="U100" s="62">
        <f t="shared" si="16"/>
        <v>0</v>
      </c>
      <c r="V100" s="61"/>
      <c r="W100" s="61"/>
      <c r="X100" s="62">
        <f t="shared" si="10"/>
        <v>0</v>
      </c>
      <c r="Y100" s="61"/>
      <c r="Z100" s="61"/>
      <c r="AA100" s="62">
        <f t="shared" si="11"/>
        <v>0</v>
      </c>
      <c r="AB100" s="61"/>
      <c r="AC100" s="61"/>
      <c r="AD100" s="67">
        <f t="shared" si="12"/>
        <v>0</v>
      </c>
      <c r="AE100" s="61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  <c r="AQ100" s="66"/>
      <c r="AR100" s="122"/>
    </row>
    <row r="101" spans="1:44" ht="15" hidden="1" customHeight="1" x14ac:dyDescent="0.25">
      <c r="A101" s="25">
        <v>1</v>
      </c>
      <c r="B101" s="26" t="s">
        <v>10</v>
      </c>
      <c r="C101" s="26" t="s">
        <v>42</v>
      </c>
      <c r="D101" s="36"/>
      <c r="E101" s="37"/>
      <c r="F101" s="56"/>
      <c r="G101" s="101"/>
      <c r="H101" s="101"/>
      <c r="I101" s="61">
        <f t="shared" si="17"/>
        <v>0</v>
      </c>
      <c r="J101" s="112"/>
      <c r="K101" s="112"/>
      <c r="L101" s="62">
        <f t="shared" si="13"/>
        <v>0</v>
      </c>
      <c r="M101" s="106"/>
      <c r="N101" s="106"/>
      <c r="O101" s="62">
        <f t="shared" si="14"/>
        <v>0</v>
      </c>
      <c r="P101" s="61"/>
      <c r="Q101" s="61"/>
      <c r="R101" s="62">
        <f t="shared" si="15"/>
        <v>0</v>
      </c>
      <c r="S101" s="61"/>
      <c r="T101" s="61"/>
      <c r="U101" s="62">
        <f t="shared" si="16"/>
        <v>0</v>
      </c>
      <c r="V101" s="61"/>
      <c r="W101" s="61"/>
      <c r="X101" s="62">
        <f t="shared" si="10"/>
        <v>0</v>
      </c>
      <c r="Y101" s="61"/>
      <c r="Z101" s="61"/>
      <c r="AA101" s="62">
        <f t="shared" si="11"/>
        <v>0</v>
      </c>
      <c r="AB101" s="61"/>
      <c r="AC101" s="61"/>
      <c r="AD101" s="67">
        <f t="shared" si="12"/>
        <v>0</v>
      </c>
      <c r="AE101" s="61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6"/>
      <c r="AR101" s="122"/>
    </row>
    <row r="102" spans="1:44" ht="15" hidden="1" customHeight="1" x14ac:dyDescent="0.25">
      <c r="A102" s="25">
        <v>1</v>
      </c>
      <c r="B102" s="26" t="s">
        <v>10</v>
      </c>
      <c r="C102" s="26" t="s">
        <v>42</v>
      </c>
      <c r="D102" s="36">
        <v>72101</v>
      </c>
      <c r="E102" s="37" t="s">
        <v>112</v>
      </c>
      <c r="F102" s="56"/>
      <c r="G102" s="101"/>
      <c r="H102" s="101"/>
      <c r="I102" s="61">
        <f t="shared" si="17"/>
        <v>0</v>
      </c>
      <c r="J102" s="112"/>
      <c r="K102" s="112"/>
      <c r="L102" s="62">
        <f t="shared" si="13"/>
        <v>0</v>
      </c>
      <c r="M102" s="106"/>
      <c r="N102" s="106"/>
      <c r="O102" s="62">
        <f t="shared" si="14"/>
        <v>0</v>
      </c>
      <c r="P102" s="61"/>
      <c r="Q102" s="61"/>
      <c r="R102" s="62">
        <f t="shared" si="15"/>
        <v>0</v>
      </c>
      <c r="S102" s="61"/>
      <c r="T102" s="61"/>
      <c r="U102" s="62">
        <f t="shared" si="16"/>
        <v>0</v>
      </c>
      <c r="V102" s="61"/>
      <c r="W102" s="61"/>
      <c r="X102" s="62">
        <f t="shared" si="10"/>
        <v>0</v>
      </c>
      <c r="Y102" s="61"/>
      <c r="Z102" s="61"/>
      <c r="AA102" s="62">
        <f t="shared" si="11"/>
        <v>0</v>
      </c>
      <c r="AB102" s="61"/>
      <c r="AC102" s="61"/>
      <c r="AD102" s="67">
        <f t="shared" si="12"/>
        <v>0</v>
      </c>
      <c r="AE102" s="61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6"/>
      <c r="AR102" s="122"/>
    </row>
    <row r="103" spans="1:44" ht="15" customHeight="1" x14ac:dyDescent="0.25">
      <c r="A103" s="25"/>
      <c r="B103" s="26"/>
      <c r="C103" s="26"/>
      <c r="D103" s="29"/>
      <c r="E103" s="28"/>
      <c r="F103" s="56"/>
      <c r="G103" s="101"/>
      <c r="H103" s="101"/>
      <c r="I103" s="61">
        <f t="shared" si="17"/>
        <v>0</v>
      </c>
      <c r="J103" s="112"/>
      <c r="K103" s="112"/>
      <c r="L103" s="62">
        <f t="shared" si="13"/>
        <v>0</v>
      </c>
      <c r="M103" s="106"/>
      <c r="N103" s="106"/>
      <c r="O103" s="62">
        <f t="shared" si="14"/>
        <v>0</v>
      </c>
      <c r="P103" s="61"/>
      <c r="Q103" s="61"/>
      <c r="R103" s="62">
        <f t="shared" si="15"/>
        <v>0</v>
      </c>
      <c r="S103" s="61"/>
      <c r="T103" s="61"/>
      <c r="U103" s="62"/>
      <c r="V103" s="61"/>
      <c r="W103" s="61"/>
      <c r="X103" s="62"/>
      <c r="Y103" s="61"/>
      <c r="Z103" s="61"/>
      <c r="AA103" s="62"/>
      <c r="AB103" s="61"/>
      <c r="AC103" s="61"/>
      <c r="AD103" s="67">
        <f t="shared" si="12"/>
        <v>0</v>
      </c>
      <c r="AE103" s="232"/>
      <c r="AF103" s="171"/>
      <c r="AG103" s="171"/>
      <c r="AH103" s="171"/>
      <c r="AI103" s="171"/>
      <c r="AJ103" s="171"/>
      <c r="AK103" s="171"/>
      <c r="AL103" s="66"/>
      <c r="AM103" s="171"/>
      <c r="AN103" s="171"/>
      <c r="AO103" s="171"/>
      <c r="AP103" s="171"/>
      <c r="AQ103" s="171"/>
      <c r="AR103" s="122"/>
    </row>
    <row r="104" spans="1:44" ht="15" customHeight="1" x14ac:dyDescent="0.25">
      <c r="A104" s="25">
        <v>1</v>
      </c>
      <c r="B104" s="26" t="s">
        <v>42</v>
      </c>
      <c r="C104" s="26" t="s">
        <v>10</v>
      </c>
      <c r="D104" s="29">
        <v>51101</v>
      </c>
      <c r="E104" s="28" t="s">
        <v>11</v>
      </c>
      <c r="F104" s="56">
        <v>486009.84</v>
      </c>
      <c r="G104" s="134"/>
      <c r="H104" s="101"/>
      <c r="I104" s="61">
        <f t="shared" si="17"/>
        <v>486009.84</v>
      </c>
      <c r="J104" s="112"/>
      <c r="K104" s="112"/>
      <c r="L104" s="62">
        <f t="shared" si="13"/>
        <v>486009.84</v>
      </c>
      <c r="M104" s="106"/>
      <c r="N104" s="106"/>
      <c r="O104" s="62">
        <f t="shared" si="14"/>
        <v>486009.84</v>
      </c>
      <c r="P104" s="61"/>
      <c r="Q104" s="61"/>
      <c r="R104" s="62">
        <f t="shared" si="15"/>
        <v>486009.84</v>
      </c>
      <c r="S104" s="61"/>
      <c r="T104" s="61"/>
      <c r="U104" s="62">
        <f t="shared" si="16"/>
        <v>486009.84</v>
      </c>
      <c r="V104" s="61"/>
      <c r="W104" s="61"/>
      <c r="X104" s="62">
        <f t="shared" ref="X104:X151" si="18">U104+V104-W104</f>
        <v>486009.84</v>
      </c>
      <c r="Y104" s="61"/>
      <c r="Z104" s="61"/>
      <c r="AA104" s="62">
        <f t="shared" ref="AA104:AA151" si="19">X104+Y104-Z104</f>
        <v>486009.84</v>
      </c>
      <c r="AB104" s="61"/>
      <c r="AC104" s="61"/>
      <c r="AD104" s="67">
        <f t="shared" si="12"/>
        <v>486009.84</v>
      </c>
      <c r="AE104" s="61"/>
      <c r="AF104" s="66"/>
      <c r="AG104" s="66"/>
      <c r="AH104" s="66"/>
      <c r="AI104" s="193"/>
      <c r="AJ104" s="196"/>
      <c r="AK104" s="196"/>
      <c r="AL104" s="205"/>
      <c r="AM104" s="169"/>
      <c r="AN104" s="169"/>
      <c r="AO104" s="222"/>
      <c r="AP104" s="169"/>
      <c r="AQ104" s="169"/>
      <c r="AR104" s="122"/>
    </row>
    <row r="105" spans="1:44" ht="15" customHeight="1" x14ac:dyDescent="0.25">
      <c r="A105" s="25">
        <v>1</v>
      </c>
      <c r="B105" s="26" t="s">
        <v>42</v>
      </c>
      <c r="C105" s="26" t="s">
        <v>10</v>
      </c>
      <c r="D105" s="29">
        <v>51107</v>
      </c>
      <c r="E105" s="28" t="s">
        <v>46</v>
      </c>
      <c r="F105" s="56">
        <v>2443.5</v>
      </c>
      <c r="G105" s="101"/>
      <c r="H105" s="101"/>
      <c r="I105" s="61">
        <f t="shared" si="17"/>
        <v>2443.5</v>
      </c>
      <c r="J105" s="112"/>
      <c r="K105" s="112"/>
      <c r="L105" s="62">
        <f t="shared" si="13"/>
        <v>2443.5</v>
      </c>
      <c r="M105" s="106"/>
      <c r="N105" s="106"/>
      <c r="O105" s="62">
        <f t="shared" si="14"/>
        <v>2443.5</v>
      </c>
      <c r="P105" s="61"/>
      <c r="Q105" s="61"/>
      <c r="R105" s="62">
        <f t="shared" si="15"/>
        <v>2443.5</v>
      </c>
      <c r="S105" s="61"/>
      <c r="T105" s="61"/>
      <c r="U105" s="62">
        <f t="shared" si="16"/>
        <v>2443.5</v>
      </c>
      <c r="V105" s="61"/>
      <c r="W105" s="61"/>
      <c r="X105" s="62">
        <f t="shared" si="18"/>
        <v>2443.5</v>
      </c>
      <c r="Y105" s="61"/>
      <c r="Z105" s="61"/>
      <c r="AA105" s="62">
        <f t="shared" si="19"/>
        <v>2443.5</v>
      </c>
      <c r="AB105" s="61"/>
      <c r="AC105" s="61"/>
      <c r="AD105" s="67">
        <f t="shared" si="12"/>
        <v>2443.5</v>
      </c>
      <c r="AE105" s="61"/>
      <c r="AF105" s="66"/>
      <c r="AG105" s="66"/>
      <c r="AH105" s="66"/>
      <c r="AI105" s="193"/>
      <c r="AJ105" s="205"/>
      <c r="AK105" s="197"/>
      <c r="AL105" s="166"/>
      <c r="AM105" s="166"/>
      <c r="AN105" s="166"/>
      <c r="AO105" s="166"/>
      <c r="AP105" s="166"/>
      <c r="AQ105" s="166"/>
      <c r="AR105" s="122"/>
    </row>
    <row r="106" spans="1:44" ht="15" customHeight="1" x14ac:dyDescent="0.25">
      <c r="A106" s="25">
        <v>1</v>
      </c>
      <c r="B106" s="26" t="s">
        <v>42</v>
      </c>
      <c r="C106" s="26" t="s">
        <v>10</v>
      </c>
      <c r="D106" s="29">
        <v>51201</v>
      </c>
      <c r="E106" s="28" t="s">
        <v>12</v>
      </c>
      <c r="F106" s="56">
        <v>108240</v>
      </c>
      <c r="G106" s="101"/>
      <c r="H106" s="101"/>
      <c r="I106" s="61">
        <f t="shared" si="17"/>
        <v>108240</v>
      </c>
      <c r="J106" s="112"/>
      <c r="K106" s="112"/>
      <c r="L106" s="62">
        <f t="shared" si="13"/>
        <v>108240</v>
      </c>
      <c r="M106" s="106"/>
      <c r="N106" s="106"/>
      <c r="O106" s="62">
        <f t="shared" si="14"/>
        <v>108240</v>
      </c>
      <c r="P106" s="61"/>
      <c r="Q106" s="61"/>
      <c r="R106" s="62">
        <f t="shared" si="15"/>
        <v>108240</v>
      </c>
      <c r="S106" s="61"/>
      <c r="T106" s="61"/>
      <c r="U106" s="62">
        <f t="shared" si="16"/>
        <v>108240</v>
      </c>
      <c r="V106" s="61"/>
      <c r="W106" s="61"/>
      <c r="X106" s="62">
        <f t="shared" si="18"/>
        <v>108240</v>
      </c>
      <c r="Y106" s="61"/>
      <c r="Z106" s="61"/>
      <c r="AA106" s="62">
        <f t="shared" si="19"/>
        <v>108240</v>
      </c>
      <c r="AB106" s="61"/>
      <c r="AC106" s="61"/>
      <c r="AD106" s="67">
        <f t="shared" si="12"/>
        <v>108240</v>
      </c>
      <c r="AE106" s="61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122"/>
    </row>
    <row r="107" spans="1:44" ht="15" hidden="1" customHeight="1" x14ac:dyDescent="0.25">
      <c r="A107" s="25">
        <v>1</v>
      </c>
      <c r="B107" s="26" t="s">
        <v>42</v>
      </c>
      <c r="C107" s="26" t="s">
        <v>10</v>
      </c>
      <c r="D107" s="29">
        <v>51203</v>
      </c>
      <c r="E107" s="28" t="s">
        <v>125</v>
      </c>
      <c r="F107" s="56"/>
      <c r="G107" s="101"/>
      <c r="H107" s="101"/>
      <c r="I107" s="61">
        <f t="shared" si="17"/>
        <v>0</v>
      </c>
      <c r="J107" s="112"/>
      <c r="K107" s="112"/>
      <c r="L107" s="62">
        <f t="shared" si="13"/>
        <v>0</v>
      </c>
      <c r="M107" s="106"/>
      <c r="N107" s="106"/>
      <c r="O107" s="62">
        <f t="shared" si="14"/>
        <v>0</v>
      </c>
      <c r="P107" s="61"/>
      <c r="Q107" s="61"/>
      <c r="R107" s="62">
        <f t="shared" si="15"/>
        <v>0</v>
      </c>
      <c r="S107" s="107"/>
      <c r="T107" s="61"/>
      <c r="U107" s="62">
        <f t="shared" si="16"/>
        <v>0</v>
      </c>
      <c r="V107" s="107"/>
      <c r="W107" s="61"/>
      <c r="X107" s="62">
        <f t="shared" si="18"/>
        <v>0</v>
      </c>
      <c r="Y107" s="107"/>
      <c r="Z107" s="61"/>
      <c r="AA107" s="62">
        <f t="shared" si="19"/>
        <v>0</v>
      </c>
      <c r="AB107" s="107"/>
      <c r="AC107" s="61"/>
      <c r="AD107" s="67">
        <f t="shared" si="12"/>
        <v>0</v>
      </c>
      <c r="AE107" s="61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122"/>
    </row>
    <row r="108" spans="1:44" ht="15" customHeight="1" x14ac:dyDescent="0.25">
      <c r="A108" s="25">
        <v>1</v>
      </c>
      <c r="B108" s="26" t="s">
        <v>42</v>
      </c>
      <c r="C108" s="26" t="s">
        <v>10</v>
      </c>
      <c r="D108" s="29">
        <v>51301</v>
      </c>
      <c r="E108" s="28" t="s">
        <v>43</v>
      </c>
      <c r="F108" s="56">
        <v>22822.5</v>
      </c>
      <c r="G108" s="101"/>
      <c r="H108" s="101"/>
      <c r="I108" s="61">
        <f t="shared" si="17"/>
        <v>22822.5</v>
      </c>
      <c r="J108" s="112">
        <v>20507.22</v>
      </c>
      <c r="K108" s="112"/>
      <c r="L108" s="62">
        <f t="shared" si="13"/>
        <v>43329.72</v>
      </c>
      <c r="M108" s="106"/>
      <c r="N108" s="106"/>
      <c r="O108" s="62">
        <f t="shared" si="14"/>
        <v>43329.72</v>
      </c>
      <c r="P108" s="61"/>
      <c r="Q108" s="61"/>
      <c r="R108" s="62">
        <f t="shared" si="15"/>
        <v>43329.72</v>
      </c>
      <c r="S108" s="61"/>
      <c r="T108" s="61"/>
      <c r="U108" s="62">
        <f t="shared" si="16"/>
        <v>43329.72</v>
      </c>
      <c r="V108" s="61"/>
      <c r="W108" s="61"/>
      <c r="X108" s="62">
        <f t="shared" si="18"/>
        <v>43329.72</v>
      </c>
      <c r="Y108" s="61"/>
      <c r="Z108" s="61"/>
      <c r="AA108" s="62">
        <f t="shared" si="19"/>
        <v>43329.72</v>
      </c>
      <c r="AB108" s="61"/>
      <c r="AC108" s="61"/>
      <c r="AD108" s="67">
        <f t="shared" si="12"/>
        <v>43329.72</v>
      </c>
      <c r="AE108" s="61"/>
      <c r="AF108" s="66"/>
      <c r="AG108" s="66"/>
      <c r="AH108" s="66"/>
      <c r="AI108" s="191"/>
      <c r="AJ108" s="196"/>
      <c r="AK108" s="198"/>
      <c r="AL108" s="205"/>
      <c r="AM108" s="169"/>
      <c r="AN108" s="169"/>
      <c r="AO108" s="222"/>
      <c r="AP108" s="169"/>
      <c r="AQ108" s="169"/>
      <c r="AR108" s="122"/>
    </row>
    <row r="109" spans="1:44" ht="15" customHeight="1" x14ac:dyDescent="0.25">
      <c r="A109" s="25">
        <v>1</v>
      </c>
      <c r="B109" s="26" t="s">
        <v>42</v>
      </c>
      <c r="C109" s="26" t="s">
        <v>10</v>
      </c>
      <c r="D109" s="30">
        <v>51401</v>
      </c>
      <c r="E109" s="31" t="s">
        <v>13</v>
      </c>
      <c r="F109" s="56">
        <v>46082.45</v>
      </c>
      <c r="G109" s="134"/>
      <c r="H109" s="101"/>
      <c r="I109" s="61">
        <f t="shared" si="17"/>
        <v>46082.45</v>
      </c>
      <c r="J109" s="112"/>
      <c r="K109" s="112"/>
      <c r="L109" s="62">
        <f t="shared" si="13"/>
        <v>46082.45</v>
      </c>
      <c r="M109" s="106"/>
      <c r="N109" s="106"/>
      <c r="O109" s="62">
        <f t="shared" si="14"/>
        <v>46082.45</v>
      </c>
      <c r="P109" s="61"/>
      <c r="Q109" s="61"/>
      <c r="R109" s="62">
        <f t="shared" si="15"/>
        <v>46082.45</v>
      </c>
      <c r="S109" s="61"/>
      <c r="T109" s="61"/>
      <c r="U109" s="62">
        <f t="shared" si="16"/>
        <v>46082.45</v>
      </c>
      <c r="V109" s="116"/>
      <c r="W109" s="61"/>
      <c r="X109" s="62">
        <f t="shared" si="18"/>
        <v>46082.45</v>
      </c>
      <c r="Y109" s="61"/>
      <c r="Z109" s="61"/>
      <c r="AA109" s="62">
        <f t="shared" si="19"/>
        <v>46082.45</v>
      </c>
      <c r="AB109" s="61"/>
      <c r="AC109" s="61"/>
      <c r="AD109" s="67">
        <f t="shared" si="12"/>
        <v>46082.45</v>
      </c>
      <c r="AE109" s="61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122"/>
    </row>
    <row r="110" spans="1:44" ht="15" customHeight="1" x14ac:dyDescent="0.25">
      <c r="A110" s="25">
        <v>1</v>
      </c>
      <c r="B110" s="26" t="s">
        <v>42</v>
      </c>
      <c r="C110" s="26" t="s">
        <v>10</v>
      </c>
      <c r="D110" s="30">
        <v>51402</v>
      </c>
      <c r="E110" s="31" t="s">
        <v>14</v>
      </c>
      <c r="F110" s="56">
        <v>12375.19</v>
      </c>
      <c r="G110" s="101"/>
      <c r="H110" s="101"/>
      <c r="I110" s="61">
        <f t="shared" si="17"/>
        <v>12375.19</v>
      </c>
      <c r="J110" s="112"/>
      <c r="K110" s="112"/>
      <c r="L110" s="62">
        <f t="shared" si="13"/>
        <v>12375.19</v>
      </c>
      <c r="M110" s="106"/>
      <c r="N110" s="106"/>
      <c r="O110" s="62">
        <f t="shared" si="14"/>
        <v>12375.19</v>
      </c>
      <c r="P110" s="61"/>
      <c r="Q110" s="61"/>
      <c r="R110" s="62">
        <f t="shared" si="15"/>
        <v>12375.19</v>
      </c>
      <c r="S110" s="61"/>
      <c r="T110" s="61"/>
      <c r="U110" s="62">
        <f t="shared" si="16"/>
        <v>12375.19</v>
      </c>
      <c r="V110" s="61"/>
      <c r="W110" s="61"/>
      <c r="X110" s="62">
        <f t="shared" si="18"/>
        <v>12375.19</v>
      </c>
      <c r="Y110" s="61"/>
      <c r="Z110" s="61"/>
      <c r="AA110" s="62">
        <f t="shared" si="19"/>
        <v>12375.19</v>
      </c>
      <c r="AB110" s="61"/>
      <c r="AC110" s="61"/>
      <c r="AD110" s="67">
        <f t="shared" si="12"/>
        <v>12375.19</v>
      </c>
      <c r="AE110" s="61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  <c r="AP110" s="66"/>
      <c r="AQ110" s="66"/>
      <c r="AR110" s="122"/>
    </row>
    <row r="111" spans="1:44" ht="15" customHeight="1" x14ac:dyDescent="0.25">
      <c r="A111" s="25">
        <v>1</v>
      </c>
      <c r="B111" s="26" t="s">
        <v>42</v>
      </c>
      <c r="C111" s="26" t="s">
        <v>10</v>
      </c>
      <c r="D111" s="30">
        <v>51501</v>
      </c>
      <c r="E111" s="31" t="s">
        <v>13</v>
      </c>
      <c r="F111" s="56">
        <v>42985.54</v>
      </c>
      <c r="G111" s="134"/>
      <c r="H111" s="101"/>
      <c r="I111" s="61">
        <f t="shared" si="17"/>
        <v>42985.54</v>
      </c>
      <c r="J111" s="112"/>
      <c r="K111" s="112"/>
      <c r="L111" s="62">
        <f t="shared" si="13"/>
        <v>42985.54</v>
      </c>
      <c r="M111" s="106"/>
      <c r="N111" s="106"/>
      <c r="O111" s="62">
        <f t="shared" si="14"/>
        <v>42985.54</v>
      </c>
      <c r="P111" s="61"/>
      <c r="Q111" s="61"/>
      <c r="R111" s="62">
        <f t="shared" si="15"/>
        <v>42985.54</v>
      </c>
      <c r="S111" s="61"/>
      <c r="T111" s="61"/>
      <c r="U111" s="62">
        <f t="shared" si="16"/>
        <v>42985.54</v>
      </c>
      <c r="V111" s="116"/>
      <c r="W111" s="61"/>
      <c r="X111" s="62">
        <f t="shared" si="18"/>
        <v>42985.54</v>
      </c>
      <c r="Y111" s="61"/>
      <c r="Z111" s="61"/>
      <c r="AA111" s="62">
        <f t="shared" si="19"/>
        <v>42985.54</v>
      </c>
      <c r="AB111" s="61"/>
      <c r="AC111" s="61"/>
      <c r="AD111" s="67">
        <f t="shared" si="12"/>
        <v>42985.54</v>
      </c>
      <c r="AE111" s="61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66"/>
      <c r="AR111" s="122"/>
    </row>
    <row r="112" spans="1:44" ht="15" customHeight="1" x14ac:dyDescent="0.25">
      <c r="A112" s="25">
        <v>1</v>
      </c>
      <c r="B112" s="26" t="s">
        <v>42</v>
      </c>
      <c r="C112" s="26" t="s">
        <v>10</v>
      </c>
      <c r="D112" s="29">
        <v>51502</v>
      </c>
      <c r="E112" s="31" t="s">
        <v>14</v>
      </c>
      <c r="F112" s="56">
        <v>8124.16</v>
      </c>
      <c r="G112" s="101"/>
      <c r="H112" s="101"/>
      <c r="I112" s="61">
        <f t="shared" si="17"/>
        <v>8124.16</v>
      </c>
      <c r="J112" s="112"/>
      <c r="K112" s="112"/>
      <c r="L112" s="62">
        <f t="shared" si="13"/>
        <v>8124.16</v>
      </c>
      <c r="M112" s="106"/>
      <c r="N112" s="106"/>
      <c r="O112" s="62">
        <f t="shared" si="14"/>
        <v>8124.16</v>
      </c>
      <c r="P112" s="61"/>
      <c r="Q112" s="61"/>
      <c r="R112" s="62">
        <f t="shared" si="15"/>
        <v>8124.16</v>
      </c>
      <c r="S112" s="61"/>
      <c r="T112" s="61"/>
      <c r="U112" s="62">
        <f t="shared" si="16"/>
        <v>8124.16</v>
      </c>
      <c r="V112" s="61"/>
      <c r="W112" s="61"/>
      <c r="X112" s="62">
        <f t="shared" si="18"/>
        <v>8124.16</v>
      </c>
      <c r="Y112" s="61"/>
      <c r="Z112" s="61"/>
      <c r="AA112" s="62">
        <f t="shared" si="19"/>
        <v>8124.16</v>
      </c>
      <c r="AB112" s="61"/>
      <c r="AC112" s="61"/>
      <c r="AD112" s="67">
        <f t="shared" si="12"/>
        <v>8124.16</v>
      </c>
      <c r="AE112" s="61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  <c r="AP112" s="66"/>
      <c r="AQ112" s="66"/>
      <c r="AR112" s="122"/>
    </row>
    <row r="113" spans="1:45" ht="15" customHeight="1" x14ac:dyDescent="0.25">
      <c r="A113" s="25">
        <v>1</v>
      </c>
      <c r="B113" s="26" t="s">
        <v>42</v>
      </c>
      <c r="C113" s="26" t="s">
        <v>10</v>
      </c>
      <c r="D113" s="29">
        <v>51701</v>
      </c>
      <c r="E113" s="37" t="s">
        <v>90</v>
      </c>
      <c r="F113" s="56">
        <v>25000</v>
      </c>
      <c r="G113" s="101"/>
      <c r="H113" s="101"/>
      <c r="I113" s="61">
        <f t="shared" si="17"/>
        <v>25000</v>
      </c>
      <c r="J113" s="112"/>
      <c r="K113" s="112">
        <v>20507.22</v>
      </c>
      <c r="L113" s="62">
        <f t="shared" si="13"/>
        <v>4492.7799999999988</v>
      </c>
      <c r="M113" s="106"/>
      <c r="N113" s="106"/>
      <c r="O113" s="62">
        <f t="shared" si="14"/>
        <v>4492.7799999999988</v>
      </c>
      <c r="P113" s="61"/>
      <c r="Q113" s="61"/>
      <c r="R113" s="62">
        <f t="shared" si="15"/>
        <v>4492.7799999999988</v>
      </c>
      <c r="S113" s="61"/>
      <c r="T113" s="61"/>
      <c r="U113" s="62">
        <f t="shared" si="16"/>
        <v>4492.7799999999988</v>
      </c>
      <c r="V113" s="61"/>
      <c r="W113" s="61"/>
      <c r="X113" s="62">
        <f t="shared" si="18"/>
        <v>4492.7799999999988</v>
      </c>
      <c r="Y113" s="61"/>
      <c r="Z113" s="61"/>
      <c r="AA113" s="62">
        <f t="shared" si="19"/>
        <v>4492.7799999999988</v>
      </c>
      <c r="AB113" s="61"/>
      <c r="AC113" s="61"/>
      <c r="AD113" s="67">
        <f t="shared" si="12"/>
        <v>4492.7799999999988</v>
      </c>
      <c r="AE113" s="61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122"/>
    </row>
    <row r="114" spans="1:45" ht="15" hidden="1" customHeight="1" x14ac:dyDescent="0.25">
      <c r="A114" s="25">
        <v>1</v>
      </c>
      <c r="B114" s="26" t="s">
        <v>42</v>
      </c>
      <c r="C114" s="26" t="s">
        <v>10</v>
      </c>
      <c r="D114" s="29">
        <v>51702</v>
      </c>
      <c r="E114" s="37" t="s">
        <v>91</v>
      </c>
      <c r="F114" s="56"/>
      <c r="G114" s="101"/>
      <c r="H114" s="101"/>
      <c r="I114" s="61">
        <f t="shared" si="17"/>
        <v>0</v>
      </c>
      <c r="J114" s="112"/>
      <c r="K114" s="112"/>
      <c r="L114" s="62">
        <f t="shared" si="13"/>
        <v>0</v>
      </c>
      <c r="M114" s="106"/>
      <c r="N114" s="106"/>
      <c r="O114" s="62">
        <f t="shared" si="14"/>
        <v>0</v>
      </c>
      <c r="P114" s="61"/>
      <c r="Q114" s="61"/>
      <c r="R114" s="62">
        <f t="shared" si="15"/>
        <v>0</v>
      </c>
      <c r="S114" s="61"/>
      <c r="T114" s="61"/>
      <c r="U114" s="62">
        <f t="shared" si="16"/>
        <v>0</v>
      </c>
      <c r="V114" s="61"/>
      <c r="W114" s="61"/>
      <c r="X114" s="62">
        <f t="shared" si="18"/>
        <v>0</v>
      </c>
      <c r="Y114" s="61"/>
      <c r="Z114" s="61"/>
      <c r="AA114" s="62">
        <f t="shared" si="19"/>
        <v>0</v>
      </c>
      <c r="AB114" s="61"/>
      <c r="AC114" s="61"/>
      <c r="AD114" s="67">
        <f t="shared" si="12"/>
        <v>0</v>
      </c>
      <c r="AE114" s="61"/>
      <c r="AF114" s="66"/>
      <c r="AG114" s="66"/>
      <c r="AH114" s="66"/>
      <c r="AI114" s="66"/>
      <c r="AJ114" s="66"/>
      <c r="AK114" s="66"/>
      <c r="AL114" s="66"/>
      <c r="AM114" s="66"/>
      <c r="AN114" s="66"/>
      <c r="AO114" s="66"/>
      <c r="AP114" s="66"/>
      <c r="AQ114" s="66"/>
      <c r="AR114" s="122"/>
    </row>
    <row r="115" spans="1:45" ht="15" customHeight="1" x14ac:dyDescent="0.25">
      <c r="A115" s="25">
        <v>1</v>
      </c>
      <c r="B115" s="26" t="s">
        <v>42</v>
      </c>
      <c r="C115" s="26" t="s">
        <v>10</v>
      </c>
      <c r="D115" s="29">
        <v>51901</v>
      </c>
      <c r="E115" s="37" t="s">
        <v>16</v>
      </c>
      <c r="F115" s="56"/>
      <c r="G115" s="101">
        <v>3285</v>
      </c>
      <c r="H115" s="101"/>
      <c r="I115" s="61">
        <f t="shared" si="17"/>
        <v>3285</v>
      </c>
      <c r="J115" s="112"/>
      <c r="K115" s="112"/>
      <c r="L115" s="62">
        <f t="shared" si="13"/>
        <v>3285</v>
      </c>
      <c r="M115" s="106"/>
      <c r="N115" s="106"/>
      <c r="O115" s="62">
        <f t="shared" si="14"/>
        <v>3285</v>
      </c>
      <c r="P115" s="61"/>
      <c r="Q115" s="61"/>
      <c r="R115" s="62">
        <f t="shared" si="15"/>
        <v>3285</v>
      </c>
      <c r="S115" s="61"/>
      <c r="T115" s="61"/>
      <c r="U115" s="62">
        <f t="shared" si="16"/>
        <v>3285</v>
      </c>
      <c r="V115" s="61"/>
      <c r="W115" s="61"/>
      <c r="X115" s="62">
        <f t="shared" si="18"/>
        <v>3285</v>
      </c>
      <c r="Y115" s="61"/>
      <c r="Z115" s="61"/>
      <c r="AA115" s="62">
        <f t="shared" si="19"/>
        <v>3285</v>
      </c>
      <c r="AB115" s="61"/>
      <c r="AC115" s="61"/>
      <c r="AD115" s="67">
        <f t="shared" si="12"/>
        <v>3285</v>
      </c>
      <c r="AE115" s="61"/>
      <c r="AF115" s="66"/>
      <c r="AG115" s="66"/>
      <c r="AH115" s="66"/>
      <c r="AI115" s="165"/>
      <c r="AJ115" s="196"/>
      <c r="AK115" s="199"/>
      <c r="AL115" s="204"/>
      <c r="AM115" s="169"/>
      <c r="AN115" s="169"/>
      <c r="AO115" s="222"/>
      <c r="AP115" s="169"/>
      <c r="AQ115" s="169"/>
      <c r="AR115" s="122"/>
    </row>
    <row r="116" spans="1:45" ht="15" customHeight="1" x14ac:dyDescent="0.25">
      <c r="A116" s="25">
        <v>1</v>
      </c>
      <c r="B116" s="26" t="s">
        <v>42</v>
      </c>
      <c r="C116" s="26" t="s">
        <v>10</v>
      </c>
      <c r="D116" s="29">
        <v>51903</v>
      </c>
      <c r="E116" s="28" t="s">
        <v>133</v>
      </c>
      <c r="F116" s="56">
        <v>20400</v>
      </c>
      <c r="G116" s="101"/>
      <c r="H116" s="101"/>
      <c r="I116" s="61">
        <f t="shared" si="17"/>
        <v>20400</v>
      </c>
      <c r="J116" s="112"/>
      <c r="K116" s="112"/>
      <c r="L116" s="62">
        <f t="shared" si="13"/>
        <v>20400</v>
      </c>
      <c r="M116" s="106"/>
      <c r="N116" s="106"/>
      <c r="O116" s="62">
        <f t="shared" si="14"/>
        <v>20400</v>
      </c>
      <c r="P116" s="61"/>
      <c r="Q116" s="61"/>
      <c r="R116" s="62">
        <f t="shared" si="15"/>
        <v>20400</v>
      </c>
      <c r="S116" s="61"/>
      <c r="T116" s="61"/>
      <c r="U116" s="62">
        <f t="shared" si="16"/>
        <v>20400</v>
      </c>
      <c r="V116" s="61"/>
      <c r="W116" s="61"/>
      <c r="X116" s="62">
        <f t="shared" si="18"/>
        <v>20400</v>
      </c>
      <c r="Y116" s="61"/>
      <c r="Z116" s="61"/>
      <c r="AA116" s="62">
        <f t="shared" si="19"/>
        <v>20400</v>
      </c>
      <c r="AB116" s="61"/>
      <c r="AC116" s="61"/>
      <c r="AD116" s="67">
        <f t="shared" si="12"/>
        <v>20400</v>
      </c>
      <c r="AE116" s="61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122"/>
    </row>
    <row r="117" spans="1:45" ht="15" customHeight="1" x14ac:dyDescent="0.25">
      <c r="A117" s="25">
        <v>1</v>
      </c>
      <c r="B117" s="26" t="s">
        <v>42</v>
      </c>
      <c r="C117" s="26" t="s">
        <v>10</v>
      </c>
      <c r="D117" s="29">
        <v>54101</v>
      </c>
      <c r="E117" s="55" t="s">
        <v>18</v>
      </c>
      <c r="F117" s="56">
        <v>1000</v>
      </c>
      <c r="G117" s="101"/>
      <c r="H117" s="101"/>
      <c r="I117" s="61">
        <f t="shared" si="17"/>
        <v>1000</v>
      </c>
      <c r="J117" s="112"/>
      <c r="K117" s="112"/>
      <c r="L117" s="62">
        <f t="shared" si="13"/>
        <v>1000</v>
      </c>
      <c r="M117" s="106"/>
      <c r="N117" s="106"/>
      <c r="O117" s="62">
        <f t="shared" si="14"/>
        <v>1000</v>
      </c>
      <c r="P117" s="61"/>
      <c r="Q117" s="61"/>
      <c r="R117" s="62">
        <f t="shared" si="15"/>
        <v>1000</v>
      </c>
      <c r="S117" s="61"/>
      <c r="T117" s="61"/>
      <c r="U117" s="62">
        <f t="shared" si="16"/>
        <v>1000</v>
      </c>
      <c r="V117" s="61"/>
      <c r="W117" s="61"/>
      <c r="X117" s="62">
        <f t="shared" si="18"/>
        <v>1000</v>
      </c>
      <c r="Y117" s="61"/>
      <c r="Z117" s="61"/>
      <c r="AA117" s="62">
        <f t="shared" si="19"/>
        <v>1000</v>
      </c>
      <c r="AB117" s="61"/>
      <c r="AC117" s="61"/>
      <c r="AD117" s="67">
        <f t="shared" si="12"/>
        <v>1000</v>
      </c>
      <c r="AE117" s="61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122"/>
    </row>
    <row r="118" spans="1:45" ht="15" customHeight="1" x14ac:dyDescent="0.25">
      <c r="A118" s="25">
        <v>1</v>
      </c>
      <c r="B118" s="26" t="s">
        <v>42</v>
      </c>
      <c r="C118" s="26" t="s">
        <v>10</v>
      </c>
      <c r="D118" s="30">
        <v>54103</v>
      </c>
      <c r="E118" s="31" t="s">
        <v>19</v>
      </c>
      <c r="F118" s="56">
        <v>125</v>
      </c>
      <c r="G118" s="101"/>
      <c r="H118" s="101"/>
      <c r="I118" s="61">
        <f t="shared" si="17"/>
        <v>125</v>
      </c>
      <c r="J118" s="112"/>
      <c r="K118" s="112"/>
      <c r="L118" s="62">
        <f t="shared" si="13"/>
        <v>125</v>
      </c>
      <c r="M118" s="106"/>
      <c r="N118" s="106"/>
      <c r="O118" s="62">
        <f t="shared" si="14"/>
        <v>125</v>
      </c>
      <c r="P118" s="61"/>
      <c r="Q118" s="61"/>
      <c r="R118" s="62">
        <f t="shared" si="15"/>
        <v>125</v>
      </c>
      <c r="S118" s="61"/>
      <c r="T118" s="61"/>
      <c r="U118" s="62">
        <f t="shared" si="16"/>
        <v>125</v>
      </c>
      <c r="V118" s="61"/>
      <c r="W118" s="61"/>
      <c r="X118" s="62">
        <f t="shared" si="18"/>
        <v>125</v>
      </c>
      <c r="Y118" s="61"/>
      <c r="Z118" s="61"/>
      <c r="AA118" s="62">
        <f t="shared" si="19"/>
        <v>125</v>
      </c>
      <c r="AB118" s="61"/>
      <c r="AC118" s="61"/>
      <c r="AD118" s="67">
        <f t="shared" si="12"/>
        <v>125</v>
      </c>
      <c r="AE118" s="61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122"/>
    </row>
    <row r="119" spans="1:45" ht="15" customHeight="1" x14ac:dyDescent="0.25">
      <c r="A119" s="25">
        <v>1</v>
      </c>
      <c r="B119" s="26" t="s">
        <v>42</v>
      </c>
      <c r="C119" s="26" t="s">
        <v>10</v>
      </c>
      <c r="D119" s="30">
        <v>54104</v>
      </c>
      <c r="E119" s="31" t="s">
        <v>20</v>
      </c>
      <c r="F119" s="56">
        <v>10000</v>
      </c>
      <c r="G119" s="101"/>
      <c r="H119" s="101"/>
      <c r="I119" s="61">
        <f t="shared" si="17"/>
        <v>10000</v>
      </c>
      <c r="J119" s="112"/>
      <c r="K119" s="112"/>
      <c r="L119" s="62">
        <f t="shared" si="13"/>
        <v>10000</v>
      </c>
      <c r="M119" s="106"/>
      <c r="N119" s="106"/>
      <c r="O119" s="62">
        <f t="shared" si="14"/>
        <v>10000</v>
      </c>
      <c r="P119" s="61"/>
      <c r="Q119" s="61"/>
      <c r="R119" s="62">
        <f t="shared" si="15"/>
        <v>10000</v>
      </c>
      <c r="S119" s="61"/>
      <c r="T119" s="61"/>
      <c r="U119" s="62">
        <f t="shared" si="16"/>
        <v>10000</v>
      </c>
      <c r="V119" s="61"/>
      <c r="W119" s="61"/>
      <c r="X119" s="62">
        <f t="shared" si="18"/>
        <v>10000</v>
      </c>
      <c r="Y119" s="61"/>
      <c r="Z119" s="61"/>
      <c r="AA119" s="62">
        <f t="shared" si="19"/>
        <v>10000</v>
      </c>
      <c r="AB119" s="61"/>
      <c r="AC119" s="61"/>
      <c r="AD119" s="67">
        <f t="shared" si="12"/>
        <v>10000</v>
      </c>
      <c r="AE119" s="61"/>
      <c r="AF119" s="66"/>
      <c r="AG119" s="66"/>
      <c r="AH119" s="66"/>
      <c r="AI119" s="66"/>
      <c r="AJ119" s="66"/>
      <c r="AK119" s="66"/>
      <c r="AL119" s="66"/>
      <c r="AM119" s="66"/>
      <c r="AN119" s="66"/>
      <c r="AO119" s="66"/>
      <c r="AP119" s="66"/>
      <c r="AQ119" s="66"/>
      <c r="AR119" s="122"/>
    </row>
    <row r="120" spans="1:45" ht="15" customHeight="1" x14ac:dyDescent="0.25">
      <c r="A120" s="25">
        <v>1</v>
      </c>
      <c r="B120" s="26" t="s">
        <v>42</v>
      </c>
      <c r="C120" s="26" t="s">
        <v>10</v>
      </c>
      <c r="D120" s="30">
        <v>54105</v>
      </c>
      <c r="E120" s="31" t="s">
        <v>67</v>
      </c>
      <c r="F120" s="56">
        <v>3000</v>
      </c>
      <c r="G120" s="101"/>
      <c r="H120" s="101"/>
      <c r="I120" s="61">
        <f t="shared" si="17"/>
        <v>3000</v>
      </c>
      <c r="J120" s="112"/>
      <c r="K120" s="112"/>
      <c r="L120" s="62">
        <f t="shared" si="13"/>
        <v>3000</v>
      </c>
      <c r="M120" s="106"/>
      <c r="N120" s="106"/>
      <c r="O120" s="62">
        <f t="shared" si="14"/>
        <v>3000</v>
      </c>
      <c r="P120" s="61"/>
      <c r="Q120" s="61"/>
      <c r="R120" s="62">
        <f t="shared" si="15"/>
        <v>3000</v>
      </c>
      <c r="S120" s="61"/>
      <c r="T120" s="61"/>
      <c r="U120" s="62">
        <f t="shared" si="16"/>
        <v>3000</v>
      </c>
      <c r="V120" s="61"/>
      <c r="W120" s="61"/>
      <c r="X120" s="62">
        <f t="shared" si="18"/>
        <v>3000</v>
      </c>
      <c r="Y120" s="61"/>
      <c r="Z120" s="61"/>
      <c r="AA120" s="62">
        <f t="shared" si="19"/>
        <v>3000</v>
      </c>
      <c r="AB120" s="61"/>
      <c r="AC120" s="61"/>
      <c r="AD120" s="67">
        <f t="shared" si="12"/>
        <v>3000</v>
      </c>
      <c r="AE120" s="61"/>
      <c r="AF120" s="66"/>
      <c r="AG120" s="66"/>
      <c r="AH120" s="66"/>
      <c r="AI120" s="66"/>
      <c r="AJ120" s="66"/>
      <c r="AK120" s="66"/>
      <c r="AL120" s="66"/>
      <c r="AM120" s="66"/>
      <c r="AN120" s="66"/>
      <c r="AO120" s="66"/>
      <c r="AP120" s="66"/>
      <c r="AQ120" s="66"/>
      <c r="AR120" s="122"/>
    </row>
    <row r="121" spans="1:45" ht="15" customHeight="1" x14ac:dyDescent="0.25">
      <c r="A121" s="25">
        <v>1</v>
      </c>
      <c r="B121" s="26" t="s">
        <v>42</v>
      </c>
      <c r="C121" s="26" t="s">
        <v>10</v>
      </c>
      <c r="D121" s="30">
        <v>54106</v>
      </c>
      <c r="E121" s="31" t="s">
        <v>21</v>
      </c>
      <c r="F121" s="56">
        <v>2000</v>
      </c>
      <c r="G121" s="101"/>
      <c r="H121" s="101"/>
      <c r="I121" s="61">
        <f t="shared" si="17"/>
        <v>2000</v>
      </c>
      <c r="J121" s="112"/>
      <c r="K121" s="112"/>
      <c r="L121" s="62">
        <f t="shared" si="13"/>
        <v>2000</v>
      </c>
      <c r="M121" s="106"/>
      <c r="N121" s="106"/>
      <c r="O121" s="62">
        <f t="shared" si="14"/>
        <v>2000</v>
      </c>
      <c r="P121" s="61"/>
      <c r="Q121" s="61"/>
      <c r="R121" s="62">
        <f t="shared" si="15"/>
        <v>2000</v>
      </c>
      <c r="S121" s="61"/>
      <c r="T121" s="61"/>
      <c r="U121" s="62">
        <f t="shared" si="16"/>
        <v>2000</v>
      </c>
      <c r="V121" s="61"/>
      <c r="W121" s="61"/>
      <c r="X121" s="62">
        <f t="shared" si="18"/>
        <v>2000</v>
      </c>
      <c r="Y121" s="61"/>
      <c r="Z121" s="61"/>
      <c r="AA121" s="62">
        <f t="shared" si="19"/>
        <v>2000</v>
      </c>
      <c r="AB121" s="61"/>
      <c r="AC121" s="61"/>
      <c r="AD121" s="67">
        <f t="shared" si="12"/>
        <v>2000</v>
      </c>
      <c r="AE121" s="61"/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  <c r="AP121" s="66"/>
      <c r="AQ121" s="66"/>
      <c r="AR121" s="122"/>
    </row>
    <row r="122" spans="1:45" ht="15" customHeight="1" x14ac:dyDescent="0.25">
      <c r="A122" s="25">
        <v>1</v>
      </c>
      <c r="B122" s="26" t="s">
        <v>42</v>
      </c>
      <c r="C122" s="26" t="s">
        <v>10</v>
      </c>
      <c r="D122" s="30">
        <v>54107</v>
      </c>
      <c r="E122" s="31" t="s">
        <v>22</v>
      </c>
      <c r="F122" s="56">
        <v>4000</v>
      </c>
      <c r="G122" s="101"/>
      <c r="H122" s="101"/>
      <c r="I122" s="61">
        <f t="shared" si="17"/>
        <v>4000</v>
      </c>
      <c r="J122" s="112"/>
      <c r="K122" s="112"/>
      <c r="L122" s="62">
        <f t="shared" si="13"/>
        <v>4000</v>
      </c>
      <c r="M122" s="106"/>
      <c r="N122" s="106"/>
      <c r="O122" s="62">
        <f t="shared" si="14"/>
        <v>4000</v>
      </c>
      <c r="P122" s="61"/>
      <c r="Q122" s="61"/>
      <c r="R122" s="62">
        <f t="shared" si="15"/>
        <v>4000</v>
      </c>
      <c r="S122" s="61"/>
      <c r="T122" s="61"/>
      <c r="U122" s="62">
        <f t="shared" si="16"/>
        <v>4000</v>
      </c>
      <c r="V122" s="61"/>
      <c r="W122" s="61"/>
      <c r="X122" s="62">
        <f t="shared" si="18"/>
        <v>4000</v>
      </c>
      <c r="Y122" s="61"/>
      <c r="Z122" s="61"/>
      <c r="AA122" s="62">
        <f t="shared" si="19"/>
        <v>4000</v>
      </c>
      <c r="AB122" s="61"/>
      <c r="AC122" s="61"/>
      <c r="AD122" s="67">
        <f t="shared" si="12"/>
        <v>4000</v>
      </c>
      <c r="AE122" s="61"/>
      <c r="AF122" s="66"/>
      <c r="AG122" s="66"/>
      <c r="AH122" s="66"/>
      <c r="AI122" s="66"/>
      <c r="AJ122" s="66"/>
      <c r="AK122" s="66"/>
      <c r="AL122" s="66"/>
      <c r="AM122" s="66"/>
      <c r="AN122" s="66"/>
      <c r="AO122" s="66"/>
      <c r="AP122" s="66"/>
      <c r="AQ122" s="66"/>
      <c r="AR122" s="122"/>
      <c r="AS122" s="45"/>
    </row>
    <row r="123" spans="1:45" ht="15" customHeight="1" x14ac:dyDescent="0.25">
      <c r="A123" s="25">
        <v>1</v>
      </c>
      <c r="B123" s="26" t="s">
        <v>42</v>
      </c>
      <c r="C123" s="26" t="s">
        <v>10</v>
      </c>
      <c r="D123" s="30">
        <v>54108</v>
      </c>
      <c r="E123" s="31" t="s">
        <v>97</v>
      </c>
      <c r="F123" s="56">
        <v>1000</v>
      </c>
      <c r="G123" s="101"/>
      <c r="H123" s="101"/>
      <c r="I123" s="61">
        <f t="shared" si="17"/>
        <v>1000</v>
      </c>
      <c r="J123" s="112"/>
      <c r="K123" s="112"/>
      <c r="L123" s="62">
        <f t="shared" si="13"/>
        <v>1000</v>
      </c>
      <c r="M123" s="106"/>
      <c r="N123" s="106"/>
      <c r="O123" s="62">
        <f t="shared" si="14"/>
        <v>1000</v>
      </c>
      <c r="P123" s="61"/>
      <c r="Q123" s="61"/>
      <c r="R123" s="62">
        <f t="shared" si="15"/>
        <v>1000</v>
      </c>
      <c r="S123" s="61"/>
      <c r="T123" s="61"/>
      <c r="U123" s="62">
        <f t="shared" si="16"/>
        <v>1000</v>
      </c>
      <c r="V123" s="61"/>
      <c r="W123" s="61"/>
      <c r="X123" s="62">
        <f t="shared" si="18"/>
        <v>1000</v>
      </c>
      <c r="Y123" s="61"/>
      <c r="Z123" s="61"/>
      <c r="AA123" s="62">
        <f t="shared" si="19"/>
        <v>1000</v>
      </c>
      <c r="AB123" s="61"/>
      <c r="AC123" s="61"/>
      <c r="AD123" s="67">
        <f t="shared" ref="AD123:AD185" si="20">AA123+AB123-AC123</f>
        <v>1000</v>
      </c>
      <c r="AE123" s="61"/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  <c r="AP123" s="66"/>
      <c r="AQ123" s="66"/>
      <c r="AR123" s="122"/>
    </row>
    <row r="124" spans="1:45" ht="15" hidden="1" customHeight="1" x14ac:dyDescent="0.25">
      <c r="A124" s="25">
        <v>1</v>
      </c>
      <c r="B124" s="26" t="s">
        <v>42</v>
      </c>
      <c r="C124" s="26" t="s">
        <v>10</v>
      </c>
      <c r="D124" s="30">
        <v>54109</v>
      </c>
      <c r="E124" s="31" t="s">
        <v>117</v>
      </c>
      <c r="F124" s="56"/>
      <c r="G124" s="101"/>
      <c r="H124" s="101"/>
      <c r="I124" s="61">
        <f t="shared" si="17"/>
        <v>0</v>
      </c>
      <c r="J124" s="112"/>
      <c r="K124" s="112"/>
      <c r="L124" s="62">
        <f t="shared" si="13"/>
        <v>0</v>
      </c>
      <c r="M124" s="106"/>
      <c r="N124" s="106"/>
      <c r="O124" s="62">
        <f t="shared" si="14"/>
        <v>0</v>
      </c>
      <c r="P124" s="61"/>
      <c r="Q124" s="61"/>
      <c r="R124" s="62">
        <f t="shared" si="15"/>
        <v>0</v>
      </c>
      <c r="S124" s="61"/>
      <c r="T124" s="61"/>
      <c r="U124" s="62">
        <f t="shared" si="16"/>
        <v>0</v>
      </c>
      <c r="V124" s="61"/>
      <c r="W124" s="61"/>
      <c r="X124" s="62">
        <f t="shared" si="18"/>
        <v>0</v>
      </c>
      <c r="Y124" s="61"/>
      <c r="Z124" s="61"/>
      <c r="AA124" s="62">
        <f t="shared" si="19"/>
        <v>0</v>
      </c>
      <c r="AB124" s="61"/>
      <c r="AC124" s="61"/>
      <c r="AD124" s="67">
        <f t="shared" si="20"/>
        <v>0</v>
      </c>
      <c r="AE124" s="61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122"/>
    </row>
    <row r="125" spans="1:45" ht="15" hidden="1" customHeight="1" x14ac:dyDescent="0.25">
      <c r="A125" s="25">
        <v>1</v>
      </c>
      <c r="B125" s="26" t="s">
        <v>42</v>
      </c>
      <c r="C125" s="26" t="s">
        <v>10</v>
      </c>
      <c r="D125" s="30">
        <v>54110</v>
      </c>
      <c r="E125" s="31" t="s">
        <v>47</v>
      </c>
      <c r="F125" s="56"/>
      <c r="G125" s="101"/>
      <c r="H125" s="101"/>
      <c r="I125" s="61">
        <f t="shared" si="17"/>
        <v>0</v>
      </c>
      <c r="J125" s="112"/>
      <c r="K125" s="112"/>
      <c r="L125" s="62">
        <f t="shared" si="13"/>
        <v>0</v>
      </c>
      <c r="M125" s="106"/>
      <c r="N125" s="106"/>
      <c r="O125" s="62">
        <f t="shared" si="14"/>
        <v>0</v>
      </c>
      <c r="P125" s="61"/>
      <c r="Q125" s="61"/>
      <c r="R125" s="62">
        <f t="shared" si="15"/>
        <v>0</v>
      </c>
      <c r="S125" s="61"/>
      <c r="T125" s="61"/>
      <c r="U125" s="62">
        <f t="shared" si="16"/>
        <v>0</v>
      </c>
      <c r="V125" s="61"/>
      <c r="W125" s="61"/>
      <c r="X125" s="62">
        <f t="shared" si="18"/>
        <v>0</v>
      </c>
      <c r="Y125" s="61"/>
      <c r="Z125" s="61"/>
      <c r="AA125" s="62">
        <f t="shared" si="19"/>
        <v>0</v>
      </c>
      <c r="AB125" s="61"/>
      <c r="AC125" s="61"/>
      <c r="AD125" s="67">
        <f t="shared" si="20"/>
        <v>0</v>
      </c>
      <c r="AE125" s="61"/>
      <c r="AF125" s="66"/>
      <c r="AG125" s="66"/>
      <c r="AH125" s="66"/>
      <c r="AI125" s="66"/>
      <c r="AJ125" s="66"/>
      <c r="AK125" s="66"/>
      <c r="AL125" s="66"/>
      <c r="AM125" s="66"/>
      <c r="AN125" s="66"/>
      <c r="AO125" s="66"/>
      <c r="AP125" s="66"/>
      <c r="AQ125" s="66"/>
      <c r="AR125" s="122"/>
    </row>
    <row r="126" spans="1:45" ht="15" customHeight="1" x14ac:dyDescent="0.25">
      <c r="A126" s="25">
        <v>1</v>
      </c>
      <c r="B126" s="26" t="s">
        <v>42</v>
      </c>
      <c r="C126" s="26" t="s">
        <v>10</v>
      </c>
      <c r="D126" s="30">
        <v>54111</v>
      </c>
      <c r="E126" s="31" t="s">
        <v>102</v>
      </c>
      <c r="F126" s="56">
        <v>3000</v>
      </c>
      <c r="G126" s="101"/>
      <c r="H126" s="101"/>
      <c r="I126" s="61">
        <f t="shared" si="17"/>
        <v>3000</v>
      </c>
      <c r="J126" s="112"/>
      <c r="K126" s="112"/>
      <c r="L126" s="62">
        <f t="shared" si="13"/>
        <v>3000</v>
      </c>
      <c r="M126" s="106"/>
      <c r="N126" s="106"/>
      <c r="O126" s="62">
        <f t="shared" si="14"/>
        <v>3000</v>
      </c>
      <c r="P126" s="61"/>
      <c r="Q126" s="61"/>
      <c r="R126" s="62">
        <f t="shared" si="15"/>
        <v>3000</v>
      </c>
      <c r="S126" s="61"/>
      <c r="T126" s="61"/>
      <c r="U126" s="62">
        <f t="shared" si="16"/>
        <v>3000</v>
      </c>
      <c r="V126" s="61"/>
      <c r="W126" s="61"/>
      <c r="X126" s="62">
        <f t="shared" si="18"/>
        <v>3000</v>
      </c>
      <c r="Y126" s="61"/>
      <c r="Z126" s="61"/>
      <c r="AA126" s="62">
        <f t="shared" si="19"/>
        <v>3000</v>
      </c>
      <c r="AB126" s="61"/>
      <c r="AC126" s="61"/>
      <c r="AD126" s="67">
        <f t="shared" si="20"/>
        <v>3000</v>
      </c>
      <c r="AE126" s="61"/>
      <c r="AF126" s="66"/>
      <c r="AG126" s="66"/>
      <c r="AH126" s="66"/>
      <c r="AI126" s="66"/>
      <c r="AJ126" s="66"/>
      <c r="AK126" s="66"/>
      <c r="AL126" s="66"/>
      <c r="AM126" s="66"/>
      <c r="AN126" s="66"/>
      <c r="AO126" s="66"/>
      <c r="AP126" s="66"/>
      <c r="AQ126" s="66"/>
      <c r="AR126" s="122"/>
    </row>
    <row r="127" spans="1:45" ht="15" customHeight="1" x14ac:dyDescent="0.25">
      <c r="A127" s="25">
        <v>1</v>
      </c>
      <c r="B127" s="26" t="s">
        <v>42</v>
      </c>
      <c r="C127" s="26" t="s">
        <v>10</v>
      </c>
      <c r="D127" s="30">
        <v>54112</v>
      </c>
      <c r="E127" s="31" t="s">
        <v>44</v>
      </c>
      <c r="F127" s="56">
        <v>3000</v>
      </c>
      <c r="G127" s="101"/>
      <c r="H127" s="101"/>
      <c r="I127" s="61">
        <f t="shared" si="17"/>
        <v>3000</v>
      </c>
      <c r="J127" s="112"/>
      <c r="K127" s="112"/>
      <c r="L127" s="62">
        <f t="shared" si="13"/>
        <v>3000</v>
      </c>
      <c r="M127" s="106"/>
      <c r="N127" s="106"/>
      <c r="O127" s="62">
        <f t="shared" si="14"/>
        <v>3000</v>
      </c>
      <c r="P127" s="61"/>
      <c r="Q127" s="61"/>
      <c r="R127" s="62">
        <f t="shared" si="15"/>
        <v>3000</v>
      </c>
      <c r="S127" s="61"/>
      <c r="T127" s="61"/>
      <c r="U127" s="62">
        <f t="shared" si="16"/>
        <v>3000</v>
      </c>
      <c r="V127" s="61"/>
      <c r="W127" s="61"/>
      <c r="X127" s="62">
        <f t="shared" si="18"/>
        <v>3000</v>
      </c>
      <c r="Y127" s="61"/>
      <c r="Z127" s="61"/>
      <c r="AA127" s="62">
        <f t="shared" si="19"/>
        <v>3000</v>
      </c>
      <c r="AB127" s="61"/>
      <c r="AC127" s="61"/>
      <c r="AD127" s="67">
        <f t="shared" si="20"/>
        <v>3000</v>
      </c>
      <c r="AE127" s="61"/>
      <c r="AF127" s="66"/>
      <c r="AG127" s="66"/>
      <c r="AH127" s="66"/>
      <c r="AI127" s="66"/>
      <c r="AJ127" s="66"/>
      <c r="AK127" s="66"/>
      <c r="AL127" s="66"/>
      <c r="AM127" s="66"/>
      <c r="AN127" s="66"/>
      <c r="AO127" s="66"/>
      <c r="AP127" s="66"/>
      <c r="AQ127" s="66"/>
      <c r="AR127" s="122"/>
    </row>
    <row r="128" spans="1:45" ht="15" customHeight="1" x14ac:dyDescent="0.25">
      <c r="A128" s="25">
        <v>1</v>
      </c>
      <c r="B128" s="26" t="s">
        <v>42</v>
      </c>
      <c r="C128" s="26" t="s">
        <v>10</v>
      </c>
      <c r="D128" s="30">
        <v>54114</v>
      </c>
      <c r="E128" s="31" t="s">
        <v>24</v>
      </c>
      <c r="F128" s="56">
        <v>1000</v>
      </c>
      <c r="G128" s="101"/>
      <c r="H128" s="101"/>
      <c r="I128" s="61">
        <f t="shared" si="17"/>
        <v>1000</v>
      </c>
      <c r="J128" s="112"/>
      <c r="K128" s="112"/>
      <c r="L128" s="62">
        <f t="shared" si="13"/>
        <v>1000</v>
      </c>
      <c r="M128" s="106"/>
      <c r="N128" s="106"/>
      <c r="O128" s="62">
        <f t="shared" si="14"/>
        <v>1000</v>
      </c>
      <c r="P128" s="61"/>
      <c r="Q128" s="61"/>
      <c r="R128" s="62">
        <f t="shared" si="15"/>
        <v>1000</v>
      </c>
      <c r="S128" s="61"/>
      <c r="T128" s="61"/>
      <c r="U128" s="62">
        <f t="shared" si="16"/>
        <v>1000</v>
      </c>
      <c r="V128" s="61"/>
      <c r="W128" s="61"/>
      <c r="X128" s="62">
        <f t="shared" si="18"/>
        <v>1000</v>
      </c>
      <c r="Y128" s="61"/>
      <c r="Z128" s="61"/>
      <c r="AA128" s="62">
        <f t="shared" si="19"/>
        <v>1000</v>
      </c>
      <c r="AB128" s="61"/>
      <c r="AC128" s="61"/>
      <c r="AD128" s="67">
        <f t="shared" si="20"/>
        <v>1000</v>
      </c>
      <c r="AE128" s="61"/>
      <c r="AF128" s="66"/>
      <c r="AG128" s="66"/>
      <c r="AH128" s="66"/>
      <c r="AI128" s="66"/>
      <c r="AJ128" s="66"/>
      <c r="AK128" s="66"/>
      <c r="AL128" s="66"/>
      <c r="AM128" s="66"/>
      <c r="AN128" s="66"/>
      <c r="AO128" s="66"/>
      <c r="AP128" s="66"/>
      <c r="AQ128" s="66"/>
      <c r="AR128" s="122"/>
    </row>
    <row r="129" spans="1:44" ht="15" customHeight="1" x14ac:dyDescent="0.3">
      <c r="A129" s="25">
        <v>1</v>
      </c>
      <c r="B129" s="26" t="s">
        <v>42</v>
      </c>
      <c r="C129" s="26" t="s">
        <v>10</v>
      </c>
      <c r="D129" s="30">
        <v>54115</v>
      </c>
      <c r="E129" s="31" t="s">
        <v>25</v>
      </c>
      <c r="F129" s="56">
        <v>15000</v>
      </c>
      <c r="G129" s="101"/>
      <c r="H129" s="101"/>
      <c r="I129" s="61">
        <f t="shared" si="17"/>
        <v>15000</v>
      </c>
      <c r="J129" s="112"/>
      <c r="K129" s="112"/>
      <c r="L129" s="62">
        <f t="shared" si="13"/>
        <v>15000</v>
      </c>
      <c r="M129" s="106"/>
      <c r="N129" s="106"/>
      <c r="O129" s="62">
        <f t="shared" si="14"/>
        <v>15000</v>
      </c>
      <c r="P129" s="61"/>
      <c r="Q129" s="61"/>
      <c r="R129" s="62">
        <f t="shared" si="15"/>
        <v>15000</v>
      </c>
      <c r="S129" s="61"/>
      <c r="T129" s="61"/>
      <c r="U129" s="62">
        <f t="shared" si="16"/>
        <v>15000</v>
      </c>
      <c r="V129" s="61"/>
      <c r="W129" s="61"/>
      <c r="X129" s="62">
        <f t="shared" si="18"/>
        <v>15000</v>
      </c>
      <c r="Y129" s="61"/>
      <c r="Z129" s="61"/>
      <c r="AA129" s="62">
        <f t="shared" si="19"/>
        <v>15000</v>
      </c>
      <c r="AB129" s="61"/>
      <c r="AC129" s="61"/>
      <c r="AD129" s="67">
        <f t="shared" si="20"/>
        <v>15000</v>
      </c>
      <c r="AE129" s="61"/>
      <c r="AF129" s="66"/>
      <c r="AG129" s="66"/>
      <c r="AH129" s="66"/>
      <c r="AI129" s="192"/>
      <c r="AJ129" s="18"/>
      <c r="AK129" s="168"/>
      <c r="AL129" s="217"/>
      <c r="AM129" s="169"/>
      <c r="AN129" s="169"/>
      <c r="AO129" s="169"/>
      <c r="AP129" s="169"/>
      <c r="AQ129" s="169"/>
      <c r="AR129" s="122"/>
    </row>
    <row r="130" spans="1:44" ht="15" customHeight="1" x14ac:dyDescent="0.25">
      <c r="A130" s="25">
        <v>1</v>
      </c>
      <c r="B130" s="26" t="s">
        <v>42</v>
      </c>
      <c r="C130" s="26" t="s">
        <v>10</v>
      </c>
      <c r="D130" s="30">
        <v>54117</v>
      </c>
      <c r="E130" s="31" t="s">
        <v>48</v>
      </c>
      <c r="F130" s="56">
        <v>5000</v>
      </c>
      <c r="G130" s="101"/>
      <c r="H130" s="101"/>
      <c r="I130" s="61">
        <f t="shared" si="17"/>
        <v>5000</v>
      </c>
      <c r="J130" s="112"/>
      <c r="K130" s="112"/>
      <c r="L130" s="62">
        <f t="shared" si="13"/>
        <v>5000</v>
      </c>
      <c r="M130" s="106"/>
      <c r="N130" s="106"/>
      <c r="O130" s="62">
        <f t="shared" si="14"/>
        <v>5000</v>
      </c>
      <c r="P130" s="61"/>
      <c r="Q130" s="61"/>
      <c r="R130" s="62">
        <f t="shared" si="15"/>
        <v>5000</v>
      </c>
      <c r="S130" s="61"/>
      <c r="T130" s="61"/>
      <c r="U130" s="62">
        <f t="shared" si="16"/>
        <v>5000</v>
      </c>
      <c r="V130" s="61"/>
      <c r="W130" s="61"/>
      <c r="X130" s="62">
        <f t="shared" si="18"/>
        <v>5000</v>
      </c>
      <c r="Y130" s="61"/>
      <c r="Z130" s="61"/>
      <c r="AA130" s="62">
        <f t="shared" si="19"/>
        <v>5000</v>
      </c>
      <c r="AB130" s="61"/>
      <c r="AC130" s="61"/>
      <c r="AD130" s="67">
        <f t="shared" si="20"/>
        <v>5000</v>
      </c>
      <c r="AE130" s="61"/>
      <c r="AF130" s="66"/>
      <c r="AG130" s="66"/>
      <c r="AH130" s="66"/>
      <c r="AI130" s="66"/>
      <c r="AJ130" s="66"/>
      <c r="AK130" s="66"/>
      <c r="AL130" s="66"/>
      <c r="AM130" s="66"/>
      <c r="AN130" s="66"/>
      <c r="AO130" s="66"/>
      <c r="AP130" s="66"/>
      <c r="AQ130" s="66"/>
      <c r="AR130" s="122"/>
    </row>
    <row r="131" spans="1:44" ht="15" customHeight="1" x14ac:dyDescent="0.25">
      <c r="A131" s="25">
        <v>1</v>
      </c>
      <c r="B131" s="26" t="s">
        <v>42</v>
      </c>
      <c r="C131" s="26" t="s">
        <v>10</v>
      </c>
      <c r="D131" s="30">
        <v>54118</v>
      </c>
      <c r="E131" s="31" t="s">
        <v>26</v>
      </c>
      <c r="F131" s="56">
        <v>5000</v>
      </c>
      <c r="G131" s="101"/>
      <c r="H131" s="101"/>
      <c r="I131" s="61">
        <f t="shared" si="17"/>
        <v>5000</v>
      </c>
      <c r="J131" s="112"/>
      <c r="K131" s="112"/>
      <c r="L131" s="62">
        <f t="shared" si="13"/>
        <v>5000</v>
      </c>
      <c r="M131" s="106"/>
      <c r="N131" s="106"/>
      <c r="O131" s="62">
        <f t="shared" si="14"/>
        <v>5000</v>
      </c>
      <c r="P131" s="61"/>
      <c r="Q131" s="61"/>
      <c r="R131" s="62">
        <f t="shared" si="15"/>
        <v>5000</v>
      </c>
      <c r="S131" s="61"/>
      <c r="T131" s="61"/>
      <c r="U131" s="62">
        <f t="shared" si="16"/>
        <v>5000</v>
      </c>
      <c r="V131" s="61"/>
      <c r="W131" s="61"/>
      <c r="X131" s="62">
        <f t="shared" si="18"/>
        <v>5000</v>
      </c>
      <c r="Y131" s="61"/>
      <c r="Z131" s="61"/>
      <c r="AA131" s="62">
        <f t="shared" si="19"/>
        <v>5000</v>
      </c>
      <c r="AB131" s="61"/>
      <c r="AC131" s="61"/>
      <c r="AD131" s="67">
        <f t="shared" si="20"/>
        <v>5000</v>
      </c>
      <c r="AE131" s="61"/>
      <c r="AF131" s="66"/>
      <c r="AG131" s="66"/>
      <c r="AH131" s="66"/>
      <c r="AI131" s="66"/>
      <c r="AJ131" s="66"/>
      <c r="AK131" s="66"/>
      <c r="AL131" s="66"/>
      <c r="AM131" s="66"/>
      <c r="AN131" s="66"/>
      <c r="AO131" s="66"/>
      <c r="AP131" s="66"/>
      <c r="AQ131" s="66"/>
      <c r="AR131" s="122"/>
    </row>
    <row r="132" spans="1:44" ht="15" customHeight="1" x14ac:dyDescent="0.25">
      <c r="A132" s="25">
        <v>1</v>
      </c>
      <c r="B132" s="26" t="s">
        <v>42</v>
      </c>
      <c r="C132" s="26" t="s">
        <v>10</v>
      </c>
      <c r="D132" s="30">
        <v>54119</v>
      </c>
      <c r="E132" s="31" t="s">
        <v>27</v>
      </c>
      <c r="F132" s="56">
        <v>1000</v>
      </c>
      <c r="G132" s="101"/>
      <c r="H132" s="101"/>
      <c r="I132" s="61">
        <f t="shared" si="17"/>
        <v>1000</v>
      </c>
      <c r="J132" s="112"/>
      <c r="K132" s="112"/>
      <c r="L132" s="62">
        <f t="shared" si="13"/>
        <v>1000</v>
      </c>
      <c r="M132" s="106"/>
      <c r="N132" s="106"/>
      <c r="O132" s="62">
        <f t="shared" si="14"/>
        <v>1000</v>
      </c>
      <c r="P132" s="61"/>
      <c r="Q132" s="61"/>
      <c r="R132" s="62">
        <f t="shared" si="15"/>
        <v>1000</v>
      </c>
      <c r="S132" s="61"/>
      <c r="T132" s="61"/>
      <c r="U132" s="62">
        <f t="shared" si="16"/>
        <v>1000</v>
      </c>
      <c r="V132" s="61"/>
      <c r="W132" s="61"/>
      <c r="X132" s="62">
        <f t="shared" si="18"/>
        <v>1000</v>
      </c>
      <c r="Y132" s="61"/>
      <c r="Z132" s="61"/>
      <c r="AA132" s="62">
        <f t="shared" si="19"/>
        <v>1000</v>
      </c>
      <c r="AB132" s="61"/>
      <c r="AC132" s="61"/>
      <c r="AD132" s="67">
        <f t="shared" si="20"/>
        <v>1000</v>
      </c>
      <c r="AE132" s="61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122"/>
    </row>
    <row r="133" spans="1:44" ht="15" customHeight="1" x14ac:dyDescent="0.25">
      <c r="A133" s="25">
        <v>1</v>
      </c>
      <c r="B133" s="26" t="s">
        <v>42</v>
      </c>
      <c r="C133" s="26" t="s">
        <v>10</v>
      </c>
      <c r="D133" s="30">
        <v>54199</v>
      </c>
      <c r="E133" s="31" t="s">
        <v>28</v>
      </c>
      <c r="F133" s="151">
        <v>10000</v>
      </c>
      <c r="G133" s="101"/>
      <c r="H133" s="101">
        <v>3285</v>
      </c>
      <c r="I133" s="61">
        <f t="shared" si="17"/>
        <v>6715</v>
      </c>
      <c r="J133" s="112"/>
      <c r="K133" s="112"/>
      <c r="L133" s="62">
        <f t="shared" si="13"/>
        <v>6715</v>
      </c>
      <c r="M133" s="106"/>
      <c r="N133" s="106"/>
      <c r="O133" s="62">
        <f t="shared" si="14"/>
        <v>6715</v>
      </c>
      <c r="P133" s="61"/>
      <c r="Q133" s="107"/>
      <c r="R133" s="62">
        <f t="shared" si="15"/>
        <v>6715</v>
      </c>
      <c r="S133" s="61"/>
      <c r="T133" s="107"/>
      <c r="U133" s="62">
        <f t="shared" si="16"/>
        <v>6715</v>
      </c>
      <c r="V133" s="61"/>
      <c r="W133" s="107"/>
      <c r="X133" s="62">
        <f t="shared" si="18"/>
        <v>6715</v>
      </c>
      <c r="Y133" s="61"/>
      <c r="Z133" s="107"/>
      <c r="AA133" s="62">
        <f t="shared" si="19"/>
        <v>6715</v>
      </c>
      <c r="AB133" s="61"/>
      <c r="AC133" s="107"/>
      <c r="AD133" s="67">
        <f t="shared" si="20"/>
        <v>6715</v>
      </c>
      <c r="AE133" s="61"/>
      <c r="AF133" s="66"/>
      <c r="AG133" s="66"/>
      <c r="AH133" s="66"/>
      <c r="AI133" s="66"/>
      <c r="AJ133" s="66"/>
      <c r="AK133" s="66"/>
      <c r="AL133" s="66"/>
      <c r="AM133" s="66"/>
      <c r="AN133" s="66"/>
      <c r="AO133" s="66"/>
      <c r="AP133" s="66"/>
      <c r="AQ133" s="66"/>
      <c r="AR133" s="122"/>
    </row>
    <row r="134" spans="1:44" ht="15" hidden="1" customHeight="1" x14ac:dyDescent="0.25">
      <c r="A134" s="25">
        <v>1</v>
      </c>
      <c r="B134" s="26" t="s">
        <v>42</v>
      </c>
      <c r="C134" s="26" t="s">
        <v>10</v>
      </c>
      <c r="D134" s="30">
        <v>54202</v>
      </c>
      <c r="E134" s="31" t="s">
        <v>118</v>
      </c>
      <c r="F134" s="56"/>
      <c r="G134" s="101"/>
      <c r="H134" s="101"/>
      <c r="I134" s="61">
        <f t="shared" si="17"/>
        <v>0</v>
      </c>
      <c r="J134" s="112"/>
      <c r="K134" s="112"/>
      <c r="L134" s="62">
        <f t="shared" si="13"/>
        <v>0</v>
      </c>
      <c r="M134" s="106"/>
      <c r="N134" s="106"/>
      <c r="O134" s="62">
        <f t="shared" si="14"/>
        <v>0</v>
      </c>
      <c r="P134" s="61"/>
      <c r="Q134" s="107"/>
      <c r="R134" s="62">
        <f t="shared" si="15"/>
        <v>0</v>
      </c>
      <c r="S134" s="61"/>
      <c r="T134" s="107"/>
      <c r="U134" s="62">
        <f t="shared" si="16"/>
        <v>0</v>
      </c>
      <c r="V134" s="61"/>
      <c r="W134" s="107"/>
      <c r="X134" s="62">
        <f t="shared" si="18"/>
        <v>0</v>
      </c>
      <c r="Y134" s="61"/>
      <c r="Z134" s="107"/>
      <c r="AA134" s="62">
        <f t="shared" si="19"/>
        <v>0</v>
      </c>
      <c r="AB134" s="61"/>
      <c r="AC134" s="107"/>
      <c r="AD134" s="67">
        <f t="shared" si="20"/>
        <v>0</v>
      </c>
      <c r="AE134" s="61"/>
      <c r="AF134" s="66"/>
      <c r="AG134" s="66"/>
      <c r="AH134" s="66"/>
      <c r="AI134" s="66"/>
      <c r="AJ134" s="66"/>
      <c r="AK134" s="66"/>
      <c r="AL134" s="66"/>
      <c r="AM134" s="66"/>
      <c r="AN134" s="66"/>
      <c r="AO134" s="66"/>
      <c r="AP134" s="66"/>
      <c r="AQ134" s="66"/>
      <c r="AR134" s="122"/>
    </row>
    <row r="135" spans="1:44" ht="15" hidden="1" customHeight="1" x14ac:dyDescent="0.25">
      <c r="A135" s="25">
        <v>1</v>
      </c>
      <c r="B135" s="26" t="s">
        <v>42</v>
      </c>
      <c r="C135" s="26" t="s">
        <v>10</v>
      </c>
      <c r="D135" s="30">
        <v>54203</v>
      </c>
      <c r="E135" s="31" t="s">
        <v>31</v>
      </c>
      <c r="F135" s="56"/>
      <c r="G135" s="101"/>
      <c r="H135" s="101"/>
      <c r="I135" s="61">
        <f t="shared" si="17"/>
        <v>0</v>
      </c>
      <c r="J135" s="112"/>
      <c r="K135" s="112"/>
      <c r="L135" s="62">
        <f t="shared" si="13"/>
        <v>0</v>
      </c>
      <c r="M135" s="106"/>
      <c r="N135" s="106"/>
      <c r="O135" s="62">
        <f t="shared" si="14"/>
        <v>0</v>
      </c>
      <c r="P135" s="61"/>
      <c r="Q135" s="107"/>
      <c r="R135" s="62">
        <f t="shared" si="15"/>
        <v>0</v>
      </c>
      <c r="S135" s="61"/>
      <c r="T135" s="107"/>
      <c r="U135" s="62">
        <f t="shared" si="16"/>
        <v>0</v>
      </c>
      <c r="V135" s="61"/>
      <c r="W135" s="107"/>
      <c r="X135" s="62">
        <f t="shared" si="18"/>
        <v>0</v>
      </c>
      <c r="Y135" s="61"/>
      <c r="Z135" s="107"/>
      <c r="AA135" s="62">
        <f t="shared" si="19"/>
        <v>0</v>
      </c>
      <c r="AB135" s="61"/>
      <c r="AC135" s="107"/>
      <c r="AD135" s="67">
        <f t="shared" si="20"/>
        <v>0</v>
      </c>
      <c r="AE135" s="61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122"/>
    </row>
    <row r="136" spans="1:44" ht="15" customHeight="1" x14ac:dyDescent="0.25">
      <c r="A136" s="25">
        <v>1</v>
      </c>
      <c r="B136" s="26" t="s">
        <v>42</v>
      </c>
      <c r="C136" s="26" t="s">
        <v>10</v>
      </c>
      <c r="D136" s="30">
        <v>54204</v>
      </c>
      <c r="E136" s="31" t="s">
        <v>49</v>
      </c>
      <c r="F136" s="56">
        <v>500</v>
      </c>
      <c r="G136" s="101"/>
      <c r="H136" s="101"/>
      <c r="I136" s="61">
        <f t="shared" si="17"/>
        <v>500</v>
      </c>
      <c r="J136" s="112"/>
      <c r="K136" s="112"/>
      <c r="L136" s="62">
        <f t="shared" si="13"/>
        <v>500</v>
      </c>
      <c r="M136" s="106"/>
      <c r="N136" s="106"/>
      <c r="O136" s="62">
        <f t="shared" si="14"/>
        <v>500</v>
      </c>
      <c r="P136" s="61"/>
      <c r="Q136" s="61"/>
      <c r="R136" s="62">
        <f t="shared" si="15"/>
        <v>500</v>
      </c>
      <c r="S136" s="61"/>
      <c r="T136" s="61"/>
      <c r="U136" s="62">
        <f t="shared" si="16"/>
        <v>500</v>
      </c>
      <c r="V136" s="61"/>
      <c r="W136" s="61"/>
      <c r="X136" s="62">
        <f t="shared" si="18"/>
        <v>500</v>
      </c>
      <c r="Y136" s="61"/>
      <c r="Z136" s="61"/>
      <c r="AA136" s="62">
        <f t="shared" si="19"/>
        <v>500</v>
      </c>
      <c r="AB136" s="61"/>
      <c r="AC136" s="61"/>
      <c r="AD136" s="67">
        <f t="shared" si="20"/>
        <v>500</v>
      </c>
      <c r="AE136" s="61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  <c r="AQ136" s="66"/>
      <c r="AR136" s="122"/>
    </row>
    <row r="137" spans="1:44" ht="15" hidden="1" customHeight="1" x14ac:dyDescent="0.25">
      <c r="A137" s="25">
        <v>1</v>
      </c>
      <c r="B137" s="26" t="s">
        <v>42</v>
      </c>
      <c r="C137" s="26" t="s">
        <v>10</v>
      </c>
      <c r="D137" s="30">
        <v>54301</v>
      </c>
      <c r="E137" s="31" t="s">
        <v>32</v>
      </c>
      <c r="F137" s="151"/>
      <c r="G137" s="101"/>
      <c r="H137" s="101"/>
      <c r="I137" s="61">
        <f t="shared" ref="I137:I173" si="21">F137+G137-H137</f>
        <v>0</v>
      </c>
      <c r="J137" s="112"/>
      <c r="K137" s="112"/>
      <c r="L137" s="62">
        <f t="shared" si="13"/>
        <v>0</v>
      </c>
      <c r="M137" s="106"/>
      <c r="N137" s="106"/>
      <c r="O137" s="62">
        <f t="shared" si="14"/>
        <v>0</v>
      </c>
      <c r="P137" s="61"/>
      <c r="Q137" s="61"/>
      <c r="R137" s="62">
        <f t="shared" si="15"/>
        <v>0</v>
      </c>
      <c r="S137" s="61"/>
      <c r="T137" s="61"/>
      <c r="U137" s="62">
        <f t="shared" si="16"/>
        <v>0</v>
      </c>
      <c r="V137" s="61"/>
      <c r="W137" s="61"/>
      <c r="X137" s="62">
        <f t="shared" si="18"/>
        <v>0</v>
      </c>
      <c r="Y137" s="61"/>
      <c r="Z137" s="61"/>
      <c r="AA137" s="62">
        <f t="shared" si="19"/>
        <v>0</v>
      </c>
      <c r="AB137" s="61"/>
      <c r="AC137" s="61"/>
      <c r="AD137" s="67">
        <f t="shared" si="20"/>
        <v>0</v>
      </c>
      <c r="AE137" s="61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6"/>
      <c r="AR137" s="122"/>
    </row>
    <row r="138" spans="1:44" ht="15" hidden="1" customHeight="1" x14ac:dyDescent="0.25">
      <c r="A138" s="25">
        <v>1</v>
      </c>
      <c r="B138" s="26" t="s">
        <v>42</v>
      </c>
      <c r="C138" s="26" t="s">
        <v>10</v>
      </c>
      <c r="D138" s="30">
        <v>54302</v>
      </c>
      <c r="E138" s="31" t="s">
        <v>119</v>
      </c>
      <c r="F138" s="56"/>
      <c r="G138" s="101"/>
      <c r="H138" s="101"/>
      <c r="I138" s="61">
        <f t="shared" si="21"/>
        <v>0</v>
      </c>
      <c r="J138" s="112"/>
      <c r="K138" s="112"/>
      <c r="L138" s="62">
        <f t="shared" si="13"/>
        <v>0</v>
      </c>
      <c r="M138" s="106"/>
      <c r="N138" s="106"/>
      <c r="O138" s="62">
        <f t="shared" si="14"/>
        <v>0</v>
      </c>
      <c r="P138" s="61"/>
      <c r="Q138" s="61"/>
      <c r="R138" s="62">
        <f t="shared" si="15"/>
        <v>0</v>
      </c>
      <c r="S138" s="61"/>
      <c r="T138" s="61"/>
      <c r="U138" s="62">
        <f t="shared" si="16"/>
        <v>0</v>
      </c>
      <c r="V138" s="61"/>
      <c r="W138" s="61"/>
      <c r="X138" s="62">
        <f t="shared" si="18"/>
        <v>0</v>
      </c>
      <c r="Y138" s="61"/>
      <c r="Z138" s="61"/>
      <c r="AA138" s="62">
        <f t="shared" si="19"/>
        <v>0</v>
      </c>
      <c r="AB138" s="61"/>
      <c r="AC138" s="61"/>
      <c r="AD138" s="67">
        <f t="shared" si="20"/>
        <v>0</v>
      </c>
      <c r="AE138" s="61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  <c r="AQ138" s="66"/>
      <c r="AR138" s="122"/>
    </row>
    <row r="139" spans="1:44" ht="15" hidden="1" customHeight="1" x14ac:dyDescent="0.25">
      <c r="A139" s="25">
        <v>1</v>
      </c>
      <c r="B139" s="26" t="s">
        <v>42</v>
      </c>
      <c r="C139" s="26" t="s">
        <v>10</v>
      </c>
      <c r="D139" s="30">
        <v>54304</v>
      </c>
      <c r="E139" s="31" t="s">
        <v>120</v>
      </c>
      <c r="F139" s="56"/>
      <c r="G139" s="101"/>
      <c r="H139" s="101"/>
      <c r="I139" s="61">
        <f t="shared" si="21"/>
        <v>0</v>
      </c>
      <c r="J139" s="112"/>
      <c r="K139" s="112"/>
      <c r="L139" s="62">
        <f t="shared" si="13"/>
        <v>0</v>
      </c>
      <c r="M139" s="106"/>
      <c r="N139" s="106"/>
      <c r="O139" s="62">
        <f t="shared" si="14"/>
        <v>0</v>
      </c>
      <c r="P139" s="61"/>
      <c r="Q139" s="61"/>
      <c r="R139" s="62">
        <f t="shared" si="15"/>
        <v>0</v>
      </c>
      <c r="S139" s="61"/>
      <c r="T139" s="61"/>
      <c r="U139" s="62">
        <f t="shared" si="16"/>
        <v>0</v>
      </c>
      <c r="V139" s="61"/>
      <c r="W139" s="61"/>
      <c r="X139" s="62">
        <f t="shared" si="18"/>
        <v>0</v>
      </c>
      <c r="Y139" s="61"/>
      <c r="Z139" s="61"/>
      <c r="AA139" s="62">
        <f t="shared" si="19"/>
        <v>0</v>
      </c>
      <c r="AB139" s="61"/>
      <c r="AC139" s="61"/>
      <c r="AD139" s="67">
        <f t="shared" si="20"/>
        <v>0</v>
      </c>
      <c r="AE139" s="61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  <c r="AQ139" s="66"/>
      <c r="AR139" s="122"/>
    </row>
    <row r="140" spans="1:44" ht="15" customHeight="1" x14ac:dyDescent="0.25">
      <c r="A140" s="25">
        <v>1</v>
      </c>
      <c r="B140" s="26" t="s">
        <v>42</v>
      </c>
      <c r="C140" s="26" t="s">
        <v>10</v>
      </c>
      <c r="D140" s="30">
        <v>54305</v>
      </c>
      <c r="E140" s="31" t="s">
        <v>124</v>
      </c>
      <c r="F140" s="56">
        <v>500</v>
      </c>
      <c r="G140" s="101"/>
      <c r="H140" s="101"/>
      <c r="I140" s="61">
        <f t="shared" si="21"/>
        <v>500</v>
      </c>
      <c r="J140" s="112"/>
      <c r="K140" s="112"/>
      <c r="L140" s="62">
        <f t="shared" si="13"/>
        <v>500</v>
      </c>
      <c r="M140" s="106"/>
      <c r="N140" s="106"/>
      <c r="O140" s="62">
        <f t="shared" si="14"/>
        <v>500</v>
      </c>
      <c r="P140" s="61"/>
      <c r="Q140" s="61"/>
      <c r="R140" s="62">
        <f t="shared" si="15"/>
        <v>500</v>
      </c>
      <c r="S140" s="61"/>
      <c r="T140" s="61"/>
      <c r="U140" s="62">
        <f t="shared" si="16"/>
        <v>500</v>
      </c>
      <c r="V140" s="61"/>
      <c r="W140" s="61"/>
      <c r="X140" s="62">
        <f t="shared" si="18"/>
        <v>500</v>
      </c>
      <c r="Y140" s="61"/>
      <c r="Z140" s="61"/>
      <c r="AA140" s="62">
        <f t="shared" si="19"/>
        <v>500</v>
      </c>
      <c r="AB140" s="61"/>
      <c r="AC140" s="61"/>
      <c r="AD140" s="67">
        <f t="shared" si="20"/>
        <v>500</v>
      </c>
      <c r="AE140" s="61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  <c r="AQ140" s="66"/>
      <c r="AR140" s="122"/>
    </row>
    <row r="141" spans="1:44" ht="15" customHeight="1" x14ac:dyDescent="0.25">
      <c r="A141" s="25">
        <v>1</v>
      </c>
      <c r="B141" s="26" t="s">
        <v>42</v>
      </c>
      <c r="C141" s="26" t="s">
        <v>10</v>
      </c>
      <c r="D141" s="30">
        <v>54313</v>
      </c>
      <c r="E141" s="31" t="s">
        <v>34</v>
      </c>
      <c r="F141" s="56">
        <v>500</v>
      </c>
      <c r="G141" s="101"/>
      <c r="H141" s="101"/>
      <c r="I141" s="61">
        <f t="shared" si="21"/>
        <v>500</v>
      </c>
      <c r="J141" s="112"/>
      <c r="K141" s="112"/>
      <c r="L141" s="62">
        <f t="shared" si="13"/>
        <v>500</v>
      </c>
      <c r="M141" s="106"/>
      <c r="N141" s="106"/>
      <c r="O141" s="62">
        <f t="shared" si="14"/>
        <v>500</v>
      </c>
      <c r="P141" s="61"/>
      <c r="Q141" s="61"/>
      <c r="R141" s="62">
        <f t="shared" si="15"/>
        <v>500</v>
      </c>
      <c r="S141" s="61"/>
      <c r="T141" s="61"/>
      <c r="U141" s="62">
        <f t="shared" si="16"/>
        <v>500</v>
      </c>
      <c r="V141" s="61"/>
      <c r="W141" s="61"/>
      <c r="X141" s="62">
        <f t="shared" si="18"/>
        <v>500</v>
      </c>
      <c r="Y141" s="61"/>
      <c r="Z141" s="61"/>
      <c r="AA141" s="62">
        <f t="shared" si="19"/>
        <v>500</v>
      </c>
      <c r="AB141" s="61"/>
      <c r="AC141" s="61"/>
      <c r="AD141" s="67">
        <f t="shared" si="20"/>
        <v>500</v>
      </c>
      <c r="AE141" s="61"/>
      <c r="AF141" s="66"/>
      <c r="AG141" s="66"/>
      <c r="AH141" s="66"/>
      <c r="AI141" s="66"/>
      <c r="AJ141" s="66"/>
      <c r="AK141" s="66"/>
      <c r="AL141" s="66"/>
      <c r="AM141" s="66"/>
      <c r="AN141" s="66"/>
      <c r="AO141" s="66"/>
      <c r="AP141" s="66"/>
      <c r="AQ141" s="66"/>
      <c r="AR141" s="122"/>
    </row>
    <row r="142" spans="1:44" ht="15" hidden="1" customHeight="1" x14ac:dyDescent="0.25">
      <c r="A142" s="25">
        <v>1</v>
      </c>
      <c r="B142" s="26" t="s">
        <v>42</v>
      </c>
      <c r="C142" s="26" t="s">
        <v>10</v>
      </c>
      <c r="D142" s="30">
        <v>54317</v>
      </c>
      <c r="E142" s="31" t="s">
        <v>98</v>
      </c>
      <c r="F142" s="56"/>
      <c r="G142" s="101"/>
      <c r="H142" s="101"/>
      <c r="I142" s="61">
        <f t="shared" si="21"/>
        <v>0</v>
      </c>
      <c r="J142" s="112"/>
      <c r="K142" s="112"/>
      <c r="L142" s="62">
        <f t="shared" si="13"/>
        <v>0</v>
      </c>
      <c r="M142" s="106"/>
      <c r="N142" s="106"/>
      <c r="O142" s="62">
        <f t="shared" si="14"/>
        <v>0</v>
      </c>
      <c r="P142" s="61"/>
      <c r="Q142" s="61"/>
      <c r="R142" s="62">
        <f t="shared" si="15"/>
        <v>0</v>
      </c>
      <c r="S142" s="61"/>
      <c r="T142" s="61"/>
      <c r="U142" s="62">
        <f t="shared" si="16"/>
        <v>0</v>
      </c>
      <c r="V142" s="61"/>
      <c r="W142" s="61"/>
      <c r="X142" s="62">
        <f t="shared" si="18"/>
        <v>0</v>
      </c>
      <c r="Y142" s="61"/>
      <c r="Z142" s="61"/>
      <c r="AA142" s="62">
        <f t="shared" si="19"/>
        <v>0</v>
      </c>
      <c r="AB142" s="61"/>
      <c r="AC142" s="61"/>
      <c r="AD142" s="67">
        <f t="shared" si="20"/>
        <v>0</v>
      </c>
      <c r="AE142" s="61"/>
      <c r="AF142" s="66"/>
      <c r="AG142" s="66"/>
      <c r="AH142" s="66"/>
      <c r="AI142" s="66"/>
      <c r="AJ142" s="66"/>
      <c r="AK142" s="66"/>
      <c r="AL142" s="66"/>
      <c r="AM142" s="66"/>
      <c r="AN142" s="66"/>
      <c r="AO142" s="66"/>
      <c r="AP142" s="66"/>
      <c r="AQ142" s="66"/>
      <c r="AR142" s="122"/>
    </row>
    <row r="143" spans="1:44" ht="15" hidden="1" customHeight="1" x14ac:dyDescent="0.25">
      <c r="A143" s="25">
        <v>1</v>
      </c>
      <c r="B143" s="26" t="s">
        <v>42</v>
      </c>
      <c r="C143" s="26" t="s">
        <v>10</v>
      </c>
      <c r="D143" s="30">
        <v>54399</v>
      </c>
      <c r="E143" s="31" t="s">
        <v>68</v>
      </c>
      <c r="F143" s="56"/>
      <c r="G143" s="101"/>
      <c r="H143" s="101"/>
      <c r="I143" s="61">
        <f t="shared" si="21"/>
        <v>0</v>
      </c>
      <c r="J143" s="112"/>
      <c r="K143" s="112"/>
      <c r="L143" s="62">
        <f t="shared" si="13"/>
        <v>0</v>
      </c>
      <c r="M143" s="106"/>
      <c r="N143" s="106"/>
      <c r="O143" s="62">
        <f t="shared" si="14"/>
        <v>0</v>
      </c>
      <c r="P143" s="61"/>
      <c r="Q143" s="61"/>
      <c r="R143" s="62">
        <f t="shared" si="15"/>
        <v>0</v>
      </c>
      <c r="S143" s="61"/>
      <c r="T143" s="61"/>
      <c r="U143" s="62">
        <f t="shared" si="16"/>
        <v>0</v>
      </c>
      <c r="V143" s="61"/>
      <c r="W143" s="61"/>
      <c r="X143" s="62">
        <f t="shared" si="18"/>
        <v>0</v>
      </c>
      <c r="Y143" s="61"/>
      <c r="Z143" s="61"/>
      <c r="AA143" s="62">
        <f t="shared" si="19"/>
        <v>0</v>
      </c>
      <c r="AB143" s="61"/>
      <c r="AC143" s="61"/>
      <c r="AD143" s="67">
        <f t="shared" si="20"/>
        <v>0</v>
      </c>
      <c r="AE143" s="61"/>
      <c r="AF143" s="66"/>
      <c r="AG143" s="66"/>
      <c r="AH143" s="66"/>
      <c r="AI143" s="66"/>
      <c r="AJ143" s="66"/>
      <c r="AK143" s="66"/>
      <c r="AL143" s="66"/>
      <c r="AM143" s="66"/>
      <c r="AN143" s="66"/>
      <c r="AO143" s="66"/>
      <c r="AP143" s="66"/>
      <c r="AQ143" s="66"/>
      <c r="AR143" s="122"/>
    </row>
    <row r="144" spans="1:44" ht="15" hidden="1" customHeight="1" x14ac:dyDescent="0.25">
      <c r="A144" s="25">
        <v>1</v>
      </c>
      <c r="B144" s="26" t="s">
        <v>42</v>
      </c>
      <c r="C144" s="26" t="s">
        <v>10</v>
      </c>
      <c r="D144" s="30">
        <v>54318</v>
      </c>
      <c r="E144" s="31" t="s">
        <v>142</v>
      </c>
      <c r="F144" s="56"/>
      <c r="G144" s="101"/>
      <c r="H144" s="101"/>
      <c r="I144" s="61">
        <f t="shared" si="21"/>
        <v>0</v>
      </c>
      <c r="J144" s="112"/>
      <c r="K144" s="112"/>
      <c r="L144" s="62">
        <f t="shared" si="13"/>
        <v>0</v>
      </c>
      <c r="M144" s="106"/>
      <c r="N144" s="106"/>
      <c r="O144" s="62">
        <f t="shared" si="14"/>
        <v>0</v>
      </c>
      <c r="P144" s="61"/>
      <c r="Q144" s="61"/>
      <c r="R144" s="62">
        <f t="shared" si="15"/>
        <v>0</v>
      </c>
      <c r="S144" s="61"/>
      <c r="T144" s="61"/>
      <c r="U144" s="62">
        <f t="shared" si="16"/>
        <v>0</v>
      </c>
      <c r="V144" s="61"/>
      <c r="W144" s="61"/>
      <c r="X144" s="62">
        <f t="shared" si="18"/>
        <v>0</v>
      </c>
      <c r="Y144" s="61"/>
      <c r="Z144" s="61"/>
      <c r="AA144" s="62">
        <f t="shared" si="19"/>
        <v>0</v>
      </c>
      <c r="AB144" s="61"/>
      <c r="AC144" s="61"/>
      <c r="AD144" s="67">
        <f t="shared" si="20"/>
        <v>0</v>
      </c>
      <c r="AE144" s="61"/>
      <c r="AF144" s="66"/>
      <c r="AG144" s="66"/>
      <c r="AH144" s="66"/>
      <c r="AI144" s="66"/>
      <c r="AJ144" s="66"/>
      <c r="AK144" s="66"/>
      <c r="AL144" s="66"/>
      <c r="AM144" s="66"/>
      <c r="AN144" s="66"/>
      <c r="AO144" s="66"/>
      <c r="AP144" s="66"/>
      <c r="AQ144" s="66"/>
      <c r="AR144" s="122"/>
    </row>
    <row r="145" spans="1:44" ht="15" hidden="1" customHeight="1" x14ac:dyDescent="0.25">
      <c r="A145" s="25">
        <v>1</v>
      </c>
      <c r="B145" s="26" t="s">
        <v>42</v>
      </c>
      <c r="C145" s="26" t="s">
        <v>10</v>
      </c>
      <c r="D145" s="30">
        <v>54403</v>
      </c>
      <c r="E145" s="31" t="s">
        <v>113</v>
      </c>
      <c r="F145" s="56"/>
      <c r="G145" s="101"/>
      <c r="H145" s="101"/>
      <c r="I145" s="61">
        <f t="shared" si="21"/>
        <v>0</v>
      </c>
      <c r="J145" s="112"/>
      <c r="K145" s="112"/>
      <c r="L145" s="62">
        <f t="shared" si="13"/>
        <v>0</v>
      </c>
      <c r="M145" s="106"/>
      <c r="N145" s="106"/>
      <c r="O145" s="62">
        <f t="shared" si="14"/>
        <v>0</v>
      </c>
      <c r="P145" s="61"/>
      <c r="Q145" s="61"/>
      <c r="R145" s="62">
        <f t="shared" si="15"/>
        <v>0</v>
      </c>
      <c r="S145" s="61"/>
      <c r="T145" s="61"/>
      <c r="U145" s="62">
        <f t="shared" si="16"/>
        <v>0</v>
      </c>
      <c r="V145" s="61"/>
      <c r="W145" s="61"/>
      <c r="X145" s="62">
        <f t="shared" si="18"/>
        <v>0</v>
      </c>
      <c r="Y145" s="61"/>
      <c r="Z145" s="61"/>
      <c r="AA145" s="62">
        <f t="shared" si="19"/>
        <v>0</v>
      </c>
      <c r="AB145" s="61"/>
      <c r="AC145" s="61"/>
      <c r="AD145" s="67">
        <f t="shared" si="20"/>
        <v>0</v>
      </c>
      <c r="AE145" s="61"/>
      <c r="AF145" s="66"/>
      <c r="AG145" s="66"/>
      <c r="AH145" s="66"/>
      <c r="AI145" s="66"/>
      <c r="AJ145" s="66"/>
      <c r="AK145" s="66"/>
      <c r="AL145" s="66"/>
      <c r="AM145" s="66"/>
      <c r="AN145" s="66"/>
      <c r="AO145" s="66"/>
      <c r="AP145" s="66"/>
      <c r="AQ145" s="66"/>
      <c r="AR145" s="122"/>
    </row>
    <row r="146" spans="1:44" ht="15" customHeight="1" x14ac:dyDescent="0.25">
      <c r="A146" s="25">
        <v>1</v>
      </c>
      <c r="B146" s="26" t="s">
        <v>42</v>
      </c>
      <c r="C146" s="26" t="s">
        <v>10</v>
      </c>
      <c r="D146" s="30">
        <v>55601</v>
      </c>
      <c r="E146" s="31" t="s">
        <v>38</v>
      </c>
      <c r="F146" s="56">
        <v>6000</v>
      </c>
      <c r="G146" s="101"/>
      <c r="H146" s="101"/>
      <c r="I146" s="61">
        <f t="shared" si="21"/>
        <v>6000</v>
      </c>
      <c r="J146" s="112"/>
      <c r="K146" s="112"/>
      <c r="L146" s="62">
        <f t="shared" si="13"/>
        <v>6000</v>
      </c>
      <c r="M146" s="106"/>
      <c r="N146" s="106"/>
      <c r="O146" s="62">
        <f t="shared" si="14"/>
        <v>6000</v>
      </c>
      <c r="P146" s="61"/>
      <c r="Q146" s="61"/>
      <c r="R146" s="62">
        <f t="shared" si="15"/>
        <v>6000</v>
      </c>
      <c r="S146" s="61"/>
      <c r="T146" s="61"/>
      <c r="U146" s="62">
        <f t="shared" si="16"/>
        <v>6000</v>
      </c>
      <c r="V146" s="61"/>
      <c r="W146" s="61"/>
      <c r="X146" s="62">
        <f t="shared" si="18"/>
        <v>6000</v>
      </c>
      <c r="Y146" s="61"/>
      <c r="Z146" s="61"/>
      <c r="AA146" s="62">
        <f t="shared" si="19"/>
        <v>6000</v>
      </c>
      <c r="AB146" s="61"/>
      <c r="AC146" s="61"/>
      <c r="AD146" s="67">
        <f t="shared" si="20"/>
        <v>6000</v>
      </c>
      <c r="AE146" s="61"/>
      <c r="AF146" s="66"/>
      <c r="AG146" s="66"/>
      <c r="AH146" s="66"/>
      <c r="AI146" s="66"/>
      <c r="AJ146" s="66"/>
      <c r="AK146" s="66"/>
      <c r="AL146" s="66"/>
      <c r="AM146" s="66"/>
      <c r="AN146" s="66"/>
      <c r="AO146" s="66"/>
      <c r="AP146" s="66"/>
      <c r="AQ146" s="66"/>
      <c r="AR146" s="122"/>
    </row>
    <row r="147" spans="1:44" ht="15" hidden="1" customHeight="1" x14ac:dyDescent="0.25">
      <c r="A147" s="25">
        <v>1</v>
      </c>
      <c r="B147" s="26" t="s">
        <v>42</v>
      </c>
      <c r="C147" s="26" t="s">
        <v>10</v>
      </c>
      <c r="D147" s="30">
        <v>61101</v>
      </c>
      <c r="E147" s="31" t="s">
        <v>40</v>
      </c>
      <c r="F147" s="56"/>
      <c r="G147" s="101"/>
      <c r="H147" s="101"/>
      <c r="I147" s="61">
        <f t="shared" si="21"/>
        <v>0</v>
      </c>
      <c r="J147" s="112"/>
      <c r="K147" s="112"/>
      <c r="L147" s="62">
        <f t="shared" si="13"/>
        <v>0</v>
      </c>
      <c r="M147" s="106"/>
      <c r="N147" s="106"/>
      <c r="O147" s="62">
        <f t="shared" si="14"/>
        <v>0</v>
      </c>
      <c r="P147" s="61"/>
      <c r="Q147" s="61"/>
      <c r="R147" s="62">
        <f t="shared" si="15"/>
        <v>0</v>
      </c>
      <c r="S147" s="61"/>
      <c r="T147" s="61"/>
      <c r="U147" s="62">
        <f t="shared" si="16"/>
        <v>0</v>
      </c>
      <c r="V147" s="61"/>
      <c r="W147" s="61"/>
      <c r="X147" s="62">
        <f t="shared" si="18"/>
        <v>0</v>
      </c>
      <c r="Y147" s="61"/>
      <c r="Z147" s="61"/>
      <c r="AA147" s="62">
        <f t="shared" si="19"/>
        <v>0</v>
      </c>
      <c r="AB147" s="61"/>
      <c r="AC147" s="61"/>
      <c r="AD147" s="67">
        <f t="shared" si="20"/>
        <v>0</v>
      </c>
      <c r="AE147" s="61"/>
      <c r="AF147" s="66"/>
      <c r="AG147" s="66"/>
      <c r="AH147" s="66"/>
      <c r="AI147" s="66"/>
      <c r="AJ147" s="66"/>
      <c r="AK147" s="66"/>
      <c r="AL147" s="66"/>
      <c r="AM147" s="66"/>
      <c r="AN147" s="66"/>
      <c r="AO147" s="66"/>
      <c r="AP147" s="66"/>
      <c r="AQ147" s="66"/>
      <c r="AR147" s="122"/>
    </row>
    <row r="148" spans="1:44" ht="15" hidden="1" customHeight="1" x14ac:dyDescent="0.25">
      <c r="A148" s="25">
        <v>1</v>
      </c>
      <c r="B148" s="26" t="s">
        <v>42</v>
      </c>
      <c r="C148" s="26" t="s">
        <v>10</v>
      </c>
      <c r="D148" s="30">
        <v>61104</v>
      </c>
      <c r="E148" s="31" t="s">
        <v>41</v>
      </c>
      <c r="F148" s="56"/>
      <c r="G148" s="101"/>
      <c r="H148" s="101"/>
      <c r="I148" s="61">
        <f t="shared" si="21"/>
        <v>0</v>
      </c>
      <c r="J148" s="112"/>
      <c r="K148" s="112"/>
      <c r="L148" s="62">
        <f t="shared" si="13"/>
        <v>0</v>
      </c>
      <c r="M148" s="106"/>
      <c r="N148" s="106"/>
      <c r="O148" s="62">
        <f t="shared" si="14"/>
        <v>0</v>
      </c>
      <c r="P148" s="61"/>
      <c r="Q148" s="61"/>
      <c r="R148" s="62">
        <f t="shared" si="15"/>
        <v>0</v>
      </c>
      <c r="S148" s="61"/>
      <c r="T148" s="61"/>
      <c r="U148" s="62">
        <f t="shared" si="16"/>
        <v>0</v>
      </c>
      <c r="V148" s="61"/>
      <c r="W148" s="61"/>
      <c r="X148" s="62">
        <f t="shared" si="18"/>
        <v>0</v>
      </c>
      <c r="Y148" s="61"/>
      <c r="Z148" s="61"/>
      <c r="AA148" s="62">
        <f t="shared" si="19"/>
        <v>0</v>
      </c>
      <c r="AB148" s="61"/>
      <c r="AC148" s="61"/>
      <c r="AD148" s="67">
        <f t="shared" si="20"/>
        <v>0</v>
      </c>
      <c r="AE148" s="61"/>
      <c r="AF148" s="66"/>
      <c r="AG148" s="66"/>
      <c r="AH148" s="66"/>
      <c r="AI148" s="66"/>
      <c r="AJ148" s="66"/>
      <c r="AK148" s="66"/>
      <c r="AL148" s="66"/>
      <c r="AM148" s="66"/>
      <c r="AN148" s="66"/>
      <c r="AO148" s="66"/>
      <c r="AP148" s="66"/>
      <c r="AQ148" s="66"/>
      <c r="AR148" s="122"/>
    </row>
    <row r="149" spans="1:44" ht="15" hidden="1" customHeight="1" x14ac:dyDescent="0.25">
      <c r="A149" s="25">
        <v>1</v>
      </c>
      <c r="B149" s="26" t="s">
        <v>42</v>
      </c>
      <c r="C149" s="26" t="s">
        <v>10</v>
      </c>
      <c r="D149" s="30">
        <v>61110</v>
      </c>
      <c r="E149" s="31" t="s">
        <v>115</v>
      </c>
      <c r="F149" s="56"/>
      <c r="G149" s="101"/>
      <c r="H149" s="101"/>
      <c r="I149" s="61">
        <f t="shared" si="21"/>
        <v>0</v>
      </c>
      <c r="J149" s="112"/>
      <c r="K149" s="112"/>
      <c r="L149" s="62">
        <f t="shared" si="13"/>
        <v>0</v>
      </c>
      <c r="M149" s="106"/>
      <c r="N149" s="106"/>
      <c r="O149" s="62">
        <f t="shared" si="14"/>
        <v>0</v>
      </c>
      <c r="P149" s="61"/>
      <c r="Q149" s="61"/>
      <c r="R149" s="62">
        <f t="shared" si="15"/>
        <v>0</v>
      </c>
      <c r="S149" s="61"/>
      <c r="T149" s="61"/>
      <c r="U149" s="62">
        <f t="shared" si="16"/>
        <v>0</v>
      </c>
      <c r="V149" s="61"/>
      <c r="W149" s="61"/>
      <c r="X149" s="62">
        <f t="shared" si="18"/>
        <v>0</v>
      </c>
      <c r="Y149" s="61"/>
      <c r="Z149" s="61"/>
      <c r="AA149" s="62">
        <f t="shared" si="19"/>
        <v>0</v>
      </c>
      <c r="AB149" s="61"/>
      <c r="AC149" s="61"/>
      <c r="AD149" s="67">
        <f t="shared" si="20"/>
        <v>0</v>
      </c>
      <c r="AE149" s="61"/>
      <c r="AF149" s="66"/>
      <c r="AG149" s="66"/>
      <c r="AH149" s="66"/>
      <c r="AI149" s="66"/>
      <c r="AJ149" s="66"/>
      <c r="AK149" s="66"/>
      <c r="AL149" s="66"/>
      <c r="AM149" s="66"/>
      <c r="AN149" s="66"/>
      <c r="AO149" s="66"/>
      <c r="AP149" s="66"/>
      <c r="AQ149" s="66"/>
      <c r="AR149" s="122"/>
    </row>
    <row r="150" spans="1:44" ht="15" hidden="1" customHeight="1" x14ac:dyDescent="0.25">
      <c r="A150" s="25">
        <v>1</v>
      </c>
      <c r="B150" s="26" t="s">
        <v>42</v>
      </c>
      <c r="C150" s="26" t="s">
        <v>10</v>
      </c>
      <c r="D150" s="30">
        <v>61199</v>
      </c>
      <c r="E150" s="31" t="s">
        <v>66</v>
      </c>
      <c r="F150" s="56"/>
      <c r="G150" s="101"/>
      <c r="H150" s="101"/>
      <c r="I150" s="61">
        <f t="shared" si="21"/>
        <v>0</v>
      </c>
      <c r="J150" s="112"/>
      <c r="K150" s="112"/>
      <c r="L150" s="62">
        <f t="shared" si="13"/>
        <v>0</v>
      </c>
      <c r="M150" s="106"/>
      <c r="N150" s="106"/>
      <c r="O150" s="62">
        <f t="shared" si="14"/>
        <v>0</v>
      </c>
      <c r="P150" s="61"/>
      <c r="Q150" s="61"/>
      <c r="R150" s="62">
        <f t="shared" si="15"/>
        <v>0</v>
      </c>
      <c r="S150" s="61"/>
      <c r="T150" s="61"/>
      <c r="U150" s="62">
        <f t="shared" si="16"/>
        <v>0</v>
      </c>
      <c r="V150" s="61"/>
      <c r="W150" s="61"/>
      <c r="X150" s="62">
        <f t="shared" si="18"/>
        <v>0</v>
      </c>
      <c r="Y150" s="61"/>
      <c r="Z150" s="61"/>
      <c r="AA150" s="62">
        <f t="shared" si="19"/>
        <v>0</v>
      </c>
      <c r="AB150" s="61"/>
      <c r="AC150" s="61"/>
      <c r="AD150" s="67">
        <f t="shared" si="20"/>
        <v>0</v>
      </c>
      <c r="AE150" s="61"/>
      <c r="AF150" s="66"/>
      <c r="AG150" s="66"/>
      <c r="AH150" s="66"/>
      <c r="AI150" s="66"/>
      <c r="AJ150" s="66"/>
      <c r="AK150" s="66"/>
      <c r="AL150" s="66"/>
      <c r="AM150" s="66"/>
      <c r="AN150" s="66"/>
      <c r="AO150" s="66"/>
      <c r="AP150" s="66"/>
      <c r="AQ150" s="66"/>
      <c r="AR150" s="122"/>
    </row>
    <row r="151" spans="1:44" ht="15" customHeight="1" x14ac:dyDescent="0.25">
      <c r="A151" s="25">
        <v>1</v>
      </c>
      <c r="B151" s="26" t="s">
        <v>42</v>
      </c>
      <c r="C151" s="26" t="s">
        <v>10</v>
      </c>
      <c r="D151" s="30">
        <v>61403</v>
      </c>
      <c r="E151" s="31" t="s">
        <v>70</v>
      </c>
      <c r="F151" s="56">
        <v>50000</v>
      </c>
      <c r="G151" s="101"/>
      <c r="H151" s="134"/>
      <c r="I151" s="61">
        <f t="shared" si="21"/>
        <v>50000</v>
      </c>
      <c r="J151" s="112"/>
      <c r="K151" s="112"/>
      <c r="L151" s="62">
        <f t="shared" si="13"/>
        <v>50000</v>
      </c>
      <c r="M151" s="106"/>
      <c r="N151" s="106"/>
      <c r="O151" s="62">
        <f t="shared" si="14"/>
        <v>50000</v>
      </c>
      <c r="P151" s="61"/>
      <c r="Q151" s="61"/>
      <c r="R151" s="62">
        <f t="shared" si="15"/>
        <v>50000</v>
      </c>
      <c r="S151" s="61"/>
      <c r="T151" s="61"/>
      <c r="U151" s="62">
        <f t="shared" si="16"/>
        <v>50000</v>
      </c>
      <c r="V151" s="61"/>
      <c r="W151" s="61"/>
      <c r="X151" s="62">
        <f t="shared" si="18"/>
        <v>50000</v>
      </c>
      <c r="Y151" s="61"/>
      <c r="Z151" s="61"/>
      <c r="AA151" s="62">
        <f t="shared" si="19"/>
        <v>50000</v>
      </c>
      <c r="AB151" s="61"/>
      <c r="AC151" s="61"/>
      <c r="AD151" s="67">
        <f t="shared" si="20"/>
        <v>50000</v>
      </c>
      <c r="AE151" s="61"/>
      <c r="AF151" s="66"/>
      <c r="AG151" s="66"/>
      <c r="AH151" s="66"/>
      <c r="AI151" s="66"/>
      <c r="AJ151" s="66"/>
      <c r="AK151" s="66"/>
      <c r="AL151" s="66"/>
      <c r="AM151" s="66"/>
      <c r="AN151" s="66"/>
      <c r="AO151" s="66"/>
      <c r="AP151" s="66"/>
      <c r="AQ151" s="66"/>
      <c r="AR151" s="122"/>
    </row>
    <row r="152" spans="1:44" ht="15" customHeight="1" x14ac:dyDescent="0.25">
      <c r="A152" s="25"/>
      <c r="B152" s="26"/>
      <c r="C152" s="26"/>
      <c r="D152" s="29"/>
      <c r="E152" s="28"/>
      <c r="F152" s="56"/>
      <c r="G152" s="101"/>
      <c r="H152" s="101"/>
      <c r="I152" s="61">
        <f t="shared" si="21"/>
        <v>0</v>
      </c>
      <c r="J152" s="112"/>
      <c r="K152" s="112"/>
      <c r="L152" s="62">
        <f t="shared" si="13"/>
        <v>0</v>
      </c>
      <c r="M152" s="106"/>
      <c r="N152" s="106"/>
      <c r="O152" s="62"/>
      <c r="P152" s="61"/>
      <c r="Q152" s="61"/>
      <c r="R152" s="62"/>
      <c r="S152" s="61"/>
      <c r="T152" s="61"/>
      <c r="U152" s="62"/>
      <c r="V152" s="61"/>
      <c r="W152" s="61"/>
      <c r="X152" s="62"/>
      <c r="Y152" s="61"/>
      <c r="Z152" s="61"/>
      <c r="AA152" s="62"/>
      <c r="AB152" s="61"/>
      <c r="AC152" s="61"/>
      <c r="AD152" s="67">
        <f t="shared" si="20"/>
        <v>0</v>
      </c>
      <c r="AE152" s="232"/>
      <c r="AF152" s="171"/>
      <c r="AG152" s="171"/>
      <c r="AH152" s="171"/>
      <c r="AI152" s="171"/>
      <c r="AJ152" s="171"/>
      <c r="AK152" s="171"/>
      <c r="AL152" s="66"/>
      <c r="AM152" s="171"/>
      <c r="AN152" s="171"/>
      <c r="AO152" s="171"/>
      <c r="AP152" s="171"/>
      <c r="AQ152" s="171"/>
      <c r="AR152" s="122"/>
    </row>
    <row r="153" spans="1:44" ht="15" customHeight="1" x14ac:dyDescent="0.25">
      <c r="A153" s="25">
        <v>1</v>
      </c>
      <c r="B153" s="26" t="s">
        <v>42</v>
      </c>
      <c r="C153" s="26" t="s">
        <v>42</v>
      </c>
      <c r="D153" s="29">
        <v>51101</v>
      </c>
      <c r="E153" s="28" t="s">
        <v>11</v>
      </c>
      <c r="F153" s="56">
        <v>345057.24</v>
      </c>
      <c r="G153" s="134"/>
      <c r="H153" s="101"/>
      <c r="I153" s="61">
        <f t="shared" si="21"/>
        <v>345057.24</v>
      </c>
      <c r="J153" s="112"/>
      <c r="K153" s="112"/>
      <c r="L153" s="62">
        <f t="shared" si="13"/>
        <v>345057.24</v>
      </c>
      <c r="M153" s="106"/>
      <c r="N153" s="106"/>
      <c r="O153" s="62">
        <f t="shared" si="14"/>
        <v>345057.24</v>
      </c>
      <c r="P153" s="61"/>
      <c r="Q153" s="61"/>
      <c r="R153" s="62">
        <f t="shared" ref="R153:R204" si="22">O153+P153-Q153</f>
        <v>345057.24</v>
      </c>
      <c r="S153" s="61"/>
      <c r="T153" s="61"/>
      <c r="U153" s="62">
        <f t="shared" ref="U153:U204" si="23">R153+S153-T153</f>
        <v>345057.24</v>
      </c>
      <c r="V153" s="61"/>
      <c r="W153" s="61"/>
      <c r="X153" s="62">
        <f t="shared" ref="X153:X184" si="24">U153+V153-W153</f>
        <v>345057.24</v>
      </c>
      <c r="Y153" s="61"/>
      <c r="Z153" s="61"/>
      <c r="AA153" s="62">
        <f t="shared" ref="AA153:AA184" si="25">X153+Y153-Z153</f>
        <v>345057.24</v>
      </c>
      <c r="AB153" s="61"/>
      <c r="AC153" s="61"/>
      <c r="AD153" s="67">
        <f t="shared" si="20"/>
        <v>345057.24</v>
      </c>
      <c r="AE153" s="61"/>
      <c r="AF153" s="66"/>
      <c r="AG153" s="66"/>
      <c r="AH153" s="66"/>
      <c r="AI153" s="165"/>
      <c r="AJ153" s="193"/>
      <c r="AK153" s="197"/>
      <c r="AL153" s="166"/>
      <c r="AM153" s="166"/>
      <c r="AN153" s="166"/>
      <c r="AO153" s="166"/>
      <c r="AP153" s="166"/>
      <c r="AQ153" s="166"/>
      <c r="AR153" s="122"/>
    </row>
    <row r="154" spans="1:44" ht="15" customHeight="1" x14ac:dyDescent="0.25">
      <c r="A154" s="25">
        <v>1</v>
      </c>
      <c r="B154" s="26" t="s">
        <v>42</v>
      </c>
      <c r="C154" s="26" t="s">
        <v>42</v>
      </c>
      <c r="D154" s="29">
        <v>51201</v>
      </c>
      <c r="E154" s="28" t="s">
        <v>12</v>
      </c>
      <c r="F154" s="56">
        <v>167340</v>
      </c>
      <c r="G154" s="101"/>
      <c r="H154" s="101"/>
      <c r="I154" s="61">
        <f t="shared" si="21"/>
        <v>167340</v>
      </c>
      <c r="J154" s="112"/>
      <c r="K154" s="112"/>
      <c r="L154" s="62">
        <f t="shared" si="13"/>
        <v>167340</v>
      </c>
      <c r="M154" s="106"/>
      <c r="N154" s="106"/>
      <c r="O154" s="62">
        <f t="shared" si="14"/>
        <v>167340</v>
      </c>
      <c r="P154" s="61"/>
      <c r="Q154" s="61"/>
      <c r="R154" s="62">
        <f t="shared" si="22"/>
        <v>167340</v>
      </c>
      <c r="S154" s="61"/>
      <c r="T154" s="61"/>
      <c r="U154" s="62">
        <f t="shared" si="23"/>
        <v>167340</v>
      </c>
      <c r="V154" s="61"/>
      <c r="W154" s="61"/>
      <c r="X154" s="62">
        <f t="shared" si="24"/>
        <v>167340</v>
      </c>
      <c r="Y154" s="61"/>
      <c r="Z154" s="61"/>
      <c r="AA154" s="62">
        <f t="shared" si="25"/>
        <v>167340</v>
      </c>
      <c r="AB154" s="61"/>
      <c r="AC154" s="61"/>
      <c r="AD154" s="67">
        <f t="shared" si="20"/>
        <v>167340</v>
      </c>
      <c r="AE154" s="61"/>
      <c r="AF154" s="66"/>
      <c r="AG154" s="66"/>
      <c r="AH154" s="66"/>
      <c r="AI154" s="165"/>
      <c r="AJ154" s="193"/>
      <c r="AK154" s="197"/>
      <c r="AL154" s="166"/>
      <c r="AM154" s="166"/>
      <c r="AN154" s="166"/>
      <c r="AO154" s="166"/>
      <c r="AP154" s="166"/>
      <c r="AQ154" s="166"/>
      <c r="AR154" s="122"/>
    </row>
    <row r="155" spans="1:44" ht="15" customHeight="1" x14ac:dyDescent="0.25">
      <c r="A155" s="25">
        <v>1</v>
      </c>
      <c r="B155" s="26" t="s">
        <v>42</v>
      </c>
      <c r="C155" s="26" t="s">
        <v>42</v>
      </c>
      <c r="D155" s="29">
        <v>51107</v>
      </c>
      <c r="E155" s="28" t="s">
        <v>535</v>
      </c>
      <c r="F155" s="56"/>
      <c r="G155" s="101">
        <v>109.5</v>
      </c>
      <c r="H155" s="101"/>
      <c r="I155" s="61">
        <f t="shared" si="21"/>
        <v>109.5</v>
      </c>
      <c r="J155" s="112"/>
      <c r="K155" s="112"/>
      <c r="L155" s="62">
        <f t="shared" si="13"/>
        <v>109.5</v>
      </c>
      <c r="M155" s="106"/>
      <c r="N155" s="106"/>
      <c r="O155" s="62">
        <f t="shared" si="14"/>
        <v>109.5</v>
      </c>
      <c r="P155" s="61"/>
      <c r="Q155" s="61"/>
      <c r="R155" s="62">
        <f t="shared" si="22"/>
        <v>109.5</v>
      </c>
      <c r="S155" s="61"/>
      <c r="T155" s="61"/>
      <c r="U155" s="62">
        <f t="shared" si="23"/>
        <v>109.5</v>
      </c>
      <c r="V155" s="61"/>
      <c r="W155" s="61"/>
      <c r="X155" s="62">
        <f t="shared" si="24"/>
        <v>109.5</v>
      </c>
      <c r="Y155" s="61"/>
      <c r="Z155" s="61"/>
      <c r="AA155" s="62">
        <f t="shared" si="25"/>
        <v>109.5</v>
      </c>
      <c r="AB155" s="61"/>
      <c r="AC155" s="61"/>
      <c r="AD155" s="67">
        <f t="shared" si="20"/>
        <v>109.5</v>
      </c>
      <c r="AE155" s="61"/>
      <c r="AF155" s="66"/>
      <c r="AG155" s="66"/>
      <c r="AH155" s="66"/>
      <c r="AI155" s="61"/>
      <c r="AJ155" s="61"/>
      <c r="AK155" s="66"/>
      <c r="AL155" s="66"/>
      <c r="AM155" s="66"/>
      <c r="AN155" s="66"/>
      <c r="AO155" s="66"/>
      <c r="AP155" s="66"/>
      <c r="AQ155" s="66"/>
      <c r="AR155" s="122"/>
    </row>
    <row r="156" spans="1:44" ht="15" customHeight="1" x14ac:dyDescent="0.25">
      <c r="A156" s="25">
        <v>1</v>
      </c>
      <c r="B156" s="26" t="s">
        <v>42</v>
      </c>
      <c r="C156" s="26" t="s">
        <v>42</v>
      </c>
      <c r="D156" s="29">
        <v>51301</v>
      </c>
      <c r="E156" s="28" t="s">
        <v>43</v>
      </c>
      <c r="F156" s="56">
        <v>47612</v>
      </c>
      <c r="G156" s="101"/>
      <c r="H156" s="101"/>
      <c r="I156" s="61">
        <f t="shared" si="21"/>
        <v>47612</v>
      </c>
      <c r="J156" s="112"/>
      <c r="K156" s="112"/>
      <c r="L156" s="62">
        <f t="shared" si="13"/>
        <v>47612</v>
      </c>
      <c r="M156" s="106"/>
      <c r="N156" s="106"/>
      <c r="O156" s="62">
        <f t="shared" si="14"/>
        <v>47612</v>
      </c>
      <c r="P156" s="61"/>
      <c r="Q156" s="61"/>
      <c r="R156" s="62">
        <f t="shared" si="22"/>
        <v>47612</v>
      </c>
      <c r="S156" s="61"/>
      <c r="T156" s="61"/>
      <c r="U156" s="62">
        <f t="shared" si="23"/>
        <v>47612</v>
      </c>
      <c r="V156" s="61"/>
      <c r="W156" s="61"/>
      <c r="X156" s="62">
        <f t="shared" si="24"/>
        <v>47612</v>
      </c>
      <c r="Y156" s="61"/>
      <c r="Z156" s="61"/>
      <c r="AA156" s="62">
        <f t="shared" si="25"/>
        <v>47612</v>
      </c>
      <c r="AB156" s="61"/>
      <c r="AC156" s="61"/>
      <c r="AD156" s="67">
        <f t="shared" si="20"/>
        <v>47612</v>
      </c>
      <c r="AE156" s="61"/>
      <c r="AF156" s="66"/>
      <c r="AG156" s="66"/>
      <c r="AH156" s="66"/>
      <c r="AI156" s="165"/>
      <c r="AJ156" s="193"/>
      <c r="AK156" s="197"/>
      <c r="AL156" s="166"/>
      <c r="AM156" s="166"/>
      <c r="AN156" s="166"/>
      <c r="AO156" s="166"/>
      <c r="AP156" s="166"/>
      <c r="AQ156" s="166"/>
      <c r="AR156" s="122"/>
    </row>
    <row r="157" spans="1:44" ht="15" customHeight="1" x14ac:dyDescent="0.25">
      <c r="A157" s="25">
        <v>1</v>
      </c>
      <c r="B157" s="26" t="s">
        <v>42</v>
      </c>
      <c r="C157" s="26" t="s">
        <v>42</v>
      </c>
      <c r="D157" s="30">
        <v>51401</v>
      </c>
      <c r="E157" s="31" t="s">
        <v>13</v>
      </c>
      <c r="F157" s="56">
        <v>31379.18</v>
      </c>
      <c r="G157" s="134"/>
      <c r="H157" s="101"/>
      <c r="I157" s="61">
        <f t="shared" si="21"/>
        <v>31379.18</v>
      </c>
      <c r="J157" s="112"/>
      <c r="K157" s="112"/>
      <c r="L157" s="62">
        <f t="shared" ref="L157:L204" si="26">I157+J157-K157</f>
        <v>31379.18</v>
      </c>
      <c r="M157" s="105"/>
      <c r="N157" s="105"/>
      <c r="O157" s="62">
        <f t="shared" ref="O157:O204" si="27">L157+M157-N157</f>
        <v>31379.18</v>
      </c>
      <c r="P157" s="62"/>
      <c r="Q157" s="62"/>
      <c r="R157" s="62">
        <f t="shared" si="22"/>
        <v>31379.18</v>
      </c>
      <c r="S157" s="62"/>
      <c r="T157" s="62"/>
      <c r="U157" s="62">
        <f t="shared" si="23"/>
        <v>31379.18</v>
      </c>
      <c r="V157" s="62"/>
      <c r="W157" s="62"/>
      <c r="X157" s="62">
        <f t="shared" si="24"/>
        <v>31379.18</v>
      </c>
      <c r="Y157" s="62"/>
      <c r="Z157" s="62"/>
      <c r="AA157" s="62">
        <f t="shared" si="25"/>
        <v>31379.18</v>
      </c>
      <c r="AB157" s="62"/>
      <c r="AC157" s="62"/>
      <c r="AD157" s="67">
        <f t="shared" si="20"/>
        <v>31379.18</v>
      </c>
      <c r="AE157" s="61"/>
      <c r="AF157" s="66"/>
      <c r="AG157" s="66"/>
      <c r="AH157" s="66"/>
      <c r="AI157" s="66"/>
      <c r="AJ157" s="66"/>
      <c r="AK157" s="66"/>
      <c r="AL157" s="66"/>
      <c r="AM157" s="66"/>
      <c r="AN157" s="66"/>
      <c r="AO157" s="66"/>
      <c r="AP157" s="66"/>
      <c r="AQ157" s="66"/>
      <c r="AR157" s="122"/>
    </row>
    <row r="158" spans="1:44" ht="15" customHeight="1" x14ac:dyDescent="0.25">
      <c r="A158" s="25">
        <v>1</v>
      </c>
      <c r="B158" s="26" t="s">
        <v>42</v>
      </c>
      <c r="C158" s="26" t="s">
        <v>42</v>
      </c>
      <c r="D158" s="30">
        <v>51402</v>
      </c>
      <c r="E158" s="31" t="s">
        <v>14</v>
      </c>
      <c r="F158" s="56">
        <v>14433.26</v>
      </c>
      <c r="G158" s="101"/>
      <c r="H158" s="101"/>
      <c r="I158" s="61">
        <f t="shared" si="21"/>
        <v>14433.26</v>
      </c>
      <c r="J158" s="112"/>
      <c r="K158" s="112"/>
      <c r="L158" s="62">
        <f t="shared" si="26"/>
        <v>14433.26</v>
      </c>
      <c r="M158" s="105"/>
      <c r="N158" s="105"/>
      <c r="O158" s="62">
        <f t="shared" si="27"/>
        <v>14433.26</v>
      </c>
      <c r="P158" s="62"/>
      <c r="Q158" s="62"/>
      <c r="R158" s="62">
        <f t="shared" si="22"/>
        <v>14433.26</v>
      </c>
      <c r="S158" s="62"/>
      <c r="T158" s="62"/>
      <c r="U158" s="62">
        <f t="shared" si="23"/>
        <v>14433.26</v>
      </c>
      <c r="V158" s="62"/>
      <c r="W158" s="62"/>
      <c r="X158" s="62">
        <f t="shared" si="24"/>
        <v>14433.26</v>
      </c>
      <c r="Y158" s="62"/>
      <c r="Z158" s="62"/>
      <c r="AA158" s="62">
        <f t="shared" si="25"/>
        <v>14433.26</v>
      </c>
      <c r="AB158" s="62"/>
      <c r="AC158" s="62"/>
      <c r="AD158" s="67">
        <f t="shared" si="20"/>
        <v>14433.26</v>
      </c>
      <c r="AE158" s="61"/>
      <c r="AF158" s="66"/>
      <c r="AG158" s="66"/>
      <c r="AH158" s="66"/>
      <c r="AI158" s="66"/>
      <c r="AJ158" s="66"/>
      <c r="AK158" s="66"/>
      <c r="AL158" s="66"/>
      <c r="AM158" s="66"/>
      <c r="AN158" s="66"/>
      <c r="AO158" s="66"/>
      <c r="AP158" s="66"/>
      <c r="AQ158" s="66"/>
      <c r="AR158" s="122"/>
    </row>
    <row r="159" spans="1:44" ht="15" customHeight="1" x14ac:dyDescent="0.25">
      <c r="A159" s="25">
        <v>1</v>
      </c>
      <c r="B159" s="26" t="s">
        <v>42</v>
      </c>
      <c r="C159" s="26" t="s">
        <v>42</v>
      </c>
      <c r="D159" s="30">
        <v>51501</v>
      </c>
      <c r="E159" s="31" t="s">
        <v>13</v>
      </c>
      <c r="F159" s="56">
        <v>32038.04</v>
      </c>
      <c r="G159" s="134"/>
      <c r="H159" s="101"/>
      <c r="I159" s="61">
        <f t="shared" si="21"/>
        <v>32038.04</v>
      </c>
      <c r="J159" s="112"/>
      <c r="K159" s="112"/>
      <c r="L159" s="62">
        <f t="shared" si="26"/>
        <v>32038.04</v>
      </c>
      <c r="M159" s="105"/>
      <c r="N159" s="105"/>
      <c r="O159" s="62">
        <f t="shared" si="27"/>
        <v>32038.04</v>
      </c>
      <c r="P159" s="62"/>
      <c r="Q159" s="62"/>
      <c r="R159" s="62">
        <f t="shared" si="22"/>
        <v>32038.04</v>
      </c>
      <c r="S159" s="62"/>
      <c r="T159" s="62"/>
      <c r="U159" s="62">
        <f t="shared" si="23"/>
        <v>32038.04</v>
      </c>
      <c r="V159" s="62"/>
      <c r="W159" s="62"/>
      <c r="X159" s="62">
        <f t="shared" si="24"/>
        <v>32038.04</v>
      </c>
      <c r="Y159" s="62"/>
      <c r="Z159" s="62"/>
      <c r="AA159" s="62">
        <f t="shared" si="25"/>
        <v>32038.04</v>
      </c>
      <c r="AB159" s="62"/>
      <c r="AC159" s="62"/>
      <c r="AD159" s="67">
        <f t="shared" si="20"/>
        <v>32038.04</v>
      </c>
      <c r="AE159" s="61"/>
      <c r="AF159" s="66"/>
      <c r="AG159" s="66"/>
      <c r="AH159" s="66"/>
      <c r="AI159" s="66"/>
      <c r="AJ159" s="66"/>
      <c r="AK159" s="66"/>
      <c r="AL159" s="66"/>
      <c r="AM159" s="66"/>
      <c r="AN159" s="66"/>
      <c r="AO159" s="66"/>
      <c r="AP159" s="66"/>
      <c r="AQ159" s="66"/>
      <c r="AR159" s="122"/>
    </row>
    <row r="160" spans="1:44" ht="15" customHeight="1" x14ac:dyDescent="0.25">
      <c r="A160" s="25">
        <v>1</v>
      </c>
      <c r="B160" s="26" t="s">
        <v>42</v>
      </c>
      <c r="C160" s="26" t="s">
        <v>42</v>
      </c>
      <c r="D160" s="29">
        <v>51502</v>
      </c>
      <c r="E160" s="31" t="s">
        <v>14</v>
      </c>
      <c r="F160" s="56">
        <v>15270.06</v>
      </c>
      <c r="G160" s="101"/>
      <c r="H160" s="101"/>
      <c r="I160" s="61">
        <f t="shared" si="21"/>
        <v>15270.06</v>
      </c>
      <c r="J160" s="112"/>
      <c r="K160" s="112"/>
      <c r="L160" s="62">
        <f t="shared" si="26"/>
        <v>15270.06</v>
      </c>
      <c r="M160" s="105"/>
      <c r="N160" s="105"/>
      <c r="O160" s="62">
        <f t="shared" si="27"/>
        <v>15270.06</v>
      </c>
      <c r="P160" s="62"/>
      <c r="Q160" s="62"/>
      <c r="R160" s="62">
        <f t="shared" si="22"/>
        <v>15270.06</v>
      </c>
      <c r="S160" s="62"/>
      <c r="T160" s="62"/>
      <c r="U160" s="62">
        <f t="shared" si="23"/>
        <v>15270.06</v>
      </c>
      <c r="V160" s="62"/>
      <c r="W160" s="62"/>
      <c r="X160" s="62">
        <f t="shared" si="24"/>
        <v>15270.06</v>
      </c>
      <c r="Y160" s="62"/>
      <c r="Z160" s="62"/>
      <c r="AA160" s="62">
        <f t="shared" si="25"/>
        <v>15270.06</v>
      </c>
      <c r="AB160" s="62"/>
      <c r="AC160" s="62"/>
      <c r="AD160" s="67">
        <f t="shared" si="20"/>
        <v>15270.06</v>
      </c>
      <c r="AE160" s="61"/>
      <c r="AF160" s="66"/>
      <c r="AG160" s="66"/>
      <c r="AH160" s="66"/>
      <c r="AI160" s="66"/>
      <c r="AJ160" s="66"/>
      <c r="AK160" s="66"/>
      <c r="AL160" s="66"/>
      <c r="AM160" s="66"/>
      <c r="AN160" s="66"/>
      <c r="AO160" s="66"/>
      <c r="AP160" s="66"/>
      <c r="AQ160" s="66"/>
      <c r="AR160" s="122"/>
    </row>
    <row r="161" spans="1:44" ht="15" customHeight="1" x14ac:dyDescent="0.25">
      <c r="A161" s="25">
        <v>1</v>
      </c>
      <c r="B161" s="26" t="s">
        <v>42</v>
      </c>
      <c r="C161" s="26" t="s">
        <v>42</v>
      </c>
      <c r="D161" s="29">
        <v>51701</v>
      </c>
      <c r="E161" s="37" t="s">
        <v>82</v>
      </c>
      <c r="F161" s="56">
        <v>25000</v>
      </c>
      <c r="G161" s="101"/>
      <c r="H161" s="101"/>
      <c r="I161" s="61">
        <f t="shared" si="21"/>
        <v>25000</v>
      </c>
      <c r="J161" s="112"/>
      <c r="K161" s="112"/>
      <c r="L161" s="62">
        <f t="shared" si="26"/>
        <v>25000</v>
      </c>
      <c r="M161" s="105"/>
      <c r="N161" s="105"/>
      <c r="O161" s="62">
        <f t="shared" si="27"/>
        <v>25000</v>
      </c>
      <c r="P161" s="105"/>
      <c r="Q161" s="62"/>
      <c r="R161" s="62">
        <f t="shared" si="22"/>
        <v>25000</v>
      </c>
      <c r="S161" s="105"/>
      <c r="T161" s="62"/>
      <c r="U161" s="62">
        <f t="shared" si="23"/>
        <v>25000</v>
      </c>
      <c r="V161" s="105"/>
      <c r="W161" s="62"/>
      <c r="X161" s="62">
        <f t="shared" si="24"/>
        <v>25000</v>
      </c>
      <c r="Y161" s="105"/>
      <c r="Z161" s="62"/>
      <c r="AA161" s="62">
        <f t="shared" si="25"/>
        <v>25000</v>
      </c>
      <c r="AB161" s="105"/>
      <c r="AC161" s="62"/>
      <c r="AD161" s="67">
        <f t="shared" si="20"/>
        <v>25000</v>
      </c>
      <c r="AE161" s="61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122"/>
    </row>
    <row r="162" spans="1:44" ht="15" hidden="1" customHeight="1" x14ac:dyDescent="0.25">
      <c r="A162" s="25">
        <v>1</v>
      </c>
      <c r="B162" s="26" t="s">
        <v>42</v>
      </c>
      <c r="C162" s="26" t="s">
        <v>42</v>
      </c>
      <c r="D162" s="29">
        <v>51702</v>
      </c>
      <c r="E162" s="37" t="s">
        <v>94</v>
      </c>
      <c r="F162" s="56"/>
      <c r="G162" s="101"/>
      <c r="H162" s="101"/>
      <c r="I162" s="61">
        <f t="shared" si="21"/>
        <v>0</v>
      </c>
      <c r="J162" s="112"/>
      <c r="K162" s="112"/>
      <c r="L162" s="62">
        <f t="shared" si="26"/>
        <v>0</v>
      </c>
      <c r="M162" s="105"/>
      <c r="N162" s="105"/>
      <c r="O162" s="62">
        <f t="shared" si="27"/>
        <v>0</v>
      </c>
      <c r="P162" s="62"/>
      <c r="Q162" s="62"/>
      <c r="R162" s="62">
        <f t="shared" si="22"/>
        <v>0</v>
      </c>
      <c r="S162" s="62"/>
      <c r="T162" s="62"/>
      <c r="U162" s="62">
        <f t="shared" si="23"/>
        <v>0</v>
      </c>
      <c r="V162" s="62"/>
      <c r="W162" s="62"/>
      <c r="X162" s="62">
        <f t="shared" si="24"/>
        <v>0</v>
      </c>
      <c r="Y162" s="62"/>
      <c r="Z162" s="62"/>
      <c r="AA162" s="62">
        <f t="shared" si="25"/>
        <v>0</v>
      </c>
      <c r="AB162" s="62"/>
      <c r="AC162" s="62"/>
      <c r="AD162" s="67">
        <f t="shared" si="20"/>
        <v>0</v>
      </c>
      <c r="AE162" s="61"/>
      <c r="AF162" s="66"/>
      <c r="AG162" s="66"/>
      <c r="AH162" s="66"/>
      <c r="AI162" s="66"/>
      <c r="AJ162" s="66"/>
      <c r="AK162" s="66"/>
      <c r="AL162" s="66"/>
      <c r="AM162" s="66"/>
      <c r="AN162" s="66"/>
      <c r="AO162" s="66"/>
      <c r="AP162" s="66"/>
      <c r="AQ162" s="66"/>
      <c r="AR162" s="122"/>
    </row>
    <row r="163" spans="1:44" ht="15" customHeight="1" x14ac:dyDescent="0.25">
      <c r="A163" s="25">
        <v>1</v>
      </c>
      <c r="B163" s="26" t="s">
        <v>42</v>
      </c>
      <c r="C163" s="26" t="s">
        <v>42</v>
      </c>
      <c r="D163" s="29">
        <v>51901</v>
      </c>
      <c r="E163" s="37" t="s">
        <v>16</v>
      </c>
      <c r="F163" s="56"/>
      <c r="G163" s="101"/>
      <c r="H163" s="101"/>
      <c r="I163" s="61">
        <f t="shared" si="21"/>
        <v>0</v>
      </c>
      <c r="J163" s="112"/>
      <c r="K163" s="112"/>
      <c r="L163" s="62">
        <f t="shared" si="26"/>
        <v>0</v>
      </c>
      <c r="M163" s="105"/>
      <c r="N163" s="105"/>
      <c r="O163" s="62">
        <f t="shared" si="27"/>
        <v>0</v>
      </c>
      <c r="P163" s="62"/>
      <c r="Q163" s="62"/>
      <c r="R163" s="62">
        <f t="shared" si="22"/>
        <v>0</v>
      </c>
      <c r="S163" s="62"/>
      <c r="T163" s="62"/>
      <c r="U163" s="62">
        <f t="shared" si="23"/>
        <v>0</v>
      </c>
      <c r="V163" s="62"/>
      <c r="W163" s="62"/>
      <c r="X163" s="62">
        <f t="shared" si="24"/>
        <v>0</v>
      </c>
      <c r="Y163" s="62"/>
      <c r="Z163" s="62"/>
      <c r="AA163" s="62">
        <f t="shared" si="25"/>
        <v>0</v>
      </c>
      <c r="AB163" s="61"/>
      <c r="AC163" s="62"/>
      <c r="AD163" s="67">
        <f t="shared" si="20"/>
        <v>0</v>
      </c>
      <c r="AE163" s="61"/>
      <c r="AF163" s="66"/>
      <c r="AG163" s="66"/>
      <c r="AH163" s="66"/>
      <c r="AI163" s="192"/>
      <c r="AJ163" s="18"/>
      <c r="AK163" s="196"/>
      <c r="AL163" s="168"/>
      <c r="AM163" s="219"/>
      <c r="AN163" s="169"/>
      <c r="AO163" s="169"/>
      <c r="AP163" s="169"/>
      <c r="AQ163" s="169"/>
      <c r="AR163" s="122"/>
    </row>
    <row r="164" spans="1:44" ht="15" customHeight="1" x14ac:dyDescent="0.25">
      <c r="A164" s="25">
        <v>1</v>
      </c>
      <c r="B164" s="26" t="s">
        <v>42</v>
      </c>
      <c r="C164" s="26" t="s">
        <v>42</v>
      </c>
      <c r="D164" s="29">
        <v>51903</v>
      </c>
      <c r="E164" s="28" t="s">
        <v>17</v>
      </c>
      <c r="F164" s="56">
        <v>18190</v>
      </c>
      <c r="G164" s="101"/>
      <c r="H164" s="101"/>
      <c r="I164" s="61">
        <f t="shared" si="21"/>
        <v>18190</v>
      </c>
      <c r="J164" s="112"/>
      <c r="K164" s="112"/>
      <c r="L164" s="62">
        <f t="shared" si="26"/>
        <v>18190</v>
      </c>
      <c r="M164" s="62"/>
      <c r="N164" s="62"/>
      <c r="O164" s="62">
        <f t="shared" si="27"/>
        <v>18190</v>
      </c>
      <c r="P164" s="62"/>
      <c r="Q164" s="62"/>
      <c r="R164" s="62">
        <f t="shared" si="22"/>
        <v>18190</v>
      </c>
      <c r="S164" s="62"/>
      <c r="T164" s="62"/>
      <c r="U164" s="62">
        <f t="shared" si="23"/>
        <v>18190</v>
      </c>
      <c r="V164" s="62"/>
      <c r="W164" s="62"/>
      <c r="X164" s="62">
        <f t="shared" si="24"/>
        <v>18190</v>
      </c>
      <c r="Y164" s="62"/>
      <c r="Z164" s="62"/>
      <c r="AA164" s="62">
        <f t="shared" si="25"/>
        <v>18190</v>
      </c>
      <c r="AB164" s="62"/>
      <c r="AC164" s="62"/>
      <c r="AD164" s="67">
        <f t="shared" si="20"/>
        <v>18190</v>
      </c>
      <c r="AE164" s="61"/>
      <c r="AF164" s="66"/>
      <c r="AG164" s="66"/>
      <c r="AH164" s="66"/>
      <c r="AI164" s="66"/>
      <c r="AJ164" s="66"/>
      <c r="AK164" s="66"/>
      <c r="AL164" s="66"/>
      <c r="AM164" s="66"/>
      <c r="AN164" s="66"/>
      <c r="AO164" s="66"/>
      <c r="AP164" s="66"/>
      <c r="AQ164" s="66"/>
      <c r="AR164" s="122"/>
    </row>
    <row r="165" spans="1:44" ht="15" customHeight="1" x14ac:dyDescent="0.25">
      <c r="A165" s="25">
        <v>1</v>
      </c>
      <c r="B165" s="26" t="s">
        <v>42</v>
      </c>
      <c r="C165" s="26" t="s">
        <v>42</v>
      </c>
      <c r="D165" s="29">
        <v>54101</v>
      </c>
      <c r="E165" s="55" t="s">
        <v>18</v>
      </c>
      <c r="F165" s="56">
        <v>7000</v>
      </c>
      <c r="G165" s="101"/>
      <c r="H165" s="101"/>
      <c r="I165" s="61">
        <f t="shared" si="21"/>
        <v>7000</v>
      </c>
      <c r="J165" s="112"/>
      <c r="K165" s="112"/>
      <c r="L165" s="62">
        <f t="shared" si="26"/>
        <v>7000</v>
      </c>
      <c r="M165" s="62"/>
      <c r="N165" s="62"/>
      <c r="O165" s="62">
        <f t="shared" si="27"/>
        <v>7000</v>
      </c>
      <c r="P165" s="62"/>
      <c r="Q165" s="62"/>
      <c r="R165" s="62">
        <f t="shared" si="22"/>
        <v>7000</v>
      </c>
      <c r="S165" s="62"/>
      <c r="T165" s="62"/>
      <c r="U165" s="62">
        <f t="shared" si="23"/>
        <v>7000</v>
      </c>
      <c r="V165" s="62"/>
      <c r="W165" s="62"/>
      <c r="X165" s="62">
        <f t="shared" si="24"/>
        <v>7000</v>
      </c>
      <c r="Y165" s="62"/>
      <c r="Z165" s="62"/>
      <c r="AA165" s="62">
        <f t="shared" si="25"/>
        <v>7000</v>
      </c>
      <c r="AB165" s="62"/>
      <c r="AC165" s="62"/>
      <c r="AD165" s="67">
        <f t="shared" si="20"/>
        <v>7000</v>
      </c>
      <c r="AE165" s="61"/>
      <c r="AF165" s="66"/>
      <c r="AG165" s="66"/>
      <c r="AH165" s="66"/>
      <c r="AI165" s="66"/>
      <c r="AJ165" s="66"/>
      <c r="AK165" s="66"/>
      <c r="AL165" s="66"/>
      <c r="AM165" s="66"/>
      <c r="AN165" s="66"/>
      <c r="AO165" s="66"/>
      <c r="AP165" s="66"/>
      <c r="AQ165" s="66"/>
      <c r="AR165" s="122"/>
    </row>
    <row r="166" spans="1:44" ht="15" customHeight="1" x14ac:dyDescent="0.25">
      <c r="A166" s="25">
        <v>1</v>
      </c>
      <c r="B166" s="26" t="s">
        <v>42</v>
      </c>
      <c r="C166" s="26" t="s">
        <v>42</v>
      </c>
      <c r="D166" s="30">
        <v>54103</v>
      </c>
      <c r="E166" s="31" t="s">
        <v>19</v>
      </c>
      <c r="F166" s="56">
        <v>125</v>
      </c>
      <c r="G166" s="101"/>
      <c r="H166" s="101"/>
      <c r="I166" s="61">
        <f t="shared" si="21"/>
        <v>125</v>
      </c>
      <c r="J166" s="112"/>
      <c r="K166" s="112"/>
      <c r="L166" s="62">
        <f t="shared" si="26"/>
        <v>125</v>
      </c>
      <c r="M166" s="105"/>
      <c r="N166" s="105"/>
      <c r="O166" s="62">
        <f t="shared" si="27"/>
        <v>125</v>
      </c>
      <c r="P166" s="62"/>
      <c r="Q166" s="62"/>
      <c r="R166" s="62">
        <f t="shared" si="22"/>
        <v>125</v>
      </c>
      <c r="S166" s="62"/>
      <c r="T166" s="62"/>
      <c r="U166" s="62">
        <f t="shared" si="23"/>
        <v>125</v>
      </c>
      <c r="V166" s="62"/>
      <c r="W166" s="62"/>
      <c r="X166" s="62">
        <f t="shared" si="24"/>
        <v>125</v>
      </c>
      <c r="Y166" s="62"/>
      <c r="Z166" s="62"/>
      <c r="AA166" s="62">
        <f t="shared" si="25"/>
        <v>125</v>
      </c>
      <c r="AB166" s="62"/>
      <c r="AC166" s="62"/>
      <c r="AD166" s="67">
        <f t="shared" si="20"/>
        <v>125</v>
      </c>
      <c r="AE166" s="61"/>
      <c r="AF166" s="66"/>
      <c r="AG166" s="66"/>
      <c r="AH166" s="66"/>
      <c r="AI166" s="66"/>
      <c r="AJ166" s="66"/>
      <c r="AK166" s="66"/>
      <c r="AL166" s="66"/>
      <c r="AM166" s="66"/>
      <c r="AN166" s="66"/>
      <c r="AO166" s="66"/>
      <c r="AP166" s="66"/>
      <c r="AQ166" s="66"/>
      <c r="AR166" s="122"/>
    </row>
    <row r="167" spans="1:44" ht="15" customHeight="1" x14ac:dyDescent="0.25">
      <c r="A167" s="25">
        <v>1</v>
      </c>
      <c r="B167" s="26" t="s">
        <v>42</v>
      </c>
      <c r="C167" s="26" t="s">
        <v>42</v>
      </c>
      <c r="D167" s="30">
        <v>54104</v>
      </c>
      <c r="E167" s="31" t="s">
        <v>20</v>
      </c>
      <c r="F167" s="58">
        <v>10000</v>
      </c>
      <c r="G167" s="101"/>
      <c r="H167" s="101"/>
      <c r="I167" s="61">
        <f t="shared" si="21"/>
        <v>10000</v>
      </c>
      <c r="J167" s="112"/>
      <c r="K167" s="112"/>
      <c r="L167" s="62">
        <f t="shared" si="26"/>
        <v>10000</v>
      </c>
      <c r="M167" s="105"/>
      <c r="N167" s="105"/>
      <c r="O167" s="62">
        <f t="shared" si="27"/>
        <v>10000</v>
      </c>
      <c r="P167" s="62"/>
      <c r="Q167" s="62"/>
      <c r="R167" s="62">
        <f t="shared" si="22"/>
        <v>10000</v>
      </c>
      <c r="S167" s="62"/>
      <c r="T167" s="62"/>
      <c r="U167" s="62">
        <f t="shared" si="23"/>
        <v>10000</v>
      </c>
      <c r="V167" s="62"/>
      <c r="W167" s="62"/>
      <c r="X167" s="62">
        <f t="shared" si="24"/>
        <v>10000</v>
      </c>
      <c r="Y167" s="62"/>
      <c r="Z167" s="62"/>
      <c r="AA167" s="62">
        <f t="shared" si="25"/>
        <v>10000</v>
      </c>
      <c r="AB167" s="62"/>
      <c r="AC167" s="62"/>
      <c r="AD167" s="67">
        <f t="shared" si="20"/>
        <v>10000</v>
      </c>
      <c r="AE167" s="61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  <c r="AQ167" s="66"/>
      <c r="AR167" s="122"/>
    </row>
    <row r="168" spans="1:44" ht="15" customHeight="1" x14ac:dyDescent="0.25">
      <c r="A168" s="25">
        <v>1</v>
      </c>
      <c r="B168" s="26" t="s">
        <v>42</v>
      </c>
      <c r="C168" s="26" t="s">
        <v>42</v>
      </c>
      <c r="D168" s="30">
        <v>54105</v>
      </c>
      <c r="E168" s="31" t="s">
        <v>60</v>
      </c>
      <c r="F168" s="58">
        <v>1000</v>
      </c>
      <c r="G168" s="101"/>
      <c r="H168" s="101"/>
      <c r="I168" s="61">
        <f t="shared" si="21"/>
        <v>1000</v>
      </c>
      <c r="J168" s="112"/>
      <c r="K168" s="112"/>
      <c r="L168" s="62">
        <f t="shared" si="26"/>
        <v>1000</v>
      </c>
      <c r="M168" s="105"/>
      <c r="N168" s="105"/>
      <c r="O168" s="62">
        <f t="shared" si="27"/>
        <v>1000</v>
      </c>
      <c r="P168" s="62"/>
      <c r="Q168" s="62"/>
      <c r="R168" s="62">
        <f t="shared" si="22"/>
        <v>1000</v>
      </c>
      <c r="S168" s="62"/>
      <c r="T168" s="62"/>
      <c r="U168" s="62">
        <f t="shared" si="23"/>
        <v>1000</v>
      </c>
      <c r="V168" s="62"/>
      <c r="W168" s="62"/>
      <c r="X168" s="62">
        <f t="shared" si="24"/>
        <v>1000</v>
      </c>
      <c r="Y168" s="62"/>
      <c r="Z168" s="62"/>
      <c r="AA168" s="62">
        <f t="shared" si="25"/>
        <v>1000</v>
      </c>
      <c r="AB168" s="62"/>
      <c r="AC168" s="62"/>
      <c r="AD168" s="67">
        <f t="shared" si="20"/>
        <v>1000</v>
      </c>
      <c r="AE168" s="61"/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  <c r="AP168" s="66"/>
      <c r="AQ168" s="66"/>
      <c r="AR168" s="122"/>
    </row>
    <row r="169" spans="1:44" ht="15" customHeight="1" x14ac:dyDescent="0.25">
      <c r="A169" s="25">
        <v>1</v>
      </c>
      <c r="B169" s="26" t="s">
        <v>42</v>
      </c>
      <c r="C169" s="26" t="s">
        <v>42</v>
      </c>
      <c r="D169" s="30">
        <v>54106</v>
      </c>
      <c r="E169" s="31" t="s">
        <v>21</v>
      </c>
      <c r="F169" s="58">
        <v>1000</v>
      </c>
      <c r="G169" s="101"/>
      <c r="H169" s="101"/>
      <c r="I169" s="61">
        <f t="shared" si="21"/>
        <v>1000</v>
      </c>
      <c r="J169" s="112"/>
      <c r="K169" s="112"/>
      <c r="L169" s="62">
        <f t="shared" si="26"/>
        <v>1000</v>
      </c>
      <c r="M169" s="105"/>
      <c r="N169" s="105"/>
      <c r="O169" s="62">
        <f t="shared" si="27"/>
        <v>1000</v>
      </c>
      <c r="P169" s="62"/>
      <c r="Q169" s="62"/>
      <c r="R169" s="62">
        <f t="shared" si="22"/>
        <v>1000</v>
      </c>
      <c r="S169" s="62"/>
      <c r="T169" s="62"/>
      <c r="U169" s="62">
        <f t="shared" si="23"/>
        <v>1000</v>
      </c>
      <c r="V169" s="62"/>
      <c r="W169" s="62"/>
      <c r="X169" s="62">
        <f t="shared" si="24"/>
        <v>1000</v>
      </c>
      <c r="Y169" s="62"/>
      <c r="Z169" s="62"/>
      <c r="AA169" s="62">
        <f t="shared" si="25"/>
        <v>1000</v>
      </c>
      <c r="AB169" s="62"/>
      <c r="AC169" s="62"/>
      <c r="AD169" s="67">
        <f t="shared" si="20"/>
        <v>1000</v>
      </c>
      <c r="AE169" s="61"/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  <c r="AP169" s="66"/>
      <c r="AQ169" s="66"/>
      <c r="AR169" s="122"/>
    </row>
    <row r="170" spans="1:44" ht="15" customHeight="1" x14ac:dyDescent="0.25">
      <c r="A170" s="25">
        <v>1</v>
      </c>
      <c r="B170" s="26" t="s">
        <v>42</v>
      </c>
      <c r="C170" s="26" t="s">
        <v>42</v>
      </c>
      <c r="D170" s="30">
        <v>54107</v>
      </c>
      <c r="E170" s="31" t="s">
        <v>22</v>
      </c>
      <c r="F170" s="58">
        <v>1000</v>
      </c>
      <c r="G170" s="101"/>
      <c r="H170" s="101"/>
      <c r="I170" s="61">
        <f t="shared" si="21"/>
        <v>1000</v>
      </c>
      <c r="J170" s="112"/>
      <c r="K170" s="112"/>
      <c r="L170" s="62">
        <f t="shared" si="26"/>
        <v>1000</v>
      </c>
      <c r="M170" s="105"/>
      <c r="N170" s="105"/>
      <c r="O170" s="62">
        <f t="shared" si="27"/>
        <v>1000</v>
      </c>
      <c r="P170" s="62"/>
      <c r="Q170" s="62"/>
      <c r="R170" s="62">
        <f t="shared" si="22"/>
        <v>1000</v>
      </c>
      <c r="S170" s="62"/>
      <c r="T170" s="62"/>
      <c r="U170" s="62">
        <f t="shared" si="23"/>
        <v>1000</v>
      </c>
      <c r="V170" s="62"/>
      <c r="W170" s="62"/>
      <c r="X170" s="62">
        <f t="shared" si="24"/>
        <v>1000</v>
      </c>
      <c r="Y170" s="62"/>
      <c r="Z170" s="62"/>
      <c r="AA170" s="62">
        <f t="shared" si="25"/>
        <v>1000</v>
      </c>
      <c r="AB170" s="62"/>
      <c r="AC170" s="62"/>
      <c r="AD170" s="67">
        <f t="shared" si="20"/>
        <v>1000</v>
      </c>
      <c r="AE170" s="61"/>
      <c r="AF170" s="66"/>
      <c r="AG170" s="66"/>
      <c r="AH170" s="66"/>
      <c r="AI170" s="66"/>
      <c r="AJ170" s="66"/>
      <c r="AK170" s="66"/>
      <c r="AL170" s="66"/>
      <c r="AM170" s="66"/>
      <c r="AN170" s="66"/>
      <c r="AO170" s="66"/>
      <c r="AP170" s="66"/>
      <c r="AQ170" s="66"/>
      <c r="AR170" s="122"/>
    </row>
    <row r="171" spans="1:44" ht="15" customHeight="1" x14ac:dyDescent="0.25">
      <c r="A171" s="25">
        <v>1</v>
      </c>
      <c r="B171" s="26" t="s">
        <v>42</v>
      </c>
      <c r="C171" s="26" t="s">
        <v>42</v>
      </c>
      <c r="D171" s="30">
        <v>54108</v>
      </c>
      <c r="E171" s="31" t="s">
        <v>97</v>
      </c>
      <c r="F171" s="58">
        <v>1000</v>
      </c>
      <c r="G171" s="101"/>
      <c r="H171" s="101"/>
      <c r="I171" s="61">
        <f t="shared" si="21"/>
        <v>1000</v>
      </c>
      <c r="J171" s="112"/>
      <c r="K171" s="112"/>
      <c r="L171" s="62">
        <f t="shared" si="26"/>
        <v>1000</v>
      </c>
      <c r="M171" s="105"/>
      <c r="N171" s="105"/>
      <c r="O171" s="62">
        <f t="shared" si="27"/>
        <v>1000</v>
      </c>
      <c r="P171" s="62"/>
      <c r="Q171" s="62"/>
      <c r="R171" s="62">
        <f t="shared" si="22"/>
        <v>1000</v>
      </c>
      <c r="S171" s="62"/>
      <c r="T171" s="62"/>
      <c r="U171" s="62">
        <f t="shared" si="23"/>
        <v>1000</v>
      </c>
      <c r="V171" s="62"/>
      <c r="W171" s="62"/>
      <c r="X171" s="62">
        <f t="shared" si="24"/>
        <v>1000</v>
      </c>
      <c r="Y171" s="62"/>
      <c r="Z171" s="62"/>
      <c r="AA171" s="62">
        <f t="shared" si="25"/>
        <v>1000</v>
      </c>
      <c r="AB171" s="62"/>
      <c r="AC171" s="62"/>
      <c r="AD171" s="67">
        <f t="shared" si="20"/>
        <v>1000</v>
      </c>
      <c r="AE171" s="61"/>
      <c r="AF171" s="66"/>
      <c r="AG171" s="66"/>
      <c r="AH171" s="66"/>
      <c r="AI171" s="66"/>
      <c r="AJ171" s="66"/>
      <c r="AK171" s="66"/>
      <c r="AL171" s="66"/>
      <c r="AM171" s="66"/>
      <c r="AN171" s="66"/>
      <c r="AO171" s="66"/>
      <c r="AP171" s="66"/>
      <c r="AQ171" s="66"/>
      <c r="AR171" s="122"/>
    </row>
    <row r="172" spans="1:44" ht="15" customHeight="1" x14ac:dyDescent="0.25">
      <c r="A172" s="25">
        <v>1</v>
      </c>
      <c r="B172" s="26" t="s">
        <v>42</v>
      </c>
      <c r="C172" s="26" t="s">
        <v>42</v>
      </c>
      <c r="D172" s="30">
        <v>54109</v>
      </c>
      <c r="E172" s="31" t="s">
        <v>117</v>
      </c>
      <c r="F172" s="58">
        <v>10000</v>
      </c>
      <c r="G172" s="101"/>
      <c r="H172" s="101"/>
      <c r="I172" s="61">
        <f t="shared" si="21"/>
        <v>10000</v>
      </c>
      <c r="J172" s="112"/>
      <c r="K172" s="112"/>
      <c r="L172" s="62">
        <f t="shared" si="26"/>
        <v>10000</v>
      </c>
      <c r="M172" s="105"/>
      <c r="N172" s="105"/>
      <c r="O172" s="62">
        <f t="shared" si="27"/>
        <v>10000</v>
      </c>
      <c r="P172" s="62"/>
      <c r="Q172" s="62"/>
      <c r="R172" s="62">
        <f t="shared" si="22"/>
        <v>10000</v>
      </c>
      <c r="S172" s="62"/>
      <c r="T172" s="62"/>
      <c r="U172" s="62">
        <f t="shared" si="23"/>
        <v>10000</v>
      </c>
      <c r="V172" s="62"/>
      <c r="W172" s="62"/>
      <c r="X172" s="62">
        <f t="shared" si="24"/>
        <v>10000</v>
      </c>
      <c r="Y172" s="62"/>
      <c r="Z172" s="62"/>
      <c r="AA172" s="62">
        <f t="shared" si="25"/>
        <v>10000</v>
      </c>
      <c r="AB172" s="62"/>
      <c r="AC172" s="62"/>
      <c r="AD172" s="67">
        <f t="shared" si="20"/>
        <v>10000</v>
      </c>
      <c r="AE172" s="61"/>
      <c r="AF172" s="66"/>
      <c r="AG172" s="66"/>
      <c r="AH172" s="66"/>
      <c r="AI172" s="66"/>
      <c r="AJ172" s="66"/>
      <c r="AK172" s="66"/>
      <c r="AL172" s="66"/>
      <c r="AM172" s="66"/>
      <c r="AN172" s="66"/>
      <c r="AO172" s="66"/>
      <c r="AP172" s="66"/>
      <c r="AQ172" s="66"/>
      <c r="AR172" s="122"/>
    </row>
    <row r="173" spans="1:44" ht="15" customHeight="1" x14ac:dyDescent="0.25">
      <c r="A173" s="25">
        <v>1</v>
      </c>
      <c r="B173" s="26" t="s">
        <v>42</v>
      </c>
      <c r="C173" s="26" t="s">
        <v>42</v>
      </c>
      <c r="D173" s="30">
        <v>54110</v>
      </c>
      <c r="E173" s="31" t="s">
        <v>47</v>
      </c>
      <c r="F173" s="58">
        <v>50000</v>
      </c>
      <c r="G173" s="101"/>
      <c r="H173" s="101"/>
      <c r="I173" s="61">
        <f t="shared" si="21"/>
        <v>50000</v>
      </c>
      <c r="J173" s="112"/>
      <c r="K173" s="112"/>
      <c r="L173" s="62">
        <f t="shared" si="26"/>
        <v>50000</v>
      </c>
      <c r="M173" s="105"/>
      <c r="N173" s="105"/>
      <c r="O173" s="62">
        <f t="shared" si="27"/>
        <v>50000</v>
      </c>
      <c r="P173" s="105"/>
      <c r="Q173" s="62"/>
      <c r="R173" s="62">
        <f t="shared" si="22"/>
        <v>50000</v>
      </c>
      <c r="S173" s="62"/>
      <c r="T173" s="62"/>
      <c r="U173" s="62">
        <f t="shared" si="23"/>
        <v>50000</v>
      </c>
      <c r="V173" s="62"/>
      <c r="W173" s="62"/>
      <c r="X173" s="62">
        <f t="shared" si="24"/>
        <v>50000</v>
      </c>
      <c r="Y173" s="62"/>
      <c r="Z173" s="62"/>
      <c r="AA173" s="62">
        <f t="shared" si="25"/>
        <v>50000</v>
      </c>
      <c r="AB173" s="62"/>
      <c r="AC173" s="62"/>
      <c r="AD173" s="67">
        <f t="shared" si="20"/>
        <v>50000</v>
      </c>
      <c r="AE173" s="61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122"/>
    </row>
    <row r="174" spans="1:44" ht="15" customHeight="1" x14ac:dyDescent="0.25">
      <c r="A174" s="25">
        <v>1</v>
      </c>
      <c r="B174" s="26" t="s">
        <v>42</v>
      </c>
      <c r="C174" s="26" t="s">
        <v>42</v>
      </c>
      <c r="D174" s="30">
        <v>54111</v>
      </c>
      <c r="E174" s="31" t="s">
        <v>144</v>
      </c>
      <c r="F174" s="58">
        <v>15000</v>
      </c>
      <c r="G174" s="101"/>
      <c r="H174" s="101"/>
      <c r="I174" s="61">
        <f t="shared" ref="I174:I203" si="28">F174+G174-H174</f>
        <v>15000</v>
      </c>
      <c r="J174" s="112"/>
      <c r="K174" s="112"/>
      <c r="L174" s="62">
        <f t="shared" si="26"/>
        <v>15000</v>
      </c>
      <c r="M174" s="105"/>
      <c r="N174" s="105"/>
      <c r="O174" s="62">
        <f t="shared" si="27"/>
        <v>15000</v>
      </c>
      <c r="P174" s="62"/>
      <c r="Q174" s="62"/>
      <c r="R174" s="62">
        <f t="shared" si="22"/>
        <v>15000</v>
      </c>
      <c r="S174" s="62"/>
      <c r="T174" s="62"/>
      <c r="U174" s="62">
        <f t="shared" si="23"/>
        <v>15000</v>
      </c>
      <c r="V174" s="62"/>
      <c r="W174" s="62"/>
      <c r="X174" s="62">
        <f t="shared" si="24"/>
        <v>15000</v>
      </c>
      <c r="Y174" s="62"/>
      <c r="Z174" s="62"/>
      <c r="AA174" s="62">
        <f t="shared" si="25"/>
        <v>15000</v>
      </c>
      <c r="AB174" s="62"/>
      <c r="AC174" s="62"/>
      <c r="AD174" s="67">
        <f t="shared" si="20"/>
        <v>15000</v>
      </c>
      <c r="AE174" s="61"/>
      <c r="AF174" s="66"/>
      <c r="AG174" s="66"/>
      <c r="AH174" s="66"/>
      <c r="AI174" s="66"/>
      <c r="AJ174" s="66"/>
      <c r="AK174" s="66"/>
      <c r="AL174" s="66"/>
      <c r="AM174" s="66"/>
      <c r="AN174" s="66"/>
      <c r="AO174" s="66"/>
      <c r="AP174" s="66"/>
      <c r="AQ174" s="66"/>
      <c r="AR174" s="122"/>
    </row>
    <row r="175" spans="1:44" ht="15" customHeight="1" x14ac:dyDescent="0.25">
      <c r="A175" s="25">
        <v>1</v>
      </c>
      <c r="B175" s="26" t="s">
        <v>42</v>
      </c>
      <c r="C175" s="26" t="s">
        <v>42</v>
      </c>
      <c r="D175" s="30">
        <v>54112</v>
      </c>
      <c r="E175" s="31" t="s">
        <v>145</v>
      </c>
      <c r="F175" s="58">
        <v>15000</v>
      </c>
      <c r="G175" s="101"/>
      <c r="H175" s="101"/>
      <c r="I175" s="61">
        <f t="shared" si="28"/>
        <v>15000</v>
      </c>
      <c r="J175" s="112"/>
      <c r="K175" s="112"/>
      <c r="L175" s="62">
        <f t="shared" si="26"/>
        <v>15000</v>
      </c>
      <c r="M175" s="105"/>
      <c r="N175" s="105"/>
      <c r="O175" s="62">
        <f t="shared" si="27"/>
        <v>15000</v>
      </c>
      <c r="P175" s="62"/>
      <c r="Q175" s="62"/>
      <c r="R175" s="62">
        <f t="shared" si="22"/>
        <v>15000</v>
      </c>
      <c r="S175" s="62"/>
      <c r="T175" s="62"/>
      <c r="U175" s="62">
        <f t="shared" si="23"/>
        <v>15000</v>
      </c>
      <c r="V175" s="62"/>
      <c r="W175" s="62"/>
      <c r="X175" s="62">
        <f t="shared" si="24"/>
        <v>15000</v>
      </c>
      <c r="Y175" s="62"/>
      <c r="Z175" s="62"/>
      <c r="AA175" s="62">
        <f t="shared" si="25"/>
        <v>15000</v>
      </c>
      <c r="AB175" s="62"/>
      <c r="AC175" s="62"/>
      <c r="AD175" s="67">
        <f t="shared" si="20"/>
        <v>15000</v>
      </c>
      <c r="AE175" s="61"/>
      <c r="AF175" s="66"/>
      <c r="AG175" s="66"/>
      <c r="AH175" s="66"/>
      <c r="AI175" s="66"/>
      <c r="AJ175" s="66"/>
      <c r="AK175" s="66"/>
      <c r="AL175" s="66"/>
      <c r="AM175" s="66"/>
      <c r="AN175" s="66"/>
      <c r="AO175" s="66"/>
      <c r="AP175" s="66"/>
      <c r="AQ175" s="66"/>
      <c r="AR175" s="122"/>
    </row>
    <row r="176" spans="1:44" ht="15" customHeight="1" x14ac:dyDescent="0.25">
      <c r="A176" s="25">
        <v>1</v>
      </c>
      <c r="B176" s="26" t="s">
        <v>42</v>
      </c>
      <c r="C176" s="26" t="s">
        <v>42</v>
      </c>
      <c r="D176" s="30">
        <v>54114</v>
      </c>
      <c r="E176" s="31" t="s">
        <v>24</v>
      </c>
      <c r="F176" s="58">
        <v>1000</v>
      </c>
      <c r="G176" s="101"/>
      <c r="H176" s="101"/>
      <c r="I176" s="61">
        <f t="shared" si="28"/>
        <v>1000</v>
      </c>
      <c r="J176" s="112"/>
      <c r="K176" s="112"/>
      <c r="L176" s="62">
        <f t="shared" si="26"/>
        <v>1000</v>
      </c>
      <c r="M176" s="105"/>
      <c r="N176" s="105"/>
      <c r="O176" s="62">
        <f t="shared" si="27"/>
        <v>1000</v>
      </c>
      <c r="P176" s="62"/>
      <c r="Q176" s="62"/>
      <c r="R176" s="62">
        <f t="shared" si="22"/>
        <v>1000</v>
      </c>
      <c r="S176" s="62"/>
      <c r="T176" s="62"/>
      <c r="U176" s="62">
        <f t="shared" si="23"/>
        <v>1000</v>
      </c>
      <c r="V176" s="62"/>
      <c r="W176" s="62"/>
      <c r="X176" s="62">
        <f t="shared" si="24"/>
        <v>1000</v>
      </c>
      <c r="Y176" s="62"/>
      <c r="Z176" s="62"/>
      <c r="AA176" s="62">
        <f t="shared" si="25"/>
        <v>1000</v>
      </c>
      <c r="AB176" s="62"/>
      <c r="AC176" s="62"/>
      <c r="AD176" s="67">
        <f t="shared" si="20"/>
        <v>1000</v>
      </c>
      <c r="AE176" s="61"/>
      <c r="AF176" s="66"/>
      <c r="AG176" s="66"/>
      <c r="AH176" s="66"/>
      <c r="AI176" s="66"/>
      <c r="AJ176" s="66"/>
      <c r="AK176" s="66"/>
      <c r="AL176" s="66"/>
      <c r="AM176" s="66"/>
      <c r="AN176" s="66"/>
      <c r="AO176" s="66"/>
      <c r="AP176" s="66"/>
      <c r="AQ176" s="66"/>
      <c r="AR176" s="122"/>
    </row>
    <row r="177" spans="1:44" ht="15" customHeight="1" x14ac:dyDescent="0.25">
      <c r="A177" s="25">
        <v>1</v>
      </c>
      <c r="B177" s="26" t="s">
        <v>42</v>
      </c>
      <c r="C177" s="26" t="s">
        <v>42</v>
      </c>
      <c r="D177" s="30">
        <v>54115</v>
      </c>
      <c r="E177" s="31" t="s">
        <v>62</v>
      </c>
      <c r="F177" s="58">
        <v>1000</v>
      </c>
      <c r="G177" s="101"/>
      <c r="H177" s="101"/>
      <c r="I177" s="61">
        <f t="shared" si="28"/>
        <v>1000</v>
      </c>
      <c r="J177" s="112"/>
      <c r="K177" s="112"/>
      <c r="L177" s="62">
        <f t="shared" si="26"/>
        <v>1000</v>
      </c>
      <c r="M177" s="105"/>
      <c r="N177" s="105"/>
      <c r="O177" s="62">
        <f t="shared" si="27"/>
        <v>1000</v>
      </c>
      <c r="P177" s="62"/>
      <c r="Q177" s="62"/>
      <c r="R177" s="62">
        <f t="shared" si="22"/>
        <v>1000</v>
      </c>
      <c r="S177" s="62"/>
      <c r="T177" s="62"/>
      <c r="U177" s="62">
        <f t="shared" si="23"/>
        <v>1000</v>
      </c>
      <c r="V177" s="62"/>
      <c r="W177" s="62"/>
      <c r="X177" s="62">
        <f t="shared" si="24"/>
        <v>1000</v>
      </c>
      <c r="Y177" s="62"/>
      <c r="Z177" s="62"/>
      <c r="AA177" s="62">
        <f t="shared" si="25"/>
        <v>1000</v>
      </c>
      <c r="AB177" s="62"/>
      <c r="AC177" s="62"/>
      <c r="AD177" s="67">
        <f t="shared" si="20"/>
        <v>1000</v>
      </c>
      <c r="AE177" s="61"/>
      <c r="AF177" s="66"/>
      <c r="AG177" s="66"/>
      <c r="AH177" s="66"/>
      <c r="AI177" s="66"/>
      <c r="AJ177" s="66"/>
      <c r="AK177" s="66"/>
      <c r="AL177" s="66"/>
      <c r="AM177" s="66"/>
      <c r="AN177" s="66"/>
      <c r="AO177" s="66"/>
      <c r="AP177" s="66"/>
      <c r="AQ177" s="66"/>
      <c r="AR177" s="122"/>
    </row>
    <row r="178" spans="1:44" ht="15" customHeight="1" x14ac:dyDescent="0.25">
      <c r="A178" s="25">
        <v>1</v>
      </c>
      <c r="B178" s="26" t="s">
        <v>42</v>
      </c>
      <c r="C178" s="26" t="s">
        <v>42</v>
      </c>
      <c r="D178" s="30">
        <v>54118</v>
      </c>
      <c r="E178" s="31" t="s">
        <v>26</v>
      </c>
      <c r="F178" s="58">
        <v>10000</v>
      </c>
      <c r="G178" s="101"/>
      <c r="H178" s="101">
        <v>1123.77</v>
      </c>
      <c r="I178" s="61">
        <f t="shared" si="28"/>
        <v>8876.23</v>
      </c>
      <c r="J178" s="112"/>
      <c r="K178" s="112"/>
      <c r="L178" s="62">
        <f t="shared" si="26"/>
        <v>8876.23</v>
      </c>
      <c r="M178" s="105"/>
      <c r="N178" s="105"/>
      <c r="O178" s="62">
        <f t="shared" si="27"/>
        <v>8876.23</v>
      </c>
      <c r="P178" s="62"/>
      <c r="Q178" s="62"/>
      <c r="R178" s="62">
        <f t="shared" si="22"/>
        <v>8876.23</v>
      </c>
      <c r="S178" s="62"/>
      <c r="T178" s="62"/>
      <c r="U178" s="62">
        <f t="shared" si="23"/>
        <v>8876.23</v>
      </c>
      <c r="V178" s="62"/>
      <c r="W178" s="62"/>
      <c r="X178" s="62">
        <f t="shared" si="24"/>
        <v>8876.23</v>
      </c>
      <c r="Y178" s="62"/>
      <c r="Z178" s="62"/>
      <c r="AA178" s="62">
        <f t="shared" si="25"/>
        <v>8876.23</v>
      </c>
      <c r="AB178" s="62"/>
      <c r="AC178" s="62"/>
      <c r="AD178" s="67">
        <f t="shared" si="20"/>
        <v>8876.23</v>
      </c>
      <c r="AE178" s="61"/>
      <c r="AF178" s="66"/>
      <c r="AG178" s="66"/>
      <c r="AH178" s="66"/>
      <c r="AI178" s="192"/>
      <c r="AJ178" s="196"/>
      <c r="AK178" s="168"/>
      <c r="AL178" s="193"/>
      <c r="AM178" s="169"/>
      <c r="AN178" s="169"/>
      <c r="AO178" s="169"/>
      <c r="AP178" s="169"/>
      <c r="AQ178" s="169"/>
      <c r="AR178" s="122"/>
    </row>
    <row r="179" spans="1:44" ht="15" customHeight="1" x14ac:dyDescent="0.25">
      <c r="A179" s="25">
        <v>1</v>
      </c>
      <c r="B179" s="26" t="s">
        <v>42</v>
      </c>
      <c r="C179" s="26" t="s">
        <v>42</v>
      </c>
      <c r="D179" s="30">
        <v>54119</v>
      </c>
      <c r="E179" s="31" t="s">
        <v>27</v>
      </c>
      <c r="F179" s="58">
        <v>5000</v>
      </c>
      <c r="G179" s="101"/>
      <c r="H179" s="101"/>
      <c r="I179" s="61">
        <f t="shared" si="28"/>
        <v>5000</v>
      </c>
      <c r="J179" s="112"/>
      <c r="K179" s="112"/>
      <c r="L179" s="62">
        <f t="shared" si="26"/>
        <v>5000</v>
      </c>
      <c r="M179" s="105"/>
      <c r="N179" s="105"/>
      <c r="O179" s="62">
        <f t="shared" si="27"/>
        <v>5000</v>
      </c>
      <c r="P179" s="62"/>
      <c r="Q179" s="62"/>
      <c r="R179" s="62">
        <f t="shared" si="22"/>
        <v>5000</v>
      </c>
      <c r="S179" s="62"/>
      <c r="T179" s="62"/>
      <c r="U179" s="62">
        <f t="shared" si="23"/>
        <v>5000</v>
      </c>
      <c r="V179" s="62"/>
      <c r="W179" s="62"/>
      <c r="X179" s="62">
        <f t="shared" si="24"/>
        <v>5000</v>
      </c>
      <c r="Y179" s="62"/>
      <c r="Z179" s="62"/>
      <c r="AA179" s="62">
        <f t="shared" si="25"/>
        <v>5000</v>
      </c>
      <c r="AB179" s="62"/>
      <c r="AC179" s="62"/>
      <c r="AD179" s="67">
        <f t="shared" si="20"/>
        <v>5000</v>
      </c>
      <c r="AE179" s="61"/>
      <c r="AF179" s="66"/>
      <c r="AG179" s="66"/>
      <c r="AH179" s="66"/>
      <c r="AI179" s="66"/>
      <c r="AJ179" s="66"/>
      <c r="AK179" s="66"/>
      <c r="AL179" s="66"/>
      <c r="AM179" s="66"/>
      <c r="AN179" s="66"/>
      <c r="AO179" s="66"/>
      <c r="AP179" s="66"/>
      <c r="AQ179" s="66"/>
      <c r="AR179" s="122"/>
    </row>
    <row r="180" spans="1:44" ht="15" customHeight="1" x14ac:dyDescent="0.25">
      <c r="A180" s="25">
        <v>1</v>
      </c>
      <c r="B180" s="26" t="s">
        <v>42</v>
      </c>
      <c r="C180" s="26" t="s">
        <v>42</v>
      </c>
      <c r="D180" s="30">
        <v>54199</v>
      </c>
      <c r="E180" s="31" t="s">
        <v>28</v>
      </c>
      <c r="F180" s="58">
        <v>50000</v>
      </c>
      <c r="G180" s="101"/>
      <c r="H180" s="101">
        <v>109.5</v>
      </c>
      <c r="I180" s="61">
        <f t="shared" si="28"/>
        <v>49890.5</v>
      </c>
      <c r="J180" s="112"/>
      <c r="K180" s="112">
        <v>1300</v>
      </c>
      <c r="L180" s="62">
        <f t="shared" si="26"/>
        <v>48590.5</v>
      </c>
      <c r="M180" s="105"/>
      <c r="N180" s="105"/>
      <c r="O180" s="62">
        <f t="shared" si="27"/>
        <v>48590.5</v>
      </c>
      <c r="P180" s="62"/>
      <c r="Q180" s="62"/>
      <c r="R180" s="62">
        <f t="shared" si="22"/>
        <v>48590.5</v>
      </c>
      <c r="S180" s="116"/>
      <c r="T180" s="62"/>
      <c r="U180" s="62">
        <f t="shared" si="23"/>
        <v>48590.5</v>
      </c>
      <c r="V180" s="62"/>
      <c r="W180" s="62"/>
      <c r="X180" s="62">
        <f t="shared" si="24"/>
        <v>48590.5</v>
      </c>
      <c r="Y180" s="62"/>
      <c r="Z180" s="62"/>
      <c r="AA180" s="62">
        <f t="shared" si="25"/>
        <v>48590.5</v>
      </c>
      <c r="AB180" s="62"/>
      <c r="AC180" s="62"/>
      <c r="AD180" s="67">
        <f t="shared" si="20"/>
        <v>48590.5</v>
      </c>
      <c r="AE180" s="61"/>
      <c r="AF180" s="66"/>
      <c r="AG180" s="66"/>
      <c r="AH180" s="66"/>
      <c r="AI180" s="66"/>
      <c r="AJ180" s="66"/>
      <c r="AK180" s="66"/>
      <c r="AL180" s="66"/>
      <c r="AM180" s="66"/>
      <c r="AN180" s="66"/>
      <c r="AO180" s="66"/>
      <c r="AP180" s="66"/>
      <c r="AQ180" s="66"/>
      <c r="AR180" s="122"/>
    </row>
    <row r="181" spans="1:44" ht="15" hidden="1" customHeight="1" x14ac:dyDescent="0.25">
      <c r="A181" s="25">
        <v>1</v>
      </c>
      <c r="B181" s="26" t="s">
        <v>42</v>
      </c>
      <c r="C181" s="26" t="s">
        <v>42</v>
      </c>
      <c r="D181" s="30">
        <v>54202</v>
      </c>
      <c r="E181" s="31" t="s">
        <v>30</v>
      </c>
      <c r="F181" s="58"/>
      <c r="G181" s="101"/>
      <c r="H181" s="101"/>
      <c r="I181" s="61">
        <f t="shared" si="28"/>
        <v>0</v>
      </c>
      <c r="J181" s="112"/>
      <c r="K181" s="112"/>
      <c r="L181" s="62">
        <f t="shared" si="26"/>
        <v>0</v>
      </c>
      <c r="M181" s="105"/>
      <c r="N181" s="105"/>
      <c r="O181" s="62">
        <f t="shared" si="27"/>
        <v>0</v>
      </c>
      <c r="P181" s="62"/>
      <c r="Q181" s="62"/>
      <c r="R181" s="62">
        <f t="shared" si="22"/>
        <v>0</v>
      </c>
      <c r="S181" s="62"/>
      <c r="T181" s="62"/>
      <c r="U181" s="62">
        <f t="shared" si="23"/>
        <v>0</v>
      </c>
      <c r="V181" s="62"/>
      <c r="W181" s="62"/>
      <c r="X181" s="62">
        <f t="shared" si="24"/>
        <v>0</v>
      </c>
      <c r="Y181" s="62"/>
      <c r="Z181" s="62"/>
      <c r="AA181" s="62">
        <f t="shared" si="25"/>
        <v>0</v>
      </c>
      <c r="AB181" s="62"/>
      <c r="AC181" s="62"/>
      <c r="AD181" s="67">
        <f t="shared" si="20"/>
        <v>0</v>
      </c>
      <c r="AE181" s="61"/>
      <c r="AF181" s="66"/>
      <c r="AG181" s="66"/>
      <c r="AH181" s="66"/>
      <c r="AI181" s="66"/>
      <c r="AJ181" s="66"/>
      <c r="AK181" s="66"/>
      <c r="AL181" s="66"/>
      <c r="AM181" s="66"/>
      <c r="AN181" s="66"/>
      <c r="AO181" s="66"/>
      <c r="AP181" s="66"/>
      <c r="AQ181" s="66"/>
      <c r="AR181" s="122"/>
    </row>
    <row r="182" spans="1:44" ht="15" hidden="1" customHeight="1" x14ac:dyDescent="0.25">
      <c r="A182" s="25">
        <v>1</v>
      </c>
      <c r="B182" s="26" t="s">
        <v>42</v>
      </c>
      <c r="C182" s="26" t="s">
        <v>42</v>
      </c>
      <c r="D182" s="30">
        <v>54203</v>
      </c>
      <c r="E182" s="31" t="s">
        <v>31</v>
      </c>
      <c r="F182" s="58"/>
      <c r="G182" s="101"/>
      <c r="H182" s="101"/>
      <c r="I182" s="61">
        <f t="shared" si="28"/>
        <v>0</v>
      </c>
      <c r="J182" s="112"/>
      <c r="K182" s="112"/>
      <c r="L182" s="62">
        <f t="shared" si="26"/>
        <v>0</v>
      </c>
      <c r="M182" s="105"/>
      <c r="N182" s="105"/>
      <c r="O182" s="62">
        <f t="shared" si="27"/>
        <v>0</v>
      </c>
      <c r="P182" s="62"/>
      <c r="Q182" s="62"/>
      <c r="R182" s="62">
        <f t="shared" si="22"/>
        <v>0</v>
      </c>
      <c r="S182" s="62"/>
      <c r="T182" s="62"/>
      <c r="U182" s="62">
        <f t="shared" si="23"/>
        <v>0</v>
      </c>
      <c r="V182" s="62"/>
      <c r="W182" s="62"/>
      <c r="X182" s="62">
        <f t="shared" si="24"/>
        <v>0</v>
      </c>
      <c r="Y182" s="62"/>
      <c r="Z182" s="62"/>
      <c r="AA182" s="62">
        <f t="shared" si="25"/>
        <v>0</v>
      </c>
      <c r="AB182" s="62"/>
      <c r="AC182" s="62"/>
      <c r="AD182" s="67">
        <f t="shared" si="20"/>
        <v>0</v>
      </c>
      <c r="AE182" s="61"/>
      <c r="AF182" s="66"/>
      <c r="AG182" s="66"/>
      <c r="AH182" s="66"/>
      <c r="AI182" s="66"/>
      <c r="AJ182" s="66"/>
      <c r="AK182" s="66"/>
      <c r="AL182" s="66"/>
      <c r="AM182" s="66"/>
      <c r="AN182" s="66"/>
      <c r="AO182" s="66"/>
      <c r="AP182" s="66"/>
      <c r="AQ182" s="66"/>
      <c r="AR182" s="122"/>
    </row>
    <row r="183" spans="1:44" ht="15" customHeight="1" x14ac:dyDescent="0.25">
      <c r="A183" s="25">
        <v>1</v>
      </c>
      <c r="B183" s="26" t="s">
        <v>42</v>
      </c>
      <c r="C183" s="26" t="s">
        <v>42</v>
      </c>
      <c r="D183" s="30">
        <v>54205</v>
      </c>
      <c r="E183" s="31" t="s">
        <v>50</v>
      </c>
      <c r="F183" s="58">
        <v>275000</v>
      </c>
      <c r="G183" s="101"/>
      <c r="H183" s="101"/>
      <c r="I183" s="61">
        <f t="shared" si="28"/>
        <v>275000</v>
      </c>
      <c r="J183" s="112"/>
      <c r="K183" s="112"/>
      <c r="L183" s="62">
        <f t="shared" si="26"/>
        <v>275000</v>
      </c>
      <c r="M183" s="105"/>
      <c r="N183" s="105"/>
      <c r="O183" s="62">
        <f t="shared" si="27"/>
        <v>275000</v>
      </c>
      <c r="P183" s="62"/>
      <c r="Q183" s="62"/>
      <c r="R183" s="62">
        <f t="shared" si="22"/>
        <v>275000</v>
      </c>
      <c r="S183" s="62"/>
      <c r="T183" s="62"/>
      <c r="U183" s="62">
        <f t="shared" si="23"/>
        <v>275000</v>
      </c>
      <c r="V183" s="62"/>
      <c r="W183" s="62"/>
      <c r="X183" s="62">
        <f t="shared" si="24"/>
        <v>275000</v>
      </c>
      <c r="Y183" s="62"/>
      <c r="Z183" s="62"/>
      <c r="AA183" s="62">
        <f t="shared" si="25"/>
        <v>275000</v>
      </c>
      <c r="AB183" s="62"/>
      <c r="AC183" s="62"/>
      <c r="AD183" s="67">
        <f t="shared" si="20"/>
        <v>275000</v>
      </c>
      <c r="AE183" s="61"/>
      <c r="AF183" s="66"/>
      <c r="AG183" s="66"/>
      <c r="AH183" s="66"/>
      <c r="AI183" s="66"/>
      <c r="AJ183" s="66"/>
      <c r="AK183" s="66"/>
      <c r="AL183" s="66"/>
      <c r="AM183" s="66"/>
      <c r="AN183" s="66"/>
      <c r="AO183" s="66"/>
      <c r="AP183" s="66"/>
      <c r="AQ183" s="66"/>
      <c r="AR183" s="122"/>
    </row>
    <row r="184" spans="1:44" ht="15" hidden="1" customHeight="1" x14ac:dyDescent="0.25">
      <c r="A184" s="25">
        <v>1</v>
      </c>
      <c r="B184" s="26" t="s">
        <v>42</v>
      </c>
      <c r="C184" s="26" t="s">
        <v>42</v>
      </c>
      <c r="D184" s="30">
        <v>54301</v>
      </c>
      <c r="E184" s="31" t="s">
        <v>99</v>
      </c>
      <c r="F184" s="58"/>
      <c r="G184" s="101"/>
      <c r="H184" s="101"/>
      <c r="I184" s="61">
        <f t="shared" si="28"/>
        <v>0</v>
      </c>
      <c r="J184" s="112"/>
      <c r="K184" s="112"/>
      <c r="L184" s="62">
        <f t="shared" si="26"/>
        <v>0</v>
      </c>
      <c r="M184" s="105"/>
      <c r="N184" s="105"/>
      <c r="O184" s="62">
        <f t="shared" si="27"/>
        <v>0</v>
      </c>
      <c r="P184" s="62"/>
      <c r="Q184" s="62"/>
      <c r="R184" s="62">
        <f t="shared" si="22"/>
        <v>0</v>
      </c>
      <c r="S184" s="62"/>
      <c r="T184" s="62"/>
      <c r="U184" s="62">
        <f t="shared" si="23"/>
        <v>0</v>
      </c>
      <c r="V184" s="62"/>
      <c r="W184" s="62"/>
      <c r="X184" s="62">
        <f t="shared" si="24"/>
        <v>0</v>
      </c>
      <c r="Y184" s="62"/>
      <c r="Z184" s="62"/>
      <c r="AA184" s="62">
        <f t="shared" si="25"/>
        <v>0</v>
      </c>
      <c r="AB184" s="62"/>
      <c r="AC184" s="62"/>
      <c r="AD184" s="67">
        <f t="shared" si="20"/>
        <v>0</v>
      </c>
      <c r="AE184" s="61"/>
      <c r="AF184" s="66"/>
      <c r="AG184" s="66"/>
      <c r="AH184" s="66"/>
      <c r="AI184" s="66"/>
      <c r="AJ184" s="66"/>
      <c r="AK184" s="66"/>
      <c r="AL184" s="66"/>
      <c r="AM184" s="66"/>
      <c r="AN184" s="66"/>
      <c r="AO184" s="66"/>
      <c r="AP184" s="66"/>
      <c r="AQ184" s="66"/>
      <c r="AR184" s="122"/>
    </row>
    <row r="185" spans="1:44" ht="15" customHeight="1" x14ac:dyDescent="0.25">
      <c r="A185" s="25">
        <v>1</v>
      </c>
      <c r="B185" s="26" t="s">
        <v>42</v>
      </c>
      <c r="C185" s="26" t="s">
        <v>42</v>
      </c>
      <c r="D185" s="30">
        <v>54304</v>
      </c>
      <c r="E185" s="31" t="s">
        <v>85</v>
      </c>
      <c r="F185" s="58">
        <v>400000</v>
      </c>
      <c r="G185" s="101"/>
      <c r="H185" s="101"/>
      <c r="I185" s="61">
        <f t="shared" si="28"/>
        <v>400000</v>
      </c>
      <c r="J185" s="112"/>
      <c r="K185" s="112"/>
      <c r="L185" s="62">
        <f t="shared" si="26"/>
        <v>400000</v>
      </c>
      <c r="M185" s="105"/>
      <c r="N185" s="105"/>
      <c r="O185" s="62">
        <f t="shared" si="27"/>
        <v>400000</v>
      </c>
      <c r="P185" s="62"/>
      <c r="Q185" s="62"/>
      <c r="R185" s="62">
        <f t="shared" si="22"/>
        <v>400000</v>
      </c>
      <c r="S185" s="62"/>
      <c r="T185" s="62"/>
      <c r="U185" s="62">
        <f t="shared" si="23"/>
        <v>400000</v>
      </c>
      <c r="V185" s="62"/>
      <c r="W185" s="62"/>
      <c r="X185" s="62">
        <f t="shared" ref="X185:X192" si="29">U185+V185-W185</f>
        <v>400000</v>
      </c>
      <c r="Y185" s="62"/>
      <c r="Z185" s="62"/>
      <c r="AA185" s="62">
        <f t="shared" ref="AA185:AA192" si="30">X185+Y185-Z185</f>
        <v>400000</v>
      </c>
      <c r="AB185" s="62"/>
      <c r="AC185" s="62"/>
      <c r="AD185" s="67">
        <f t="shared" si="20"/>
        <v>400000</v>
      </c>
      <c r="AE185" s="61"/>
      <c r="AF185" s="66"/>
      <c r="AG185" s="66"/>
      <c r="AH185" s="66"/>
      <c r="AI185" s="66"/>
      <c r="AJ185" s="66"/>
      <c r="AK185" s="66"/>
      <c r="AL185" s="66"/>
      <c r="AM185" s="66"/>
      <c r="AN185" s="66"/>
      <c r="AO185" s="66"/>
      <c r="AP185" s="66"/>
      <c r="AQ185" s="66"/>
      <c r="AR185" s="122"/>
    </row>
    <row r="186" spans="1:44" ht="15" customHeight="1" x14ac:dyDescent="0.25">
      <c r="A186" s="25">
        <v>1</v>
      </c>
      <c r="B186" s="26" t="s">
        <v>42</v>
      </c>
      <c r="C186" s="26" t="s">
        <v>42</v>
      </c>
      <c r="D186" s="30">
        <v>54319</v>
      </c>
      <c r="E186" s="31" t="s">
        <v>805</v>
      </c>
      <c r="F186" s="58"/>
      <c r="G186" s="101"/>
      <c r="H186" s="101"/>
      <c r="I186" s="61">
        <f t="shared" si="28"/>
        <v>0</v>
      </c>
      <c r="J186" s="112">
        <v>1300</v>
      </c>
      <c r="K186" s="112"/>
      <c r="L186" s="62">
        <f t="shared" si="26"/>
        <v>1300</v>
      </c>
      <c r="M186" s="105"/>
      <c r="N186" s="105"/>
      <c r="O186" s="62">
        <f t="shared" si="27"/>
        <v>1300</v>
      </c>
      <c r="P186" s="62"/>
      <c r="Q186" s="62"/>
      <c r="R186" s="62">
        <f t="shared" si="22"/>
        <v>1300</v>
      </c>
      <c r="S186" s="62"/>
      <c r="T186" s="62"/>
      <c r="U186" s="62">
        <f t="shared" si="23"/>
        <v>1300</v>
      </c>
      <c r="V186" s="62"/>
      <c r="W186" s="62"/>
      <c r="X186" s="62">
        <f t="shared" si="29"/>
        <v>1300</v>
      </c>
      <c r="Y186" s="62"/>
      <c r="Z186" s="62"/>
      <c r="AA186" s="62">
        <f t="shared" si="30"/>
        <v>1300</v>
      </c>
      <c r="AB186" s="62"/>
      <c r="AC186" s="62"/>
      <c r="AD186" s="67">
        <f t="shared" ref="AD186:AD192" si="31">AA186+AB186-AC186</f>
        <v>1300</v>
      </c>
      <c r="AE186" s="61"/>
      <c r="AF186" s="66"/>
      <c r="AG186" s="66"/>
      <c r="AH186" s="66"/>
      <c r="AI186" s="66"/>
      <c r="AJ186" s="66"/>
      <c r="AK186" s="66"/>
      <c r="AL186" s="66"/>
      <c r="AM186" s="66"/>
      <c r="AN186" s="66"/>
      <c r="AO186" s="66"/>
      <c r="AP186" s="66"/>
      <c r="AQ186" s="66"/>
      <c r="AR186" s="122"/>
    </row>
    <row r="187" spans="1:44" ht="15" customHeight="1" x14ac:dyDescent="0.25">
      <c r="A187" s="25">
        <v>1</v>
      </c>
      <c r="B187" s="26" t="s">
        <v>42</v>
      </c>
      <c r="C187" s="26" t="s">
        <v>42</v>
      </c>
      <c r="D187" s="30">
        <v>54401</v>
      </c>
      <c r="E187" s="31" t="s">
        <v>36</v>
      </c>
      <c r="F187" s="58">
        <v>3000</v>
      </c>
      <c r="G187" s="101"/>
      <c r="H187" s="101"/>
      <c r="I187" s="61">
        <f t="shared" si="28"/>
        <v>3000</v>
      </c>
      <c r="J187" s="112"/>
      <c r="K187" s="112"/>
      <c r="L187" s="62">
        <f t="shared" si="26"/>
        <v>3000</v>
      </c>
      <c r="M187" s="105"/>
      <c r="N187" s="105"/>
      <c r="O187" s="62">
        <f t="shared" si="27"/>
        <v>3000</v>
      </c>
      <c r="P187" s="62"/>
      <c r="Q187" s="62"/>
      <c r="R187" s="62">
        <f t="shared" si="22"/>
        <v>3000</v>
      </c>
      <c r="S187" s="62"/>
      <c r="T187" s="62"/>
      <c r="U187" s="62">
        <f t="shared" si="23"/>
        <v>3000</v>
      </c>
      <c r="V187" s="62"/>
      <c r="W187" s="62"/>
      <c r="X187" s="62">
        <f t="shared" si="29"/>
        <v>3000</v>
      </c>
      <c r="Y187" s="62"/>
      <c r="Z187" s="62"/>
      <c r="AA187" s="62">
        <f t="shared" si="30"/>
        <v>3000</v>
      </c>
      <c r="AB187" s="62"/>
      <c r="AC187" s="62"/>
      <c r="AD187" s="67">
        <f t="shared" si="31"/>
        <v>3000</v>
      </c>
      <c r="AE187" s="61"/>
      <c r="AF187" s="66"/>
      <c r="AG187" s="66"/>
      <c r="AH187" s="66"/>
      <c r="AI187" s="66"/>
      <c r="AJ187" s="66"/>
      <c r="AK187" s="66"/>
      <c r="AL187" s="66"/>
      <c r="AM187" s="66"/>
      <c r="AN187" s="66"/>
      <c r="AO187" s="66"/>
      <c r="AP187" s="66"/>
      <c r="AQ187" s="66"/>
      <c r="AR187" s="122"/>
    </row>
    <row r="188" spans="1:44" ht="15" customHeight="1" x14ac:dyDescent="0.25">
      <c r="A188" s="25">
        <v>1</v>
      </c>
      <c r="B188" s="26" t="s">
        <v>42</v>
      </c>
      <c r="C188" s="26" t="s">
        <v>42</v>
      </c>
      <c r="D188" s="30">
        <v>54602</v>
      </c>
      <c r="E188" s="31" t="s">
        <v>143</v>
      </c>
      <c r="F188" s="58">
        <v>420000</v>
      </c>
      <c r="G188" s="101"/>
      <c r="H188" s="101"/>
      <c r="I188" s="61">
        <f t="shared" si="28"/>
        <v>420000</v>
      </c>
      <c r="J188" s="112"/>
      <c r="K188" s="112"/>
      <c r="L188" s="62">
        <f t="shared" si="26"/>
        <v>420000</v>
      </c>
      <c r="M188" s="105"/>
      <c r="N188" s="105"/>
      <c r="O188" s="62">
        <f t="shared" si="27"/>
        <v>420000</v>
      </c>
      <c r="P188" s="62"/>
      <c r="Q188" s="62"/>
      <c r="R188" s="62">
        <f t="shared" si="22"/>
        <v>420000</v>
      </c>
      <c r="S188" s="62"/>
      <c r="T188" s="62"/>
      <c r="U188" s="62">
        <f t="shared" si="23"/>
        <v>420000</v>
      </c>
      <c r="V188" s="62"/>
      <c r="W188" s="62"/>
      <c r="X188" s="62">
        <f t="shared" si="29"/>
        <v>420000</v>
      </c>
      <c r="Y188" s="62"/>
      <c r="Z188" s="62"/>
      <c r="AA188" s="62">
        <f t="shared" si="30"/>
        <v>420000</v>
      </c>
      <c r="AB188" s="62"/>
      <c r="AC188" s="62"/>
      <c r="AD188" s="67">
        <f t="shared" si="31"/>
        <v>420000</v>
      </c>
      <c r="AE188" s="61"/>
      <c r="AF188" s="66"/>
      <c r="AG188" s="66"/>
      <c r="AH188" s="66"/>
      <c r="AI188" s="66"/>
      <c r="AJ188" s="66"/>
      <c r="AK188" s="66"/>
      <c r="AL188" s="66"/>
      <c r="AM188" s="66"/>
      <c r="AN188" s="66"/>
      <c r="AO188" s="66"/>
      <c r="AP188" s="66"/>
      <c r="AQ188" s="66"/>
      <c r="AR188" s="122"/>
    </row>
    <row r="189" spans="1:44" ht="15" customHeight="1" x14ac:dyDescent="0.25">
      <c r="A189" s="25">
        <v>1</v>
      </c>
      <c r="B189" s="26" t="s">
        <v>42</v>
      </c>
      <c r="C189" s="26" t="s">
        <v>42</v>
      </c>
      <c r="D189" s="30">
        <v>61101</v>
      </c>
      <c r="E189" s="31" t="s">
        <v>40</v>
      </c>
      <c r="F189" s="58">
        <v>5000</v>
      </c>
      <c r="G189" s="101"/>
      <c r="H189" s="101"/>
      <c r="I189" s="61">
        <f t="shared" si="28"/>
        <v>5000</v>
      </c>
      <c r="J189" s="112"/>
      <c r="K189" s="112"/>
      <c r="L189" s="62"/>
      <c r="M189" s="105"/>
      <c r="N189" s="105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7"/>
      <c r="AE189" s="61"/>
      <c r="AF189" s="66"/>
      <c r="AG189" s="66"/>
      <c r="AH189" s="66"/>
      <c r="AI189" s="66"/>
      <c r="AJ189" s="66"/>
      <c r="AK189" s="66"/>
      <c r="AL189" s="66"/>
      <c r="AM189" s="66"/>
      <c r="AN189" s="66"/>
      <c r="AO189" s="66"/>
      <c r="AP189" s="66"/>
      <c r="AQ189" s="66"/>
      <c r="AR189" s="122"/>
    </row>
    <row r="190" spans="1:44" ht="15" customHeight="1" x14ac:dyDescent="0.25">
      <c r="A190" s="25">
        <v>1</v>
      </c>
      <c r="B190" s="26" t="s">
        <v>42</v>
      </c>
      <c r="C190" s="26" t="s">
        <v>42</v>
      </c>
      <c r="D190" s="30">
        <v>61102</v>
      </c>
      <c r="E190" s="31" t="s">
        <v>139</v>
      </c>
      <c r="F190" s="58">
        <v>3000</v>
      </c>
      <c r="G190" s="101"/>
      <c r="H190" s="101"/>
      <c r="I190" s="61">
        <f t="shared" si="28"/>
        <v>3000</v>
      </c>
      <c r="J190" s="112"/>
      <c r="K190" s="112"/>
      <c r="L190" s="62"/>
      <c r="M190" s="105"/>
      <c r="N190" s="105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7"/>
      <c r="AE190" s="61"/>
      <c r="AF190" s="66"/>
      <c r="AG190" s="66"/>
      <c r="AH190" s="66"/>
      <c r="AI190" s="66"/>
      <c r="AJ190" s="66"/>
      <c r="AK190" s="66"/>
      <c r="AL190" s="66"/>
      <c r="AM190" s="66"/>
      <c r="AN190" s="66"/>
      <c r="AO190" s="66"/>
      <c r="AP190" s="66"/>
      <c r="AQ190" s="66"/>
      <c r="AR190" s="122"/>
    </row>
    <row r="191" spans="1:44" ht="15" customHeight="1" x14ac:dyDescent="0.25">
      <c r="A191" s="25">
        <v>1</v>
      </c>
      <c r="B191" s="26" t="s">
        <v>42</v>
      </c>
      <c r="C191" s="26" t="s">
        <v>42</v>
      </c>
      <c r="D191" s="30">
        <v>61104</v>
      </c>
      <c r="E191" s="31" t="s">
        <v>103</v>
      </c>
      <c r="F191" s="58">
        <v>35000</v>
      </c>
      <c r="G191" s="101"/>
      <c r="H191" s="101"/>
      <c r="I191" s="61">
        <f t="shared" si="28"/>
        <v>35000</v>
      </c>
      <c r="J191" s="112"/>
      <c r="K191" s="112"/>
      <c r="L191" s="62">
        <f t="shared" si="26"/>
        <v>35000</v>
      </c>
      <c r="M191" s="105"/>
      <c r="N191" s="105"/>
      <c r="O191" s="62">
        <f t="shared" si="27"/>
        <v>35000</v>
      </c>
      <c r="P191" s="62"/>
      <c r="Q191" s="62"/>
      <c r="R191" s="62">
        <f t="shared" si="22"/>
        <v>35000</v>
      </c>
      <c r="S191" s="62"/>
      <c r="T191" s="62"/>
      <c r="U191" s="62">
        <f t="shared" si="23"/>
        <v>35000</v>
      </c>
      <c r="V191" s="62"/>
      <c r="W191" s="62"/>
      <c r="X191" s="62">
        <f t="shared" si="29"/>
        <v>35000</v>
      </c>
      <c r="Y191" s="62"/>
      <c r="Z191" s="62"/>
      <c r="AA191" s="62">
        <f t="shared" si="30"/>
        <v>35000</v>
      </c>
      <c r="AB191" s="62"/>
      <c r="AC191" s="62"/>
      <c r="AD191" s="67">
        <f t="shared" si="31"/>
        <v>35000</v>
      </c>
      <c r="AE191" s="61"/>
      <c r="AF191" s="66"/>
      <c r="AG191" s="66"/>
      <c r="AH191" s="66"/>
      <c r="AI191" s="66"/>
      <c r="AJ191" s="66"/>
      <c r="AK191" s="66"/>
      <c r="AL191" s="66"/>
      <c r="AM191" s="66"/>
      <c r="AN191" s="66"/>
      <c r="AO191" s="66"/>
      <c r="AP191" s="66"/>
      <c r="AQ191" s="66"/>
      <c r="AR191" s="122"/>
    </row>
    <row r="192" spans="1:44" ht="15" customHeight="1" x14ac:dyDescent="0.25">
      <c r="A192" s="25">
        <v>1</v>
      </c>
      <c r="B192" s="26" t="s">
        <v>42</v>
      </c>
      <c r="C192" s="26" t="s">
        <v>42</v>
      </c>
      <c r="D192" s="30">
        <v>61108</v>
      </c>
      <c r="E192" s="31" t="s">
        <v>163</v>
      </c>
      <c r="F192" s="58">
        <v>15000</v>
      </c>
      <c r="G192" s="101"/>
      <c r="H192" s="101"/>
      <c r="I192" s="61">
        <f t="shared" si="28"/>
        <v>15000</v>
      </c>
      <c r="J192" s="112"/>
      <c r="K192" s="112"/>
      <c r="L192" s="62">
        <f t="shared" si="26"/>
        <v>15000</v>
      </c>
      <c r="M192" s="105"/>
      <c r="N192" s="105"/>
      <c r="O192" s="62">
        <f t="shared" si="27"/>
        <v>15000</v>
      </c>
      <c r="P192" s="62"/>
      <c r="Q192" s="62"/>
      <c r="R192" s="62">
        <f t="shared" si="22"/>
        <v>15000</v>
      </c>
      <c r="S192" s="62"/>
      <c r="T192" s="62"/>
      <c r="U192" s="62">
        <f t="shared" si="23"/>
        <v>15000</v>
      </c>
      <c r="V192" s="62"/>
      <c r="W192" s="62"/>
      <c r="X192" s="62">
        <f t="shared" si="29"/>
        <v>15000</v>
      </c>
      <c r="Y192" s="62"/>
      <c r="Z192" s="62"/>
      <c r="AA192" s="62">
        <f t="shared" si="30"/>
        <v>15000</v>
      </c>
      <c r="AB192" s="62"/>
      <c r="AC192" s="62"/>
      <c r="AD192" s="67">
        <f t="shared" si="31"/>
        <v>15000</v>
      </c>
      <c r="AE192" s="61"/>
      <c r="AF192" s="66"/>
      <c r="AG192" s="66"/>
      <c r="AH192" s="66"/>
      <c r="AI192" s="66"/>
      <c r="AJ192" s="66"/>
      <c r="AK192" s="66"/>
      <c r="AL192" s="66"/>
      <c r="AM192" s="66"/>
      <c r="AN192" s="66"/>
      <c r="AO192" s="66"/>
      <c r="AP192" s="66"/>
      <c r="AQ192" s="66"/>
      <c r="AR192" s="122"/>
    </row>
    <row r="193" spans="1:46" ht="15" customHeight="1" x14ac:dyDescent="0.25">
      <c r="A193" s="25"/>
      <c r="B193" s="26"/>
      <c r="C193" s="26"/>
      <c r="D193" s="132"/>
      <c r="E193" s="133"/>
      <c r="F193" s="58"/>
      <c r="G193" s="101"/>
      <c r="H193" s="101"/>
      <c r="I193" s="61"/>
      <c r="J193" s="112"/>
      <c r="K193" s="112"/>
      <c r="L193" s="62"/>
      <c r="M193" s="105"/>
      <c r="N193" s="105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  <c r="AE193" s="232"/>
      <c r="AF193" s="171"/>
      <c r="AG193" s="171"/>
      <c r="AH193" s="171"/>
      <c r="AI193" s="171"/>
      <c r="AJ193" s="171"/>
      <c r="AK193" s="171"/>
      <c r="AL193" s="171"/>
      <c r="AM193" s="171"/>
      <c r="AN193" s="171"/>
      <c r="AO193" s="171"/>
      <c r="AP193" s="171"/>
      <c r="AQ193" s="171"/>
      <c r="AR193" s="122"/>
    </row>
    <row r="194" spans="1:46" ht="15" hidden="1" customHeight="1" x14ac:dyDescent="0.25">
      <c r="A194" s="25"/>
      <c r="B194" s="26"/>
      <c r="C194" s="26"/>
      <c r="D194" s="132"/>
      <c r="E194" s="133"/>
      <c r="F194" s="58"/>
      <c r="G194" s="101"/>
      <c r="H194" s="101"/>
      <c r="I194" s="61">
        <f t="shared" si="28"/>
        <v>0</v>
      </c>
      <c r="J194" s="112"/>
      <c r="K194" s="112"/>
      <c r="L194" s="62">
        <f t="shared" si="26"/>
        <v>0</v>
      </c>
      <c r="M194" s="105"/>
      <c r="N194" s="105"/>
      <c r="O194" s="62">
        <f t="shared" si="27"/>
        <v>0</v>
      </c>
      <c r="P194" s="62"/>
      <c r="Q194" s="62"/>
      <c r="R194" s="62">
        <f t="shared" si="22"/>
        <v>0</v>
      </c>
      <c r="S194" s="62"/>
      <c r="T194" s="62"/>
      <c r="U194" s="62">
        <f t="shared" si="23"/>
        <v>0</v>
      </c>
      <c r="V194" s="62"/>
      <c r="W194" s="62"/>
      <c r="X194" s="62"/>
      <c r="Y194" s="62"/>
      <c r="Z194" s="62"/>
      <c r="AA194" s="62"/>
      <c r="AB194" s="62"/>
      <c r="AC194" s="62"/>
      <c r="AD194" s="62"/>
      <c r="AE194" s="61"/>
      <c r="AF194" s="66"/>
      <c r="AG194" s="66"/>
      <c r="AH194" s="66"/>
      <c r="AI194" s="66"/>
      <c r="AJ194" s="66"/>
      <c r="AK194" s="66"/>
      <c r="AL194" s="66"/>
      <c r="AM194" s="66"/>
      <c r="AN194" s="66"/>
      <c r="AO194" s="66"/>
      <c r="AP194" s="66"/>
      <c r="AQ194" s="66"/>
      <c r="AR194" s="122"/>
    </row>
    <row r="195" spans="1:46" ht="15" hidden="1" customHeight="1" x14ac:dyDescent="0.25">
      <c r="A195" s="25"/>
      <c r="B195" s="26"/>
      <c r="C195" s="26"/>
      <c r="D195" s="132"/>
      <c r="E195" s="133"/>
      <c r="F195" s="58"/>
      <c r="G195" s="101"/>
      <c r="H195" s="101"/>
      <c r="I195" s="61">
        <f t="shared" si="28"/>
        <v>0</v>
      </c>
      <c r="J195" s="112"/>
      <c r="K195" s="112"/>
      <c r="L195" s="62">
        <f t="shared" si="26"/>
        <v>0</v>
      </c>
      <c r="M195" s="105"/>
      <c r="N195" s="105"/>
      <c r="O195" s="62">
        <f t="shared" si="27"/>
        <v>0</v>
      </c>
      <c r="P195" s="62"/>
      <c r="Q195" s="62"/>
      <c r="R195" s="62">
        <f t="shared" si="22"/>
        <v>0</v>
      </c>
      <c r="S195" s="62"/>
      <c r="T195" s="62"/>
      <c r="U195" s="62">
        <f t="shared" si="23"/>
        <v>0</v>
      </c>
      <c r="V195" s="62"/>
      <c r="W195" s="62"/>
      <c r="X195" s="62"/>
      <c r="Y195" s="62"/>
      <c r="Z195" s="62"/>
      <c r="AA195" s="62"/>
      <c r="AB195" s="62"/>
      <c r="AC195" s="62"/>
      <c r="AD195" s="62"/>
      <c r="AE195" s="61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  <c r="AP195" s="66"/>
      <c r="AQ195" s="66"/>
      <c r="AR195" s="122"/>
    </row>
    <row r="196" spans="1:46" ht="15" hidden="1" customHeight="1" x14ac:dyDescent="0.25">
      <c r="A196" s="25"/>
      <c r="B196" s="26"/>
      <c r="C196" s="26"/>
      <c r="D196" s="132"/>
      <c r="E196" s="133"/>
      <c r="F196" s="58"/>
      <c r="G196" s="101"/>
      <c r="H196" s="101"/>
      <c r="I196" s="61">
        <f t="shared" si="28"/>
        <v>0</v>
      </c>
      <c r="J196" s="112"/>
      <c r="K196" s="112"/>
      <c r="L196" s="62">
        <f t="shared" si="26"/>
        <v>0</v>
      </c>
      <c r="M196" s="105"/>
      <c r="N196" s="105"/>
      <c r="O196" s="62">
        <f t="shared" si="27"/>
        <v>0</v>
      </c>
      <c r="P196" s="62"/>
      <c r="Q196" s="62"/>
      <c r="R196" s="62">
        <f t="shared" si="22"/>
        <v>0</v>
      </c>
      <c r="S196" s="62"/>
      <c r="T196" s="62"/>
      <c r="U196" s="62">
        <f t="shared" si="23"/>
        <v>0</v>
      </c>
      <c r="V196" s="62"/>
      <c r="W196" s="62"/>
      <c r="X196" s="62"/>
      <c r="Y196" s="62"/>
      <c r="Z196" s="62"/>
      <c r="AA196" s="62"/>
      <c r="AB196" s="62"/>
      <c r="AC196" s="62"/>
      <c r="AD196" s="62"/>
      <c r="AE196" s="61"/>
      <c r="AF196" s="66"/>
      <c r="AG196" s="66"/>
      <c r="AH196" s="66"/>
      <c r="AI196" s="66"/>
      <c r="AJ196" s="66"/>
      <c r="AK196" s="66"/>
      <c r="AL196" s="66"/>
      <c r="AM196" s="66"/>
      <c r="AN196" s="66"/>
      <c r="AO196" s="66"/>
      <c r="AP196" s="66"/>
      <c r="AQ196" s="66"/>
      <c r="AR196" s="122"/>
    </row>
    <row r="197" spans="1:46" ht="15" hidden="1" customHeight="1" x14ac:dyDescent="0.25">
      <c r="A197" s="25"/>
      <c r="B197" s="26"/>
      <c r="C197" s="26"/>
      <c r="D197" s="132"/>
      <c r="E197" s="133"/>
      <c r="F197" s="58"/>
      <c r="G197" s="101"/>
      <c r="H197" s="101"/>
      <c r="I197" s="61">
        <f t="shared" si="28"/>
        <v>0</v>
      </c>
      <c r="J197" s="112"/>
      <c r="K197" s="112"/>
      <c r="L197" s="62">
        <f t="shared" si="26"/>
        <v>0</v>
      </c>
      <c r="M197" s="105"/>
      <c r="N197" s="105"/>
      <c r="O197" s="62">
        <f t="shared" si="27"/>
        <v>0</v>
      </c>
      <c r="P197" s="62"/>
      <c r="Q197" s="62"/>
      <c r="R197" s="62">
        <f t="shared" si="22"/>
        <v>0</v>
      </c>
      <c r="S197" s="62"/>
      <c r="T197" s="62"/>
      <c r="U197" s="62">
        <f t="shared" si="23"/>
        <v>0</v>
      </c>
      <c r="V197" s="62"/>
      <c r="W197" s="62"/>
      <c r="X197" s="62"/>
      <c r="Y197" s="62"/>
      <c r="Z197" s="62"/>
      <c r="AA197" s="62"/>
      <c r="AB197" s="62"/>
      <c r="AC197" s="62"/>
      <c r="AD197" s="62"/>
      <c r="AE197" s="61"/>
      <c r="AF197" s="66"/>
      <c r="AG197" s="66"/>
      <c r="AH197" s="66"/>
      <c r="AI197" s="66"/>
      <c r="AJ197" s="66"/>
      <c r="AK197" s="66"/>
      <c r="AL197" s="66"/>
      <c r="AM197" s="66"/>
      <c r="AN197" s="66"/>
      <c r="AO197" s="66"/>
      <c r="AP197" s="66"/>
      <c r="AQ197" s="66"/>
      <c r="AR197" s="122"/>
    </row>
    <row r="198" spans="1:46" ht="15" hidden="1" customHeight="1" x14ac:dyDescent="0.25">
      <c r="A198" s="25"/>
      <c r="B198" s="26"/>
      <c r="C198" s="26"/>
      <c r="D198" s="132"/>
      <c r="E198" s="133"/>
      <c r="F198" s="58"/>
      <c r="G198" s="101"/>
      <c r="H198" s="101"/>
      <c r="I198" s="61">
        <f t="shared" si="28"/>
        <v>0</v>
      </c>
      <c r="J198" s="112"/>
      <c r="K198" s="112"/>
      <c r="L198" s="62">
        <f t="shared" si="26"/>
        <v>0</v>
      </c>
      <c r="M198" s="105"/>
      <c r="N198" s="105"/>
      <c r="O198" s="62">
        <f t="shared" si="27"/>
        <v>0</v>
      </c>
      <c r="P198" s="62"/>
      <c r="Q198" s="62"/>
      <c r="R198" s="62">
        <f t="shared" si="22"/>
        <v>0</v>
      </c>
      <c r="S198" s="62"/>
      <c r="T198" s="62"/>
      <c r="U198" s="62">
        <f t="shared" si="23"/>
        <v>0</v>
      </c>
      <c r="V198" s="62"/>
      <c r="W198" s="62"/>
      <c r="X198" s="62"/>
      <c r="Y198" s="62"/>
      <c r="Z198" s="62"/>
      <c r="AA198" s="62"/>
      <c r="AB198" s="62"/>
      <c r="AC198" s="62"/>
      <c r="AD198" s="62"/>
      <c r="AE198" s="61"/>
      <c r="AF198" s="66"/>
      <c r="AG198" s="66"/>
      <c r="AH198" s="66"/>
      <c r="AI198" s="66"/>
      <c r="AJ198" s="66"/>
      <c r="AK198" s="66"/>
      <c r="AL198" s="66"/>
      <c r="AM198" s="66"/>
      <c r="AN198" s="66"/>
      <c r="AO198" s="66"/>
      <c r="AP198" s="66"/>
      <c r="AQ198" s="66"/>
      <c r="AR198" s="122"/>
    </row>
    <row r="199" spans="1:46" ht="15" hidden="1" customHeight="1" x14ac:dyDescent="0.25">
      <c r="A199" s="25"/>
      <c r="B199" s="26"/>
      <c r="C199" s="26"/>
      <c r="D199" s="132"/>
      <c r="E199" s="133"/>
      <c r="F199" s="58"/>
      <c r="G199" s="101"/>
      <c r="H199" s="101"/>
      <c r="I199" s="61">
        <f t="shared" si="28"/>
        <v>0</v>
      </c>
      <c r="J199" s="112"/>
      <c r="K199" s="112"/>
      <c r="L199" s="62">
        <f t="shared" si="26"/>
        <v>0</v>
      </c>
      <c r="M199" s="105"/>
      <c r="N199" s="105"/>
      <c r="O199" s="62">
        <f t="shared" si="27"/>
        <v>0</v>
      </c>
      <c r="P199" s="62"/>
      <c r="Q199" s="62"/>
      <c r="R199" s="62">
        <f t="shared" si="22"/>
        <v>0</v>
      </c>
      <c r="S199" s="62"/>
      <c r="T199" s="62"/>
      <c r="U199" s="62">
        <f t="shared" si="23"/>
        <v>0</v>
      </c>
      <c r="V199" s="62"/>
      <c r="W199" s="62"/>
      <c r="X199" s="62"/>
      <c r="Y199" s="62"/>
      <c r="Z199" s="62"/>
      <c r="AA199" s="62"/>
      <c r="AB199" s="62"/>
      <c r="AC199" s="62"/>
      <c r="AD199" s="62"/>
      <c r="AE199" s="61"/>
      <c r="AF199" s="66"/>
      <c r="AG199" s="66"/>
      <c r="AH199" s="66"/>
      <c r="AI199" s="66"/>
      <c r="AJ199" s="66"/>
      <c r="AK199" s="66"/>
      <c r="AL199" s="66"/>
      <c r="AM199" s="66"/>
      <c r="AN199" s="66"/>
      <c r="AO199" s="66"/>
      <c r="AP199" s="66"/>
      <c r="AQ199" s="66"/>
      <c r="AR199" s="122"/>
    </row>
    <row r="200" spans="1:46" ht="15" hidden="1" customHeight="1" x14ac:dyDescent="0.25">
      <c r="A200" s="25"/>
      <c r="B200" s="26"/>
      <c r="C200" s="26"/>
      <c r="D200" s="132"/>
      <c r="E200" s="133"/>
      <c r="F200" s="58"/>
      <c r="G200" s="101"/>
      <c r="H200" s="101"/>
      <c r="I200" s="61">
        <f t="shared" si="28"/>
        <v>0</v>
      </c>
      <c r="J200" s="112"/>
      <c r="K200" s="112"/>
      <c r="L200" s="62">
        <f t="shared" si="26"/>
        <v>0</v>
      </c>
      <c r="M200" s="105"/>
      <c r="N200" s="105"/>
      <c r="O200" s="62">
        <f t="shared" si="27"/>
        <v>0</v>
      </c>
      <c r="P200" s="62"/>
      <c r="Q200" s="62"/>
      <c r="R200" s="62">
        <f t="shared" si="22"/>
        <v>0</v>
      </c>
      <c r="S200" s="62"/>
      <c r="T200" s="62"/>
      <c r="U200" s="62">
        <f t="shared" si="23"/>
        <v>0</v>
      </c>
      <c r="V200" s="62"/>
      <c r="W200" s="62"/>
      <c r="X200" s="62"/>
      <c r="Y200" s="62"/>
      <c r="Z200" s="62"/>
      <c r="AA200" s="62"/>
      <c r="AB200" s="62"/>
      <c r="AC200" s="62"/>
      <c r="AD200" s="62"/>
      <c r="AE200" s="61"/>
      <c r="AF200" s="66"/>
      <c r="AG200" s="66"/>
      <c r="AH200" s="66"/>
      <c r="AI200" s="66"/>
      <c r="AJ200" s="66"/>
      <c r="AK200" s="66"/>
      <c r="AL200" s="66"/>
      <c r="AM200" s="66"/>
      <c r="AN200" s="66"/>
      <c r="AO200" s="66"/>
      <c r="AP200" s="66"/>
      <c r="AQ200" s="66"/>
      <c r="AR200" s="122"/>
    </row>
    <row r="201" spans="1:46" ht="15" hidden="1" customHeight="1" x14ac:dyDescent="0.25">
      <c r="A201" s="25"/>
      <c r="B201" s="26"/>
      <c r="C201" s="26"/>
      <c r="D201" s="132"/>
      <c r="E201" s="133"/>
      <c r="F201" s="58"/>
      <c r="G201" s="101"/>
      <c r="H201" s="101"/>
      <c r="I201" s="61">
        <f t="shared" si="28"/>
        <v>0</v>
      </c>
      <c r="J201" s="112"/>
      <c r="K201" s="112"/>
      <c r="L201" s="62">
        <f t="shared" si="26"/>
        <v>0</v>
      </c>
      <c r="M201" s="105"/>
      <c r="N201" s="105"/>
      <c r="O201" s="62">
        <f t="shared" si="27"/>
        <v>0</v>
      </c>
      <c r="P201" s="62"/>
      <c r="Q201" s="62"/>
      <c r="R201" s="62">
        <f t="shared" si="22"/>
        <v>0</v>
      </c>
      <c r="S201" s="62"/>
      <c r="T201" s="62"/>
      <c r="U201" s="62">
        <f t="shared" si="23"/>
        <v>0</v>
      </c>
      <c r="V201" s="62"/>
      <c r="W201" s="62"/>
      <c r="X201" s="62"/>
      <c r="Y201" s="62"/>
      <c r="Z201" s="62"/>
      <c r="AA201" s="62"/>
      <c r="AB201" s="62"/>
      <c r="AC201" s="62"/>
      <c r="AD201" s="62"/>
      <c r="AE201" s="61"/>
      <c r="AF201" s="66"/>
      <c r="AG201" s="66"/>
      <c r="AH201" s="66"/>
      <c r="AI201" s="66"/>
      <c r="AJ201" s="66"/>
      <c r="AK201" s="66"/>
      <c r="AL201" s="66"/>
      <c r="AM201" s="66"/>
      <c r="AN201" s="66"/>
      <c r="AO201" s="66"/>
      <c r="AP201" s="66"/>
      <c r="AQ201" s="66"/>
      <c r="AR201" s="122"/>
    </row>
    <row r="202" spans="1:46" ht="15" hidden="1" customHeight="1" x14ac:dyDescent="0.25">
      <c r="A202" s="25"/>
      <c r="B202" s="26"/>
      <c r="C202" s="26"/>
      <c r="D202" s="132"/>
      <c r="E202" s="133"/>
      <c r="F202" s="58"/>
      <c r="G202" s="101"/>
      <c r="H202" s="101"/>
      <c r="I202" s="61">
        <f t="shared" si="28"/>
        <v>0</v>
      </c>
      <c r="J202" s="112"/>
      <c r="K202" s="112"/>
      <c r="L202" s="62">
        <f t="shared" si="26"/>
        <v>0</v>
      </c>
      <c r="M202" s="105"/>
      <c r="N202" s="105"/>
      <c r="O202" s="62">
        <f t="shared" si="27"/>
        <v>0</v>
      </c>
      <c r="P202" s="62"/>
      <c r="Q202" s="62"/>
      <c r="R202" s="62">
        <f t="shared" si="22"/>
        <v>0</v>
      </c>
      <c r="S202" s="62"/>
      <c r="T202" s="62"/>
      <c r="U202" s="62">
        <f t="shared" si="23"/>
        <v>0</v>
      </c>
      <c r="V202" s="62"/>
      <c r="W202" s="62"/>
      <c r="X202" s="62"/>
      <c r="Y202" s="62"/>
      <c r="Z202" s="62"/>
      <c r="AA202" s="62"/>
      <c r="AB202" s="62"/>
      <c r="AC202" s="62"/>
      <c r="AD202" s="62"/>
      <c r="AE202" s="61"/>
      <c r="AF202" s="66"/>
      <c r="AG202" s="66"/>
      <c r="AH202" s="66"/>
      <c r="AI202" s="66"/>
      <c r="AJ202" s="66"/>
      <c r="AK202" s="66"/>
      <c r="AL202" s="66"/>
      <c r="AM202" s="66"/>
      <c r="AN202" s="66"/>
      <c r="AO202" s="66"/>
      <c r="AP202" s="66"/>
      <c r="AQ202" s="66"/>
      <c r="AR202" s="122"/>
    </row>
    <row r="203" spans="1:46" ht="15" hidden="1" customHeight="1" x14ac:dyDescent="0.25">
      <c r="A203" s="25"/>
      <c r="B203" s="26"/>
      <c r="C203" s="26"/>
      <c r="D203" s="38"/>
      <c r="E203" s="39"/>
      <c r="F203" s="59"/>
      <c r="G203" s="61"/>
      <c r="H203" s="61"/>
      <c r="I203" s="61">
        <f t="shared" si="28"/>
        <v>0</v>
      </c>
      <c r="J203" s="112"/>
      <c r="K203" s="112"/>
      <c r="L203" s="62">
        <f t="shared" si="26"/>
        <v>0</v>
      </c>
      <c r="M203" s="63"/>
      <c r="N203" s="63"/>
      <c r="O203" s="62">
        <f t="shared" si="27"/>
        <v>0</v>
      </c>
      <c r="P203" s="63"/>
      <c r="Q203" s="63"/>
      <c r="R203" s="62">
        <f t="shared" si="22"/>
        <v>0</v>
      </c>
      <c r="S203" s="63"/>
      <c r="T203" s="63"/>
      <c r="U203" s="62">
        <f t="shared" si="23"/>
        <v>0</v>
      </c>
      <c r="V203" s="63"/>
      <c r="W203" s="63"/>
      <c r="X203" s="62"/>
      <c r="Y203" s="63"/>
      <c r="Z203" s="63"/>
      <c r="AA203" s="62"/>
      <c r="AB203" s="63"/>
      <c r="AC203" s="63"/>
      <c r="AD203" s="62"/>
      <c r="AE203" s="61"/>
      <c r="AF203" s="66"/>
      <c r="AG203" s="66"/>
      <c r="AH203" s="66"/>
      <c r="AI203" s="66"/>
      <c r="AJ203" s="66"/>
      <c r="AK203" s="66"/>
      <c r="AL203" s="66"/>
      <c r="AM203" s="66"/>
      <c r="AN203" s="66"/>
      <c r="AO203" s="66"/>
      <c r="AP203" s="66"/>
      <c r="AQ203" s="66"/>
      <c r="AR203" s="122"/>
    </row>
    <row r="204" spans="1:46" ht="15" customHeight="1" thickBot="1" x14ac:dyDescent="0.3">
      <c r="A204" s="40"/>
      <c r="B204" s="41"/>
      <c r="C204" s="41"/>
      <c r="D204" s="42"/>
      <c r="E204" s="43" t="s">
        <v>51</v>
      </c>
      <c r="F204" s="60">
        <f>SUM(F7:F203)</f>
        <v>4579228.32</v>
      </c>
      <c r="G204" s="64">
        <f>SUM(G7:G203)</f>
        <v>6205.58</v>
      </c>
      <c r="H204" s="64">
        <f>SUM(H7:H203)</f>
        <v>7229.35</v>
      </c>
      <c r="I204" s="64">
        <f>F204+G204-H204</f>
        <v>4578204.5500000007</v>
      </c>
      <c r="J204" s="64">
        <f>SUM(J7:J203)</f>
        <v>21957.22</v>
      </c>
      <c r="K204" s="64">
        <f>SUM(K7:K203)</f>
        <v>21957.22</v>
      </c>
      <c r="L204" s="65">
        <f t="shared" si="26"/>
        <v>4578204.5500000007</v>
      </c>
      <c r="M204" s="64">
        <f>SUM(M7:M203)</f>
        <v>0</v>
      </c>
      <c r="N204" s="64">
        <f>SUM(N7:N203)</f>
        <v>0</v>
      </c>
      <c r="O204" s="65">
        <f t="shared" si="27"/>
        <v>4578204.5500000007</v>
      </c>
      <c r="P204" s="64">
        <f>SUM(P7:P203)</f>
        <v>0</v>
      </c>
      <c r="Q204" s="64">
        <f>SUM(Q7:Q203)</f>
        <v>0</v>
      </c>
      <c r="R204" s="65">
        <f t="shared" si="22"/>
        <v>4578204.5500000007</v>
      </c>
      <c r="S204" s="64">
        <f>SUM(S7:S203)</f>
        <v>0</v>
      </c>
      <c r="T204" s="64">
        <f>SUM(T7:T203)</f>
        <v>0</v>
      </c>
      <c r="U204" s="65">
        <f t="shared" si="23"/>
        <v>4578204.5500000007</v>
      </c>
      <c r="V204" s="64">
        <f>SUM(V7:V203)</f>
        <v>0</v>
      </c>
      <c r="W204" s="64">
        <f>SUM(W7:W203)</f>
        <v>0</v>
      </c>
      <c r="X204" s="65">
        <f>U204+V204-W204</f>
        <v>4578204.5500000007</v>
      </c>
      <c r="Y204" s="64">
        <f>SUM(Y7:Y203)</f>
        <v>0</v>
      </c>
      <c r="Z204" s="64">
        <f>SUM(Z7:Z203)</f>
        <v>0</v>
      </c>
      <c r="AA204" s="65">
        <f>X204+Y204-Z204</f>
        <v>4578204.5500000007</v>
      </c>
      <c r="AB204" s="64">
        <f>SUM(AB7:AB203)</f>
        <v>0</v>
      </c>
      <c r="AC204" s="64">
        <f>SUM(AC7:AC203)</f>
        <v>0</v>
      </c>
      <c r="AD204" s="65">
        <f>X204+AB204-AC204</f>
        <v>4578204.5500000007</v>
      </c>
      <c r="AE204" s="60"/>
      <c r="AF204" s="160"/>
      <c r="AG204" s="60"/>
      <c r="AH204" s="60"/>
      <c r="AI204" s="182"/>
      <c r="AJ204" s="162"/>
      <c r="AK204" s="182"/>
      <c r="AL204" s="203"/>
      <c r="AM204" s="162"/>
      <c r="AN204" s="224"/>
      <c r="AO204" s="203"/>
      <c r="AP204" s="60"/>
      <c r="AQ204" s="60"/>
      <c r="AR204" s="68"/>
      <c r="AT204" s="11">
        <f>AE204+AR204</f>
        <v>0</v>
      </c>
    </row>
  </sheetData>
  <protectedRanges>
    <protectedRange sqref="M30:N31 P30:Q31 S30:T31 V30:W31 AB30:AC31 Y30:Z31 AB157:AC162 V188:W203 S188:T203 P188:Q203 M188:N203 V109 V111 Z33 Y188:Z203 AB43 AB188:AC203 AC163 AE204:AQ204 L18:AC29 AD188:AD204 AA188:AA204 X188:X204 U188:U204 R188:R204 O188:O204 L188:L204 L7:AD17 AB164:AC184 Y157:Z184 M157:N184 P157:Q184 S157:T184 V157:W184 F7:F204 L185:AD187 L30:L184 O30:O184 R30:R184 U30:U184 X30:X184 AA30:AA184 AD18:AD184" name="Rango1"/>
  </protectedRanges>
  <mergeCells count="30">
    <mergeCell ref="A1:AR1"/>
    <mergeCell ref="A2:AR2"/>
    <mergeCell ref="A5:C5"/>
    <mergeCell ref="D5:D6"/>
    <mergeCell ref="E5:E6"/>
    <mergeCell ref="F5:F6"/>
    <mergeCell ref="G5:I5"/>
    <mergeCell ref="J5:L5"/>
    <mergeCell ref="P5:R5"/>
    <mergeCell ref="S5:U5"/>
    <mergeCell ref="V5:X5"/>
    <mergeCell ref="AB5:AD5"/>
    <mergeCell ref="AO5:AO6"/>
    <mergeCell ref="P3:R4"/>
    <mergeCell ref="M3:O4"/>
    <mergeCell ref="AI5:AI6"/>
    <mergeCell ref="AQ5:AQ6"/>
    <mergeCell ref="Y5:AA5"/>
    <mergeCell ref="AR5:AR6"/>
    <mergeCell ref="AH5:AH6"/>
    <mergeCell ref="E3:F3"/>
    <mergeCell ref="AM5:AM6"/>
    <mergeCell ref="M5:O5"/>
    <mergeCell ref="AE5:AE6"/>
    <mergeCell ref="AJ5:AJ6"/>
    <mergeCell ref="V3:X4"/>
    <mergeCell ref="AL5:AL6"/>
    <mergeCell ref="AK5:AK6"/>
    <mergeCell ref="AN5:AN6"/>
    <mergeCell ref="AP5:AP6"/>
  </mergeCells>
  <pageMargins left="0" right="0" top="0.27559055118110237" bottom="0.39370078740157483" header="0.31496062992125984" footer="0.31496062992125984"/>
  <pageSetup scale="70" orientation="portrait" r:id="rId1"/>
  <headerFooter differentOddEven="1">
    <oddFooter>&amp;CELABORADO POR: JUANA SANCHEZ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O1072"/>
  <sheetViews>
    <sheetView zoomScaleNormal="100" workbookViewId="0">
      <pane xSplit="2" ySplit="3" topLeftCell="AQ269" activePane="bottomRight" state="frozen"/>
      <selection activeCell="A11" sqref="A11:B11"/>
      <selection pane="topRight" activeCell="A11" sqref="A11:B11"/>
      <selection pane="bottomLeft" activeCell="A11" sqref="A11:B11"/>
      <selection pane="bottomRight" activeCell="B299" sqref="B299"/>
    </sheetView>
  </sheetViews>
  <sheetFormatPr baseColWidth="10" defaultRowHeight="15" x14ac:dyDescent="0.25"/>
  <cols>
    <col min="1" max="1" width="8.85546875" style="2" customWidth="1"/>
    <col min="2" max="2" width="114.7109375" customWidth="1"/>
    <col min="3" max="10" width="14.140625" customWidth="1"/>
    <col min="11" max="16" width="13.28515625" style="15" customWidth="1"/>
    <col min="17" max="17" width="13.28515625" style="6" bestFit="1" customWidth="1"/>
    <col min="18" max="18" width="13.28515625" style="6" customWidth="1"/>
    <col min="19" max="19" width="12.140625" bestFit="1" customWidth="1"/>
    <col min="20" max="20" width="11.7109375" bestFit="1" customWidth="1"/>
    <col min="21" max="21" width="11.7109375" customWidth="1"/>
    <col min="22" max="22" width="11.7109375" bestFit="1" customWidth="1"/>
    <col min="23" max="23" width="11.7109375" customWidth="1"/>
    <col min="24" max="24" width="12.140625" bestFit="1" customWidth="1"/>
    <col min="25" max="25" width="12.140625" customWidth="1"/>
    <col min="26" max="26" width="11.7109375" bestFit="1" customWidth="1"/>
    <col min="27" max="27" width="11.7109375" customWidth="1"/>
    <col min="28" max="28" width="11.7109375" bestFit="1" customWidth="1"/>
    <col min="29" max="30" width="12.85546875" customWidth="1"/>
    <col min="31" max="32" width="12.42578125" style="6" customWidth="1"/>
    <col min="33" max="33" width="13.28515625" style="15" customWidth="1"/>
    <col min="34" max="34" width="11.7109375" bestFit="1" customWidth="1"/>
    <col min="35" max="35" width="11.7109375" customWidth="1"/>
    <col min="36" max="36" width="13.5703125" customWidth="1"/>
    <col min="37" max="37" width="11.7109375" customWidth="1"/>
    <col min="38" max="39" width="12.42578125" customWidth="1"/>
    <col min="40" max="46" width="11.7109375" customWidth="1"/>
    <col min="47" max="47" width="13.140625" customWidth="1"/>
    <col min="48" max="48" width="13.42578125" customWidth="1"/>
    <col min="49" max="50" width="11.7109375" customWidth="1"/>
    <col min="51" max="51" width="13.140625" customWidth="1"/>
    <col min="52" max="52" width="14.5703125" customWidth="1"/>
    <col min="53" max="53" width="13" customWidth="1"/>
    <col min="54" max="54" width="14.42578125" customWidth="1"/>
    <col min="55" max="55" width="13" customWidth="1"/>
    <col min="56" max="56" width="13.28515625" bestFit="1" customWidth="1"/>
    <col min="57" max="57" width="12.140625" bestFit="1" customWidth="1"/>
    <col min="58" max="59" width="12.140625" customWidth="1"/>
    <col min="60" max="60" width="14.140625" customWidth="1"/>
  </cols>
  <sheetData>
    <row r="1" spans="1:60" ht="21" x14ac:dyDescent="0.35">
      <c r="B1" s="221"/>
      <c r="F1" s="263" t="s">
        <v>104</v>
      </c>
      <c r="G1" s="263"/>
      <c r="H1" s="264" t="s">
        <v>105</v>
      </c>
      <c r="I1" s="264"/>
      <c r="K1" s="263"/>
      <c r="L1" s="263"/>
      <c r="M1" s="263"/>
      <c r="N1" s="264"/>
      <c r="O1" s="264"/>
      <c r="P1" s="264"/>
    </row>
    <row r="2" spans="1:60" ht="27" customHeight="1" x14ac:dyDescent="0.35">
      <c r="A2" s="266" t="s">
        <v>0</v>
      </c>
      <c r="B2" s="266"/>
      <c r="C2" s="93" t="s">
        <v>75</v>
      </c>
      <c r="D2" s="93" t="s">
        <v>76</v>
      </c>
      <c r="E2" s="185" t="s">
        <v>71</v>
      </c>
      <c r="F2" s="149" t="s">
        <v>110</v>
      </c>
      <c r="G2" s="149" t="s">
        <v>108</v>
      </c>
      <c r="H2" s="149" t="s">
        <v>107</v>
      </c>
      <c r="I2" s="149" t="s">
        <v>108</v>
      </c>
      <c r="J2" s="173" t="s">
        <v>79</v>
      </c>
      <c r="K2" s="190" t="s">
        <v>126</v>
      </c>
      <c r="L2" s="190" t="s">
        <v>132</v>
      </c>
      <c r="M2" s="149"/>
      <c r="N2" s="149"/>
      <c r="O2" s="142"/>
      <c r="P2" s="149"/>
      <c r="Q2" s="93"/>
      <c r="R2" s="85"/>
      <c r="AE2" s="19"/>
      <c r="AF2" s="19"/>
    </row>
    <row r="3" spans="1:60" ht="21" x14ac:dyDescent="0.35">
      <c r="A3" s="19"/>
      <c r="B3" s="207" t="s">
        <v>152</v>
      </c>
      <c r="C3" s="19">
        <v>51101</v>
      </c>
      <c r="D3" s="19">
        <v>51201</v>
      </c>
      <c r="E3" s="184">
        <v>51301</v>
      </c>
      <c r="F3" s="118">
        <v>51401</v>
      </c>
      <c r="G3" s="172">
        <v>51402</v>
      </c>
      <c r="H3" s="98">
        <v>51501</v>
      </c>
      <c r="I3" s="76">
        <v>51502</v>
      </c>
      <c r="J3" s="74">
        <v>51601</v>
      </c>
      <c r="K3" s="143">
        <v>51701</v>
      </c>
      <c r="L3" s="189">
        <v>51702</v>
      </c>
      <c r="M3" s="143">
        <v>51803</v>
      </c>
      <c r="N3" s="143">
        <v>51901</v>
      </c>
      <c r="O3" s="180">
        <v>51903</v>
      </c>
      <c r="P3" s="143">
        <v>54101</v>
      </c>
      <c r="Q3" s="19">
        <v>54103</v>
      </c>
      <c r="R3" s="85">
        <v>54104</v>
      </c>
      <c r="S3" s="19">
        <v>54105</v>
      </c>
      <c r="T3" s="19">
        <v>54106</v>
      </c>
      <c r="U3" s="91">
        <v>54107</v>
      </c>
      <c r="V3" s="19">
        <v>54108</v>
      </c>
      <c r="W3" s="210">
        <v>54111</v>
      </c>
      <c r="X3" s="19">
        <v>54114</v>
      </c>
      <c r="Y3" s="91">
        <v>54115</v>
      </c>
      <c r="Z3" s="20">
        <v>54118</v>
      </c>
      <c r="AA3" s="91">
        <v>54119</v>
      </c>
      <c r="AB3" s="19">
        <v>54199</v>
      </c>
      <c r="AC3" s="91">
        <v>54201</v>
      </c>
      <c r="AD3" s="19">
        <v>54202</v>
      </c>
      <c r="AE3" s="19">
        <v>54203</v>
      </c>
      <c r="AF3" s="19">
        <v>54301</v>
      </c>
      <c r="AG3" s="19">
        <v>54304</v>
      </c>
      <c r="AH3" s="19">
        <v>54305</v>
      </c>
      <c r="AI3" s="19">
        <v>54313</v>
      </c>
      <c r="AJ3" s="19">
        <v>54314</v>
      </c>
      <c r="AK3" s="19">
        <v>54316</v>
      </c>
      <c r="AL3" s="19">
        <v>54317</v>
      </c>
      <c r="AM3" s="164">
        <v>54399</v>
      </c>
      <c r="AN3" s="91">
        <v>54401</v>
      </c>
      <c r="AO3" s="91">
        <v>54402</v>
      </c>
      <c r="AP3" s="91">
        <v>54403</v>
      </c>
      <c r="AQ3" s="91">
        <v>54404</v>
      </c>
      <c r="AR3" s="206">
        <v>54504</v>
      </c>
      <c r="AS3" s="91">
        <v>54505</v>
      </c>
      <c r="AT3" s="91">
        <v>54508</v>
      </c>
      <c r="AU3" s="91">
        <v>54599</v>
      </c>
      <c r="AV3" s="91">
        <v>55508</v>
      </c>
      <c r="AW3" s="91">
        <v>55509</v>
      </c>
      <c r="AX3" s="91">
        <v>55601</v>
      </c>
      <c r="AY3" s="79">
        <v>55602</v>
      </c>
      <c r="AZ3" s="91">
        <v>55603</v>
      </c>
      <c r="BA3" s="91">
        <v>55703</v>
      </c>
      <c r="BB3" s="161">
        <v>56304</v>
      </c>
      <c r="BC3" s="126">
        <v>61101</v>
      </c>
      <c r="BD3" s="19">
        <v>61104</v>
      </c>
      <c r="BE3" s="19">
        <v>61106</v>
      </c>
      <c r="BF3" s="91">
        <v>61108</v>
      </c>
      <c r="BG3" s="91">
        <v>61110</v>
      </c>
      <c r="BH3" s="85" t="s">
        <v>59</v>
      </c>
    </row>
    <row r="4" spans="1:60" x14ac:dyDescent="0.25">
      <c r="A4" s="2" t="s">
        <v>148</v>
      </c>
      <c r="B4" s="53" t="s">
        <v>147</v>
      </c>
      <c r="C4" s="11"/>
      <c r="D4" s="11"/>
      <c r="E4" s="11"/>
      <c r="F4" s="11"/>
      <c r="G4" s="11"/>
      <c r="H4" s="11"/>
      <c r="I4" s="11"/>
      <c r="J4" s="11">
        <v>1000</v>
      </c>
      <c r="K4" s="18"/>
      <c r="L4" s="18"/>
      <c r="M4" s="18"/>
      <c r="N4" s="18"/>
      <c r="O4" s="18"/>
      <c r="P4" s="18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4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">
        <f t="shared" ref="BH4:BH67" si="0">SUM(C4:BG4)</f>
        <v>1000</v>
      </c>
    </row>
    <row r="5" spans="1:60" ht="18" customHeight="1" x14ac:dyDescent="0.25">
      <c r="A5" s="2" t="s">
        <v>146</v>
      </c>
      <c r="B5" s="110" t="s">
        <v>149</v>
      </c>
      <c r="C5" s="11"/>
      <c r="D5" s="11"/>
      <c r="E5" s="11"/>
      <c r="F5" s="11"/>
      <c r="G5" s="11"/>
      <c r="H5" s="11"/>
      <c r="I5" s="11"/>
      <c r="J5" s="11"/>
      <c r="K5" s="18"/>
      <c r="L5" s="18"/>
      <c r="M5" s="18"/>
      <c r="N5" s="18"/>
      <c r="O5" s="18"/>
      <c r="P5" s="18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v>14.54</v>
      </c>
      <c r="AD5" s="11"/>
      <c r="AE5" s="11"/>
      <c r="AF5" s="11"/>
      <c r="AG5" s="14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">
        <f t="shared" si="0"/>
        <v>14.54</v>
      </c>
    </row>
    <row r="6" spans="1:60" x14ac:dyDescent="0.25">
      <c r="A6" s="2" t="s">
        <v>150</v>
      </c>
      <c r="B6" t="s">
        <v>151</v>
      </c>
      <c r="C6" s="11"/>
      <c r="D6" s="11"/>
      <c r="E6" s="11"/>
      <c r="F6" s="11"/>
      <c r="G6" s="11"/>
      <c r="H6" s="11"/>
      <c r="I6" s="11"/>
      <c r="J6" s="11"/>
      <c r="K6" s="18"/>
      <c r="L6" s="18"/>
      <c r="M6" s="18"/>
      <c r="N6" s="18"/>
      <c r="O6" s="18">
        <v>1293.3</v>
      </c>
      <c r="P6" s="18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4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">
        <f t="shared" si="0"/>
        <v>1293.3</v>
      </c>
    </row>
    <row r="7" spans="1:60" x14ac:dyDescent="0.25">
      <c r="A7" s="2" t="s">
        <v>155</v>
      </c>
      <c r="B7" t="s">
        <v>157</v>
      </c>
      <c r="C7" s="11"/>
      <c r="D7" s="11"/>
      <c r="E7" s="11"/>
      <c r="F7" s="11"/>
      <c r="G7" s="11"/>
      <c r="H7" s="11"/>
      <c r="I7" s="11"/>
      <c r="J7" s="11"/>
      <c r="K7" s="18"/>
      <c r="L7" s="18"/>
      <c r="M7" s="18"/>
      <c r="N7" s="18"/>
      <c r="O7" s="18"/>
      <c r="P7" s="18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v>4303.8100000000004</v>
      </c>
      <c r="AD7" s="11"/>
      <c r="AE7" s="11"/>
      <c r="AF7" s="11"/>
      <c r="AG7" s="14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">
        <f t="shared" si="0"/>
        <v>4303.8100000000004</v>
      </c>
    </row>
    <row r="8" spans="1:60" x14ac:dyDescent="0.25">
      <c r="A8" s="2" t="s">
        <v>160</v>
      </c>
      <c r="B8" s="53" t="s">
        <v>161</v>
      </c>
      <c r="C8" s="11"/>
      <c r="D8" s="11"/>
      <c r="E8" s="11"/>
      <c r="F8" s="11"/>
      <c r="G8" s="11"/>
      <c r="H8" s="11"/>
      <c r="I8" s="11"/>
      <c r="J8" s="11"/>
      <c r="K8" s="18"/>
      <c r="L8" s="18"/>
      <c r="M8" s="18"/>
      <c r="N8" s="18"/>
      <c r="O8" s="18"/>
      <c r="P8" s="18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>
        <v>915.3</v>
      </c>
      <c r="AF8" s="11"/>
      <c r="AG8" s="14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">
        <f t="shared" si="0"/>
        <v>915.3</v>
      </c>
    </row>
    <row r="9" spans="1:60" x14ac:dyDescent="0.25">
      <c r="A9" s="2" t="s">
        <v>160</v>
      </c>
      <c r="B9" s="53" t="s">
        <v>162</v>
      </c>
      <c r="C9" s="11"/>
      <c r="D9" s="11"/>
      <c r="E9" s="11"/>
      <c r="F9" s="11"/>
      <c r="G9" s="11"/>
      <c r="H9" s="11"/>
      <c r="I9" s="11"/>
      <c r="J9" s="11"/>
      <c r="K9" s="18"/>
      <c r="L9" s="18"/>
      <c r="M9" s="18"/>
      <c r="N9" s="18"/>
      <c r="O9" s="18"/>
      <c r="P9" s="18">
        <v>49.5</v>
      </c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4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">
        <f t="shared" si="0"/>
        <v>49.5</v>
      </c>
    </row>
    <row r="10" spans="1:60" x14ac:dyDescent="0.25">
      <c r="A10" s="2" t="s">
        <v>164</v>
      </c>
      <c r="B10" s="53" t="s">
        <v>171</v>
      </c>
      <c r="C10" s="11"/>
      <c r="D10" s="11"/>
      <c r="E10" s="11"/>
      <c r="F10" s="11"/>
      <c r="G10" s="11"/>
      <c r="H10" s="11"/>
      <c r="I10" s="11"/>
      <c r="J10" s="11"/>
      <c r="K10" s="18"/>
      <c r="L10" s="18"/>
      <c r="M10" s="18"/>
      <c r="N10" s="18"/>
      <c r="O10" s="18"/>
      <c r="P10" s="18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>
        <v>3.43</v>
      </c>
      <c r="AE10" s="11"/>
      <c r="AF10" s="11"/>
      <c r="AG10" s="14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">
        <f t="shared" si="0"/>
        <v>3.43</v>
      </c>
    </row>
    <row r="11" spans="1:60" x14ac:dyDescent="0.25">
      <c r="A11" s="2" t="s">
        <v>164</v>
      </c>
      <c r="B11" s="53" t="s">
        <v>172</v>
      </c>
      <c r="C11" s="11"/>
      <c r="D11" s="11"/>
      <c r="E11" s="11"/>
      <c r="F11" s="11"/>
      <c r="G11" s="11"/>
      <c r="H11" s="11"/>
      <c r="I11" s="11"/>
      <c r="J11" s="11"/>
      <c r="K11" s="18"/>
      <c r="L11" s="18"/>
      <c r="M11" s="18"/>
      <c r="N11" s="18"/>
      <c r="O11" s="18"/>
      <c r="P11" s="18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>
        <v>4.9000000000000004</v>
      </c>
      <c r="AE11" s="11"/>
      <c r="AF11" s="11"/>
      <c r="AG11" s="14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">
        <f t="shared" si="0"/>
        <v>4.9000000000000004</v>
      </c>
    </row>
    <row r="12" spans="1:60" x14ac:dyDescent="0.25">
      <c r="A12" s="2" t="s">
        <v>164</v>
      </c>
      <c r="B12" s="53" t="s">
        <v>173</v>
      </c>
      <c r="C12" s="11">
        <v>1457.5</v>
      </c>
      <c r="D12" s="11"/>
      <c r="E12" s="11"/>
      <c r="F12" s="11"/>
      <c r="G12" s="11"/>
      <c r="H12" s="11"/>
      <c r="I12" s="11"/>
      <c r="J12" s="11"/>
      <c r="K12" s="18"/>
      <c r="L12" s="18"/>
      <c r="M12" s="18"/>
      <c r="N12" s="18"/>
      <c r="O12" s="18"/>
      <c r="P12" s="18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4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">
        <f t="shared" si="0"/>
        <v>1457.5</v>
      </c>
    </row>
    <row r="13" spans="1:60" x14ac:dyDescent="0.25">
      <c r="A13" s="2" t="s">
        <v>164</v>
      </c>
      <c r="B13" s="53" t="s">
        <v>174</v>
      </c>
      <c r="C13" s="2"/>
      <c r="D13" s="178">
        <v>10470</v>
      </c>
      <c r="E13" s="178"/>
      <c r="F13" s="8"/>
      <c r="G13" s="8"/>
      <c r="H13" s="8"/>
      <c r="I13" s="11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4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">
        <f t="shared" si="0"/>
        <v>10470</v>
      </c>
    </row>
    <row r="14" spans="1:60" x14ac:dyDescent="0.25">
      <c r="A14" s="2" t="s">
        <v>164</v>
      </c>
      <c r="B14" s="53" t="s">
        <v>176</v>
      </c>
      <c r="C14" s="2"/>
      <c r="D14" s="8"/>
      <c r="E14" s="8"/>
      <c r="F14" s="8"/>
      <c r="G14" s="8"/>
      <c r="H14" s="8"/>
      <c r="I14" s="11"/>
      <c r="J14" s="18"/>
      <c r="N14" s="18"/>
      <c r="O14" s="18"/>
      <c r="P14" s="18"/>
      <c r="Q14" s="18"/>
      <c r="R14" s="18"/>
      <c r="S14" s="18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>
        <v>52.5</v>
      </c>
      <c r="AE14" s="11"/>
      <c r="AF14" s="11"/>
      <c r="AG14" s="14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">
        <f t="shared" si="0"/>
        <v>52.5</v>
      </c>
    </row>
    <row r="15" spans="1:60" x14ac:dyDescent="0.25">
      <c r="A15" s="2" t="s">
        <v>164</v>
      </c>
      <c r="B15" s="53" t="s">
        <v>177</v>
      </c>
      <c r="C15" s="11"/>
      <c r="D15" s="11"/>
      <c r="E15" s="11"/>
      <c r="F15" s="11"/>
      <c r="G15" s="11"/>
      <c r="H15" s="11"/>
      <c r="I15" s="11"/>
      <c r="J15" s="11"/>
      <c r="K15" s="18"/>
      <c r="L15" s="18"/>
      <c r="M15" s="18"/>
      <c r="N15" s="18"/>
      <c r="O15" s="18"/>
      <c r="P15" s="18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40"/>
      <c r="AD15" s="11">
        <v>297.5</v>
      </c>
      <c r="AE15" s="11"/>
      <c r="AF15" s="11"/>
      <c r="AG15" s="14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">
        <f t="shared" si="0"/>
        <v>297.5</v>
      </c>
    </row>
    <row r="16" spans="1:60" x14ac:dyDescent="0.25">
      <c r="A16" s="2" t="s">
        <v>164</v>
      </c>
      <c r="B16" s="53" t="s">
        <v>178</v>
      </c>
      <c r="C16" s="11"/>
      <c r="D16" s="11"/>
      <c r="E16" s="11"/>
      <c r="F16" s="11"/>
      <c r="G16" s="11"/>
      <c r="H16" s="11"/>
      <c r="I16" s="11"/>
      <c r="J16" s="11"/>
      <c r="K16" s="18"/>
      <c r="L16" s="18"/>
      <c r="M16" s="18"/>
      <c r="N16" s="18"/>
      <c r="O16" s="18"/>
      <c r="P16" s="18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>
        <v>170</v>
      </c>
      <c r="AE16" s="11"/>
      <c r="AF16" s="11"/>
      <c r="AG16" s="14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">
        <f t="shared" si="0"/>
        <v>170</v>
      </c>
    </row>
    <row r="17" spans="1:60" x14ac:dyDescent="0.25">
      <c r="A17" s="2" t="s">
        <v>164</v>
      </c>
      <c r="B17" s="2" t="s">
        <v>179</v>
      </c>
      <c r="C17" s="11"/>
      <c r="D17" s="11"/>
      <c r="E17" s="11"/>
      <c r="F17" s="11"/>
      <c r="G17" s="11"/>
      <c r="H17" s="11"/>
      <c r="I17" s="11"/>
      <c r="J17" s="11"/>
      <c r="K17" s="18"/>
      <c r="L17" s="18"/>
      <c r="M17" s="18"/>
      <c r="N17" s="18"/>
      <c r="O17" s="18"/>
      <c r="P17" s="18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>
        <v>127.5</v>
      </c>
      <c r="AE17" s="11"/>
      <c r="AF17" s="11"/>
      <c r="AG17" s="14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25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">
        <f>SUM(C17:BG17)</f>
        <v>127.5</v>
      </c>
    </row>
    <row r="18" spans="1:60" ht="15.75" customHeight="1" x14ac:dyDescent="0.25">
      <c r="A18" s="2" t="s">
        <v>164</v>
      </c>
      <c r="B18" s="2" t="s">
        <v>180</v>
      </c>
      <c r="C18" s="11"/>
      <c r="D18" s="11"/>
      <c r="E18" s="11"/>
      <c r="F18" s="11"/>
      <c r="G18" s="11"/>
      <c r="H18" s="11"/>
      <c r="I18" s="11"/>
      <c r="J18" s="11"/>
      <c r="K18" s="18"/>
      <c r="L18" s="18"/>
      <c r="M18" s="18"/>
      <c r="N18" s="18"/>
      <c r="O18" s="18"/>
      <c r="P18" s="18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>
        <v>33.75</v>
      </c>
      <c r="AE18" s="11"/>
      <c r="AF18" s="11"/>
      <c r="AG18" s="14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">
        <f t="shared" si="0"/>
        <v>33.75</v>
      </c>
    </row>
    <row r="19" spans="1:60" x14ac:dyDescent="0.25">
      <c r="A19" s="2" t="s">
        <v>164</v>
      </c>
      <c r="B19" s="2" t="s">
        <v>181</v>
      </c>
      <c r="C19" s="11"/>
      <c r="D19" s="11"/>
      <c r="E19" s="11"/>
      <c r="F19" s="11"/>
      <c r="G19" s="11"/>
      <c r="H19" s="11"/>
      <c r="I19" s="11"/>
      <c r="J19" s="11"/>
      <c r="K19" s="18"/>
      <c r="L19" s="18"/>
      <c r="M19" s="18"/>
      <c r="N19" s="18"/>
      <c r="O19" s="18"/>
      <c r="P19" s="18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>
        <v>92.5</v>
      </c>
      <c r="AE19" s="11"/>
      <c r="AF19" s="11"/>
      <c r="AG19" s="14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">
        <f t="shared" si="0"/>
        <v>92.5</v>
      </c>
    </row>
    <row r="20" spans="1:60" x14ac:dyDescent="0.25">
      <c r="A20" s="2" t="s">
        <v>164</v>
      </c>
      <c r="B20" s="2" t="s">
        <v>182</v>
      </c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>
        <v>37.5</v>
      </c>
      <c r="AE20" s="125"/>
      <c r="AF20" s="125"/>
      <c r="AG20" s="152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">
        <f t="shared" si="0"/>
        <v>37.5</v>
      </c>
    </row>
    <row r="21" spans="1:60" x14ac:dyDescent="0.25">
      <c r="A21" s="2" t="s">
        <v>164</v>
      </c>
      <c r="B21" s="2" t="s">
        <v>183</v>
      </c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>
        <v>143.75</v>
      </c>
      <c r="AE21" s="125"/>
      <c r="AF21" s="125"/>
      <c r="AG21" s="152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">
        <f t="shared" si="0"/>
        <v>143.75</v>
      </c>
    </row>
    <row r="22" spans="1:60" x14ac:dyDescent="0.25">
      <c r="A22" s="2" t="s">
        <v>164</v>
      </c>
      <c r="B22" s="2" t="s">
        <v>184</v>
      </c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>
        <v>188.75</v>
      </c>
      <c r="AE22" s="125"/>
      <c r="AF22" s="125"/>
      <c r="AG22" s="152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">
        <f t="shared" si="0"/>
        <v>188.75</v>
      </c>
    </row>
    <row r="23" spans="1:60" x14ac:dyDescent="0.25">
      <c r="A23" s="2" t="s">
        <v>164</v>
      </c>
      <c r="B23" s="2" t="s">
        <v>185</v>
      </c>
      <c r="C23" s="125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  <c r="AD23" s="125">
        <v>76.25</v>
      </c>
      <c r="AE23" s="125"/>
      <c r="AF23" s="125"/>
      <c r="AG23" s="152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">
        <f t="shared" si="0"/>
        <v>76.25</v>
      </c>
    </row>
    <row r="24" spans="1:60" x14ac:dyDescent="0.25">
      <c r="A24" s="2" t="s">
        <v>164</v>
      </c>
      <c r="B24" s="2" t="s">
        <v>186</v>
      </c>
      <c r="C24" s="153"/>
      <c r="D24" s="154"/>
      <c r="E24" s="154"/>
      <c r="F24" s="154"/>
      <c r="G24" s="154"/>
      <c r="H24" s="154"/>
      <c r="I24" s="154"/>
      <c r="J24" s="154"/>
      <c r="K24" s="125"/>
      <c r="L24" s="125"/>
      <c r="M24" s="125"/>
      <c r="N24" s="125"/>
      <c r="O24" s="125"/>
      <c r="P24" s="125"/>
      <c r="Q24" s="125"/>
      <c r="R24" s="154"/>
      <c r="S24" s="154"/>
      <c r="T24" s="154"/>
      <c r="U24" s="154"/>
      <c r="V24" s="125"/>
      <c r="W24" s="125"/>
      <c r="X24" s="125"/>
      <c r="Y24" s="125"/>
      <c r="Z24" s="125"/>
      <c r="AA24" s="125"/>
      <c r="AB24" s="125"/>
      <c r="AC24" s="125"/>
      <c r="AD24" s="125">
        <v>363.75</v>
      </c>
      <c r="AE24" s="125"/>
      <c r="AF24" s="125"/>
      <c r="AG24" s="152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">
        <f t="shared" si="0"/>
        <v>363.75</v>
      </c>
    </row>
    <row r="25" spans="1:60" x14ac:dyDescent="0.25">
      <c r="A25" s="2" t="s">
        <v>164</v>
      </c>
      <c r="B25" s="117" t="s">
        <v>187</v>
      </c>
      <c r="C25" s="153"/>
      <c r="D25" s="154"/>
      <c r="E25" s="154"/>
      <c r="F25" s="154"/>
      <c r="G25" s="154"/>
      <c r="H25" s="154"/>
      <c r="I25" s="154"/>
      <c r="J25" s="154"/>
      <c r="K25" s="125"/>
      <c r="L25" s="125"/>
      <c r="M25" s="125"/>
      <c r="N25" s="125"/>
      <c r="O25" s="125"/>
      <c r="P25" s="125"/>
      <c r="Q25" s="125"/>
      <c r="R25" s="154"/>
      <c r="S25" s="154"/>
      <c r="T25" s="154"/>
      <c r="U25" s="154"/>
      <c r="V25" s="125"/>
      <c r="W25" s="125"/>
      <c r="X25" s="125"/>
      <c r="Y25" s="125"/>
      <c r="Z25" s="125"/>
      <c r="AA25" s="125"/>
      <c r="AB25" s="125"/>
      <c r="AC25" s="125"/>
      <c r="AD25" s="125">
        <v>7.5</v>
      </c>
      <c r="AE25" s="125"/>
      <c r="AF25" s="125"/>
      <c r="AG25" s="152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">
        <f t="shared" si="0"/>
        <v>7.5</v>
      </c>
    </row>
    <row r="26" spans="1:60" x14ac:dyDescent="0.25">
      <c r="A26" s="2" t="s">
        <v>164</v>
      </c>
      <c r="B26" s="117" t="s">
        <v>188</v>
      </c>
      <c r="C26" s="153"/>
      <c r="D26" s="154"/>
      <c r="E26" s="154"/>
      <c r="F26" s="154"/>
      <c r="G26" s="154"/>
      <c r="H26" s="154"/>
      <c r="I26" s="154"/>
      <c r="J26" s="125"/>
      <c r="K26" s="125"/>
      <c r="L26" s="125"/>
      <c r="M26" s="125"/>
      <c r="N26" s="125"/>
      <c r="O26" s="125"/>
      <c r="P26" s="125"/>
      <c r="Q26" s="125"/>
      <c r="R26" s="154"/>
      <c r="S26" s="154"/>
      <c r="T26" s="154"/>
      <c r="U26" s="154"/>
      <c r="V26" s="125"/>
      <c r="W26" s="125"/>
      <c r="X26" s="125"/>
      <c r="Y26" s="125"/>
      <c r="Z26" s="125"/>
      <c r="AA26" s="125"/>
      <c r="AB26" s="125"/>
      <c r="AC26" s="125"/>
      <c r="AD26" s="125">
        <v>202.5</v>
      </c>
      <c r="AE26" s="125"/>
      <c r="AF26" s="125"/>
      <c r="AG26" s="152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">
        <f t="shared" si="0"/>
        <v>202.5</v>
      </c>
    </row>
    <row r="27" spans="1:60" x14ac:dyDescent="0.25">
      <c r="A27" s="2" t="s">
        <v>164</v>
      </c>
      <c r="B27" s="117" t="s">
        <v>189</v>
      </c>
      <c r="C27" s="153"/>
      <c r="D27" s="154"/>
      <c r="E27" s="154"/>
      <c r="F27" s="154"/>
      <c r="G27" s="154"/>
      <c r="H27" s="154"/>
      <c r="I27" s="154"/>
      <c r="J27" s="154"/>
      <c r="K27" s="125"/>
      <c r="L27" s="125"/>
      <c r="M27" s="125"/>
      <c r="N27" s="125"/>
      <c r="O27" s="125"/>
      <c r="P27" s="125"/>
      <c r="Q27" s="125"/>
      <c r="R27" s="154"/>
      <c r="S27" s="154"/>
      <c r="T27" s="154"/>
      <c r="U27" s="154"/>
      <c r="V27" s="125"/>
      <c r="W27" s="125"/>
      <c r="X27" s="125"/>
      <c r="Y27" s="125"/>
      <c r="Z27" s="125"/>
      <c r="AA27" s="125"/>
      <c r="AB27" s="125"/>
      <c r="AC27" s="125"/>
      <c r="AD27" s="125">
        <v>111.25</v>
      </c>
      <c r="AE27" s="125"/>
      <c r="AF27" s="125"/>
      <c r="AG27" s="152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">
        <f t="shared" si="0"/>
        <v>111.25</v>
      </c>
    </row>
    <row r="28" spans="1:60" x14ac:dyDescent="0.25">
      <c r="A28" s="2" t="s">
        <v>164</v>
      </c>
      <c r="B28" s="117" t="s">
        <v>190</v>
      </c>
      <c r="C28" s="153"/>
      <c r="D28" s="154"/>
      <c r="E28" s="154"/>
      <c r="F28" s="154"/>
      <c r="G28" s="154"/>
      <c r="H28" s="125"/>
      <c r="I28" s="125"/>
      <c r="J28" s="121"/>
      <c r="K28" s="125"/>
      <c r="L28" s="125"/>
      <c r="M28" s="125"/>
      <c r="N28" s="125"/>
      <c r="O28" s="125"/>
      <c r="P28" s="125"/>
      <c r="Q28" s="125"/>
      <c r="R28" s="154"/>
      <c r="S28" s="154"/>
      <c r="T28" s="154"/>
      <c r="U28" s="154"/>
      <c r="V28" s="125"/>
      <c r="W28" s="125"/>
      <c r="X28" s="125"/>
      <c r="Y28" s="125"/>
      <c r="Z28" s="125"/>
      <c r="AA28" s="125"/>
      <c r="AB28" s="125"/>
      <c r="AC28" s="125"/>
      <c r="AD28" s="125">
        <v>31.25</v>
      </c>
      <c r="AE28" s="125"/>
      <c r="AF28" s="125"/>
      <c r="AG28" s="152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">
        <f t="shared" si="0"/>
        <v>31.25</v>
      </c>
    </row>
    <row r="29" spans="1:60" x14ac:dyDescent="0.25">
      <c r="A29" s="2" t="s">
        <v>164</v>
      </c>
      <c r="B29" s="117" t="s">
        <v>191</v>
      </c>
      <c r="C29" s="125"/>
      <c r="D29" s="121"/>
      <c r="E29" s="121"/>
      <c r="F29" s="125"/>
      <c r="G29" s="125"/>
      <c r="H29" s="121"/>
      <c r="I29" s="121"/>
      <c r="J29" s="121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>
        <v>66.25</v>
      </c>
      <c r="AE29" s="125"/>
      <c r="AF29" s="125"/>
      <c r="AG29" s="152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">
        <f t="shared" si="0"/>
        <v>66.25</v>
      </c>
    </row>
    <row r="30" spans="1:60" x14ac:dyDescent="0.25">
      <c r="A30" s="2" t="s">
        <v>164</v>
      </c>
      <c r="B30" s="117" t="s">
        <v>193</v>
      </c>
      <c r="C30" s="121"/>
      <c r="D30" s="125"/>
      <c r="E30" s="125"/>
      <c r="F30" s="125"/>
      <c r="G30" s="125"/>
      <c r="H30" s="121"/>
      <c r="I30" s="121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52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>
        <v>25.75</v>
      </c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">
        <f t="shared" si="0"/>
        <v>25.75</v>
      </c>
    </row>
    <row r="31" spans="1:60" x14ac:dyDescent="0.25">
      <c r="A31" s="2" t="s">
        <v>194</v>
      </c>
      <c r="B31" s="117" t="s">
        <v>198</v>
      </c>
      <c r="C31" s="11"/>
      <c r="D31" s="121"/>
      <c r="E31" s="121"/>
      <c r="F31" s="11"/>
      <c r="G31" s="11"/>
      <c r="H31" s="121"/>
      <c r="I31" s="121"/>
      <c r="J31" s="121"/>
      <c r="K31" s="18"/>
      <c r="L31" s="18"/>
      <c r="M31" s="18"/>
      <c r="N31" s="18"/>
      <c r="O31" s="18"/>
      <c r="P31" s="18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4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>
        <v>5571.41</v>
      </c>
      <c r="BA31" s="11"/>
      <c r="BB31" s="11"/>
      <c r="BC31" s="11"/>
      <c r="BD31" s="11"/>
      <c r="BE31" s="11"/>
      <c r="BF31" s="11"/>
      <c r="BG31" s="11"/>
      <c r="BH31" s="1">
        <f t="shared" si="0"/>
        <v>5571.41</v>
      </c>
    </row>
    <row r="32" spans="1:60" x14ac:dyDescent="0.25">
      <c r="A32" s="2" t="s">
        <v>199</v>
      </c>
      <c r="B32" s="117" t="s">
        <v>200</v>
      </c>
      <c r="C32" s="11"/>
      <c r="D32" s="121"/>
      <c r="E32" s="121"/>
      <c r="F32" s="11"/>
      <c r="G32" s="11"/>
      <c r="H32" s="121"/>
      <c r="I32" s="121"/>
      <c r="J32" s="121"/>
      <c r="K32" s="18"/>
      <c r="L32" s="18"/>
      <c r="M32" s="18"/>
      <c r="N32" s="18"/>
      <c r="O32" s="18"/>
      <c r="P32" s="18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v>535.20000000000005</v>
      </c>
      <c r="AD32" s="11"/>
      <c r="AE32" s="11"/>
      <c r="AF32" s="11"/>
      <c r="AG32" s="14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21"/>
      <c r="BE32" s="11"/>
      <c r="BF32" s="11"/>
      <c r="BG32" s="11"/>
      <c r="BH32" s="1">
        <f t="shared" si="0"/>
        <v>535.20000000000005</v>
      </c>
    </row>
    <row r="33" spans="1:60" x14ac:dyDescent="0.25">
      <c r="A33" s="2" t="s">
        <v>201</v>
      </c>
      <c r="B33" s="117" t="s">
        <v>203</v>
      </c>
      <c r="C33" s="11"/>
      <c r="D33" s="11"/>
      <c r="E33" s="11"/>
      <c r="F33" s="11"/>
      <c r="G33" s="11"/>
      <c r="H33" s="121"/>
      <c r="I33" s="121"/>
      <c r="J33" s="121"/>
      <c r="K33" s="121"/>
      <c r="L33" s="121"/>
      <c r="M33" s="121"/>
      <c r="N33" s="18"/>
      <c r="O33" s="18"/>
      <c r="P33" s="18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v>43.08</v>
      </c>
      <c r="AD33" s="11"/>
      <c r="AE33" s="11"/>
      <c r="AF33" s="11"/>
      <c r="AG33" s="14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">
        <f t="shared" si="0"/>
        <v>43.08</v>
      </c>
    </row>
    <row r="34" spans="1:60" x14ac:dyDescent="0.25">
      <c r="A34" s="2" t="s">
        <v>201</v>
      </c>
      <c r="B34" s="117" t="s">
        <v>204</v>
      </c>
      <c r="C34" s="11"/>
      <c r="D34" s="11"/>
      <c r="E34" s="11"/>
      <c r="F34" s="11"/>
      <c r="G34" s="11"/>
      <c r="H34" s="121"/>
      <c r="I34" s="121"/>
      <c r="J34" s="11"/>
      <c r="K34" s="18"/>
      <c r="L34" s="18"/>
      <c r="M34" s="18"/>
      <c r="N34" s="121"/>
      <c r="O34" s="18"/>
      <c r="P34" s="18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v>403.62</v>
      </c>
      <c r="AD34" s="11"/>
      <c r="AE34" s="11"/>
      <c r="AF34" s="11"/>
      <c r="AG34" s="14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">
        <f t="shared" si="0"/>
        <v>403.62</v>
      </c>
    </row>
    <row r="35" spans="1:60" x14ac:dyDescent="0.25">
      <c r="A35" s="2" t="s">
        <v>201</v>
      </c>
      <c r="B35" s="117" t="s">
        <v>205</v>
      </c>
      <c r="C35" s="11"/>
      <c r="D35" s="11"/>
      <c r="E35" s="11"/>
      <c r="F35" s="11"/>
      <c r="G35" s="11"/>
      <c r="H35" s="121"/>
      <c r="I35" s="121"/>
      <c r="J35" s="11"/>
      <c r="K35" s="18"/>
      <c r="L35" s="18"/>
      <c r="M35" s="18"/>
      <c r="N35" s="121"/>
      <c r="O35" s="18"/>
      <c r="P35" s="18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>
        <v>3.53</v>
      </c>
      <c r="AE35" s="11"/>
      <c r="AF35" s="11"/>
      <c r="AG35" s="14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21"/>
      <c r="BB35" s="121"/>
      <c r="BC35" s="11"/>
      <c r="BD35" s="11"/>
      <c r="BE35" s="11"/>
      <c r="BF35" s="11"/>
      <c r="BG35" s="11"/>
      <c r="BH35" s="1">
        <f t="shared" si="0"/>
        <v>3.53</v>
      </c>
    </row>
    <row r="36" spans="1:60" x14ac:dyDescent="0.25">
      <c r="A36" s="2" t="s">
        <v>209</v>
      </c>
      <c r="B36" s="117" t="s">
        <v>210</v>
      </c>
      <c r="C36" s="121"/>
      <c r="D36" s="121"/>
      <c r="E36" s="121"/>
      <c r="F36" s="11"/>
      <c r="G36" s="11"/>
      <c r="H36" s="121"/>
      <c r="I36" s="121"/>
      <c r="J36" s="11"/>
      <c r="K36" s="18"/>
      <c r="L36" s="18"/>
      <c r="M36" s="18"/>
      <c r="N36" s="121"/>
      <c r="O36" s="18"/>
      <c r="P36" s="18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4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>
        <v>446.07</v>
      </c>
      <c r="BA36" s="11"/>
      <c r="BB36" s="121"/>
      <c r="BC36" s="11"/>
      <c r="BD36" s="11"/>
      <c r="BE36" s="11"/>
      <c r="BF36" s="11"/>
      <c r="BG36" s="11"/>
      <c r="BH36" s="1">
        <f t="shared" si="0"/>
        <v>446.07</v>
      </c>
    </row>
    <row r="37" spans="1:60" x14ac:dyDescent="0.25">
      <c r="A37" s="2" t="s">
        <v>217</v>
      </c>
      <c r="B37" s="117" t="s">
        <v>218</v>
      </c>
      <c r="C37" s="121"/>
      <c r="D37" s="121"/>
      <c r="E37" s="121"/>
      <c r="F37" s="11"/>
      <c r="G37" s="11"/>
      <c r="H37" s="121"/>
      <c r="I37" s="121"/>
      <c r="J37" s="11">
        <v>1000</v>
      </c>
      <c r="K37" s="18"/>
      <c r="L37" s="18"/>
      <c r="M37" s="18"/>
      <c r="N37" s="121"/>
      <c r="O37" s="18"/>
      <c r="P37" s="18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4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21"/>
      <c r="BC37" s="11"/>
      <c r="BD37" s="11"/>
      <c r="BE37" s="11"/>
      <c r="BF37" s="11"/>
      <c r="BG37" s="11"/>
      <c r="BH37" s="1">
        <f t="shared" si="0"/>
        <v>1000</v>
      </c>
    </row>
    <row r="38" spans="1:60" x14ac:dyDescent="0.25">
      <c r="A38" s="2" t="s">
        <v>214</v>
      </c>
      <c r="B38" s="117" t="s">
        <v>219</v>
      </c>
      <c r="C38" s="11"/>
      <c r="D38" s="11"/>
      <c r="E38" s="11"/>
      <c r="F38" s="11"/>
      <c r="G38" s="11"/>
      <c r="H38" s="121"/>
      <c r="I38" s="121"/>
      <c r="J38" s="11"/>
      <c r="K38" s="18"/>
      <c r="L38" s="18"/>
      <c r="M38" s="18"/>
      <c r="N38" s="18"/>
      <c r="O38" s="18"/>
      <c r="P38" s="18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4"/>
      <c r="AH38" s="11"/>
      <c r="AI38" s="11">
        <v>140</v>
      </c>
      <c r="AJ38" s="11"/>
      <c r="AK38" s="11"/>
      <c r="AL38" s="121"/>
      <c r="AM38" s="12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21"/>
      <c r="BC38" s="11"/>
      <c r="BD38" s="11"/>
      <c r="BE38" s="11"/>
      <c r="BF38" s="11"/>
      <c r="BG38" s="11"/>
      <c r="BH38" s="1">
        <f t="shared" si="0"/>
        <v>140</v>
      </c>
    </row>
    <row r="39" spans="1:60" x14ac:dyDescent="0.25">
      <c r="A39" s="2" t="s">
        <v>220</v>
      </c>
      <c r="B39" s="2" t="s">
        <v>221</v>
      </c>
      <c r="C39" s="11"/>
      <c r="D39" s="11"/>
      <c r="E39" s="11"/>
      <c r="F39" s="121"/>
      <c r="G39" s="121"/>
      <c r="H39" s="121"/>
      <c r="I39" s="121"/>
      <c r="J39" s="11"/>
      <c r="K39" s="18"/>
      <c r="L39" s="18"/>
      <c r="M39" s="18"/>
      <c r="N39" s="18"/>
      <c r="O39" s="18"/>
      <c r="P39" s="18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4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21"/>
      <c r="BB39" s="125">
        <v>250</v>
      </c>
      <c r="BC39" s="11"/>
      <c r="BD39" s="11"/>
      <c r="BE39" s="11"/>
      <c r="BF39" s="11"/>
      <c r="BG39" s="11"/>
      <c r="BH39" s="1">
        <f t="shared" si="0"/>
        <v>250</v>
      </c>
    </row>
    <row r="40" spans="1:60" x14ac:dyDescent="0.25">
      <c r="A40" s="2" t="s">
        <v>222</v>
      </c>
      <c r="B40" s="117" t="s">
        <v>233</v>
      </c>
      <c r="C40" s="11"/>
      <c r="D40" s="11"/>
      <c r="E40" s="11"/>
      <c r="F40" s="121"/>
      <c r="G40" s="121"/>
      <c r="H40" s="121"/>
      <c r="I40" s="121"/>
      <c r="J40" s="11"/>
      <c r="K40" s="121"/>
      <c r="L40" s="121"/>
      <c r="M40" s="121"/>
      <c r="N40" s="18"/>
      <c r="O40" s="18"/>
      <c r="P40" s="18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>
        <v>30</v>
      </c>
      <c r="AE40" s="11"/>
      <c r="AF40" s="11"/>
      <c r="AG40" s="14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">
        <f t="shared" si="0"/>
        <v>30</v>
      </c>
    </row>
    <row r="41" spans="1:60" x14ac:dyDescent="0.25">
      <c r="A41" s="2" t="s">
        <v>222</v>
      </c>
      <c r="B41" s="117" t="s">
        <v>234</v>
      </c>
      <c r="C41" s="11"/>
      <c r="D41" s="11"/>
      <c r="E41" s="11"/>
      <c r="F41" s="121"/>
      <c r="G41" s="121"/>
      <c r="H41" s="121"/>
      <c r="I41" s="121"/>
      <c r="J41" s="11"/>
      <c r="K41" s="18"/>
      <c r="L41" s="18"/>
      <c r="M41" s="18"/>
      <c r="N41" s="18"/>
      <c r="O41" s="18"/>
      <c r="P41" s="18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>
        <v>15</v>
      </c>
      <c r="AE41" s="11"/>
      <c r="AF41" s="11"/>
      <c r="AG41" s="14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">
        <f t="shared" si="0"/>
        <v>15</v>
      </c>
    </row>
    <row r="42" spans="1:60" x14ac:dyDescent="0.25">
      <c r="A42" s="2" t="s">
        <v>241</v>
      </c>
      <c r="B42" s="117" t="s">
        <v>242</v>
      </c>
      <c r="C42" s="11"/>
      <c r="D42" s="11"/>
      <c r="E42" s="11"/>
      <c r="F42" s="121"/>
      <c r="G42" s="121"/>
      <c r="H42" s="121"/>
      <c r="I42" s="121"/>
      <c r="J42" s="11"/>
      <c r="K42" s="18"/>
      <c r="L42" s="18"/>
      <c r="M42" s="18"/>
      <c r="N42" s="18"/>
      <c r="O42" s="18"/>
      <c r="P42" s="18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21"/>
      <c r="AD42" s="11"/>
      <c r="AE42" s="11">
        <v>10</v>
      </c>
      <c r="AF42" s="11"/>
      <c r="AG42" s="14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">
        <f t="shared" si="0"/>
        <v>10</v>
      </c>
    </row>
    <row r="43" spans="1:60" x14ac:dyDescent="0.25">
      <c r="A43" s="2" t="s">
        <v>241</v>
      </c>
      <c r="B43" s="117" t="s">
        <v>244</v>
      </c>
      <c r="C43" s="11"/>
      <c r="D43" s="11"/>
      <c r="E43" s="11"/>
      <c r="F43" s="121"/>
      <c r="G43" s="121"/>
      <c r="H43" s="121"/>
      <c r="I43" s="121"/>
      <c r="J43" s="11"/>
      <c r="N43" s="121"/>
      <c r="O43" s="121"/>
      <c r="P43" s="12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v>14.54</v>
      </c>
      <c r="AD43" s="11"/>
      <c r="AE43" s="11"/>
      <c r="AF43" s="11"/>
      <c r="AG43" s="14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">
        <f t="shared" si="0"/>
        <v>14.54</v>
      </c>
    </row>
    <row r="44" spans="1:60" x14ac:dyDescent="0.25">
      <c r="A44" s="2" t="s">
        <v>246</v>
      </c>
      <c r="B44" s="117" t="s">
        <v>247</v>
      </c>
      <c r="C44" s="11"/>
      <c r="D44" s="11"/>
      <c r="E44" s="11"/>
      <c r="F44" s="121"/>
      <c r="G44" s="121"/>
      <c r="H44" s="121"/>
      <c r="I44" s="121"/>
      <c r="J44" s="11"/>
      <c r="K44" s="18"/>
      <c r="L44" s="18"/>
      <c r="M44" s="18"/>
      <c r="N44" s="121"/>
      <c r="O44" s="121"/>
      <c r="P44" s="12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4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>
        <v>605.41999999999996</v>
      </c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">
        <f t="shared" si="0"/>
        <v>605.41999999999996</v>
      </c>
    </row>
    <row r="45" spans="1:60" x14ac:dyDescent="0.25">
      <c r="A45" s="2" t="s">
        <v>246</v>
      </c>
      <c r="B45" s="2" t="s">
        <v>248</v>
      </c>
      <c r="C45" s="11"/>
      <c r="D45" s="11"/>
      <c r="E45" s="11"/>
      <c r="F45" s="121"/>
      <c r="G45" s="121"/>
      <c r="H45" s="121"/>
      <c r="I45" s="121"/>
      <c r="J45" s="11"/>
      <c r="K45" s="18"/>
      <c r="L45" s="18"/>
      <c r="M45" s="18"/>
      <c r="N45" s="18"/>
      <c r="O45" s="18"/>
      <c r="P45" s="18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4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>
        <v>1177.4000000000001</v>
      </c>
      <c r="BA45" s="11"/>
      <c r="BB45" s="11"/>
      <c r="BC45" s="11"/>
      <c r="BD45" s="121"/>
      <c r="BE45" s="11"/>
      <c r="BF45" s="11"/>
      <c r="BG45" s="11"/>
      <c r="BH45" s="1">
        <f t="shared" si="0"/>
        <v>1177.4000000000001</v>
      </c>
    </row>
    <row r="46" spans="1:60" x14ac:dyDescent="0.25">
      <c r="A46" s="2" t="s">
        <v>249</v>
      </c>
      <c r="B46" s="117" t="s">
        <v>254</v>
      </c>
      <c r="C46" s="121"/>
      <c r="D46" s="121"/>
      <c r="E46" s="121"/>
      <c r="F46" s="121"/>
      <c r="G46" s="121"/>
      <c r="H46" s="121"/>
      <c r="I46" s="121"/>
      <c r="J46" s="11"/>
      <c r="K46" s="18"/>
      <c r="L46" s="18"/>
      <c r="M46" s="18"/>
      <c r="N46" s="18"/>
      <c r="O46" s="18"/>
      <c r="P46" s="18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v>1745.33</v>
      </c>
      <c r="AD46" s="11"/>
      <c r="AE46" s="11"/>
      <c r="AF46" s="11"/>
      <c r="AG46" s="14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">
        <f t="shared" si="0"/>
        <v>1745.33</v>
      </c>
    </row>
    <row r="47" spans="1:60" x14ac:dyDescent="0.25">
      <c r="A47" s="2" t="s">
        <v>249</v>
      </c>
      <c r="B47" s="117" t="s">
        <v>255</v>
      </c>
      <c r="C47" s="121"/>
      <c r="D47" s="121"/>
      <c r="E47" s="121"/>
      <c r="F47" s="121"/>
      <c r="G47" s="121"/>
      <c r="H47" s="121"/>
      <c r="I47" s="121"/>
      <c r="J47" s="11"/>
      <c r="K47" s="18"/>
      <c r="L47" s="18"/>
      <c r="M47" s="18"/>
      <c r="N47" s="18"/>
      <c r="O47" s="18"/>
      <c r="P47" s="18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v>934.73</v>
      </c>
      <c r="AD47" s="11"/>
      <c r="AE47" s="11"/>
      <c r="AF47" s="11"/>
      <c r="AG47" s="14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">
        <f t="shared" si="0"/>
        <v>934.73</v>
      </c>
    </row>
    <row r="48" spans="1:60" x14ac:dyDescent="0.25">
      <c r="A48" s="2" t="s">
        <v>249</v>
      </c>
      <c r="B48" s="2" t="s">
        <v>256</v>
      </c>
      <c r="C48" s="11"/>
      <c r="D48" s="11"/>
      <c r="E48" s="11">
        <v>49.58</v>
      </c>
      <c r="F48" s="121"/>
      <c r="G48" s="121"/>
      <c r="H48" s="121"/>
      <c r="I48" s="121"/>
      <c r="J48" s="11"/>
      <c r="K48" s="18"/>
      <c r="L48" s="18"/>
      <c r="M48" s="18"/>
      <c r="N48" s="18"/>
      <c r="O48" s="18"/>
      <c r="P48" s="18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4"/>
      <c r="AH48" s="11"/>
      <c r="AI48" s="11"/>
      <c r="AJ48" s="11"/>
      <c r="AK48" s="12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">
        <f t="shared" si="0"/>
        <v>49.58</v>
      </c>
    </row>
    <row r="49" spans="1:60" x14ac:dyDescent="0.25">
      <c r="A49" s="2" t="s">
        <v>257</v>
      </c>
      <c r="B49" s="2" t="s">
        <v>258</v>
      </c>
      <c r="C49" s="11"/>
      <c r="D49" s="11"/>
      <c r="E49" s="11"/>
      <c r="F49" s="121"/>
      <c r="G49" s="121"/>
      <c r="H49" s="121"/>
      <c r="I49" s="121"/>
      <c r="J49" s="11"/>
      <c r="K49" s="18"/>
      <c r="L49" s="18"/>
      <c r="M49" s="18"/>
      <c r="N49" s="18"/>
      <c r="O49" s="18"/>
      <c r="P49" s="18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v>4557.49</v>
      </c>
      <c r="AD49" s="11"/>
      <c r="AE49" s="11"/>
      <c r="AF49" s="11"/>
      <c r="AG49" s="14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">
        <f t="shared" si="0"/>
        <v>4557.49</v>
      </c>
    </row>
    <row r="50" spans="1:60" x14ac:dyDescent="0.25">
      <c r="A50" s="2" t="s">
        <v>260</v>
      </c>
      <c r="B50" s="117" t="s">
        <v>265</v>
      </c>
      <c r="C50" s="11"/>
      <c r="D50" s="11"/>
      <c r="E50" s="11"/>
      <c r="F50" s="11"/>
      <c r="G50" s="11"/>
      <c r="H50" s="121"/>
      <c r="I50" s="121"/>
      <c r="J50" s="11"/>
      <c r="K50" s="18"/>
      <c r="L50" s="18"/>
      <c r="M50" s="18"/>
      <c r="N50" s="18"/>
      <c r="O50" s="18"/>
      <c r="P50" s="18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>
        <v>202.5</v>
      </c>
      <c r="AE50" s="11"/>
      <c r="AF50" s="11"/>
      <c r="AG50" s="14"/>
      <c r="AH50" s="12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">
        <f t="shared" si="0"/>
        <v>202.5</v>
      </c>
    </row>
    <row r="51" spans="1:60" ht="16.5" customHeight="1" x14ac:dyDescent="0.25">
      <c r="A51" s="2" t="s">
        <v>260</v>
      </c>
      <c r="B51" s="117" t="s">
        <v>266</v>
      </c>
      <c r="C51" s="11"/>
      <c r="D51" s="11"/>
      <c r="E51" s="11"/>
      <c r="F51" s="11"/>
      <c r="G51" s="11"/>
      <c r="H51" s="121"/>
      <c r="I51" s="121"/>
      <c r="J51" s="11"/>
      <c r="K51" s="18"/>
      <c r="L51" s="18"/>
      <c r="M51" s="18"/>
      <c r="N51" s="18"/>
      <c r="O51" s="18"/>
      <c r="P51" s="18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>
        <v>111.25</v>
      </c>
      <c r="AE51" s="11"/>
      <c r="AF51" s="11"/>
      <c r="AG51" s="14"/>
      <c r="AH51" s="12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">
        <f t="shared" si="0"/>
        <v>111.25</v>
      </c>
    </row>
    <row r="52" spans="1:60" x14ac:dyDescent="0.25">
      <c r="A52" s="2" t="s">
        <v>260</v>
      </c>
      <c r="B52" s="117" t="s">
        <v>267</v>
      </c>
      <c r="C52" s="11"/>
      <c r="D52" s="11"/>
      <c r="E52" s="11"/>
      <c r="F52" s="11"/>
      <c r="G52" s="11"/>
      <c r="H52" s="121"/>
      <c r="I52" s="121"/>
      <c r="J52" s="11"/>
      <c r="K52" s="18"/>
      <c r="L52" s="18"/>
      <c r="M52" s="18"/>
      <c r="N52" s="18"/>
      <c r="O52" s="18"/>
      <c r="P52" s="18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>
        <v>31.25</v>
      </c>
      <c r="AE52" s="11"/>
      <c r="AF52" s="11"/>
      <c r="AG52" s="14"/>
      <c r="AH52" s="12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">
        <f t="shared" si="0"/>
        <v>31.25</v>
      </c>
    </row>
    <row r="53" spans="1:60" x14ac:dyDescent="0.25">
      <c r="A53" s="2" t="s">
        <v>260</v>
      </c>
      <c r="B53" s="117" t="s">
        <v>268</v>
      </c>
      <c r="C53" s="11"/>
      <c r="D53" s="11"/>
      <c r="E53" s="11"/>
      <c r="F53" s="11"/>
      <c r="G53" s="11"/>
      <c r="H53" s="11"/>
      <c r="I53" s="11"/>
      <c r="J53" s="11"/>
      <c r="K53" s="18"/>
      <c r="L53" s="18"/>
      <c r="M53" s="18"/>
      <c r="N53" s="18"/>
      <c r="O53" s="18"/>
      <c r="P53" s="18"/>
      <c r="Q53" s="12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>
        <v>66.25</v>
      </c>
      <c r="AE53" s="11"/>
      <c r="AF53" s="11"/>
      <c r="AG53" s="14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">
        <f t="shared" si="0"/>
        <v>66.25</v>
      </c>
    </row>
    <row r="54" spans="1:60" x14ac:dyDescent="0.25">
      <c r="A54" s="2" t="s">
        <v>269</v>
      </c>
      <c r="B54" s="53" t="s">
        <v>271</v>
      </c>
      <c r="C54" s="11"/>
      <c r="D54" s="11"/>
      <c r="E54" s="11"/>
      <c r="F54" s="11"/>
      <c r="G54" s="11"/>
      <c r="H54" s="11"/>
      <c r="I54" s="11"/>
      <c r="J54" s="11"/>
      <c r="K54" s="18"/>
      <c r="L54" s="18"/>
      <c r="M54" s="18"/>
      <c r="N54" s="18"/>
      <c r="O54" s="18"/>
      <c r="P54" s="18"/>
      <c r="Q54" s="12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25">
        <v>51.25</v>
      </c>
      <c r="AE54" s="11"/>
      <c r="AF54" s="11"/>
      <c r="AG54" s="14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">
        <f t="shared" si="0"/>
        <v>51.25</v>
      </c>
    </row>
    <row r="55" spans="1:60" x14ac:dyDescent="0.25">
      <c r="A55" s="2" t="s">
        <v>269</v>
      </c>
      <c r="B55" s="53" t="s">
        <v>272</v>
      </c>
      <c r="C55" s="125"/>
      <c r="D55" s="121"/>
      <c r="E55" s="121"/>
      <c r="F55" s="11"/>
      <c r="G55" s="11"/>
      <c r="H55" s="11"/>
      <c r="I55" s="11"/>
      <c r="J55" s="121"/>
      <c r="K55" s="18"/>
      <c r="L55" s="18"/>
      <c r="M55" s="18"/>
      <c r="N55" s="18"/>
      <c r="O55" s="18"/>
      <c r="P55" s="18"/>
      <c r="Q55" s="12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25">
        <v>297.5</v>
      </c>
      <c r="AE55" s="11"/>
      <c r="AF55" s="11"/>
      <c r="AG55" s="14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">
        <f t="shared" si="0"/>
        <v>297.5</v>
      </c>
    </row>
    <row r="56" spans="1:60" x14ac:dyDescent="0.25">
      <c r="A56" s="2" t="s">
        <v>269</v>
      </c>
      <c r="B56" s="53" t="s">
        <v>273</v>
      </c>
      <c r="C56" s="121"/>
      <c r="D56" s="125"/>
      <c r="E56" s="125"/>
      <c r="F56" s="11"/>
      <c r="G56" s="11"/>
      <c r="H56" s="11"/>
      <c r="I56" s="11"/>
      <c r="J56" s="11"/>
      <c r="K56" s="18"/>
      <c r="L56" s="18"/>
      <c r="M56" s="18"/>
      <c r="N56" s="18"/>
      <c r="O56" s="18"/>
      <c r="P56" s="18"/>
      <c r="Q56" s="12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25">
        <v>170</v>
      </c>
      <c r="AE56" s="11"/>
      <c r="AF56" s="11"/>
      <c r="AG56" s="14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">
        <f t="shared" si="0"/>
        <v>170</v>
      </c>
    </row>
    <row r="57" spans="1:60" ht="15.75" customHeight="1" x14ac:dyDescent="0.25">
      <c r="A57" s="2" t="s">
        <v>269</v>
      </c>
      <c r="B57" s="2" t="s">
        <v>274</v>
      </c>
      <c r="C57" s="121"/>
      <c r="D57" s="121"/>
      <c r="E57" s="121"/>
      <c r="F57" s="11"/>
      <c r="G57" s="11"/>
      <c r="H57" s="11"/>
      <c r="I57" s="11"/>
      <c r="J57" s="11"/>
      <c r="K57" s="121"/>
      <c r="L57" s="121"/>
      <c r="M57" s="121"/>
      <c r="N57" s="18"/>
      <c r="O57" s="18"/>
      <c r="P57" s="18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25">
        <v>127.5</v>
      </c>
      <c r="AE57" s="11"/>
      <c r="AF57" s="11"/>
      <c r="AG57" s="14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">
        <f t="shared" si="0"/>
        <v>127.5</v>
      </c>
    </row>
    <row r="58" spans="1:60" ht="15" customHeight="1" x14ac:dyDescent="0.25">
      <c r="A58" s="2" t="s">
        <v>269</v>
      </c>
      <c r="B58" s="2" t="s">
        <v>275</v>
      </c>
      <c r="C58" s="121"/>
      <c r="D58" s="121"/>
      <c r="E58" s="121"/>
      <c r="F58" s="11"/>
      <c r="G58" s="11"/>
      <c r="H58" s="11"/>
      <c r="I58" s="11"/>
      <c r="J58" s="11"/>
      <c r="K58" s="18"/>
      <c r="L58" s="18"/>
      <c r="M58" s="18"/>
      <c r="N58" s="18"/>
      <c r="O58" s="18"/>
      <c r="P58" s="18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25">
        <v>33.75</v>
      </c>
      <c r="AE58" s="11"/>
      <c r="AF58" s="11"/>
      <c r="AG58" s="14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21"/>
      <c r="BB58" s="121"/>
      <c r="BC58" s="11"/>
      <c r="BD58" s="11"/>
      <c r="BE58" s="11"/>
      <c r="BF58" s="11"/>
      <c r="BG58" s="11"/>
      <c r="BH58" s="1">
        <f t="shared" si="0"/>
        <v>33.75</v>
      </c>
    </row>
    <row r="59" spans="1:60" x14ac:dyDescent="0.25">
      <c r="A59" s="2" t="s">
        <v>269</v>
      </c>
      <c r="B59" s="2" t="s">
        <v>276</v>
      </c>
      <c r="C59" s="121"/>
      <c r="D59" s="121"/>
      <c r="E59" s="121"/>
      <c r="F59" s="11"/>
      <c r="G59" s="11"/>
      <c r="H59" s="11"/>
      <c r="I59" s="11"/>
      <c r="J59" s="11"/>
      <c r="K59" s="18"/>
      <c r="L59" s="18"/>
      <c r="M59" s="18"/>
      <c r="N59" s="18"/>
      <c r="O59" s="18"/>
      <c r="P59" s="18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25">
        <v>92.5</v>
      </c>
      <c r="AE59" s="11"/>
      <c r="AF59" s="11"/>
      <c r="AG59" s="14"/>
      <c r="AH59" s="11"/>
      <c r="AI59" s="11"/>
      <c r="AJ59" s="11"/>
      <c r="AK59" s="11"/>
      <c r="AL59" s="121"/>
      <c r="AM59" s="12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">
        <f t="shared" si="0"/>
        <v>92.5</v>
      </c>
    </row>
    <row r="60" spans="1:60" x14ac:dyDescent="0.25">
      <c r="A60" s="2" t="s">
        <v>269</v>
      </c>
      <c r="B60" s="2" t="s">
        <v>277</v>
      </c>
      <c r="C60" s="121"/>
      <c r="D60" s="121"/>
      <c r="E60" s="121"/>
      <c r="F60" s="11"/>
      <c r="G60" s="11"/>
      <c r="H60" s="121"/>
      <c r="I60" s="11"/>
      <c r="J60" s="11"/>
      <c r="K60" s="18"/>
      <c r="L60" s="18"/>
      <c r="M60" s="18"/>
      <c r="N60" s="18"/>
      <c r="O60" s="18"/>
      <c r="P60" s="18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25">
        <v>37.5</v>
      </c>
      <c r="AE60" s="11"/>
      <c r="AF60" s="11"/>
      <c r="AG60" s="14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">
        <f t="shared" si="0"/>
        <v>37.5</v>
      </c>
    </row>
    <row r="61" spans="1:60" x14ac:dyDescent="0.25">
      <c r="A61" s="2" t="s">
        <v>269</v>
      </c>
      <c r="B61" s="2" t="s">
        <v>280</v>
      </c>
      <c r="C61" s="121"/>
      <c r="D61" s="121"/>
      <c r="E61" s="121"/>
      <c r="F61" s="11"/>
      <c r="G61" s="11"/>
      <c r="H61" s="11"/>
      <c r="I61" s="11"/>
      <c r="J61" s="11"/>
      <c r="K61" s="18"/>
      <c r="L61" s="18"/>
      <c r="M61" s="18"/>
      <c r="N61" s="18"/>
      <c r="O61" s="18"/>
      <c r="P61" s="18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25">
        <v>143.75</v>
      </c>
      <c r="AE61" s="11"/>
      <c r="AF61" s="11"/>
      <c r="AG61" s="14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">
        <f t="shared" si="0"/>
        <v>143.75</v>
      </c>
    </row>
    <row r="62" spans="1:60" ht="17.25" customHeight="1" x14ac:dyDescent="0.25">
      <c r="A62" s="2" t="s">
        <v>269</v>
      </c>
      <c r="B62" s="2" t="s">
        <v>281</v>
      </c>
      <c r="C62" s="125"/>
      <c r="D62" s="121"/>
      <c r="E62" s="121"/>
      <c r="F62" s="11"/>
      <c r="G62" s="11"/>
      <c r="H62" s="11"/>
      <c r="I62" s="11"/>
      <c r="J62" s="11"/>
      <c r="K62" s="18"/>
      <c r="L62" s="18"/>
      <c r="M62" s="18"/>
      <c r="N62" s="18"/>
      <c r="O62" s="18"/>
      <c r="P62" s="18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25">
        <v>188.75</v>
      </c>
      <c r="AE62" s="11"/>
      <c r="AF62" s="11"/>
      <c r="AG62" s="14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">
        <f t="shared" si="0"/>
        <v>188.75</v>
      </c>
    </row>
    <row r="63" spans="1:60" x14ac:dyDescent="0.25">
      <c r="A63" s="2" t="s">
        <v>269</v>
      </c>
      <c r="B63" s="2" t="s">
        <v>282</v>
      </c>
      <c r="C63" s="125"/>
      <c r="D63" s="121"/>
      <c r="E63" s="121"/>
      <c r="F63" s="11"/>
      <c r="G63" s="11"/>
      <c r="H63" s="11"/>
      <c r="I63" s="121"/>
      <c r="J63" s="11"/>
      <c r="K63" s="18"/>
      <c r="L63" s="18"/>
      <c r="M63" s="18"/>
      <c r="N63" s="18"/>
      <c r="O63" s="18"/>
      <c r="P63" s="18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25">
        <v>76.25</v>
      </c>
      <c r="AE63" s="11"/>
      <c r="AF63" s="11"/>
      <c r="AG63" s="14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">
        <f t="shared" si="0"/>
        <v>76.25</v>
      </c>
    </row>
    <row r="64" spans="1:60" ht="18" customHeight="1" x14ac:dyDescent="0.25">
      <c r="A64" s="2" t="s">
        <v>269</v>
      </c>
      <c r="B64" s="2" t="s">
        <v>278</v>
      </c>
      <c r="C64" s="125"/>
      <c r="D64" s="121"/>
      <c r="E64" s="121"/>
      <c r="F64" s="11"/>
      <c r="G64" s="11"/>
      <c r="H64" s="11"/>
      <c r="I64" s="121"/>
      <c r="J64" s="11"/>
      <c r="K64" s="18"/>
      <c r="L64" s="18"/>
      <c r="M64" s="18"/>
      <c r="N64" s="18"/>
      <c r="O64" s="18"/>
      <c r="P64" s="18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25">
        <v>363.75</v>
      </c>
      <c r="AE64" s="11"/>
      <c r="AF64" s="11"/>
      <c r="AG64" s="14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21"/>
      <c r="BE64" s="11"/>
      <c r="BF64" s="11"/>
      <c r="BG64" s="11"/>
      <c r="BH64" s="1">
        <f t="shared" si="0"/>
        <v>363.75</v>
      </c>
    </row>
    <row r="65" spans="1:60" x14ac:dyDescent="0.25">
      <c r="A65" s="2" t="s">
        <v>269</v>
      </c>
      <c r="B65" s="117" t="s">
        <v>279</v>
      </c>
      <c r="C65" s="125"/>
      <c r="D65" s="11"/>
      <c r="E65" s="11"/>
      <c r="F65" s="11"/>
      <c r="G65" s="11"/>
      <c r="H65" s="121"/>
      <c r="I65" s="121"/>
      <c r="J65" s="11"/>
      <c r="K65" s="18"/>
      <c r="L65" s="18"/>
      <c r="M65" s="18"/>
      <c r="N65" s="18"/>
      <c r="O65" s="18"/>
      <c r="P65" s="18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25">
        <v>7.5</v>
      </c>
      <c r="AE65" s="11"/>
      <c r="AF65" s="11"/>
      <c r="AG65" s="14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21"/>
      <c r="BE65" s="11"/>
      <c r="BF65" s="11"/>
      <c r="BG65" s="11"/>
      <c r="BH65" s="1">
        <f t="shared" si="0"/>
        <v>7.5</v>
      </c>
    </row>
    <row r="66" spans="1:60" x14ac:dyDescent="0.25">
      <c r="A66" s="2" t="s">
        <v>269</v>
      </c>
      <c r="B66" s="117" t="s">
        <v>283</v>
      </c>
      <c r="C66" s="125"/>
      <c r="D66" s="11"/>
      <c r="E66" s="11"/>
      <c r="F66" s="11"/>
      <c r="G66" s="11"/>
      <c r="H66" s="121"/>
      <c r="I66" s="121"/>
      <c r="J66" s="11"/>
      <c r="K66" s="18"/>
      <c r="L66" s="18"/>
      <c r="M66" s="18"/>
      <c r="N66" s="18"/>
      <c r="O66" s="18"/>
      <c r="P66" s="18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25">
        <v>7.06</v>
      </c>
      <c r="AE66" s="11"/>
      <c r="AF66" s="11"/>
      <c r="AG66" s="14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21"/>
      <c r="BE66" s="11"/>
      <c r="BF66" s="11"/>
      <c r="BG66" s="11"/>
      <c r="BH66" s="1">
        <f t="shared" si="0"/>
        <v>7.06</v>
      </c>
    </row>
    <row r="67" spans="1:60" x14ac:dyDescent="0.25">
      <c r="A67" s="2" t="s">
        <v>285</v>
      </c>
      <c r="B67" s="117" t="s">
        <v>288</v>
      </c>
      <c r="C67" s="125"/>
      <c r="D67" s="11">
        <v>10185.43</v>
      </c>
      <c r="E67" s="11"/>
      <c r="F67" s="11"/>
      <c r="G67" s="11"/>
      <c r="H67" s="121"/>
      <c r="I67" s="121"/>
      <c r="J67" s="11"/>
      <c r="K67" s="18"/>
      <c r="L67" s="18"/>
      <c r="M67" s="18"/>
      <c r="N67" s="18"/>
      <c r="O67" s="18"/>
      <c r="P67" s="18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4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21"/>
      <c r="BB67" s="121"/>
      <c r="BC67" s="11"/>
      <c r="BD67" s="121"/>
      <c r="BE67" s="11"/>
      <c r="BF67" s="11"/>
      <c r="BG67" s="11"/>
      <c r="BH67" s="1">
        <f t="shared" si="0"/>
        <v>10185.43</v>
      </c>
    </row>
    <row r="68" spans="1:60" x14ac:dyDescent="0.25">
      <c r="A68" s="2" t="s">
        <v>285</v>
      </c>
      <c r="B68" s="117" t="s">
        <v>289</v>
      </c>
      <c r="C68" s="125">
        <v>1409.5</v>
      </c>
      <c r="D68" s="121"/>
      <c r="E68" s="121"/>
      <c r="F68" s="11"/>
      <c r="G68" s="11"/>
      <c r="H68" s="121"/>
      <c r="I68" s="121"/>
      <c r="J68" s="11"/>
      <c r="K68" s="18"/>
      <c r="L68" s="18"/>
      <c r="M68" s="18"/>
      <c r="N68" s="18"/>
      <c r="O68" s="18"/>
      <c r="P68" s="18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4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">
        <f t="shared" ref="BH68:BH131" si="1">SUM(C68:BG68)</f>
        <v>1409.5</v>
      </c>
    </row>
    <row r="69" spans="1:60" x14ac:dyDescent="0.25">
      <c r="A69" s="2" t="s">
        <v>291</v>
      </c>
      <c r="B69" s="117" t="s">
        <v>294</v>
      </c>
      <c r="C69" s="121"/>
      <c r="D69" s="125"/>
      <c r="E69" s="121"/>
      <c r="F69" s="11"/>
      <c r="G69" s="11"/>
      <c r="H69" s="121"/>
      <c r="I69" s="121"/>
      <c r="J69" s="11"/>
      <c r="K69" s="18"/>
      <c r="L69" s="18"/>
      <c r="M69" s="18"/>
      <c r="N69" s="18"/>
      <c r="O69" s="18"/>
      <c r="P69" s="18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4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>
        <v>5616.5</v>
      </c>
      <c r="BA69" s="11"/>
      <c r="BB69" s="11"/>
      <c r="BC69" s="11"/>
      <c r="BD69" s="11"/>
      <c r="BE69" s="11"/>
      <c r="BF69" s="11"/>
      <c r="BG69" s="11"/>
      <c r="BH69" s="1">
        <f t="shared" si="1"/>
        <v>5616.5</v>
      </c>
    </row>
    <row r="70" spans="1:60" x14ac:dyDescent="0.25">
      <c r="A70" s="2" t="s">
        <v>297</v>
      </c>
      <c r="B70" s="53" t="s">
        <v>298</v>
      </c>
      <c r="C70" s="121"/>
      <c r="D70" s="121"/>
      <c r="E70" s="121"/>
      <c r="F70" s="11"/>
      <c r="G70" s="11"/>
      <c r="H70" s="121"/>
      <c r="I70" s="121"/>
      <c r="J70" s="11"/>
      <c r="K70" s="18"/>
      <c r="L70" s="18"/>
      <c r="M70" s="18"/>
      <c r="N70" s="18"/>
      <c r="O70" s="18"/>
      <c r="P70" s="18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25">
        <v>700.65</v>
      </c>
      <c r="AF70" s="11"/>
      <c r="AG70" s="18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">
        <f t="shared" si="1"/>
        <v>700.65</v>
      </c>
    </row>
    <row r="71" spans="1:60" x14ac:dyDescent="0.25">
      <c r="A71" s="2" t="s">
        <v>297</v>
      </c>
      <c r="B71" s="53" t="s">
        <v>299</v>
      </c>
      <c r="C71" s="121"/>
      <c r="D71" s="121"/>
      <c r="E71" s="121"/>
      <c r="F71" s="11"/>
      <c r="G71" s="11"/>
      <c r="H71" s="121"/>
      <c r="I71" s="121"/>
      <c r="J71" s="11"/>
      <c r="K71" s="18"/>
      <c r="L71" s="18"/>
      <c r="M71" s="18"/>
      <c r="N71" s="18"/>
      <c r="O71" s="18"/>
      <c r="P71" s="18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>
        <v>1017</v>
      </c>
      <c r="AF71" s="11"/>
      <c r="AG71" s="14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">
        <f t="shared" si="1"/>
        <v>1017</v>
      </c>
    </row>
    <row r="72" spans="1:60" x14ac:dyDescent="0.25">
      <c r="A72" s="2" t="s">
        <v>297</v>
      </c>
      <c r="B72" s="2" t="s">
        <v>300</v>
      </c>
      <c r="C72" s="11"/>
      <c r="D72" s="11"/>
      <c r="E72" s="11"/>
      <c r="F72" s="11"/>
      <c r="G72" s="11"/>
      <c r="H72" s="11"/>
      <c r="I72" s="121"/>
      <c r="J72" s="11"/>
      <c r="K72" s="18"/>
      <c r="L72" s="18"/>
      <c r="M72" s="18"/>
      <c r="N72" s="18"/>
      <c r="O72" s="18"/>
      <c r="P72" s="18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>
        <v>565</v>
      </c>
      <c r="AF72" s="11"/>
      <c r="AG72" s="14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2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">
        <f t="shared" si="1"/>
        <v>565</v>
      </c>
    </row>
    <row r="73" spans="1:60" ht="16.5" customHeight="1" x14ac:dyDescent="0.25">
      <c r="A73" s="2" t="s">
        <v>297</v>
      </c>
      <c r="B73" s="2" t="s">
        <v>301</v>
      </c>
      <c r="C73" s="11"/>
      <c r="D73" s="11"/>
      <c r="E73" s="11"/>
      <c r="F73" s="11"/>
      <c r="G73" s="11"/>
      <c r="H73" s="11"/>
      <c r="I73" s="121"/>
      <c r="J73" s="11"/>
      <c r="K73" s="18"/>
      <c r="L73" s="18"/>
      <c r="M73" s="18"/>
      <c r="N73" s="18"/>
      <c r="O73" s="18"/>
      <c r="P73" s="18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>
        <v>189.2</v>
      </c>
      <c r="AF73" s="11"/>
      <c r="AG73" s="14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">
        <f t="shared" si="1"/>
        <v>189.2</v>
      </c>
    </row>
    <row r="74" spans="1:60" ht="16.5" customHeight="1" x14ac:dyDescent="0.25">
      <c r="A74" s="201">
        <v>44978</v>
      </c>
      <c r="B74" s="202" t="s">
        <v>302</v>
      </c>
      <c r="C74" s="11"/>
      <c r="D74" s="11"/>
      <c r="E74" s="11"/>
      <c r="F74" s="11"/>
      <c r="G74" s="11"/>
      <c r="H74" s="11"/>
      <c r="I74" s="121"/>
      <c r="J74" s="11"/>
      <c r="K74" s="18"/>
      <c r="L74" s="18"/>
      <c r="M74" s="18"/>
      <c r="N74" s="18"/>
      <c r="O74" s="18"/>
      <c r="P74" s="18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>
        <v>28</v>
      </c>
      <c r="AF74" s="11"/>
      <c r="AG74" s="14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">
        <f t="shared" si="1"/>
        <v>28</v>
      </c>
    </row>
    <row r="75" spans="1:60" ht="16.5" customHeight="1" x14ac:dyDescent="0.25">
      <c r="A75" s="2" t="s">
        <v>297</v>
      </c>
      <c r="B75" s="53" t="s">
        <v>303</v>
      </c>
      <c r="C75" s="11"/>
      <c r="D75" s="11"/>
      <c r="E75" s="11"/>
      <c r="F75" s="11"/>
      <c r="G75" s="11"/>
      <c r="H75" s="11"/>
      <c r="I75" s="121"/>
      <c r="J75" s="11"/>
      <c r="K75" s="18"/>
      <c r="L75" s="18"/>
      <c r="M75" s="18"/>
      <c r="N75" s="18"/>
      <c r="O75" s="18"/>
      <c r="P75" s="18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>
        <v>41.18</v>
      </c>
      <c r="AF75" s="11"/>
      <c r="AG75" s="14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">
        <f t="shared" si="1"/>
        <v>41.18</v>
      </c>
    </row>
    <row r="76" spans="1:60" ht="16.5" customHeight="1" x14ac:dyDescent="0.25">
      <c r="A76" s="2" t="s">
        <v>297</v>
      </c>
      <c r="B76" s="53" t="s">
        <v>305</v>
      </c>
      <c r="C76" s="11"/>
      <c r="D76" s="11">
        <v>1265</v>
      </c>
      <c r="E76" s="11"/>
      <c r="F76" s="11"/>
      <c r="G76" s="11"/>
      <c r="H76" s="11"/>
      <c r="I76" s="121"/>
      <c r="J76" s="11"/>
      <c r="K76" s="18"/>
      <c r="L76" s="18"/>
      <c r="M76" s="18"/>
      <c r="N76" s="18"/>
      <c r="O76" s="18"/>
      <c r="P76" s="18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4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">
        <f t="shared" si="1"/>
        <v>1265</v>
      </c>
    </row>
    <row r="77" spans="1:60" ht="16.5" customHeight="1" x14ac:dyDescent="0.25">
      <c r="A77" s="2" t="s">
        <v>297</v>
      </c>
      <c r="B77" s="53" t="s">
        <v>306</v>
      </c>
      <c r="C77" s="11"/>
      <c r="D77" s="11">
        <v>540</v>
      </c>
      <c r="E77" s="11"/>
      <c r="F77" s="11"/>
      <c r="G77" s="11"/>
      <c r="H77" s="11"/>
      <c r="I77" s="121"/>
      <c r="J77" s="11"/>
      <c r="K77" s="18"/>
      <c r="L77" s="18"/>
      <c r="M77" s="18"/>
      <c r="N77" s="18"/>
      <c r="O77" s="18"/>
      <c r="P77" s="18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">
        <f t="shared" si="1"/>
        <v>540</v>
      </c>
    </row>
    <row r="78" spans="1:60" x14ac:dyDescent="0.25">
      <c r="A78" s="2" t="s">
        <v>307</v>
      </c>
      <c r="B78" s="53" t="s">
        <v>310</v>
      </c>
      <c r="C78" s="11"/>
      <c r="D78" s="11"/>
      <c r="E78" s="11"/>
      <c r="F78" s="11"/>
      <c r="G78" s="11"/>
      <c r="H78" s="11"/>
      <c r="I78" s="11"/>
      <c r="J78" s="11"/>
      <c r="K78" s="18"/>
      <c r="L78" s="18"/>
      <c r="M78" s="18"/>
      <c r="N78" s="18"/>
      <c r="O78" s="18"/>
      <c r="P78" s="18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v>586.17999999999995</v>
      </c>
      <c r="AD78" s="11"/>
      <c r="AE78" s="11"/>
      <c r="AF78" s="11"/>
      <c r="AG78" s="14"/>
      <c r="AH78" s="11"/>
      <c r="AI78" s="11"/>
      <c r="AJ78" s="11"/>
      <c r="AK78" s="11"/>
      <c r="AL78" s="121"/>
      <c r="AM78" s="12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">
        <f t="shared" si="1"/>
        <v>586.17999999999995</v>
      </c>
    </row>
    <row r="79" spans="1:60" ht="17.25" customHeight="1" x14ac:dyDescent="0.25">
      <c r="A79" s="2" t="s">
        <v>307</v>
      </c>
      <c r="B79" s="53" t="s">
        <v>311</v>
      </c>
      <c r="C79" s="11"/>
      <c r="D79" s="11"/>
      <c r="E79" s="11"/>
      <c r="F79" s="11"/>
      <c r="G79" s="11"/>
      <c r="H79" s="11"/>
      <c r="I79" s="11"/>
      <c r="J79" s="11"/>
      <c r="K79" s="18"/>
      <c r="L79" s="18"/>
      <c r="M79" s="18"/>
      <c r="N79" s="18"/>
      <c r="O79" s="18"/>
      <c r="P79" s="18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v>471.81</v>
      </c>
      <c r="AD79" s="11"/>
      <c r="AE79" s="11"/>
      <c r="AF79" s="11"/>
      <c r="AG79" s="14"/>
      <c r="AH79" s="11"/>
      <c r="AI79" s="11"/>
      <c r="AJ79" s="11"/>
      <c r="AK79" s="11"/>
      <c r="AL79" s="121"/>
      <c r="AM79" s="12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21"/>
      <c r="BB79" s="121"/>
      <c r="BC79" s="11"/>
      <c r="BD79" s="11"/>
      <c r="BE79" s="11"/>
      <c r="BF79" s="11"/>
      <c r="BG79" s="11"/>
      <c r="BH79" s="1">
        <f t="shared" si="1"/>
        <v>471.81</v>
      </c>
    </row>
    <row r="80" spans="1:60" x14ac:dyDescent="0.25">
      <c r="A80" s="2" t="s">
        <v>307</v>
      </c>
      <c r="B80" s="53" t="s">
        <v>312</v>
      </c>
      <c r="C80" s="11"/>
      <c r="D80" s="11"/>
      <c r="E80" s="11"/>
      <c r="F80" s="11"/>
      <c r="G80" s="11"/>
      <c r="H80" s="11"/>
      <c r="I80" s="11"/>
      <c r="J80" s="11"/>
      <c r="K80" s="18"/>
      <c r="L80" s="18"/>
      <c r="M80" s="18"/>
      <c r="N80" s="18"/>
      <c r="O80" s="18"/>
      <c r="P80" s="18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v>64.27</v>
      </c>
      <c r="AD80" s="11"/>
      <c r="AE80" s="11"/>
      <c r="AF80" s="11"/>
      <c r="AG80" s="14"/>
      <c r="AH80" s="11"/>
      <c r="AI80" s="11"/>
      <c r="AJ80" s="11"/>
      <c r="AK80" s="11"/>
      <c r="AL80" s="125"/>
      <c r="AM80" s="12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21"/>
      <c r="BB80" s="121"/>
      <c r="BC80" s="11"/>
      <c r="BD80" s="11"/>
      <c r="BE80" s="11"/>
      <c r="BF80" s="11"/>
      <c r="BG80" s="11"/>
      <c r="BH80" s="1">
        <f t="shared" si="1"/>
        <v>64.27</v>
      </c>
    </row>
    <row r="81" spans="1:60" x14ac:dyDescent="0.25">
      <c r="A81" s="2" t="s">
        <v>307</v>
      </c>
      <c r="B81" s="53" t="s">
        <v>314</v>
      </c>
      <c r="C81" s="11"/>
      <c r="D81" s="11"/>
      <c r="E81" s="11"/>
      <c r="F81" s="11"/>
      <c r="G81" s="11"/>
      <c r="H81" s="11"/>
      <c r="I81" s="11"/>
      <c r="J81" s="11"/>
      <c r="K81" s="18"/>
      <c r="L81" s="18"/>
      <c r="M81" s="18"/>
      <c r="N81" s="18"/>
      <c r="O81" s="18"/>
      <c r="P81" s="18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4"/>
      <c r="AH81" s="11"/>
      <c r="AI81" s="11"/>
      <c r="AJ81" s="11"/>
      <c r="AK81" s="11"/>
      <c r="AL81" s="125"/>
      <c r="AM81" s="121"/>
      <c r="AN81" s="11"/>
      <c r="AO81" s="11"/>
      <c r="AP81" s="11"/>
      <c r="AQ81" s="11"/>
      <c r="AR81" s="11"/>
      <c r="AS81" s="11"/>
      <c r="AT81" s="11"/>
      <c r="AU81" s="11">
        <v>162.35</v>
      </c>
      <c r="AV81" s="11"/>
      <c r="AW81" s="11"/>
      <c r="AX81" s="11"/>
      <c r="AY81" s="11"/>
      <c r="AZ81" s="11"/>
      <c r="BA81" s="121"/>
      <c r="BB81" s="121"/>
      <c r="BC81" s="11"/>
      <c r="BD81" s="11"/>
      <c r="BE81" s="11"/>
      <c r="BF81" s="11"/>
      <c r="BG81" s="11"/>
      <c r="BH81" s="1">
        <f t="shared" si="1"/>
        <v>162.35</v>
      </c>
    </row>
    <row r="82" spans="1:60" x14ac:dyDescent="0.25">
      <c r="A82" s="2" t="s">
        <v>318</v>
      </c>
      <c r="B82" s="2" t="s">
        <v>319</v>
      </c>
      <c r="C82" s="11"/>
      <c r="D82" s="11"/>
      <c r="E82" s="11"/>
      <c r="F82" s="11"/>
      <c r="G82" s="11"/>
      <c r="H82" s="11"/>
      <c r="I82" s="11"/>
      <c r="J82" s="11"/>
      <c r="K82" s="18"/>
      <c r="L82" s="18"/>
      <c r="M82" s="18"/>
      <c r="N82" s="18"/>
      <c r="O82" s="18"/>
      <c r="P82" s="18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4"/>
      <c r="AH82" s="11"/>
      <c r="AI82" s="11"/>
      <c r="AJ82" s="11"/>
      <c r="AK82" s="11"/>
      <c r="AL82" s="125"/>
      <c r="AM82" s="12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>
        <v>447.76</v>
      </c>
      <c r="BA82" s="121"/>
      <c r="BB82" s="121"/>
      <c r="BC82" s="11"/>
      <c r="BD82" s="11"/>
      <c r="BE82" s="11"/>
      <c r="BF82" s="11"/>
      <c r="BG82" s="11"/>
      <c r="BH82" s="1">
        <f t="shared" si="1"/>
        <v>447.76</v>
      </c>
    </row>
    <row r="83" spans="1:60" x14ac:dyDescent="0.25">
      <c r="A83" s="2" t="s">
        <v>324</v>
      </c>
      <c r="B83" s="53" t="s">
        <v>325</v>
      </c>
      <c r="C83" s="11"/>
      <c r="D83" s="11"/>
      <c r="E83" s="11"/>
      <c r="F83" s="11"/>
      <c r="G83" s="11"/>
      <c r="H83" s="11"/>
      <c r="I83" s="11"/>
      <c r="J83" s="11"/>
      <c r="K83" s="18"/>
      <c r="L83" s="18"/>
      <c r="M83" s="18"/>
      <c r="N83" s="18"/>
      <c r="O83" s="18"/>
      <c r="P83" s="18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4"/>
      <c r="AH83" s="11"/>
      <c r="AI83" s="11"/>
      <c r="AJ83" s="11"/>
      <c r="AK83" s="11"/>
      <c r="AL83" s="125">
        <v>222.22</v>
      </c>
      <c r="AM83" s="12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21"/>
      <c r="AZ83" s="11"/>
      <c r="BA83" s="121"/>
      <c r="BB83" s="121"/>
      <c r="BC83" s="11"/>
      <c r="BD83" s="11"/>
      <c r="BE83" s="11"/>
      <c r="BF83" s="11"/>
      <c r="BG83" s="11"/>
      <c r="BH83" s="1">
        <f t="shared" si="1"/>
        <v>222.22</v>
      </c>
    </row>
    <row r="84" spans="1:60" x14ac:dyDescent="0.25">
      <c r="A84" s="2" t="s">
        <v>324</v>
      </c>
      <c r="B84" s="53" t="s">
        <v>326</v>
      </c>
      <c r="C84" s="11"/>
      <c r="D84" s="11">
        <v>121.66</v>
      </c>
      <c r="E84" s="11"/>
      <c r="F84" s="11"/>
      <c r="G84" s="11"/>
      <c r="H84" s="11"/>
      <c r="I84" s="11"/>
      <c r="J84" s="11"/>
      <c r="K84" s="18"/>
      <c r="L84" s="18"/>
      <c r="M84" s="18"/>
      <c r="N84" s="18"/>
      <c r="O84" s="18"/>
      <c r="P84" s="18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4"/>
      <c r="AH84" s="11"/>
      <c r="AI84" s="11"/>
      <c r="AJ84" s="11"/>
      <c r="AK84" s="11"/>
      <c r="AL84" s="125"/>
      <c r="AM84" s="12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21"/>
      <c r="AZ84" s="11"/>
      <c r="BA84" s="121"/>
      <c r="BB84" s="121"/>
      <c r="BC84" s="11"/>
      <c r="BD84" s="11"/>
      <c r="BE84" s="11"/>
      <c r="BF84" s="11"/>
      <c r="BG84" s="11"/>
      <c r="BH84" s="1">
        <f t="shared" si="1"/>
        <v>121.66</v>
      </c>
    </row>
    <row r="85" spans="1:60" x14ac:dyDescent="0.25">
      <c r="A85" s="2" t="s">
        <v>329</v>
      </c>
      <c r="B85" s="53" t="s">
        <v>330</v>
      </c>
      <c r="C85" s="11"/>
      <c r="D85" s="11"/>
      <c r="E85" s="11"/>
      <c r="F85" s="11"/>
      <c r="G85" s="11"/>
      <c r="H85" s="11"/>
      <c r="I85" s="11"/>
      <c r="J85" s="11">
        <v>1000</v>
      </c>
      <c r="K85" s="18"/>
      <c r="L85" s="18"/>
      <c r="M85" s="18"/>
      <c r="N85" s="18"/>
      <c r="O85" s="18"/>
      <c r="P85" s="18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4"/>
      <c r="AH85" s="11"/>
      <c r="AI85" s="11"/>
      <c r="AJ85" s="11"/>
      <c r="AK85" s="11"/>
      <c r="AL85" s="125"/>
      <c r="AM85" s="12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21"/>
      <c r="AZ85" s="11"/>
      <c r="BA85" s="121"/>
      <c r="BB85" s="121"/>
      <c r="BC85" s="11"/>
      <c r="BD85" s="11"/>
      <c r="BE85" s="11"/>
      <c r="BF85" s="11"/>
      <c r="BG85" s="11"/>
      <c r="BH85" s="1">
        <f t="shared" si="1"/>
        <v>1000</v>
      </c>
    </row>
    <row r="86" spans="1:60" x14ac:dyDescent="0.25">
      <c r="A86" s="2" t="s">
        <v>342</v>
      </c>
      <c r="B86" s="53" t="s">
        <v>343</v>
      </c>
      <c r="C86" s="11"/>
      <c r="D86" s="11"/>
      <c r="E86" s="11"/>
      <c r="F86" s="11"/>
      <c r="G86" s="11"/>
      <c r="H86" s="11"/>
      <c r="I86" s="11"/>
      <c r="J86" s="11"/>
      <c r="K86" s="18"/>
      <c r="L86" s="18"/>
      <c r="M86" s="18"/>
      <c r="N86" s="18"/>
      <c r="O86" s="18"/>
      <c r="P86" s="18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4"/>
      <c r="AH86" s="11"/>
      <c r="AI86" s="11"/>
      <c r="AJ86" s="11"/>
      <c r="AK86" s="11"/>
      <c r="AL86" s="125">
        <v>333.33</v>
      </c>
      <c r="AM86" s="12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21"/>
      <c r="AZ86" s="11"/>
      <c r="BA86" s="121"/>
      <c r="BB86" s="121"/>
      <c r="BC86" s="11"/>
      <c r="BD86" s="11"/>
      <c r="BE86" s="11"/>
      <c r="BF86" s="11"/>
      <c r="BG86" s="11"/>
      <c r="BH86" s="1">
        <f t="shared" si="1"/>
        <v>333.33</v>
      </c>
    </row>
    <row r="87" spans="1:60" x14ac:dyDescent="0.25">
      <c r="A87" s="2" t="s">
        <v>342</v>
      </c>
      <c r="B87" s="53" t="s">
        <v>344</v>
      </c>
      <c r="C87" s="11"/>
      <c r="D87" s="11"/>
      <c r="E87" s="11"/>
      <c r="F87" s="11"/>
      <c r="G87" s="11"/>
      <c r="H87" s="11"/>
      <c r="I87" s="11"/>
      <c r="J87" s="11"/>
      <c r="K87" s="121"/>
      <c r="L87" s="121"/>
      <c r="M87" s="121"/>
      <c r="N87" s="18"/>
      <c r="O87" s="18"/>
      <c r="P87" s="18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4"/>
      <c r="AH87" s="11"/>
      <c r="AI87" s="11"/>
      <c r="AJ87" s="11"/>
      <c r="AK87" s="11"/>
      <c r="AL87" s="125">
        <v>333.33</v>
      </c>
      <c r="AM87" s="12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21"/>
      <c r="BB87" s="121"/>
      <c r="BC87" s="11"/>
      <c r="BD87" s="11"/>
      <c r="BE87" s="11"/>
      <c r="BF87" s="11"/>
      <c r="BG87" s="11"/>
      <c r="BH87" s="1">
        <f t="shared" si="1"/>
        <v>333.33</v>
      </c>
    </row>
    <row r="88" spans="1:60" x14ac:dyDescent="0.25">
      <c r="A88" s="2" t="s">
        <v>346</v>
      </c>
      <c r="B88" s="53" t="s">
        <v>348</v>
      </c>
      <c r="C88" s="11"/>
      <c r="D88" s="11"/>
      <c r="E88" s="11"/>
      <c r="F88" s="11"/>
      <c r="G88" s="11"/>
      <c r="H88" s="125"/>
      <c r="I88" s="11"/>
      <c r="J88" s="11"/>
      <c r="K88" s="18"/>
      <c r="L88" s="18"/>
      <c r="M88" s="18"/>
      <c r="N88" s="18"/>
      <c r="O88" s="18"/>
      <c r="P88" s="18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4"/>
      <c r="AH88" s="11"/>
      <c r="AI88" s="11"/>
      <c r="AJ88" s="11"/>
      <c r="AK88" s="11"/>
      <c r="AL88" s="125"/>
      <c r="AM88" s="12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>
        <v>9305.32</v>
      </c>
      <c r="AY88" s="11"/>
      <c r="AZ88" s="11"/>
      <c r="BA88" s="121"/>
      <c r="BB88" s="121"/>
      <c r="BC88" s="11"/>
      <c r="BD88" s="11"/>
      <c r="BE88" s="11"/>
      <c r="BF88" s="11"/>
      <c r="BG88" s="11"/>
      <c r="BH88" s="1">
        <f t="shared" si="1"/>
        <v>9305.32</v>
      </c>
    </row>
    <row r="89" spans="1:60" x14ac:dyDescent="0.25">
      <c r="A89" s="2" t="s">
        <v>349</v>
      </c>
      <c r="B89" s="53" t="s">
        <v>350</v>
      </c>
      <c r="C89" s="121"/>
      <c r="D89" s="121"/>
      <c r="E89" s="121"/>
      <c r="F89" s="11"/>
      <c r="G89" s="11"/>
      <c r="H89" s="121"/>
      <c r="I89" s="11"/>
      <c r="J89" s="11"/>
      <c r="K89" s="18"/>
      <c r="L89" s="18"/>
      <c r="M89" s="18"/>
      <c r="N89" s="18"/>
      <c r="O89" s="18"/>
      <c r="P89" s="18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>
        <v>3.86</v>
      </c>
      <c r="AE89" s="11"/>
      <c r="AF89" s="11"/>
      <c r="AG89" s="14"/>
      <c r="AH89" s="11"/>
      <c r="AI89" s="11"/>
      <c r="AJ89" s="11"/>
      <c r="AK89" s="11"/>
      <c r="AL89" s="125"/>
      <c r="AM89" s="12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21"/>
      <c r="BB89" s="121"/>
      <c r="BC89" s="11"/>
      <c r="BD89" s="11"/>
      <c r="BE89" s="11"/>
      <c r="BF89" s="11"/>
      <c r="BG89" s="11"/>
      <c r="BH89" s="1">
        <f t="shared" si="1"/>
        <v>3.86</v>
      </c>
    </row>
    <row r="90" spans="1:60" x14ac:dyDescent="0.25">
      <c r="A90" s="2" t="s">
        <v>349</v>
      </c>
      <c r="B90" s="53" t="s">
        <v>351</v>
      </c>
      <c r="C90" s="121"/>
      <c r="D90" s="121"/>
      <c r="E90" s="121"/>
      <c r="F90" s="11"/>
      <c r="G90" s="11"/>
      <c r="H90" s="121"/>
      <c r="I90" s="11"/>
      <c r="J90" s="11"/>
      <c r="K90" s="18"/>
      <c r="L90" s="18"/>
      <c r="M90" s="18"/>
      <c r="N90" s="18"/>
      <c r="O90" s="18"/>
      <c r="P90" s="18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>
        <v>5</v>
      </c>
      <c r="AE90" s="11"/>
      <c r="AF90" s="11"/>
      <c r="AG90" s="14"/>
      <c r="AH90" s="11"/>
      <c r="AI90" s="11"/>
      <c r="AJ90" s="11"/>
      <c r="AK90" s="11"/>
      <c r="AL90" s="125"/>
      <c r="AM90" s="12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21"/>
      <c r="BB90" s="121"/>
      <c r="BC90" s="11"/>
      <c r="BD90" s="11"/>
      <c r="BE90" s="11"/>
      <c r="BF90" s="11"/>
      <c r="BG90" s="11"/>
      <c r="BH90" s="1">
        <f t="shared" si="1"/>
        <v>5</v>
      </c>
    </row>
    <row r="91" spans="1:60" x14ac:dyDescent="0.25">
      <c r="A91" s="2" t="s">
        <v>349</v>
      </c>
      <c r="B91" s="117" t="s">
        <v>352</v>
      </c>
      <c r="C91" s="11"/>
      <c r="D91" s="11"/>
      <c r="E91" s="11"/>
      <c r="F91" s="11"/>
      <c r="G91" s="11"/>
      <c r="H91" s="121"/>
      <c r="I91" s="11"/>
      <c r="J91" s="11"/>
      <c r="K91" s="18"/>
      <c r="L91" s="18"/>
      <c r="M91" s="18"/>
      <c r="N91" s="18"/>
      <c r="O91" s="18"/>
      <c r="P91" s="18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v>22.56</v>
      </c>
      <c r="AD91" s="11"/>
      <c r="AE91" s="11"/>
      <c r="AF91" s="11"/>
      <c r="AG91" s="14"/>
      <c r="AH91" s="11"/>
      <c r="AI91" s="11"/>
      <c r="AJ91" s="11"/>
      <c r="AK91" s="11"/>
      <c r="AL91" s="125"/>
      <c r="AM91" s="12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21"/>
      <c r="BB91" s="121"/>
      <c r="BC91" s="11"/>
      <c r="BD91" s="11"/>
      <c r="BE91" s="11"/>
      <c r="BF91" s="11"/>
      <c r="BG91" s="11"/>
      <c r="BH91" s="1">
        <f t="shared" si="1"/>
        <v>22.56</v>
      </c>
    </row>
    <row r="92" spans="1:60" x14ac:dyDescent="0.25">
      <c r="A92" s="2" t="s">
        <v>349</v>
      </c>
      <c r="B92" s="117" t="s">
        <v>353</v>
      </c>
      <c r="C92" s="11"/>
      <c r="D92" s="11"/>
      <c r="E92" s="11"/>
      <c r="F92" s="11"/>
      <c r="G92" s="11"/>
      <c r="H92" s="121"/>
      <c r="I92" s="11"/>
      <c r="J92" s="11"/>
      <c r="K92" s="18"/>
      <c r="L92" s="18"/>
      <c r="M92" s="18"/>
      <c r="N92" s="18"/>
      <c r="O92" s="18"/>
      <c r="P92" s="18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v>12.6</v>
      </c>
      <c r="AD92" s="11"/>
      <c r="AE92" s="11"/>
      <c r="AF92" s="11"/>
      <c r="AG92" s="14"/>
      <c r="AH92" s="11"/>
      <c r="AI92" s="11"/>
      <c r="AJ92" s="11"/>
      <c r="AK92" s="11"/>
      <c r="AL92" s="125"/>
      <c r="AM92" s="12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21"/>
      <c r="BB92" s="121"/>
      <c r="BC92" s="11"/>
      <c r="BD92" s="11"/>
      <c r="BE92" s="11"/>
      <c r="BF92" s="11"/>
      <c r="BG92" s="11"/>
      <c r="BH92" s="1">
        <f t="shared" si="1"/>
        <v>12.6</v>
      </c>
    </row>
    <row r="93" spans="1:60" x14ac:dyDescent="0.25">
      <c r="A93" s="2" t="s">
        <v>354</v>
      </c>
      <c r="B93" s="117" t="s">
        <v>355</v>
      </c>
      <c r="C93" s="11"/>
      <c r="D93" s="11"/>
      <c r="E93" s="11"/>
      <c r="F93" s="11"/>
      <c r="G93" s="11"/>
      <c r="H93" s="121"/>
      <c r="I93" s="11"/>
      <c r="J93" s="11"/>
      <c r="K93" s="18"/>
      <c r="L93" s="18"/>
      <c r="M93" s="18"/>
      <c r="N93" s="18"/>
      <c r="O93" s="18"/>
      <c r="P93" s="18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4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>
        <v>1184.1300000000001</v>
      </c>
      <c r="BA93" s="121"/>
      <c r="BB93" s="121"/>
      <c r="BC93" s="11"/>
      <c r="BD93" s="11"/>
      <c r="BE93" s="11"/>
      <c r="BF93" s="11"/>
      <c r="BG93" s="11"/>
      <c r="BH93" s="1">
        <f t="shared" si="1"/>
        <v>1184.1300000000001</v>
      </c>
    </row>
    <row r="94" spans="1:60" x14ac:dyDescent="0.25">
      <c r="A94" s="2" t="s">
        <v>354</v>
      </c>
      <c r="B94" s="117" t="s">
        <v>356</v>
      </c>
      <c r="C94" s="11"/>
      <c r="D94" s="11"/>
      <c r="E94" s="11">
        <v>48.48</v>
      </c>
      <c r="F94" s="11"/>
      <c r="G94" s="11"/>
      <c r="H94" s="11"/>
      <c r="I94" s="11"/>
      <c r="J94" s="11"/>
      <c r="K94" s="18"/>
      <c r="L94" s="18"/>
      <c r="M94" s="18"/>
      <c r="N94" s="18"/>
      <c r="O94" s="18"/>
      <c r="P94" s="18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4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21"/>
      <c r="BB94" s="121"/>
      <c r="BC94" s="11"/>
      <c r="BD94" s="11"/>
      <c r="BE94" s="11"/>
      <c r="BF94" s="11"/>
      <c r="BG94" s="11"/>
      <c r="BH94" s="1">
        <f t="shared" si="1"/>
        <v>48.48</v>
      </c>
    </row>
    <row r="95" spans="1:60" x14ac:dyDescent="0.25">
      <c r="A95" s="2" t="s">
        <v>354</v>
      </c>
      <c r="B95" s="2" t="s">
        <v>357</v>
      </c>
      <c r="C95" s="11"/>
      <c r="D95" s="11"/>
      <c r="E95" s="11"/>
      <c r="F95" s="11"/>
      <c r="G95" s="11"/>
      <c r="H95" s="11">
        <v>131.15</v>
      </c>
      <c r="I95" s="11">
        <v>493.5</v>
      </c>
      <c r="J95" s="11"/>
      <c r="K95" s="18"/>
      <c r="L95" s="18"/>
      <c r="M95" s="18"/>
      <c r="N95" s="121"/>
      <c r="O95" s="121"/>
      <c r="P95" s="12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4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">
        <f t="shared" si="1"/>
        <v>624.65</v>
      </c>
    </row>
    <row r="96" spans="1:60" ht="17.25" customHeight="1" x14ac:dyDescent="0.25">
      <c r="A96" s="2" t="s">
        <v>354</v>
      </c>
      <c r="B96" s="117" t="s">
        <v>358</v>
      </c>
      <c r="C96" s="11"/>
      <c r="D96" s="11"/>
      <c r="E96" s="11"/>
      <c r="F96" s="11"/>
      <c r="G96" s="11"/>
      <c r="H96" s="11">
        <v>33.909999999999997</v>
      </c>
      <c r="I96" s="11"/>
      <c r="J96" s="11"/>
      <c r="K96" s="11"/>
      <c r="L96" s="11"/>
      <c r="M96" s="11"/>
      <c r="N96" s="121"/>
      <c r="O96" s="121"/>
      <c r="P96" s="12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4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">
        <f t="shared" si="1"/>
        <v>33.909999999999997</v>
      </c>
    </row>
    <row r="97" spans="1:60" x14ac:dyDescent="0.25">
      <c r="A97" s="2" t="s">
        <v>354</v>
      </c>
      <c r="B97" s="117" t="s">
        <v>359</v>
      </c>
      <c r="C97" s="11"/>
      <c r="D97" s="11"/>
      <c r="E97" s="11"/>
      <c r="F97" s="11">
        <v>127.4</v>
      </c>
      <c r="G97" s="11">
        <v>651.95000000000005</v>
      </c>
      <c r="H97" s="11"/>
      <c r="I97" s="11"/>
      <c r="J97" s="11"/>
      <c r="K97" s="18"/>
      <c r="L97" s="18"/>
      <c r="M97" s="18"/>
      <c r="N97" s="18"/>
      <c r="O97" s="18"/>
      <c r="P97" s="18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4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">
        <f t="shared" si="1"/>
        <v>779.35</v>
      </c>
    </row>
    <row r="98" spans="1:60" x14ac:dyDescent="0.25">
      <c r="A98" s="2" t="s">
        <v>360</v>
      </c>
      <c r="B98" s="2" t="s">
        <v>367</v>
      </c>
      <c r="C98" s="11"/>
      <c r="D98" s="11"/>
      <c r="E98" s="11"/>
      <c r="F98" s="11"/>
      <c r="G98" s="11"/>
      <c r="H98" s="11"/>
      <c r="I98" s="11">
        <v>291.38</v>
      </c>
      <c r="J98" s="11"/>
      <c r="K98" s="18"/>
      <c r="L98" s="18"/>
      <c r="M98" s="18"/>
      <c r="N98" s="18"/>
      <c r="O98" s="18"/>
      <c r="P98" s="18"/>
      <c r="Q98" s="11"/>
      <c r="R98" s="11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18"/>
      <c r="AE98" s="11"/>
      <c r="AF98" s="11"/>
      <c r="AG98" s="14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">
        <f t="shared" si="1"/>
        <v>291.38</v>
      </c>
    </row>
    <row r="99" spans="1:60" x14ac:dyDescent="0.25">
      <c r="A99" s="2" t="s">
        <v>370</v>
      </c>
      <c r="B99" s="2" t="s">
        <v>373</v>
      </c>
      <c r="C99" s="11"/>
      <c r="D99" s="11"/>
      <c r="E99" s="11"/>
      <c r="F99" s="11"/>
      <c r="G99" s="11"/>
      <c r="H99" s="11"/>
      <c r="I99" s="11"/>
      <c r="J99" s="11"/>
      <c r="K99" s="18"/>
      <c r="L99" s="18"/>
      <c r="M99" s="18"/>
      <c r="N99" s="18"/>
      <c r="O99" s="18"/>
      <c r="P99" s="18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v>14.54</v>
      </c>
      <c r="AD99" s="11"/>
      <c r="AE99" s="11"/>
      <c r="AF99" s="11"/>
      <c r="AG99" s="14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">
        <f t="shared" si="1"/>
        <v>14.54</v>
      </c>
    </row>
    <row r="100" spans="1:60" x14ac:dyDescent="0.25">
      <c r="A100" s="2" t="s">
        <v>370</v>
      </c>
      <c r="B100" s="117" t="s">
        <v>374</v>
      </c>
      <c r="C100" s="11"/>
      <c r="D100" s="11"/>
      <c r="E100" s="11"/>
      <c r="F100" s="11"/>
      <c r="G100" s="11"/>
      <c r="H100" s="11"/>
      <c r="I100" s="11"/>
      <c r="J100" s="11"/>
      <c r="K100" s="18"/>
      <c r="L100" s="18"/>
      <c r="M100" s="18"/>
      <c r="N100" s="18"/>
      <c r="O100" s="18"/>
      <c r="P100" s="18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4"/>
      <c r="AH100" s="11"/>
      <c r="AI100" s="11">
        <v>697.32</v>
      </c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">
        <f t="shared" si="1"/>
        <v>697.32</v>
      </c>
    </row>
    <row r="101" spans="1:60" x14ac:dyDescent="0.25">
      <c r="A101" s="2" t="s">
        <v>375</v>
      </c>
      <c r="B101" s="117" t="s">
        <v>381</v>
      </c>
      <c r="C101" s="11"/>
      <c r="D101" s="11"/>
      <c r="E101" s="11"/>
      <c r="F101" s="11"/>
      <c r="G101" s="11"/>
      <c r="H101" s="11"/>
      <c r="I101" s="11">
        <v>424.41</v>
      </c>
      <c r="J101" s="11"/>
      <c r="K101" s="18"/>
      <c r="L101" s="18"/>
      <c r="M101" s="18"/>
      <c r="N101" s="18"/>
      <c r="O101" s="18"/>
      <c r="P101" s="18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4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">
        <f t="shared" si="1"/>
        <v>424.41</v>
      </c>
    </row>
    <row r="102" spans="1:60" x14ac:dyDescent="0.25">
      <c r="A102" s="2" t="s">
        <v>375</v>
      </c>
      <c r="B102" s="53" t="s">
        <v>386</v>
      </c>
      <c r="C102" s="11"/>
      <c r="D102" s="11"/>
      <c r="E102" s="11"/>
      <c r="F102" s="11"/>
      <c r="G102" s="11"/>
      <c r="H102" s="11">
        <v>127.67</v>
      </c>
      <c r="I102" s="11">
        <v>504.15</v>
      </c>
      <c r="J102" s="11"/>
      <c r="K102" s="18"/>
      <c r="L102" s="18"/>
      <c r="M102" s="18"/>
      <c r="N102" s="18"/>
      <c r="O102" s="18"/>
      <c r="P102" s="18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4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">
        <f t="shared" si="1"/>
        <v>631.81999999999994</v>
      </c>
    </row>
    <row r="103" spans="1:60" x14ac:dyDescent="0.25">
      <c r="A103" s="2" t="s">
        <v>375</v>
      </c>
      <c r="B103" s="2" t="s">
        <v>387</v>
      </c>
      <c r="C103" s="11"/>
      <c r="D103" s="11"/>
      <c r="E103" s="11"/>
      <c r="F103" s="11"/>
      <c r="G103" s="11"/>
      <c r="H103" s="11">
        <v>38.1</v>
      </c>
      <c r="I103" s="11"/>
      <c r="J103" s="11"/>
      <c r="K103" s="18"/>
      <c r="L103" s="18"/>
      <c r="M103" s="18"/>
      <c r="N103" s="18"/>
      <c r="O103" s="18"/>
      <c r="P103" s="18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4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">
        <f t="shared" si="1"/>
        <v>38.1</v>
      </c>
    </row>
    <row r="104" spans="1:60" x14ac:dyDescent="0.25">
      <c r="A104" s="2" t="s">
        <v>384</v>
      </c>
      <c r="B104" s="117" t="s">
        <v>400</v>
      </c>
      <c r="C104" s="11"/>
      <c r="D104" s="11"/>
      <c r="E104" s="11"/>
      <c r="F104" s="11"/>
      <c r="G104" s="11"/>
      <c r="H104" s="11"/>
      <c r="I104" s="11"/>
      <c r="J104" s="11"/>
      <c r="K104" s="18"/>
      <c r="L104" s="18"/>
      <c r="M104" s="18"/>
      <c r="N104" s="18"/>
      <c r="O104" s="18"/>
      <c r="P104" s="18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>
        <v>202.5</v>
      </c>
      <c r="AE104" s="11"/>
      <c r="AF104" s="11"/>
      <c r="AG104" s="14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">
        <f t="shared" si="1"/>
        <v>202.5</v>
      </c>
    </row>
    <row r="105" spans="1:60" x14ac:dyDescent="0.25">
      <c r="A105" s="2" t="s">
        <v>384</v>
      </c>
      <c r="B105" s="117" t="s">
        <v>401</v>
      </c>
      <c r="C105" s="11"/>
      <c r="D105" s="11"/>
      <c r="E105" s="11"/>
      <c r="F105" s="11"/>
      <c r="G105" s="11"/>
      <c r="H105" s="11"/>
      <c r="I105" s="11"/>
      <c r="J105" s="11"/>
      <c r="K105" s="18"/>
      <c r="L105" s="18"/>
      <c r="M105" s="18"/>
      <c r="N105" s="18"/>
      <c r="O105" s="18"/>
      <c r="P105" s="18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>
        <v>111.25</v>
      </c>
      <c r="AE105" s="11"/>
      <c r="AF105" s="11"/>
      <c r="AG105" s="14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">
        <f t="shared" si="1"/>
        <v>111.25</v>
      </c>
    </row>
    <row r="106" spans="1:60" x14ac:dyDescent="0.25">
      <c r="A106" s="2" t="s">
        <v>384</v>
      </c>
      <c r="B106" s="117" t="s">
        <v>402</v>
      </c>
      <c r="C106" s="11"/>
      <c r="D106" s="11"/>
      <c r="E106" s="11"/>
      <c r="F106" s="11"/>
      <c r="G106" s="11"/>
      <c r="H106" s="11"/>
      <c r="I106" s="11"/>
      <c r="J106" s="11"/>
      <c r="K106" s="18"/>
      <c r="L106" s="18"/>
      <c r="M106" s="18"/>
      <c r="N106" s="18"/>
      <c r="O106" s="18"/>
      <c r="P106" s="18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>
        <v>31.25</v>
      </c>
      <c r="AE106" s="11"/>
      <c r="AF106" s="11"/>
      <c r="AG106" s="14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">
        <f t="shared" si="1"/>
        <v>31.25</v>
      </c>
    </row>
    <row r="107" spans="1:60" x14ac:dyDescent="0.25">
      <c r="A107" s="2" t="s">
        <v>384</v>
      </c>
      <c r="B107" s="117" t="s">
        <v>403</v>
      </c>
      <c r="C107" s="11"/>
      <c r="D107" s="11"/>
      <c r="E107" s="11"/>
      <c r="F107" s="11"/>
      <c r="G107" s="11"/>
      <c r="H107" s="11"/>
      <c r="I107" s="11"/>
      <c r="J107" s="11"/>
      <c r="K107" s="18"/>
      <c r="L107" s="18"/>
      <c r="M107" s="18"/>
      <c r="N107" s="18"/>
      <c r="O107" s="18"/>
      <c r="P107" s="18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>
        <v>66.25</v>
      </c>
      <c r="AE107" s="11"/>
      <c r="AF107" s="11"/>
      <c r="AG107" s="14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">
        <f t="shared" si="1"/>
        <v>66.25</v>
      </c>
    </row>
    <row r="108" spans="1:60" x14ac:dyDescent="0.25">
      <c r="A108" s="2" t="s">
        <v>384</v>
      </c>
      <c r="B108" s="53" t="s">
        <v>399</v>
      </c>
      <c r="C108" s="11"/>
      <c r="D108" s="11"/>
      <c r="E108" s="11"/>
      <c r="F108" s="11"/>
      <c r="G108" s="11"/>
      <c r="H108" s="11"/>
      <c r="I108" s="11"/>
      <c r="J108" s="11"/>
      <c r="K108" s="18"/>
      <c r="L108" s="18"/>
      <c r="M108" s="18"/>
      <c r="N108" s="18"/>
      <c r="O108" s="18"/>
      <c r="P108" s="18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>
        <v>51.25</v>
      </c>
      <c r="AE108" s="11"/>
      <c r="AF108" s="11"/>
      <c r="AG108" s="14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">
        <f t="shared" si="1"/>
        <v>51.25</v>
      </c>
    </row>
    <row r="109" spans="1:60" x14ac:dyDescent="0.25">
      <c r="A109" s="2" t="s">
        <v>384</v>
      </c>
      <c r="B109" s="53" t="s">
        <v>388</v>
      </c>
      <c r="C109" s="11"/>
      <c r="D109" s="11"/>
      <c r="E109" s="11"/>
      <c r="F109" s="11"/>
      <c r="G109" s="11"/>
      <c r="H109" s="11"/>
      <c r="I109" s="11"/>
      <c r="J109" s="11"/>
      <c r="K109" s="18"/>
      <c r="L109" s="18"/>
      <c r="M109" s="18"/>
      <c r="N109" s="18"/>
      <c r="O109" s="18"/>
      <c r="P109" s="18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>
        <v>297.5</v>
      </c>
      <c r="AE109" s="11"/>
      <c r="AF109" s="11"/>
      <c r="AG109" s="14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">
        <f t="shared" si="1"/>
        <v>297.5</v>
      </c>
    </row>
    <row r="110" spans="1:60" x14ac:dyDescent="0.25">
      <c r="A110" s="2" t="s">
        <v>384</v>
      </c>
      <c r="B110" s="53" t="s">
        <v>391</v>
      </c>
      <c r="C110" s="11"/>
      <c r="D110" s="11"/>
      <c r="E110" s="11"/>
      <c r="F110" s="11"/>
      <c r="G110" s="11"/>
      <c r="H110" s="11"/>
      <c r="I110" s="11"/>
      <c r="J110" s="11"/>
      <c r="K110" s="18"/>
      <c r="L110" s="18"/>
      <c r="M110" s="18"/>
      <c r="N110" s="18"/>
      <c r="O110" s="18"/>
      <c r="P110" s="18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>
        <v>170</v>
      </c>
      <c r="AE110" s="11"/>
      <c r="AF110" s="11"/>
      <c r="AG110" s="14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">
        <f t="shared" si="1"/>
        <v>170</v>
      </c>
    </row>
    <row r="111" spans="1:60" x14ac:dyDescent="0.25">
      <c r="A111" s="2" t="s">
        <v>384</v>
      </c>
      <c r="B111" s="2" t="s">
        <v>389</v>
      </c>
      <c r="C111" s="11"/>
      <c r="D111" s="11"/>
      <c r="E111" s="11"/>
      <c r="F111" s="11"/>
      <c r="G111" s="11"/>
      <c r="H111" s="11"/>
      <c r="I111" s="11"/>
      <c r="J111" s="11"/>
      <c r="K111" s="18"/>
      <c r="L111" s="18"/>
      <c r="M111" s="18"/>
      <c r="N111" s="18"/>
      <c r="O111" s="18"/>
      <c r="P111" s="18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 t="s">
        <v>315</v>
      </c>
      <c r="AC111" s="11"/>
      <c r="AD111" s="11">
        <v>131.25</v>
      </c>
      <c r="AE111" s="11"/>
      <c r="AF111" s="11"/>
      <c r="AG111" s="14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">
        <f t="shared" si="1"/>
        <v>131.25</v>
      </c>
    </row>
    <row r="112" spans="1:60" x14ac:dyDescent="0.25">
      <c r="A112" s="2" t="s">
        <v>384</v>
      </c>
      <c r="B112" s="2" t="s">
        <v>392</v>
      </c>
      <c r="C112" s="11"/>
      <c r="D112" s="11"/>
      <c r="E112" s="11"/>
      <c r="F112" s="11"/>
      <c r="G112" s="11"/>
      <c r="H112" s="11"/>
      <c r="I112" s="11"/>
      <c r="J112" s="11"/>
      <c r="K112" s="18"/>
      <c r="L112" s="18"/>
      <c r="M112" s="18"/>
      <c r="N112" s="18"/>
      <c r="O112" s="18"/>
      <c r="P112" s="18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>
        <v>33.75</v>
      </c>
      <c r="AE112" s="11"/>
      <c r="AF112" s="11"/>
      <c r="AG112" s="14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">
        <f t="shared" si="1"/>
        <v>33.75</v>
      </c>
    </row>
    <row r="113" spans="1:60" x14ac:dyDescent="0.25">
      <c r="A113" s="2" t="s">
        <v>384</v>
      </c>
      <c r="B113" s="2" t="s">
        <v>393</v>
      </c>
      <c r="C113" s="11"/>
      <c r="D113" s="11"/>
      <c r="E113" s="11"/>
      <c r="F113" s="11"/>
      <c r="G113" s="11"/>
      <c r="H113" s="11"/>
      <c r="I113" s="11"/>
      <c r="J113" s="11"/>
      <c r="K113" s="18"/>
      <c r="L113" s="18"/>
      <c r="M113" s="18"/>
      <c r="N113" s="18"/>
      <c r="O113" s="18"/>
      <c r="P113" s="18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>
        <v>92.5</v>
      </c>
      <c r="AE113" s="11"/>
      <c r="AF113" s="11"/>
      <c r="AG113" s="14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">
        <f t="shared" si="1"/>
        <v>92.5</v>
      </c>
    </row>
    <row r="114" spans="1:60" x14ac:dyDescent="0.25">
      <c r="A114" s="2" t="s">
        <v>384</v>
      </c>
      <c r="B114" s="2" t="s">
        <v>394</v>
      </c>
      <c r="C114" s="18"/>
      <c r="D114" s="11"/>
      <c r="E114" s="11"/>
      <c r="F114" s="11"/>
      <c r="G114" s="11"/>
      <c r="H114" s="11"/>
      <c r="I114" s="11"/>
      <c r="J114" s="11"/>
      <c r="K114" s="18"/>
      <c r="L114" s="18"/>
      <c r="M114" s="18"/>
      <c r="N114" s="18"/>
      <c r="O114" s="18"/>
      <c r="P114" s="18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>
        <v>37.5</v>
      </c>
      <c r="AE114" s="11"/>
      <c r="AF114" s="11"/>
      <c r="AG114" s="14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">
        <f t="shared" si="1"/>
        <v>37.5</v>
      </c>
    </row>
    <row r="115" spans="1:60" x14ac:dyDescent="0.25">
      <c r="A115" s="2" t="s">
        <v>384</v>
      </c>
      <c r="B115" s="2" t="s">
        <v>390</v>
      </c>
      <c r="C115" s="18"/>
      <c r="D115" s="11"/>
      <c r="E115" s="11"/>
      <c r="F115" s="11"/>
      <c r="G115" s="11"/>
      <c r="H115" s="11"/>
      <c r="I115" s="11"/>
      <c r="J115" s="11"/>
      <c r="K115" s="18"/>
      <c r="L115" s="18"/>
      <c r="M115" s="18"/>
      <c r="N115" s="18"/>
      <c r="O115" s="18"/>
      <c r="P115" s="18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>
        <v>143.75</v>
      </c>
      <c r="AE115" s="11"/>
      <c r="AF115" s="11"/>
      <c r="AG115" s="14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">
        <f t="shared" si="1"/>
        <v>143.75</v>
      </c>
    </row>
    <row r="116" spans="1:60" x14ac:dyDescent="0.25">
      <c r="A116" s="2" t="s">
        <v>384</v>
      </c>
      <c r="B116" s="2" t="s">
        <v>395</v>
      </c>
      <c r="C116" s="11"/>
      <c r="D116" s="11"/>
      <c r="E116" s="11"/>
      <c r="F116" s="11"/>
      <c r="G116" s="11"/>
      <c r="H116" s="11"/>
      <c r="I116" s="11"/>
      <c r="J116" s="11"/>
      <c r="K116" s="18"/>
      <c r="L116" s="18"/>
      <c r="M116" s="18"/>
      <c r="N116" s="18"/>
      <c r="O116" s="18"/>
      <c r="P116" s="18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>
        <v>188.75</v>
      </c>
      <c r="AE116" s="11"/>
      <c r="AF116" s="11"/>
      <c r="AG116" s="14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">
        <f t="shared" si="1"/>
        <v>188.75</v>
      </c>
    </row>
    <row r="117" spans="1:60" x14ac:dyDescent="0.25">
      <c r="A117" s="2" t="s">
        <v>384</v>
      </c>
      <c r="B117" s="2" t="s">
        <v>396</v>
      </c>
      <c r="C117" s="11"/>
      <c r="D117" s="11"/>
      <c r="E117" s="11"/>
      <c r="F117" s="11"/>
      <c r="G117" s="11"/>
      <c r="H117" s="11"/>
      <c r="I117" s="11"/>
      <c r="J117" s="11"/>
      <c r="K117" s="18"/>
      <c r="L117" s="18"/>
      <c r="M117" s="18"/>
      <c r="N117" s="18"/>
      <c r="O117" s="18"/>
      <c r="P117" s="18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>
        <v>76.25</v>
      </c>
      <c r="AE117" s="11"/>
      <c r="AF117" s="11"/>
      <c r="AG117" s="14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">
        <f t="shared" si="1"/>
        <v>76.25</v>
      </c>
    </row>
    <row r="118" spans="1:60" x14ac:dyDescent="0.25">
      <c r="A118" s="2" t="s">
        <v>384</v>
      </c>
      <c r="B118" s="2" t="s">
        <v>397</v>
      </c>
      <c r="C118" s="11"/>
      <c r="D118" s="11"/>
      <c r="E118" s="11"/>
      <c r="F118" s="11"/>
      <c r="G118" s="11"/>
      <c r="H118" s="11"/>
      <c r="I118" s="11"/>
      <c r="J118" s="11"/>
      <c r="K118" s="18"/>
      <c r="L118" s="18"/>
      <c r="M118" s="18"/>
      <c r="N118" s="18"/>
      <c r="O118" s="18"/>
      <c r="P118" s="18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>
        <v>363.75</v>
      </c>
      <c r="AE118" s="11"/>
      <c r="AF118" s="11"/>
      <c r="AG118" s="14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">
        <f t="shared" si="1"/>
        <v>363.75</v>
      </c>
    </row>
    <row r="119" spans="1:60" x14ac:dyDescent="0.25">
      <c r="A119" s="2" t="s">
        <v>384</v>
      </c>
      <c r="B119" s="117" t="s">
        <v>398</v>
      </c>
      <c r="C119" s="11"/>
      <c r="D119" s="11"/>
      <c r="E119" s="11"/>
      <c r="F119" s="11"/>
      <c r="G119" s="11"/>
      <c r="H119" s="11"/>
      <c r="I119" s="11"/>
      <c r="J119" s="11"/>
      <c r="K119" s="18"/>
      <c r="L119" s="18"/>
      <c r="M119" s="18"/>
      <c r="N119" s="18"/>
      <c r="O119" s="18"/>
      <c r="P119" s="18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>
        <v>7.5</v>
      </c>
      <c r="AE119" s="11"/>
      <c r="AF119" s="11"/>
      <c r="AG119" s="14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">
        <f t="shared" si="1"/>
        <v>7.5</v>
      </c>
    </row>
    <row r="120" spans="1:60" x14ac:dyDescent="0.25">
      <c r="A120" s="2" t="s">
        <v>384</v>
      </c>
      <c r="B120" s="117" t="s">
        <v>404</v>
      </c>
      <c r="C120" s="11"/>
      <c r="D120" s="11"/>
      <c r="E120" s="11"/>
      <c r="F120" s="11">
        <v>124.02</v>
      </c>
      <c r="G120" s="11">
        <v>754.13</v>
      </c>
      <c r="H120" s="11"/>
      <c r="I120" s="11"/>
      <c r="J120" s="11"/>
      <c r="K120" s="18"/>
      <c r="L120" s="18"/>
      <c r="M120" s="18"/>
      <c r="N120" s="18"/>
      <c r="O120" s="18"/>
      <c r="P120" s="18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8"/>
      <c r="AC120" s="11"/>
      <c r="AD120" s="11"/>
      <c r="AE120" s="11"/>
      <c r="AF120" s="11"/>
      <c r="AG120" s="18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">
        <f t="shared" si="1"/>
        <v>878.15</v>
      </c>
    </row>
    <row r="121" spans="1:60" x14ac:dyDescent="0.25">
      <c r="A121" s="2" t="s">
        <v>405</v>
      </c>
      <c r="B121" s="117" t="s">
        <v>406</v>
      </c>
      <c r="C121" s="11">
        <v>1415.83</v>
      </c>
      <c r="D121" s="11"/>
      <c r="E121" s="11"/>
      <c r="F121" s="11"/>
      <c r="G121" s="11"/>
      <c r="H121" s="11"/>
      <c r="I121" s="11"/>
      <c r="J121" s="11"/>
      <c r="K121" s="18"/>
      <c r="L121" s="18"/>
      <c r="M121" s="18"/>
      <c r="N121" s="18"/>
      <c r="O121" s="18"/>
      <c r="P121" s="18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4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">
        <f t="shared" si="1"/>
        <v>1415.83</v>
      </c>
    </row>
    <row r="122" spans="1:60" x14ac:dyDescent="0.25">
      <c r="A122" s="2" t="s">
        <v>405</v>
      </c>
      <c r="B122" s="117" t="s">
        <v>407</v>
      </c>
      <c r="C122" s="11"/>
      <c r="D122" s="11">
        <v>11360.88</v>
      </c>
      <c r="E122" s="11"/>
      <c r="F122" s="11"/>
      <c r="G122" s="11"/>
      <c r="H122" s="11"/>
      <c r="I122" s="11"/>
      <c r="J122" s="11"/>
      <c r="K122" s="18"/>
      <c r="L122" s="18"/>
      <c r="M122" s="18"/>
      <c r="N122" s="18"/>
      <c r="O122" s="18"/>
      <c r="P122" s="18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4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">
        <f t="shared" si="1"/>
        <v>11360.88</v>
      </c>
    </row>
    <row r="123" spans="1:60" x14ac:dyDescent="0.25">
      <c r="A123" s="16" t="s">
        <v>405</v>
      </c>
      <c r="B123" s="2" t="s">
        <v>410</v>
      </c>
      <c r="C123" s="11"/>
      <c r="D123" s="11"/>
      <c r="E123" s="11"/>
      <c r="F123" s="11"/>
      <c r="G123" s="11"/>
      <c r="H123" s="11"/>
      <c r="I123" s="11"/>
      <c r="J123" s="11"/>
      <c r="K123" s="18"/>
      <c r="L123" s="18"/>
      <c r="M123" s="18"/>
      <c r="N123" s="18"/>
      <c r="O123" s="18"/>
      <c r="P123" s="18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>
        <v>1017</v>
      </c>
      <c r="AF123" s="11"/>
      <c r="AG123" s="14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">
        <f t="shared" si="1"/>
        <v>1017</v>
      </c>
    </row>
    <row r="124" spans="1:60" x14ac:dyDescent="0.25">
      <c r="A124" s="2" t="s">
        <v>405</v>
      </c>
      <c r="B124" s="2" t="s">
        <v>411</v>
      </c>
      <c r="C124" s="11"/>
      <c r="D124" s="11"/>
      <c r="E124" s="11"/>
      <c r="F124" s="11"/>
      <c r="G124" s="11"/>
      <c r="H124" s="11"/>
      <c r="I124" s="11"/>
      <c r="J124" s="11"/>
      <c r="K124" s="18"/>
      <c r="L124" s="18"/>
      <c r="M124" s="18"/>
      <c r="N124" s="18"/>
      <c r="O124" s="18"/>
      <c r="P124" s="18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>
        <v>565</v>
      </c>
      <c r="AF124" s="11"/>
      <c r="AG124" s="14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">
        <f t="shared" si="1"/>
        <v>565</v>
      </c>
    </row>
    <row r="125" spans="1:60" x14ac:dyDescent="0.25">
      <c r="A125" s="2" t="s">
        <v>405</v>
      </c>
      <c r="B125" s="119" t="s">
        <v>412</v>
      </c>
      <c r="C125" s="11"/>
      <c r="D125" s="11"/>
      <c r="E125" s="11"/>
      <c r="F125" s="11"/>
      <c r="G125" s="11"/>
      <c r="H125" s="11"/>
      <c r="I125" s="11"/>
      <c r="J125" s="11"/>
      <c r="K125" s="18"/>
      <c r="L125" s="18"/>
      <c r="M125" s="18"/>
      <c r="N125" s="18"/>
      <c r="O125" s="18"/>
      <c r="P125" s="18"/>
      <c r="Q125" s="11"/>
      <c r="R125" s="11"/>
      <c r="S125" s="11"/>
      <c r="T125" s="11"/>
      <c r="U125" s="11"/>
      <c r="V125" s="11"/>
      <c r="W125" s="11"/>
      <c r="X125" s="11"/>
      <c r="Y125" s="11"/>
      <c r="Z125" s="121"/>
      <c r="AA125" s="121"/>
      <c r="AB125" s="121"/>
      <c r="AC125" s="11"/>
      <c r="AD125" s="11"/>
      <c r="AE125" s="11">
        <v>192.56</v>
      </c>
      <c r="AF125" s="11"/>
      <c r="AG125" s="157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25"/>
      <c r="BC125" s="11"/>
      <c r="BD125" s="11"/>
      <c r="BE125" s="11"/>
      <c r="BF125" s="11"/>
      <c r="BG125" s="11"/>
      <c r="BH125" s="1">
        <f t="shared" si="1"/>
        <v>192.56</v>
      </c>
    </row>
    <row r="126" spans="1:60" x14ac:dyDescent="0.25">
      <c r="A126" s="2" t="s">
        <v>405</v>
      </c>
      <c r="B126" s="119" t="s">
        <v>413</v>
      </c>
      <c r="C126" s="11"/>
      <c r="D126" s="11"/>
      <c r="E126" s="11"/>
      <c r="F126" s="11"/>
      <c r="G126" s="11"/>
      <c r="H126" s="11"/>
      <c r="I126" s="11"/>
      <c r="J126" s="11"/>
      <c r="K126" s="18"/>
      <c r="L126" s="18"/>
      <c r="M126" s="18"/>
      <c r="N126" s="18"/>
      <c r="O126" s="18"/>
      <c r="P126" s="18"/>
      <c r="Q126" s="11"/>
      <c r="R126" s="11"/>
      <c r="S126" s="11"/>
      <c r="T126" s="11"/>
      <c r="U126" s="11"/>
      <c r="V126" s="11"/>
      <c r="W126" s="11"/>
      <c r="X126" s="11"/>
      <c r="Y126" s="11"/>
      <c r="Z126" s="121"/>
      <c r="AA126" s="11"/>
      <c r="AB126" s="121"/>
      <c r="AC126" s="11"/>
      <c r="AD126" s="11"/>
      <c r="AE126" s="11">
        <v>41.53</v>
      </c>
      <c r="AF126" s="11"/>
      <c r="AG126" s="157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57"/>
      <c r="BC126" s="11"/>
      <c r="BD126" s="11"/>
      <c r="BE126" s="11"/>
      <c r="BF126" s="11"/>
      <c r="BG126" s="11"/>
      <c r="BH126" s="1">
        <f t="shared" si="1"/>
        <v>41.53</v>
      </c>
    </row>
    <row r="127" spans="1:60" x14ac:dyDescent="0.25">
      <c r="A127" s="2" t="s">
        <v>405</v>
      </c>
      <c r="B127" s="119" t="s">
        <v>414</v>
      </c>
      <c r="C127" s="11"/>
      <c r="D127" s="11"/>
      <c r="E127" s="11"/>
      <c r="F127" s="11"/>
      <c r="G127" s="11"/>
      <c r="H127" s="11"/>
      <c r="I127" s="11"/>
      <c r="J127" s="11"/>
      <c r="K127" s="18"/>
      <c r="L127" s="18"/>
      <c r="M127" s="18"/>
      <c r="N127" s="18"/>
      <c r="O127" s="18"/>
      <c r="P127" s="18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21"/>
      <c r="AC127" s="11"/>
      <c r="AD127" s="11"/>
      <c r="AE127" s="11">
        <v>504.9</v>
      </c>
      <c r="AF127" s="11"/>
      <c r="AG127" s="157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57"/>
      <c r="BC127" s="11"/>
      <c r="BD127" s="11"/>
      <c r="BE127" s="11"/>
      <c r="BF127" s="11"/>
      <c r="BG127" s="11"/>
      <c r="BH127" s="1">
        <f t="shared" si="1"/>
        <v>504.9</v>
      </c>
    </row>
    <row r="128" spans="1:60" x14ac:dyDescent="0.25">
      <c r="A128" s="2" t="s">
        <v>416</v>
      </c>
      <c r="B128" s="2" t="s">
        <v>420</v>
      </c>
      <c r="C128" s="11"/>
      <c r="D128" s="11"/>
      <c r="E128" s="11"/>
      <c r="F128" s="11"/>
      <c r="G128" s="11"/>
      <c r="H128" s="11"/>
      <c r="I128" s="11"/>
      <c r="J128" s="11"/>
      <c r="K128" s="18"/>
      <c r="L128" s="18"/>
      <c r="M128" s="18"/>
      <c r="N128" s="18"/>
      <c r="O128" s="18"/>
      <c r="P128" s="18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>
        <v>3.25</v>
      </c>
      <c r="AE128" s="11"/>
      <c r="AF128" s="11"/>
      <c r="AG128" s="14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21"/>
      <c r="BC128" s="11"/>
      <c r="BD128" s="11"/>
      <c r="BE128" s="11"/>
      <c r="BF128" s="11"/>
      <c r="BG128" s="11"/>
      <c r="BH128" s="1">
        <f t="shared" si="1"/>
        <v>3.25</v>
      </c>
    </row>
    <row r="129" spans="1:60" x14ac:dyDescent="0.25">
      <c r="A129" s="2" t="s">
        <v>416</v>
      </c>
      <c r="B129" s="2" t="s">
        <v>422</v>
      </c>
      <c r="C129" s="11"/>
      <c r="D129" s="11"/>
      <c r="E129" s="11"/>
      <c r="F129" s="11"/>
      <c r="G129" s="11"/>
      <c r="H129" s="11"/>
      <c r="I129" s="11"/>
      <c r="J129" s="11"/>
      <c r="K129" s="18"/>
      <c r="L129" s="18"/>
      <c r="M129" s="18"/>
      <c r="N129" s="18"/>
      <c r="O129" s="18"/>
      <c r="P129" s="18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>
        <v>15</v>
      </c>
      <c r="AE129" s="11"/>
      <c r="AF129" s="11"/>
      <c r="AG129" s="14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21"/>
      <c r="BC129" s="11"/>
      <c r="BD129" s="11"/>
      <c r="BE129" s="11"/>
      <c r="BF129" s="11"/>
      <c r="BG129" s="11"/>
      <c r="BH129" s="1">
        <f t="shared" si="1"/>
        <v>15</v>
      </c>
    </row>
    <row r="130" spans="1:60" x14ac:dyDescent="0.25">
      <c r="A130" s="2" t="s">
        <v>416</v>
      </c>
      <c r="B130" s="110" t="s">
        <v>423</v>
      </c>
      <c r="C130" s="11"/>
      <c r="D130" s="11"/>
      <c r="E130" s="11"/>
      <c r="F130" s="11"/>
      <c r="G130" s="11"/>
      <c r="H130" s="11"/>
      <c r="I130" s="11"/>
      <c r="J130" s="11"/>
      <c r="K130" s="18"/>
      <c r="L130" s="18"/>
      <c r="M130" s="18"/>
      <c r="N130" s="18"/>
      <c r="O130" s="18"/>
      <c r="P130" s="18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>
        <v>30</v>
      </c>
      <c r="AE130" s="11"/>
      <c r="AF130" s="11"/>
      <c r="AG130" s="14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21"/>
      <c r="BC130" s="11"/>
      <c r="BD130" s="11"/>
      <c r="BE130" s="11"/>
      <c r="BF130" s="11"/>
      <c r="BG130" s="11"/>
      <c r="BH130" s="1">
        <f t="shared" si="1"/>
        <v>30</v>
      </c>
    </row>
    <row r="131" spans="1:60" x14ac:dyDescent="0.25">
      <c r="A131" s="2" t="s">
        <v>416</v>
      </c>
      <c r="B131" s="2" t="s">
        <v>425</v>
      </c>
      <c r="C131" s="11"/>
      <c r="D131" s="11"/>
      <c r="E131" s="11"/>
      <c r="F131" s="11"/>
      <c r="G131" s="11"/>
      <c r="H131" s="11"/>
      <c r="I131" s="11"/>
      <c r="J131" s="11"/>
      <c r="K131" s="18"/>
      <c r="L131" s="18"/>
      <c r="M131" s="18"/>
      <c r="N131" s="18"/>
      <c r="O131" s="18"/>
      <c r="P131" s="18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>
        <v>5015.7299999999996</v>
      </c>
      <c r="AD131" s="11"/>
      <c r="AE131" s="11"/>
      <c r="AF131" s="11"/>
      <c r="AG131" s="14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">
        <f t="shared" si="1"/>
        <v>5015.7299999999996</v>
      </c>
    </row>
    <row r="132" spans="1:60" x14ac:dyDescent="0.25">
      <c r="A132" s="2" t="s">
        <v>426</v>
      </c>
      <c r="B132" s="2" t="s">
        <v>429</v>
      </c>
      <c r="C132" s="11"/>
      <c r="D132" s="11"/>
      <c r="E132" s="11"/>
      <c r="F132" s="11"/>
      <c r="G132" s="11"/>
      <c r="H132" s="11"/>
      <c r="I132" s="11"/>
      <c r="J132" s="11"/>
      <c r="K132" s="18"/>
      <c r="L132" s="18"/>
      <c r="M132" s="18"/>
      <c r="N132" s="18"/>
      <c r="O132" s="18"/>
      <c r="P132" s="18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4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>
        <v>819</v>
      </c>
      <c r="AY132" s="11"/>
      <c r="AZ132" s="11"/>
      <c r="BA132" s="11"/>
      <c r="BB132" s="11"/>
      <c r="BC132" s="11"/>
      <c r="BD132" s="11"/>
      <c r="BE132" s="11"/>
      <c r="BF132" s="11"/>
      <c r="BG132" s="11"/>
      <c r="BH132" s="1">
        <f t="shared" ref="BH132:BH194" si="2">SUM(C132:BG132)</f>
        <v>819</v>
      </c>
    </row>
    <row r="133" spans="1:60" x14ac:dyDescent="0.25">
      <c r="A133" s="2" t="s">
        <v>431</v>
      </c>
      <c r="B133" s="2" t="s">
        <v>432</v>
      </c>
      <c r="C133" s="11"/>
      <c r="D133" s="11"/>
      <c r="E133" s="11"/>
      <c r="F133" s="11"/>
      <c r="G133" s="11"/>
      <c r="H133" s="11"/>
      <c r="I133" s="11"/>
      <c r="J133" s="11"/>
      <c r="K133" s="18"/>
      <c r="L133" s="18"/>
      <c r="M133" s="18"/>
      <c r="N133" s="18"/>
      <c r="O133" s="18"/>
      <c r="P133" s="18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>
        <v>28</v>
      </c>
      <c r="AF133" s="11"/>
      <c r="AG133" s="14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">
        <f t="shared" si="2"/>
        <v>28</v>
      </c>
    </row>
    <row r="134" spans="1:60" x14ac:dyDescent="0.25">
      <c r="A134" s="2" t="s">
        <v>434</v>
      </c>
      <c r="B134" s="211" t="s">
        <v>435</v>
      </c>
      <c r="C134" s="11"/>
      <c r="D134" s="11"/>
      <c r="E134" s="11"/>
      <c r="F134" s="11"/>
      <c r="G134" s="11"/>
      <c r="H134" s="11"/>
      <c r="I134" s="11"/>
      <c r="J134" s="11"/>
      <c r="K134" s="18"/>
      <c r="L134" s="18"/>
      <c r="M134" s="18"/>
      <c r="N134" s="18"/>
      <c r="O134" s="18"/>
      <c r="P134" s="18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>
        <v>79.11</v>
      </c>
      <c r="AD134" s="11"/>
      <c r="AE134" s="11"/>
      <c r="AF134" s="11"/>
      <c r="AG134" s="14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">
        <f t="shared" si="2"/>
        <v>79.11</v>
      </c>
    </row>
    <row r="135" spans="1:60" x14ac:dyDescent="0.25">
      <c r="A135" s="2" t="s">
        <v>434</v>
      </c>
      <c r="B135" s="211" t="s">
        <v>436</v>
      </c>
      <c r="C135" s="11"/>
      <c r="D135" s="11"/>
      <c r="E135" s="11"/>
      <c r="F135" s="11"/>
      <c r="G135" s="11"/>
      <c r="H135" s="11"/>
      <c r="I135" s="11"/>
      <c r="J135" s="11"/>
      <c r="K135" s="18"/>
      <c r="L135" s="18"/>
      <c r="M135" s="18"/>
      <c r="N135" s="18"/>
      <c r="O135" s="18"/>
      <c r="P135" s="18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v>492.12</v>
      </c>
      <c r="AD135" s="11"/>
      <c r="AE135" s="11"/>
      <c r="AF135" s="11"/>
      <c r="AG135" s="14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">
        <f t="shared" si="2"/>
        <v>492.12</v>
      </c>
    </row>
    <row r="136" spans="1:60" x14ac:dyDescent="0.25">
      <c r="A136" s="2" t="s">
        <v>434</v>
      </c>
      <c r="B136" s="211" t="s">
        <v>437</v>
      </c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>
        <v>460.77</v>
      </c>
      <c r="AD136" s="11"/>
      <c r="AE136" s="11"/>
      <c r="AF136" s="11"/>
      <c r="AG136" s="14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">
        <f t="shared" si="2"/>
        <v>460.77</v>
      </c>
    </row>
    <row r="137" spans="1:60" x14ac:dyDescent="0.25">
      <c r="A137" s="2" t="s">
        <v>439</v>
      </c>
      <c r="B137" s="211" t="s">
        <v>440</v>
      </c>
      <c r="C137" s="11"/>
      <c r="D137" s="11"/>
      <c r="E137" s="11"/>
      <c r="F137" s="11"/>
      <c r="G137" s="11"/>
      <c r="H137" s="11"/>
      <c r="I137" s="11"/>
      <c r="J137" s="11"/>
      <c r="K137" s="18"/>
      <c r="L137" s="18"/>
      <c r="M137" s="18"/>
      <c r="N137" s="18"/>
      <c r="O137" s="18"/>
      <c r="P137" s="18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4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>
        <v>250</v>
      </c>
      <c r="BC137" s="11"/>
      <c r="BD137" s="11"/>
      <c r="BE137" s="11"/>
      <c r="BF137" s="11"/>
      <c r="BG137" s="11"/>
      <c r="BH137" s="1">
        <f t="shared" si="2"/>
        <v>250</v>
      </c>
    </row>
    <row r="138" spans="1:60" x14ac:dyDescent="0.25">
      <c r="A138" s="2" t="s">
        <v>441</v>
      </c>
      <c r="B138" s="211" t="s">
        <v>446</v>
      </c>
      <c r="C138" s="11"/>
      <c r="D138" s="11"/>
      <c r="E138" s="11"/>
      <c r="F138" s="11"/>
      <c r="G138" s="11"/>
      <c r="H138" s="11"/>
      <c r="I138" s="11"/>
      <c r="J138" s="11"/>
      <c r="K138" s="18"/>
      <c r="L138" s="18"/>
      <c r="M138" s="18"/>
      <c r="N138" s="18"/>
      <c r="O138" s="18"/>
      <c r="P138" s="18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4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>
        <v>162.35</v>
      </c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">
        <f t="shared" si="2"/>
        <v>162.35</v>
      </c>
    </row>
    <row r="139" spans="1:60" x14ac:dyDescent="0.25">
      <c r="A139" s="2" t="s">
        <v>441</v>
      </c>
      <c r="B139" s="150" t="s">
        <v>448</v>
      </c>
      <c r="C139" s="18"/>
      <c r="D139" s="11"/>
      <c r="E139" s="11"/>
      <c r="F139" s="11"/>
      <c r="G139" s="11"/>
      <c r="H139" s="11"/>
      <c r="I139" s="11"/>
      <c r="J139" s="11"/>
      <c r="K139" s="18"/>
      <c r="L139" s="18"/>
      <c r="M139" s="18"/>
      <c r="N139" s="18"/>
      <c r="O139" s="18"/>
      <c r="P139" s="18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4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>
        <v>5638.25</v>
      </c>
      <c r="BA139" s="11"/>
      <c r="BB139" s="11"/>
      <c r="BC139" s="11"/>
      <c r="BD139" s="11"/>
      <c r="BE139" s="11"/>
      <c r="BF139" s="11"/>
      <c r="BG139" s="11"/>
      <c r="BH139" s="1">
        <f t="shared" si="2"/>
        <v>5638.25</v>
      </c>
    </row>
    <row r="140" spans="1:60" x14ac:dyDescent="0.25">
      <c r="A140" s="2" t="s">
        <v>451</v>
      </c>
      <c r="B140" s="211" t="s">
        <v>453</v>
      </c>
      <c r="C140" s="11"/>
      <c r="D140" s="11"/>
      <c r="E140" s="11"/>
      <c r="F140" s="11"/>
      <c r="G140" s="11"/>
      <c r="H140" s="11"/>
      <c r="I140" s="11"/>
      <c r="J140" s="11"/>
      <c r="K140" s="18"/>
      <c r="L140" s="18"/>
      <c r="M140" s="18"/>
      <c r="N140" s="18"/>
      <c r="O140" s="18"/>
      <c r="P140" s="18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4"/>
      <c r="AH140" s="11"/>
      <c r="AI140" s="11"/>
      <c r="AJ140" s="11"/>
      <c r="AK140" s="11"/>
      <c r="AL140" s="45">
        <v>222.22</v>
      </c>
      <c r="AM140" s="45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">
        <f t="shared" si="2"/>
        <v>222.22</v>
      </c>
    </row>
    <row r="141" spans="1:60" x14ac:dyDescent="0.25">
      <c r="A141" s="2" t="s">
        <v>456</v>
      </c>
      <c r="B141" s="211" t="s">
        <v>457</v>
      </c>
      <c r="C141" s="11"/>
      <c r="D141" s="11"/>
      <c r="E141" s="11"/>
      <c r="F141" s="11"/>
      <c r="G141" s="11"/>
      <c r="H141" s="11"/>
      <c r="I141" s="11"/>
      <c r="J141" s="11">
        <v>1000</v>
      </c>
      <c r="K141" s="18"/>
      <c r="L141" s="18"/>
      <c r="M141" s="18"/>
      <c r="N141" s="18"/>
      <c r="O141" s="18"/>
      <c r="P141" s="18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4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">
        <f t="shared" si="2"/>
        <v>1000</v>
      </c>
    </row>
    <row r="142" spans="1:60" x14ac:dyDescent="0.25">
      <c r="A142" s="2" t="s">
        <v>465</v>
      </c>
      <c r="B142" s="150" t="s">
        <v>466</v>
      </c>
      <c r="C142" s="11"/>
      <c r="D142" s="11"/>
      <c r="E142" s="11"/>
      <c r="F142" s="11"/>
      <c r="G142" s="11"/>
      <c r="H142" s="11"/>
      <c r="I142" s="11"/>
      <c r="J142" s="11"/>
      <c r="K142" s="18"/>
      <c r="L142" s="18"/>
      <c r="M142" s="18"/>
      <c r="N142" s="18"/>
      <c r="O142" s="18"/>
      <c r="P142" s="18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>
        <v>14.54</v>
      </c>
      <c r="AD142" s="11"/>
      <c r="AE142" s="11"/>
      <c r="AF142" s="11"/>
      <c r="AG142" s="14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">
        <f t="shared" si="2"/>
        <v>14.54</v>
      </c>
    </row>
    <row r="143" spans="1:60" x14ac:dyDescent="0.25">
      <c r="A143" s="2" t="s">
        <v>465</v>
      </c>
      <c r="B143" s="150" t="s">
        <v>469</v>
      </c>
      <c r="C143" s="11"/>
      <c r="D143" s="11"/>
      <c r="E143" s="11"/>
      <c r="F143" s="11"/>
      <c r="G143" s="11"/>
      <c r="H143" s="11"/>
      <c r="I143" s="11"/>
      <c r="J143" s="11"/>
      <c r="K143" s="18"/>
      <c r="L143" s="18"/>
      <c r="M143" s="18"/>
      <c r="N143" s="18"/>
      <c r="O143" s="18"/>
      <c r="P143" s="18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4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>
        <v>250</v>
      </c>
      <c r="BC143" s="11"/>
      <c r="BD143" s="11"/>
      <c r="BE143" s="11"/>
      <c r="BF143" s="11"/>
      <c r="BG143" s="11"/>
      <c r="BH143" s="1">
        <f t="shared" si="2"/>
        <v>250</v>
      </c>
    </row>
    <row r="144" spans="1:60" x14ac:dyDescent="0.25">
      <c r="A144" s="2" t="s">
        <v>465</v>
      </c>
      <c r="B144" s="211" t="s">
        <v>472</v>
      </c>
      <c r="C144" s="11"/>
      <c r="D144" s="11"/>
      <c r="E144" s="11"/>
      <c r="F144" s="11"/>
      <c r="G144" s="11"/>
      <c r="H144" s="11"/>
      <c r="I144" s="11"/>
      <c r="J144" s="11"/>
      <c r="K144" s="18"/>
      <c r="L144" s="18"/>
      <c r="M144" s="18"/>
      <c r="N144" s="18"/>
      <c r="O144" s="18"/>
      <c r="P144" s="18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4"/>
      <c r="AH144" s="11"/>
      <c r="AI144" s="11"/>
      <c r="AJ144" s="11"/>
      <c r="AK144" s="11"/>
      <c r="AL144" s="11">
        <v>333.33</v>
      </c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">
        <f t="shared" si="2"/>
        <v>333.33</v>
      </c>
    </row>
    <row r="145" spans="1:60" x14ac:dyDescent="0.25">
      <c r="A145" s="2" t="s">
        <v>473</v>
      </c>
      <c r="B145" s="211" t="s">
        <v>478</v>
      </c>
      <c r="C145" s="11"/>
      <c r="D145" s="11"/>
      <c r="E145" s="11"/>
      <c r="F145" s="11"/>
      <c r="G145" s="11"/>
      <c r="H145" s="11"/>
      <c r="I145" s="11"/>
      <c r="J145" s="11"/>
      <c r="K145" s="18"/>
      <c r="L145" s="18"/>
      <c r="M145" s="18"/>
      <c r="N145" s="18"/>
      <c r="O145" s="18"/>
      <c r="P145" s="18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>
        <v>5100.38</v>
      </c>
      <c r="AD145" s="11"/>
      <c r="AE145" s="11"/>
      <c r="AF145" s="11"/>
      <c r="AG145" s="14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">
        <f t="shared" si="2"/>
        <v>5100.38</v>
      </c>
    </row>
    <row r="146" spans="1:60" x14ac:dyDescent="0.25">
      <c r="A146" s="2" t="s">
        <v>480</v>
      </c>
      <c r="B146" s="212" t="s">
        <v>487</v>
      </c>
      <c r="C146" s="11"/>
      <c r="D146" s="11"/>
      <c r="E146" s="11"/>
      <c r="F146" s="11"/>
      <c r="G146" s="11"/>
      <c r="H146" s="11">
        <v>128.13</v>
      </c>
      <c r="I146" s="11">
        <v>525.44000000000005</v>
      </c>
      <c r="J146" s="11"/>
      <c r="K146" s="18"/>
      <c r="L146" s="18"/>
      <c r="M146" s="18"/>
      <c r="N146" s="18"/>
      <c r="O146" s="18"/>
      <c r="P146" s="18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4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">
        <f t="shared" si="2"/>
        <v>653.57000000000005</v>
      </c>
    </row>
    <row r="147" spans="1:60" x14ac:dyDescent="0.25">
      <c r="A147" s="2" t="s">
        <v>480</v>
      </c>
      <c r="B147" s="53" t="s">
        <v>488</v>
      </c>
      <c r="C147" s="11"/>
      <c r="D147" s="11"/>
      <c r="E147" s="11"/>
      <c r="F147" s="11"/>
      <c r="G147" s="11"/>
      <c r="H147" s="11">
        <v>37.549999999999997</v>
      </c>
      <c r="I147" s="11"/>
      <c r="J147" s="11"/>
      <c r="K147" s="18"/>
      <c r="L147" s="18"/>
      <c r="M147" s="18"/>
      <c r="N147" s="18"/>
      <c r="O147" s="18"/>
      <c r="P147" s="18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4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">
        <f t="shared" si="2"/>
        <v>37.549999999999997</v>
      </c>
    </row>
    <row r="148" spans="1:60" x14ac:dyDescent="0.25">
      <c r="A148" s="2" t="s">
        <v>480</v>
      </c>
      <c r="B148" s="211" t="s">
        <v>489</v>
      </c>
      <c r="C148" s="11"/>
      <c r="D148" s="11"/>
      <c r="E148" s="11"/>
      <c r="F148" s="11"/>
      <c r="G148" s="11"/>
      <c r="H148" s="11"/>
      <c r="I148" s="11">
        <v>337.39</v>
      </c>
      <c r="J148" s="11"/>
      <c r="K148" s="18"/>
      <c r="L148" s="18"/>
      <c r="M148" s="18"/>
      <c r="N148" s="18"/>
      <c r="O148" s="18"/>
      <c r="P148" s="18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4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">
        <f t="shared" si="2"/>
        <v>337.39</v>
      </c>
    </row>
    <row r="149" spans="1:60" x14ac:dyDescent="0.25">
      <c r="A149" s="2" t="s">
        <v>480</v>
      </c>
      <c r="B149" s="212" t="s">
        <v>491</v>
      </c>
      <c r="C149" s="11"/>
      <c r="D149" s="11"/>
      <c r="E149" s="11"/>
      <c r="F149" s="11">
        <v>124.47</v>
      </c>
      <c r="G149" s="11">
        <v>727.67</v>
      </c>
      <c r="H149" s="11"/>
      <c r="I149" s="11"/>
      <c r="J149" s="11"/>
      <c r="K149" s="18"/>
      <c r="L149" s="18"/>
      <c r="M149" s="18"/>
      <c r="N149" s="18"/>
      <c r="O149" s="18"/>
      <c r="P149" s="18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4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">
        <f t="shared" si="2"/>
        <v>852.14</v>
      </c>
    </row>
    <row r="150" spans="1:60" x14ac:dyDescent="0.25">
      <c r="A150" s="2" t="s">
        <v>480</v>
      </c>
      <c r="B150" s="2" t="s">
        <v>495</v>
      </c>
      <c r="C150" s="11"/>
      <c r="D150" s="11"/>
      <c r="E150" s="11">
        <v>60.1</v>
      </c>
      <c r="F150" s="11"/>
      <c r="G150" s="11"/>
      <c r="H150" s="11"/>
      <c r="I150" s="11"/>
      <c r="J150" s="11"/>
      <c r="K150" s="18"/>
      <c r="L150" s="18"/>
      <c r="M150" s="18"/>
      <c r="N150" s="18"/>
      <c r="O150" s="18"/>
      <c r="P150" s="18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4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">
        <f t="shared" si="2"/>
        <v>60.1</v>
      </c>
    </row>
    <row r="151" spans="1:60" x14ac:dyDescent="0.25">
      <c r="A151" s="2" t="s">
        <v>496</v>
      </c>
      <c r="B151" s="2" t="s">
        <v>497</v>
      </c>
      <c r="C151" s="11"/>
      <c r="D151" s="11"/>
      <c r="E151" s="11"/>
      <c r="F151" s="11"/>
      <c r="G151" s="11"/>
      <c r="H151" s="11"/>
      <c r="I151" s="11"/>
      <c r="J151" s="11"/>
      <c r="K151" s="18"/>
      <c r="L151" s="18"/>
      <c r="M151" s="18"/>
      <c r="N151" s="18"/>
      <c r="O151" s="18"/>
      <c r="P151" s="18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>
        <v>946</v>
      </c>
      <c r="AG151" s="14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">
        <f t="shared" si="2"/>
        <v>946</v>
      </c>
    </row>
    <row r="152" spans="1:60" x14ac:dyDescent="0.25">
      <c r="A152" s="2" t="s">
        <v>496</v>
      </c>
      <c r="B152" s="2" t="s">
        <v>498</v>
      </c>
      <c r="C152" s="11"/>
      <c r="D152" s="11"/>
      <c r="E152" s="11"/>
      <c r="F152" s="11"/>
      <c r="G152" s="11"/>
      <c r="H152" s="11"/>
      <c r="I152" s="11"/>
      <c r="J152" s="11"/>
      <c r="K152" s="18"/>
      <c r="L152" s="18"/>
      <c r="M152" s="18"/>
      <c r="N152" s="18"/>
      <c r="O152" s="18"/>
      <c r="P152" s="18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>
        <v>2.39</v>
      </c>
      <c r="AE152" s="11"/>
      <c r="AF152" s="11"/>
      <c r="AG152" s="14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">
        <f t="shared" si="2"/>
        <v>2.39</v>
      </c>
    </row>
    <row r="153" spans="1:60" x14ac:dyDescent="0.25">
      <c r="A153" s="2" t="s">
        <v>496</v>
      </c>
      <c r="B153" s="2" t="s">
        <v>499</v>
      </c>
      <c r="C153" s="11"/>
      <c r="D153" s="11"/>
      <c r="E153" s="11"/>
      <c r="F153" s="11"/>
      <c r="G153" s="11"/>
      <c r="H153" s="11"/>
      <c r="I153" s="11"/>
      <c r="J153" s="11"/>
      <c r="K153" s="18"/>
      <c r="L153" s="18"/>
      <c r="M153" s="18"/>
      <c r="N153" s="18"/>
      <c r="O153" s="18"/>
      <c r="P153" s="18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4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>
        <v>1186.9000000000001</v>
      </c>
      <c r="BA153" s="11"/>
      <c r="BB153" s="11"/>
      <c r="BC153" s="11"/>
      <c r="BD153" s="11"/>
      <c r="BE153" s="11"/>
      <c r="BF153" s="11"/>
      <c r="BG153" s="11"/>
      <c r="BH153" s="1">
        <f t="shared" si="2"/>
        <v>1186.9000000000001</v>
      </c>
    </row>
    <row r="154" spans="1:60" x14ac:dyDescent="0.25">
      <c r="A154" s="2" t="s">
        <v>500</v>
      </c>
      <c r="B154" s="2" t="s">
        <v>503</v>
      </c>
      <c r="C154" s="11">
        <v>1333.61</v>
      </c>
      <c r="D154" s="11"/>
      <c r="E154" s="11"/>
      <c r="F154" s="11"/>
      <c r="G154" s="11"/>
      <c r="H154" s="11"/>
      <c r="I154" s="11"/>
      <c r="J154" s="11"/>
      <c r="K154" s="18"/>
      <c r="L154" s="18"/>
      <c r="M154" s="18"/>
      <c r="N154" s="18"/>
      <c r="O154" s="18"/>
      <c r="P154" s="18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4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">
        <f t="shared" si="2"/>
        <v>1333.61</v>
      </c>
    </row>
    <row r="155" spans="1:60" x14ac:dyDescent="0.25">
      <c r="A155" s="2" t="s">
        <v>504</v>
      </c>
      <c r="B155" s="2" t="s">
        <v>505</v>
      </c>
      <c r="C155" s="11"/>
      <c r="D155" s="11">
        <v>11370</v>
      </c>
      <c r="E155" s="11"/>
      <c r="F155" s="11"/>
      <c r="G155" s="11"/>
      <c r="H155" s="11"/>
      <c r="I155" s="11"/>
      <c r="J155" s="11"/>
      <c r="K155" s="18"/>
      <c r="L155" s="18"/>
      <c r="M155" s="18"/>
      <c r="N155" s="18"/>
      <c r="O155" s="18"/>
      <c r="P155" s="18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4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">
        <f t="shared" si="2"/>
        <v>11370</v>
      </c>
    </row>
    <row r="156" spans="1:60" x14ac:dyDescent="0.25">
      <c r="A156" s="2" t="s">
        <v>507</v>
      </c>
      <c r="B156" s="2" t="s">
        <v>509</v>
      </c>
      <c r="C156" s="11"/>
      <c r="D156" s="11"/>
      <c r="E156" s="11"/>
      <c r="F156" s="11"/>
      <c r="G156" s="11"/>
      <c r="H156" s="11"/>
      <c r="I156" s="11"/>
      <c r="J156" s="11"/>
      <c r="K156" s="18"/>
      <c r="L156" s="18"/>
      <c r="M156" s="18"/>
      <c r="N156" s="18"/>
      <c r="O156" s="18"/>
      <c r="P156" s="18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>
        <v>28</v>
      </c>
      <c r="AF156" s="11"/>
      <c r="AG156" s="14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">
        <f t="shared" si="2"/>
        <v>28</v>
      </c>
    </row>
    <row r="157" spans="1:60" x14ac:dyDescent="0.25">
      <c r="A157" s="2" t="s">
        <v>510</v>
      </c>
      <c r="B157" s="2" t="s">
        <v>511</v>
      </c>
      <c r="C157" s="11"/>
      <c r="D157" s="11"/>
      <c r="E157" s="11"/>
      <c r="F157" s="11"/>
      <c r="G157" s="11"/>
      <c r="H157" s="11"/>
      <c r="I157" s="11"/>
      <c r="J157" s="11"/>
      <c r="K157" s="18"/>
      <c r="L157" s="18"/>
      <c r="M157" s="18"/>
      <c r="N157" s="18"/>
      <c r="O157" s="18"/>
      <c r="P157" s="18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>
        <v>393.71</v>
      </c>
      <c r="AD157" s="11"/>
      <c r="AE157" s="11"/>
      <c r="AF157" s="11"/>
      <c r="AG157" s="14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">
        <f t="shared" si="2"/>
        <v>393.71</v>
      </c>
    </row>
    <row r="158" spans="1:60" x14ac:dyDescent="0.25">
      <c r="A158" s="2" t="s">
        <v>510</v>
      </c>
      <c r="B158" s="2" t="s">
        <v>512</v>
      </c>
      <c r="C158" s="11"/>
      <c r="D158" s="11"/>
      <c r="E158" s="11"/>
      <c r="F158" s="11"/>
      <c r="G158" s="11"/>
      <c r="H158" s="11"/>
      <c r="I158" s="11"/>
      <c r="J158" s="11"/>
      <c r="K158" s="18"/>
      <c r="L158" s="18"/>
      <c r="M158" s="18"/>
      <c r="N158" s="18"/>
      <c r="O158" s="18"/>
      <c r="P158" s="18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>
        <v>239.52</v>
      </c>
      <c r="AD158" s="11"/>
      <c r="AE158" s="11"/>
      <c r="AF158" s="11"/>
      <c r="AG158" s="14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">
        <f t="shared" si="2"/>
        <v>239.52</v>
      </c>
    </row>
    <row r="159" spans="1:60" x14ac:dyDescent="0.25">
      <c r="A159" s="2" t="s">
        <v>510</v>
      </c>
      <c r="B159" s="2" t="s">
        <v>513</v>
      </c>
      <c r="C159" s="11"/>
      <c r="D159" s="11"/>
      <c r="E159" s="11"/>
      <c r="F159" s="11"/>
      <c r="G159" s="11"/>
      <c r="H159" s="11"/>
      <c r="I159" s="11"/>
      <c r="J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>
        <v>70.92</v>
      </c>
      <c r="AD159" s="11"/>
      <c r="AE159" s="11"/>
      <c r="AF159" s="11"/>
      <c r="AG159" s="14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">
        <f t="shared" si="2"/>
        <v>70.92</v>
      </c>
    </row>
    <row r="160" spans="1:60" x14ac:dyDescent="0.25">
      <c r="A160" s="2" t="s">
        <v>510</v>
      </c>
      <c r="B160" s="2" t="s">
        <v>522</v>
      </c>
      <c r="C160" s="11"/>
      <c r="D160" s="11"/>
      <c r="E160" s="11"/>
      <c r="F160" s="11"/>
      <c r="G160" s="11"/>
      <c r="H160" s="11"/>
      <c r="I160" s="11"/>
      <c r="J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4"/>
      <c r="AH160" s="11"/>
      <c r="AI160" s="11"/>
      <c r="AJ160" s="11"/>
      <c r="AK160" s="11"/>
      <c r="AL160" s="11">
        <v>222.22</v>
      </c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">
        <f t="shared" si="2"/>
        <v>222.22</v>
      </c>
    </row>
    <row r="161" spans="1:60" x14ac:dyDescent="0.25">
      <c r="A161" s="2" t="s">
        <v>510</v>
      </c>
      <c r="B161" s="2" t="s">
        <v>519</v>
      </c>
      <c r="C161" s="11"/>
      <c r="D161" s="11"/>
      <c r="E161" s="11"/>
      <c r="F161" s="11"/>
      <c r="G161" s="11"/>
      <c r="H161" s="11"/>
      <c r="I161" s="11"/>
      <c r="J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4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>
        <v>162.35</v>
      </c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">
        <f t="shared" si="2"/>
        <v>162.35</v>
      </c>
    </row>
    <row r="162" spans="1:60" x14ac:dyDescent="0.25">
      <c r="A162" s="2" t="s">
        <v>524</v>
      </c>
      <c r="B162" s="2" t="s">
        <v>525</v>
      </c>
      <c r="C162" s="11"/>
      <c r="D162" s="11"/>
      <c r="E162" s="11"/>
      <c r="F162" s="11"/>
      <c r="G162" s="11"/>
      <c r="H162" s="11"/>
      <c r="I162" s="11"/>
      <c r="J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>
        <v>565</v>
      </c>
      <c r="AF162" s="11"/>
      <c r="AG162" s="14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">
        <f t="shared" si="2"/>
        <v>565</v>
      </c>
    </row>
    <row r="163" spans="1:60" x14ac:dyDescent="0.25">
      <c r="A163" s="2" t="s">
        <v>524</v>
      </c>
      <c r="B163" s="2" t="s">
        <v>526</v>
      </c>
      <c r="C163" s="11"/>
      <c r="D163" s="11"/>
      <c r="E163" s="11"/>
      <c r="F163" s="11"/>
      <c r="G163" s="11"/>
      <c r="H163" s="11"/>
      <c r="I163" s="11"/>
      <c r="J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>
        <v>1017</v>
      </c>
      <c r="AF163" s="11"/>
      <c r="AG163" s="14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">
        <f t="shared" si="2"/>
        <v>1017</v>
      </c>
    </row>
    <row r="164" spans="1:60" x14ac:dyDescent="0.25">
      <c r="A164" s="2" t="s">
        <v>524</v>
      </c>
      <c r="B164" s="2" t="s">
        <v>527</v>
      </c>
      <c r="C164" s="11"/>
      <c r="D164" s="11"/>
      <c r="E164" s="11"/>
      <c r="F164" s="11"/>
      <c r="G164" s="11"/>
      <c r="H164" s="11"/>
      <c r="I164" s="11"/>
      <c r="J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>
        <v>41.299199999999999</v>
      </c>
      <c r="AF164" s="11"/>
      <c r="AG164" s="14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">
        <f t="shared" si="2"/>
        <v>41.299199999999999</v>
      </c>
    </row>
    <row r="165" spans="1:60" x14ac:dyDescent="0.25">
      <c r="A165" s="2" t="s">
        <v>524</v>
      </c>
      <c r="B165" s="2" t="s">
        <v>528</v>
      </c>
      <c r="C165" s="11"/>
      <c r="D165" s="11"/>
      <c r="E165" s="11"/>
      <c r="F165" s="11"/>
      <c r="G165" s="11"/>
      <c r="H165" s="11"/>
      <c r="I165" s="11"/>
      <c r="J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>
        <v>192.13220000000001</v>
      </c>
      <c r="AF165" s="11"/>
      <c r="AG165" s="14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">
        <f t="shared" si="2"/>
        <v>192.13220000000001</v>
      </c>
    </row>
    <row r="166" spans="1:60" x14ac:dyDescent="0.25">
      <c r="A166" s="2" t="s">
        <v>524</v>
      </c>
      <c r="B166" s="2" t="s">
        <v>529</v>
      </c>
      <c r="C166" s="11"/>
      <c r="D166" s="11"/>
      <c r="E166" s="11"/>
      <c r="F166" s="11"/>
      <c r="G166" s="11"/>
      <c r="H166" s="11"/>
      <c r="I166" s="11"/>
      <c r="J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>
        <v>524.72</v>
      </c>
      <c r="AF166" s="11"/>
      <c r="AG166" s="14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">
        <f t="shared" si="2"/>
        <v>524.72</v>
      </c>
    </row>
    <row r="167" spans="1:60" x14ac:dyDescent="0.25">
      <c r="A167" s="2" t="s">
        <v>536</v>
      </c>
      <c r="B167" s="2" t="s">
        <v>537</v>
      </c>
      <c r="C167" s="11"/>
      <c r="D167" s="11"/>
      <c r="E167" s="11"/>
      <c r="F167" s="11"/>
      <c r="G167" s="11"/>
      <c r="H167" s="11"/>
      <c r="I167" s="11"/>
      <c r="J167" s="11">
        <v>1000</v>
      </c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4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">
        <f t="shared" si="2"/>
        <v>1000</v>
      </c>
    </row>
    <row r="168" spans="1:60" x14ac:dyDescent="0.25">
      <c r="A168" s="2" t="s">
        <v>536</v>
      </c>
      <c r="B168" s="117" t="s">
        <v>541</v>
      </c>
      <c r="C168" s="11"/>
      <c r="D168" s="11"/>
      <c r="E168" s="11"/>
      <c r="F168" s="11"/>
      <c r="G168" s="11"/>
      <c r="H168" s="11"/>
      <c r="I168" s="11"/>
      <c r="J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>
        <v>202.5</v>
      </c>
      <c r="AE168" s="11"/>
      <c r="AF168" s="11"/>
      <c r="AG168" s="14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">
        <f t="shared" si="2"/>
        <v>202.5</v>
      </c>
    </row>
    <row r="169" spans="1:60" x14ac:dyDescent="0.25">
      <c r="A169" s="2" t="s">
        <v>536</v>
      </c>
      <c r="B169" s="117" t="s">
        <v>542</v>
      </c>
      <c r="C169" s="11"/>
      <c r="D169" s="11"/>
      <c r="E169" s="11"/>
      <c r="F169" s="11"/>
      <c r="G169" s="11"/>
      <c r="H169" s="11"/>
      <c r="I169" s="11"/>
      <c r="J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>
        <v>111.25</v>
      </c>
      <c r="AE169" s="11"/>
      <c r="AF169" s="11"/>
      <c r="AG169" s="14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">
        <f t="shared" si="2"/>
        <v>111.25</v>
      </c>
    </row>
    <row r="170" spans="1:60" x14ac:dyDescent="0.25">
      <c r="A170" s="2" t="s">
        <v>536</v>
      </c>
      <c r="B170" s="117" t="s">
        <v>543</v>
      </c>
      <c r="C170" s="11"/>
      <c r="D170" s="11"/>
      <c r="E170" s="11"/>
      <c r="F170" s="11"/>
      <c r="G170" s="11"/>
      <c r="H170" s="11"/>
      <c r="I170" s="11"/>
      <c r="J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>
        <v>31.25</v>
      </c>
      <c r="AE170" s="11"/>
      <c r="AF170" s="11"/>
      <c r="AG170" s="14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">
        <f t="shared" si="2"/>
        <v>31.25</v>
      </c>
    </row>
    <row r="171" spans="1:60" x14ac:dyDescent="0.25">
      <c r="A171" s="2" t="s">
        <v>536</v>
      </c>
      <c r="B171" s="117" t="s">
        <v>544</v>
      </c>
      <c r="C171" s="11"/>
      <c r="D171" s="11"/>
      <c r="E171" s="11"/>
      <c r="F171" s="11"/>
      <c r="G171" s="11"/>
      <c r="H171" s="11"/>
      <c r="I171" s="11"/>
      <c r="J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>
        <v>66.25</v>
      </c>
      <c r="AE171" s="11"/>
      <c r="AF171" s="11"/>
      <c r="AG171" s="14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">
        <f t="shared" si="2"/>
        <v>66.25</v>
      </c>
    </row>
    <row r="172" spans="1:60" x14ac:dyDescent="0.25">
      <c r="A172" s="2" t="s">
        <v>536</v>
      </c>
      <c r="B172" s="53" t="s">
        <v>556</v>
      </c>
      <c r="C172" s="11"/>
      <c r="D172" s="11"/>
      <c r="E172" s="11"/>
      <c r="F172" s="11"/>
      <c r="G172" s="11"/>
      <c r="H172" s="11"/>
      <c r="I172" s="11"/>
      <c r="J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>
        <v>51.25</v>
      </c>
      <c r="AE172" s="11"/>
      <c r="AF172" s="11"/>
      <c r="AG172" s="14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">
        <f t="shared" si="2"/>
        <v>51.25</v>
      </c>
    </row>
    <row r="173" spans="1:60" x14ac:dyDescent="0.25">
      <c r="A173" s="2" t="s">
        <v>536</v>
      </c>
      <c r="B173" s="53" t="s">
        <v>545</v>
      </c>
      <c r="C173" s="11"/>
      <c r="D173" s="11"/>
      <c r="E173" s="11"/>
      <c r="F173" s="11"/>
      <c r="G173" s="11"/>
      <c r="H173" s="11"/>
      <c r="I173" s="11"/>
      <c r="J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>
        <v>297.5</v>
      </c>
      <c r="AE173" s="11"/>
      <c r="AF173" s="11"/>
      <c r="AG173" s="14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">
        <f t="shared" si="2"/>
        <v>297.5</v>
      </c>
    </row>
    <row r="174" spans="1:60" x14ac:dyDescent="0.25">
      <c r="A174" s="2" t="s">
        <v>536</v>
      </c>
      <c r="B174" s="53" t="s">
        <v>548</v>
      </c>
      <c r="C174" s="11"/>
      <c r="D174" s="11"/>
      <c r="E174" s="11"/>
      <c r="F174" s="11"/>
      <c r="G174" s="11"/>
      <c r="H174" s="11"/>
      <c r="I174" s="11"/>
      <c r="J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>
        <v>170</v>
      </c>
      <c r="AE174" s="11"/>
      <c r="AF174" s="11"/>
      <c r="AG174" s="14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">
        <f t="shared" si="2"/>
        <v>170</v>
      </c>
    </row>
    <row r="175" spans="1:60" x14ac:dyDescent="0.25">
      <c r="A175" s="2" t="s">
        <v>536</v>
      </c>
      <c r="B175" s="2" t="s">
        <v>546</v>
      </c>
      <c r="C175" s="11"/>
      <c r="D175" s="11"/>
      <c r="E175" s="11"/>
      <c r="F175" s="11"/>
      <c r="G175" s="11"/>
      <c r="H175" s="11"/>
      <c r="I175" s="11"/>
      <c r="J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>
        <v>121.25</v>
      </c>
      <c r="AE175" s="11"/>
      <c r="AF175" s="11"/>
      <c r="AG175" s="14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">
        <f t="shared" si="2"/>
        <v>121.25</v>
      </c>
    </row>
    <row r="176" spans="1:60" x14ac:dyDescent="0.25">
      <c r="A176" s="2" t="s">
        <v>536</v>
      </c>
      <c r="B176" s="2" t="s">
        <v>549</v>
      </c>
      <c r="C176" s="11"/>
      <c r="D176" s="11"/>
      <c r="E176" s="11"/>
      <c r="F176" s="11"/>
      <c r="G176" s="11"/>
      <c r="H176" s="11"/>
      <c r="I176" s="11"/>
      <c r="J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>
        <v>33.75</v>
      </c>
      <c r="AE176" s="11"/>
      <c r="AF176" s="11"/>
      <c r="AG176" s="14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">
        <f t="shared" si="2"/>
        <v>33.75</v>
      </c>
    </row>
    <row r="177" spans="1:60" x14ac:dyDescent="0.25">
      <c r="A177" s="2" t="s">
        <v>536</v>
      </c>
      <c r="B177" s="2" t="s">
        <v>550</v>
      </c>
      <c r="C177" s="11"/>
      <c r="D177" s="11"/>
      <c r="E177" s="11"/>
      <c r="F177" s="11"/>
      <c r="G177" s="11"/>
      <c r="H177" s="11"/>
      <c r="I177" s="11"/>
      <c r="J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>
        <v>92.5</v>
      </c>
      <c r="AE177" s="11"/>
      <c r="AF177" s="11"/>
      <c r="AG177" s="14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">
        <f t="shared" si="2"/>
        <v>92.5</v>
      </c>
    </row>
    <row r="178" spans="1:60" x14ac:dyDescent="0.25">
      <c r="A178" s="2" t="s">
        <v>536</v>
      </c>
      <c r="B178" s="2" t="s">
        <v>551</v>
      </c>
      <c r="C178" s="11"/>
      <c r="D178" s="11"/>
      <c r="E178" s="11"/>
      <c r="F178" s="11"/>
      <c r="G178" s="11"/>
      <c r="H178" s="11"/>
      <c r="I178" s="11"/>
      <c r="J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>
        <v>37.5</v>
      </c>
      <c r="AE178" s="11"/>
      <c r="AF178" s="11"/>
      <c r="AG178" s="14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">
        <f t="shared" si="2"/>
        <v>37.5</v>
      </c>
    </row>
    <row r="179" spans="1:60" x14ac:dyDescent="0.25">
      <c r="A179" s="2" t="s">
        <v>536</v>
      </c>
      <c r="B179" s="2" t="s">
        <v>547</v>
      </c>
      <c r="C179" s="11"/>
      <c r="D179" s="11"/>
      <c r="E179" s="11"/>
      <c r="F179" s="11"/>
      <c r="G179" s="11"/>
      <c r="H179" s="11"/>
      <c r="I179" s="11"/>
      <c r="J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>
        <v>120</v>
      </c>
      <c r="AE179" s="11"/>
      <c r="AF179" s="11"/>
      <c r="AG179" s="14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">
        <f t="shared" si="2"/>
        <v>120</v>
      </c>
    </row>
    <row r="180" spans="1:60" x14ac:dyDescent="0.25">
      <c r="A180" s="2" t="s">
        <v>536</v>
      </c>
      <c r="B180" s="2" t="s">
        <v>552</v>
      </c>
      <c r="C180" s="11"/>
      <c r="D180" s="11"/>
      <c r="E180" s="11"/>
      <c r="F180" s="11"/>
      <c r="G180" s="11"/>
      <c r="H180" s="11"/>
      <c r="I180" s="11"/>
      <c r="J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>
        <v>188.75</v>
      </c>
      <c r="AE180" s="11"/>
      <c r="AF180" s="11"/>
      <c r="AG180" s="14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">
        <f t="shared" si="2"/>
        <v>188.75</v>
      </c>
    </row>
    <row r="181" spans="1:60" x14ac:dyDescent="0.25">
      <c r="A181" s="2" t="s">
        <v>536</v>
      </c>
      <c r="B181" s="2" t="s">
        <v>553</v>
      </c>
      <c r="C181" s="11"/>
      <c r="D181" s="11"/>
      <c r="E181" s="11"/>
      <c r="F181" s="11"/>
      <c r="G181" s="11"/>
      <c r="H181" s="11"/>
      <c r="I181" s="11"/>
      <c r="J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>
        <v>76.25</v>
      </c>
      <c r="AE181" s="11"/>
      <c r="AF181" s="11"/>
      <c r="AG181" s="14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">
        <f t="shared" si="2"/>
        <v>76.25</v>
      </c>
    </row>
    <row r="182" spans="1:60" x14ac:dyDescent="0.25">
      <c r="A182" s="2" t="s">
        <v>536</v>
      </c>
      <c r="B182" s="2" t="s">
        <v>554</v>
      </c>
      <c r="C182" s="11"/>
      <c r="D182" s="11"/>
      <c r="E182" s="11"/>
      <c r="F182" s="11"/>
      <c r="G182" s="11"/>
      <c r="H182" s="11"/>
      <c r="I182" s="11"/>
      <c r="J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>
        <v>363.75</v>
      </c>
      <c r="AE182" s="11"/>
      <c r="AF182" s="11"/>
      <c r="AG182" s="14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">
        <f t="shared" si="2"/>
        <v>363.75</v>
      </c>
    </row>
    <row r="183" spans="1:60" x14ac:dyDescent="0.25">
      <c r="A183" s="2" t="s">
        <v>536</v>
      </c>
      <c r="B183" s="117" t="s">
        <v>555</v>
      </c>
      <c r="C183" s="11"/>
      <c r="D183" s="11"/>
      <c r="E183" s="11"/>
      <c r="F183" s="11"/>
      <c r="G183" s="11"/>
      <c r="H183" s="11"/>
      <c r="I183" s="11"/>
      <c r="J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>
        <v>7.5</v>
      </c>
      <c r="AE183" s="11"/>
      <c r="AF183" s="11"/>
      <c r="AG183" s="14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">
        <f t="shared" si="2"/>
        <v>7.5</v>
      </c>
    </row>
    <row r="184" spans="1:60" x14ac:dyDescent="0.25">
      <c r="A184" s="2" t="s">
        <v>536</v>
      </c>
      <c r="B184" s="2" t="s">
        <v>557</v>
      </c>
      <c r="C184" s="11"/>
      <c r="D184" s="11"/>
      <c r="E184" s="11"/>
      <c r="F184" s="11"/>
      <c r="G184" s="11"/>
      <c r="H184" s="11"/>
      <c r="I184" s="11"/>
      <c r="J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>
        <v>15</v>
      </c>
      <c r="AE184" s="11"/>
      <c r="AF184" s="11"/>
      <c r="AG184" s="14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">
        <f t="shared" si="2"/>
        <v>15</v>
      </c>
    </row>
    <row r="185" spans="1:60" x14ac:dyDescent="0.25">
      <c r="A185" s="2" t="s">
        <v>536</v>
      </c>
      <c r="B185" s="110" t="s">
        <v>558</v>
      </c>
      <c r="C185" s="11"/>
      <c r="D185" s="11"/>
      <c r="E185" s="11"/>
      <c r="F185" s="11"/>
      <c r="G185" s="11"/>
      <c r="H185" s="11"/>
      <c r="I185" s="11"/>
      <c r="J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>
        <v>27.5</v>
      </c>
      <c r="AE185" s="11"/>
      <c r="AF185" s="11"/>
      <c r="AG185" s="14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">
        <f t="shared" si="2"/>
        <v>27.5</v>
      </c>
    </row>
    <row r="186" spans="1:60" x14ac:dyDescent="0.25">
      <c r="A186" s="2" t="s">
        <v>536</v>
      </c>
      <c r="B186" s="211" t="s">
        <v>559</v>
      </c>
      <c r="C186" s="11"/>
      <c r="D186" s="11"/>
      <c r="E186" s="11"/>
      <c r="F186" s="11"/>
      <c r="G186" s="11"/>
      <c r="H186" s="11"/>
      <c r="I186" s="11"/>
      <c r="J186" s="11"/>
      <c r="Q186" s="11"/>
      <c r="R186" s="11"/>
      <c r="S186" s="11"/>
      <c r="T186" s="11"/>
      <c r="U186" s="11"/>
      <c r="V186" s="11"/>
      <c r="W186" s="11"/>
      <c r="X186" s="11">
        <v>76</v>
      </c>
      <c r="Y186" s="11"/>
      <c r="Z186" s="11"/>
      <c r="AA186" s="11"/>
      <c r="AB186" s="11"/>
      <c r="AC186" s="11"/>
      <c r="AD186" s="11"/>
      <c r="AE186" s="11"/>
      <c r="AF186" s="11"/>
      <c r="AG186" s="14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">
        <f t="shared" si="2"/>
        <v>76</v>
      </c>
    </row>
    <row r="187" spans="1:60" x14ac:dyDescent="0.25">
      <c r="A187" s="2" t="s">
        <v>563</v>
      </c>
      <c r="B187" s="150" t="s">
        <v>566</v>
      </c>
      <c r="C187" s="11"/>
      <c r="D187" s="11"/>
      <c r="E187" s="11"/>
      <c r="F187" s="11"/>
      <c r="G187" s="11"/>
      <c r="H187" s="11"/>
      <c r="I187" s="11"/>
      <c r="J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4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>
        <v>5660.4</v>
      </c>
      <c r="BA187" s="11"/>
      <c r="BB187" s="11"/>
      <c r="BC187" s="11"/>
      <c r="BD187" s="11"/>
      <c r="BE187" s="11"/>
      <c r="BF187" s="11"/>
      <c r="BG187" s="11"/>
      <c r="BH187" s="1">
        <f t="shared" si="2"/>
        <v>5660.4</v>
      </c>
    </row>
    <row r="188" spans="1:60" x14ac:dyDescent="0.25">
      <c r="A188" s="2" t="s">
        <v>563</v>
      </c>
      <c r="B188" s="211" t="s">
        <v>567</v>
      </c>
      <c r="C188" s="11"/>
      <c r="D188" s="11"/>
      <c r="E188" s="11"/>
      <c r="F188" s="11"/>
      <c r="G188" s="11"/>
      <c r="H188" s="11"/>
      <c r="I188" s="11"/>
      <c r="J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4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>
        <v>440.98</v>
      </c>
      <c r="BA188" s="11"/>
      <c r="BB188" s="11"/>
      <c r="BC188" s="11"/>
      <c r="BD188" s="11"/>
      <c r="BE188" s="11"/>
      <c r="BF188" s="11"/>
      <c r="BG188" s="11"/>
      <c r="BH188" s="1">
        <f t="shared" si="2"/>
        <v>440.98</v>
      </c>
    </row>
    <row r="189" spans="1:60" x14ac:dyDescent="0.25">
      <c r="A189" s="2" t="s">
        <v>570</v>
      </c>
      <c r="B189" s="211" t="s">
        <v>574</v>
      </c>
      <c r="C189" s="11"/>
      <c r="D189" s="11"/>
      <c r="E189" s="11"/>
      <c r="F189" s="11"/>
      <c r="G189" s="11"/>
      <c r="H189" s="11"/>
      <c r="I189" s="11"/>
      <c r="J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>
        <v>1044</v>
      </c>
      <c r="AG189" s="14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">
        <f t="shared" si="2"/>
        <v>1044</v>
      </c>
    </row>
    <row r="190" spans="1:60" x14ac:dyDescent="0.25">
      <c r="A190" s="2" t="s">
        <v>575</v>
      </c>
      <c r="B190" s="150" t="s">
        <v>577</v>
      </c>
      <c r="C190" s="11"/>
      <c r="D190" s="11"/>
      <c r="E190" s="11"/>
      <c r="F190" s="11"/>
      <c r="G190" s="11"/>
      <c r="H190" s="11"/>
      <c r="I190" s="11"/>
      <c r="J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4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>
        <v>1187.69</v>
      </c>
      <c r="BA190" s="11"/>
      <c r="BB190" s="11"/>
      <c r="BC190" s="11"/>
      <c r="BD190" s="11"/>
      <c r="BE190" s="11"/>
      <c r="BF190" s="11"/>
      <c r="BG190" s="11"/>
      <c r="BH190" s="1">
        <f t="shared" si="2"/>
        <v>1187.69</v>
      </c>
    </row>
    <row r="191" spans="1:60" x14ac:dyDescent="0.25">
      <c r="A191" s="2" t="s">
        <v>580</v>
      </c>
      <c r="B191" s="150" t="s">
        <v>581</v>
      </c>
      <c r="C191" s="11"/>
      <c r="D191" s="11"/>
      <c r="E191" s="11">
        <v>172.88</v>
      </c>
      <c r="F191" s="11"/>
      <c r="G191" s="11"/>
      <c r="H191" s="11"/>
      <c r="I191" s="11"/>
      <c r="J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4"/>
      <c r="AH191" s="11"/>
      <c r="AI191" s="11"/>
      <c r="AJ191" s="11"/>
      <c r="AK191" s="11"/>
      <c r="AL191" s="45"/>
      <c r="AM191" s="45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">
        <f t="shared" si="2"/>
        <v>172.88</v>
      </c>
    </row>
    <row r="192" spans="1:60" x14ac:dyDescent="0.25">
      <c r="A192" s="2" t="s">
        <v>582</v>
      </c>
      <c r="B192" s="211" t="s">
        <v>583</v>
      </c>
      <c r="C192" s="11"/>
      <c r="D192" s="11"/>
      <c r="E192" s="11"/>
      <c r="F192" s="11"/>
      <c r="G192" s="11"/>
      <c r="H192" s="11"/>
      <c r="I192" s="11"/>
      <c r="J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>
        <v>15</v>
      </c>
      <c r="AE192" s="11"/>
      <c r="AF192" s="11"/>
      <c r="AG192" s="14"/>
      <c r="AH192" s="11"/>
      <c r="AI192" s="11"/>
      <c r="AJ192" s="11"/>
      <c r="AK192" s="11"/>
      <c r="AL192" s="45"/>
      <c r="AM192" s="45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">
        <f t="shared" si="2"/>
        <v>15</v>
      </c>
    </row>
    <row r="193" spans="1:60" x14ac:dyDescent="0.25">
      <c r="A193" s="2" t="s">
        <v>582</v>
      </c>
      <c r="B193" s="211" t="s">
        <v>584</v>
      </c>
      <c r="C193" s="11"/>
      <c r="D193" s="11"/>
      <c r="E193" s="11"/>
      <c r="F193" s="11"/>
      <c r="G193" s="11"/>
      <c r="H193" s="11"/>
      <c r="I193" s="11"/>
      <c r="J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>
        <v>30</v>
      </c>
      <c r="AE193" s="11"/>
      <c r="AF193" s="11"/>
      <c r="AG193" s="14"/>
      <c r="AH193" s="11"/>
      <c r="AI193" s="11"/>
      <c r="AJ193" s="11"/>
      <c r="AK193" s="11"/>
      <c r="AL193" s="45"/>
      <c r="AM193" s="45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">
        <f t="shared" si="2"/>
        <v>30</v>
      </c>
    </row>
    <row r="194" spans="1:60" x14ac:dyDescent="0.25">
      <c r="A194" s="150" t="s">
        <v>582</v>
      </c>
      <c r="B194" s="150" t="s">
        <v>585</v>
      </c>
      <c r="C194" s="11"/>
      <c r="D194" s="11"/>
      <c r="E194" s="11"/>
      <c r="F194" s="11"/>
      <c r="G194" s="11"/>
      <c r="H194" s="11">
        <v>121.95</v>
      </c>
      <c r="I194" s="11">
        <v>525.44000000000005</v>
      </c>
      <c r="J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4"/>
      <c r="AH194" s="11"/>
      <c r="AI194" s="11"/>
      <c r="AJ194" s="11"/>
      <c r="AK194" s="11"/>
      <c r="AL194" s="45"/>
      <c r="AM194" s="45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">
        <f t="shared" si="2"/>
        <v>647.3900000000001</v>
      </c>
    </row>
    <row r="195" spans="1:60" x14ac:dyDescent="0.25">
      <c r="A195" s="150" t="s">
        <v>582</v>
      </c>
      <c r="B195" s="150" t="s">
        <v>586</v>
      </c>
      <c r="C195" s="11"/>
      <c r="D195" s="11"/>
      <c r="E195" s="11"/>
      <c r="F195" s="11"/>
      <c r="G195" s="11"/>
      <c r="H195" s="11">
        <v>37.549999999999997</v>
      </c>
      <c r="I195" s="11"/>
      <c r="J195" s="11"/>
      <c r="K195" s="11"/>
      <c r="L195" s="11"/>
      <c r="M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4"/>
      <c r="AH195" s="11"/>
      <c r="AI195" s="11"/>
      <c r="AJ195" s="11"/>
      <c r="AK195" s="11"/>
      <c r="AL195" s="45"/>
      <c r="AM195" s="45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">
        <f t="shared" ref="BH195:BH239" si="3">SUM(C195:BG195)</f>
        <v>37.549999999999997</v>
      </c>
    </row>
    <row r="196" spans="1:60" x14ac:dyDescent="0.25">
      <c r="A196" s="2" t="s">
        <v>587</v>
      </c>
      <c r="B196" s="2" t="s">
        <v>589</v>
      </c>
      <c r="C196" s="11"/>
      <c r="D196" s="11"/>
      <c r="E196" s="11"/>
      <c r="F196" s="11"/>
      <c r="G196" s="11"/>
      <c r="H196" s="11"/>
      <c r="I196" s="11"/>
      <c r="J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>
        <v>10</v>
      </c>
      <c r="AF196" s="11"/>
      <c r="AG196" s="14"/>
      <c r="AH196" s="11"/>
      <c r="AI196" s="11"/>
      <c r="AJ196" s="11">
        <v>63.5</v>
      </c>
      <c r="AK196" s="11">
        <v>80</v>
      </c>
      <c r="AL196" s="45"/>
      <c r="AM196" s="45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">
        <f t="shared" si="3"/>
        <v>153.5</v>
      </c>
    </row>
    <row r="197" spans="1:60" x14ac:dyDescent="0.25">
      <c r="A197" s="2" t="s">
        <v>587</v>
      </c>
      <c r="B197" s="2" t="s">
        <v>594</v>
      </c>
      <c r="C197" s="11"/>
      <c r="D197" s="11"/>
      <c r="E197" s="11"/>
      <c r="F197" s="11"/>
      <c r="G197" s="11"/>
      <c r="H197" s="11"/>
      <c r="I197" s="11"/>
      <c r="J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>
        <v>4989.43</v>
      </c>
      <c r="AD197" s="11"/>
      <c r="AE197" s="11"/>
      <c r="AF197" s="11"/>
      <c r="AG197" s="14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">
        <f t="shared" si="3"/>
        <v>4989.43</v>
      </c>
    </row>
    <row r="198" spans="1:60" x14ac:dyDescent="0.25">
      <c r="A198" s="2" t="s">
        <v>587</v>
      </c>
      <c r="B198" s="150" t="s">
        <v>596</v>
      </c>
      <c r="C198" s="11"/>
      <c r="D198" s="11"/>
      <c r="E198" s="11"/>
      <c r="F198" s="11"/>
      <c r="G198" s="11"/>
      <c r="H198" s="11">
        <v>121.95</v>
      </c>
      <c r="I198" s="11">
        <v>525.44000000000005</v>
      </c>
      <c r="J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4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">
        <f t="shared" si="3"/>
        <v>647.3900000000001</v>
      </c>
    </row>
    <row r="199" spans="1:60" x14ac:dyDescent="0.25">
      <c r="A199" s="150" t="s">
        <v>597</v>
      </c>
      <c r="B199" s="150" t="s">
        <v>599</v>
      </c>
      <c r="C199" s="11"/>
      <c r="D199" s="11"/>
      <c r="E199" s="11"/>
      <c r="F199" s="11"/>
      <c r="G199" s="11"/>
      <c r="H199" s="11"/>
      <c r="I199" s="11"/>
      <c r="J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>
        <v>14.54</v>
      </c>
      <c r="AD199" s="11"/>
      <c r="AE199" s="11"/>
      <c r="AF199" s="11"/>
      <c r="AG199" s="14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">
        <f t="shared" si="3"/>
        <v>14.54</v>
      </c>
    </row>
    <row r="200" spans="1:60" x14ac:dyDescent="0.25">
      <c r="A200" s="150" t="s">
        <v>597</v>
      </c>
      <c r="B200" s="150" t="s">
        <v>600</v>
      </c>
      <c r="C200" s="11"/>
      <c r="D200" s="11"/>
      <c r="E200" s="11"/>
      <c r="F200" s="11">
        <v>118.47</v>
      </c>
      <c r="G200" s="11">
        <v>728.45</v>
      </c>
      <c r="H200" s="11"/>
      <c r="I200" s="11"/>
      <c r="J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4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">
        <f t="shared" si="3"/>
        <v>846.92000000000007</v>
      </c>
    </row>
    <row r="201" spans="1:60" x14ac:dyDescent="0.25">
      <c r="A201" s="2" t="s">
        <v>611</v>
      </c>
      <c r="B201" s="117" t="s">
        <v>612</v>
      </c>
      <c r="C201" s="11"/>
      <c r="D201" s="11"/>
      <c r="E201" s="11"/>
      <c r="F201" s="11"/>
      <c r="G201" s="11"/>
      <c r="H201" s="11"/>
      <c r="I201" s="11"/>
      <c r="J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>
        <v>202.5</v>
      </c>
      <c r="AE201" s="11"/>
      <c r="AF201" s="11"/>
      <c r="AG201" s="14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">
        <f t="shared" si="3"/>
        <v>202.5</v>
      </c>
    </row>
    <row r="202" spans="1:60" x14ac:dyDescent="0.25">
      <c r="A202" s="2" t="s">
        <v>611</v>
      </c>
      <c r="B202" s="117" t="s">
        <v>613</v>
      </c>
      <c r="C202" s="11"/>
      <c r="D202" s="11"/>
      <c r="E202" s="11"/>
      <c r="F202" s="11"/>
      <c r="G202" s="11"/>
      <c r="H202" s="11"/>
      <c r="I202" s="11"/>
      <c r="J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>
        <v>111.25</v>
      </c>
      <c r="AE202" s="11"/>
      <c r="AF202" s="11"/>
      <c r="AG202" s="14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">
        <f t="shared" si="3"/>
        <v>111.25</v>
      </c>
    </row>
    <row r="203" spans="1:60" x14ac:dyDescent="0.25">
      <c r="A203" s="2" t="s">
        <v>611</v>
      </c>
      <c r="B203" s="117" t="s">
        <v>614</v>
      </c>
      <c r="C203" s="11"/>
      <c r="D203" s="11"/>
      <c r="E203" s="11"/>
      <c r="F203" s="11"/>
      <c r="G203" s="11"/>
      <c r="H203" s="11"/>
      <c r="I203" s="11"/>
      <c r="J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>
        <v>31.25</v>
      </c>
      <c r="AE203" s="11"/>
      <c r="AF203" s="11"/>
      <c r="AG203" s="14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  <c r="BH203" s="1">
        <f t="shared" si="3"/>
        <v>31.25</v>
      </c>
    </row>
    <row r="204" spans="1:60" x14ac:dyDescent="0.25">
      <c r="A204" s="2" t="s">
        <v>611</v>
      </c>
      <c r="B204" s="117" t="s">
        <v>615</v>
      </c>
      <c r="C204" s="11"/>
      <c r="D204" s="11"/>
      <c r="E204" s="11"/>
      <c r="F204" s="11"/>
      <c r="G204" s="11"/>
      <c r="H204" s="11"/>
      <c r="I204" s="11"/>
      <c r="J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>
        <v>66.25</v>
      </c>
      <c r="AE204" s="11"/>
      <c r="AF204" s="11"/>
      <c r="AG204" s="14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  <c r="BH204" s="1">
        <f t="shared" si="3"/>
        <v>66.25</v>
      </c>
    </row>
    <row r="205" spans="1:60" x14ac:dyDescent="0.25">
      <c r="A205" s="2" t="s">
        <v>611</v>
      </c>
      <c r="B205" s="53" t="s">
        <v>616</v>
      </c>
      <c r="C205" s="11"/>
      <c r="D205" s="11"/>
      <c r="E205" s="11"/>
      <c r="F205" s="11"/>
      <c r="G205" s="11"/>
      <c r="H205" s="11"/>
      <c r="I205" s="11"/>
      <c r="J205" s="11"/>
      <c r="N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>
        <v>51.25</v>
      </c>
      <c r="AE205" s="11"/>
      <c r="AF205" s="11"/>
      <c r="AG205" s="14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  <c r="BH205" s="1">
        <f t="shared" si="3"/>
        <v>51.25</v>
      </c>
    </row>
    <row r="206" spans="1:60" x14ac:dyDescent="0.25">
      <c r="A206" s="2" t="s">
        <v>611</v>
      </c>
      <c r="B206" s="53" t="s">
        <v>618</v>
      </c>
      <c r="C206" s="11"/>
      <c r="D206" s="11"/>
      <c r="E206" s="11"/>
      <c r="F206" s="11"/>
      <c r="G206" s="11"/>
      <c r="H206" s="11"/>
      <c r="I206" s="11"/>
      <c r="J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>
        <v>297.5</v>
      </c>
      <c r="AE206" s="11"/>
      <c r="AF206" s="11"/>
      <c r="AG206" s="14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">
        <f t="shared" si="3"/>
        <v>297.5</v>
      </c>
    </row>
    <row r="207" spans="1:60" x14ac:dyDescent="0.25">
      <c r="A207" s="2" t="s">
        <v>611</v>
      </c>
      <c r="B207" s="53" t="s">
        <v>621</v>
      </c>
      <c r="C207" s="11"/>
      <c r="D207" s="11"/>
      <c r="E207" s="11"/>
      <c r="F207" s="11"/>
      <c r="G207" s="11"/>
      <c r="H207" s="11"/>
      <c r="I207" s="11"/>
      <c r="J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>
        <v>170</v>
      </c>
      <c r="AE207" s="11"/>
      <c r="AF207" s="11"/>
      <c r="AG207" s="14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  <c r="BH207" s="1">
        <f t="shared" si="3"/>
        <v>170</v>
      </c>
    </row>
    <row r="208" spans="1:60" x14ac:dyDescent="0.25">
      <c r="A208" s="2" t="s">
        <v>611</v>
      </c>
      <c r="B208" s="2" t="s">
        <v>619</v>
      </c>
      <c r="C208" s="11"/>
      <c r="D208" s="11"/>
      <c r="E208" s="11"/>
      <c r="F208" s="11"/>
      <c r="G208" s="11"/>
      <c r="H208" s="11"/>
      <c r="I208" s="11"/>
      <c r="J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>
        <v>127.5</v>
      </c>
      <c r="AE208" s="11"/>
      <c r="AF208" s="11"/>
      <c r="AG208" s="14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">
        <f t="shared" si="3"/>
        <v>127.5</v>
      </c>
    </row>
    <row r="209" spans="1:60" x14ac:dyDescent="0.25">
      <c r="A209" s="2" t="s">
        <v>611</v>
      </c>
      <c r="B209" s="2" t="s">
        <v>622</v>
      </c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>
        <v>33.75</v>
      </c>
      <c r="AE209" s="11"/>
      <c r="AF209" s="11"/>
      <c r="AG209" s="14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  <c r="BF209" s="11"/>
      <c r="BG209" s="11"/>
      <c r="BH209" s="1">
        <f t="shared" si="3"/>
        <v>33.75</v>
      </c>
    </row>
    <row r="210" spans="1:60" x14ac:dyDescent="0.25">
      <c r="A210" s="2" t="s">
        <v>611</v>
      </c>
      <c r="B210" s="2" t="s">
        <v>623</v>
      </c>
      <c r="C210" s="11"/>
      <c r="D210" s="11"/>
      <c r="E210" s="11"/>
      <c r="F210" s="11"/>
      <c r="G210" s="11"/>
      <c r="H210" s="11"/>
      <c r="I210" s="11"/>
      <c r="J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>
        <v>92.5</v>
      </c>
      <c r="AE210" s="11"/>
      <c r="AF210" s="11"/>
      <c r="AG210" s="14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  <c r="BH210" s="1">
        <f t="shared" si="3"/>
        <v>92.5</v>
      </c>
    </row>
    <row r="211" spans="1:60" x14ac:dyDescent="0.25">
      <c r="A211" s="2" t="s">
        <v>611</v>
      </c>
      <c r="B211" s="2" t="s">
        <v>624</v>
      </c>
      <c r="C211" s="11"/>
      <c r="D211" s="11"/>
      <c r="E211" s="11"/>
      <c r="F211" s="11"/>
      <c r="G211" s="11"/>
      <c r="H211" s="11"/>
      <c r="I211" s="11"/>
      <c r="J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>
        <v>37.5</v>
      </c>
      <c r="AE211" s="11"/>
      <c r="AF211" s="11"/>
      <c r="AG211" s="14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  <c r="BF211" s="11"/>
      <c r="BG211" s="11"/>
      <c r="BH211" s="1">
        <f t="shared" si="3"/>
        <v>37.5</v>
      </c>
    </row>
    <row r="212" spans="1:60" x14ac:dyDescent="0.25">
      <c r="A212" s="2" t="s">
        <v>611</v>
      </c>
      <c r="B212" s="2" t="s">
        <v>620</v>
      </c>
      <c r="C212" s="11"/>
      <c r="D212" s="11"/>
      <c r="E212" s="11"/>
      <c r="F212" s="11"/>
      <c r="G212" s="11"/>
      <c r="H212" s="11"/>
      <c r="I212" s="11"/>
      <c r="J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>
        <v>165</v>
      </c>
      <c r="AE212" s="11"/>
      <c r="AF212" s="11"/>
      <c r="AG212" s="14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  <c r="BH212" s="1">
        <f t="shared" si="3"/>
        <v>165</v>
      </c>
    </row>
    <row r="213" spans="1:60" x14ac:dyDescent="0.25">
      <c r="A213" s="2" t="s">
        <v>611</v>
      </c>
      <c r="B213" s="2" t="s">
        <v>625</v>
      </c>
      <c r="C213" s="11"/>
      <c r="D213" s="11"/>
      <c r="E213" s="11"/>
      <c r="F213" s="11"/>
      <c r="G213" s="11"/>
      <c r="H213" s="11"/>
      <c r="I213" s="11"/>
      <c r="J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>
        <v>188.75</v>
      </c>
      <c r="AE213" s="11"/>
      <c r="AF213" s="11"/>
      <c r="AG213" s="14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  <c r="BF213" s="11"/>
      <c r="BG213" s="11"/>
      <c r="BH213" s="1">
        <f t="shared" si="3"/>
        <v>188.75</v>
      </c>
    </row>
    <row r="214" spans="1:60" x14ac:dyDescent="0.25">
      <c r="A214" s="2" t="s">
        <v>611</v>
      </c>
      <c r="B214" s="2" t="s">
        <v>626</v>
      </c>
      <c r="C214" s="11"/>
      <c r="D214" s="11"/>
      <c r="E214" s="11"/>
      <c r="F214" s="11"/>
      <c r="G214" s="11"/>
      <c r="H214" s="11"/>
      <c r="I214" s="11"/>
      <c r="J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>
        <v>76.25</v>
      </c>
      <c r="AE214" s="11"/>
      <c r="AF214" s="11"/>
      <c r="AG214" s="14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">
        <f t="shared" si="3"/>
        <v>76.25</v>
      </c>
    </row>
    <row r="215" spans="1:60" x14ac:dyDescent="0.25">
      <c r="A215" s="2" t="s">
        <v>611</v>
      </c>
      <c r="B215" s="2" t="s">
        <v>627</v>
      </c>
      <c r="C215" s="11"/>
      <c r="D215" s="11"/>
      <c r="E215" s="11"/>
      <c r="F215" s="11"/>
      <c r="G215" s="11"/>
      <c r="H215" s="11"/>
      <c r="I215" s="11"/>
      <c r="J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>
        <v>363.75</v>
      </c>
      <c r="AE215" s="11"/>
      <c r="AF215" s="11"/>
      <c r="AG215" s="14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  <c r="BF215" s="11"/>
      <c r="BG215" s="11"/>
      <c r="BH215" s="1">
        <f t="shared" si="3"/>
        <v>363.75</v>
      </c>
    </row>
    <row r="216" spans="1:60" x14ac:dyDescent="0.25">
      <c r="A216" s="2" t="s">
        <v>611</v>
      </c>
      <c r="B216" s="117" t="s">
        <v>617</v>
      </c>
      <c r="C216" s="11"/>
      <c r="D216" s="11"/>
      <c r="E216" s="11"/>
      <c r="F216" s="11"/>
      <c r="G216" s="11"/>
      <c r="H216" s="11"/>
      <c r="I216" s="11"/>
      <c r="J216" s="11"/>
      <c r="O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>
        <v>7.5</v>
      </c>
      <c r="AE216" s="11"/>
      <c r="AF216" s="11"/>
      <c r="AG216" s="14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">
        <f t="shared" si="3"/>
        <v>7.5</v>
      </c>
    </row>
    <row r="217" spans="1:60" x14ac:dyDescent="0.25">
      <c r="A217" s="2" t="s">
        <v>611</v>
      </c>
      <c r="B217" s="2" t="s">
        <v>628</v>
      </c>
      <c r="C217" s="11"/>
      <c r="D217" s="11"/>
      <c r="E217" s="11"/>
      <c r="F217" s="11"/>
      <c r="G217" s="11"/>
      <c r="H217" s="11"/>
      <c r="I217" s="11"/>
      <c r="J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>
        <v>2.39</v>
      </c>
      <c r="AE217" s="11"/>
      <c r="AF217" s="11"/>
      <c r="AG217" s="14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  <c r="BH217" s="1">
        <f t="shared" si="3"/>
        <v>2.39</v>
      </c>
    </row>
    <row r="218" spans="1:60" x14ac:dyDescent="0.25">
      <c r="A218" s="2" t="s">
        <v>611</v>
      </c>
      <c r="B218" s="110" t="s">
        <v>629</v>
      </c>
      <c r="C218" s="11"/>
      <c r="D218" s="11"/>
      <c r="E218" s="11"/>
      <c r="F218" s="11"/>
      <c r="G218" s="11"/>
      <c r="H218" s="11"/>
      <c r="I218" s="11"/>
      <c r="J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4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>
        <v>819</v>
      </c>
      <c r="AY218" s="11"/>
      <c r="AZ218" s="11"/>
      <c r="BA218" s="11"/>
      <c r="BB218" s="11"/>
      <c r="BC218" s="11"/>
      <c r="BD218" s="11"/>
      <c r="BE218" s="11"/>
      <c r="BF218" s="11"/>
      <c r="BG218" s="11"/>
      <c r="BH218" s="1">
        <f t="shared" si="3"/>
        <v>819</v>
      </c>
    </row>
    <row r="219" spans="1:60" x14ac:dyDescent="0.25">
      <c r="A219" s="2" t="s">
        <v>630</v>
      </c>
      <c r="B219" s="2" t="s">
        <v>631</v>
      </c>
      <c r="C219" s="11">
        <v>1544.58</v>
      </c>
      <c r="D219" s="11"/>
      <c r="E219" s="11"/>
      <c r="F219" s="11"/>
      <c r="G219" s="11"/>
      <c r="H219" s="11"/>
      <c r="I219" s="11"/>
      <c r="J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4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  <c r="BH219" s="1">
        <f t="shared" si="3"/>
        <v>1544.58</v>
      </c>
    </row>
    <row r="220" spans="1:60" x14ac:dyDescent="0.25">
      <c r="A220" s="2" t="s">
        <v>630</v>
      </c>
      <c r="B220" s="2" t="s">
        <v>632</v>
      </c>
      <c r="C220" s="11"/>
      <c r="D220" s="11">
        <v>10570</v>
      </c>
      <c r="E220" s="11"/>
      <c r="F220" s="11"/>
      <c r="G220" s="11"/>
      <c r="H220" s="11"/>
      <c r="I220" s="11"/>
      <c r="J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4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">
        <f t="shared" si="3"/>
        <v>10570</v>
      </c>
    </row>
    <row r="221" spans="1:60" x14ac:dyDescent="0.25">
      <c r="A221" s="2" t="s">
        <v>630</v>
      </c>
      <c r="B221" s="2" t="s">
        <v>634</v>
      </c>
      <c r="C221" s="11"/>
      <c r="D221" s="11"/>
      <c r="E221" s="11"/>
      <c r="F221" s="11"/>
      <c r="G221" s="11"/>
      <c r="H221" s="11"/>
      <c r="I221" s="11"/>
      <c r="J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>
        <v>1017</v>
      </c>
      <c r="AF221" s="11"/>
      <c r="AG221" s="14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  <c r="BH221" s="1">
        <f t="shared" si="3"/>
        <v>1017</v>
      </c>
    </row>
    <row r="222" spans="1:60" x14ac:dyDescent="0.25">
      <c r="A222" s="2" t="s">
        <v>630</v>
      </c>
      <c r="B222" s="2" t="s">
        <v>635</v>
      </c>
      <c r="C222" s="11"/>
      <c r="D222" s="11"/>
      <c r="E222" s="11"/>
      <c r="F222" s="11"/>
      <c r="G222" s="11"/>
      <c r="H222" s="11"/>
      <c r="I222" s="11"/>
      <c r="J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>
        <v>565</v>
      </c>
      <c r="AF222" s="11"/>
      <c r="AG222" s="14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  <c r="BH222" s="1">
        <f t="shared" si="3"/>
        <v>565</v>
      </c>
    </row>
    <row r="223" spans="1:60" x14ac:dyDescent="0.25">
      <c r="A223" s="2" t="s">
        <v>630</v>
      </c>
      <c r="B223" s="2" t="s">
        <v>636</v>
      </c>
      <c r="C223" s="11"/>
      <c r="D223" s="11"/>
      <c r="E223" s="11"/>
      <c r="F223" s="11"/>
      <c r="G223" s="11"/>
      <c r="H223" s="11"/>
      <c r="I223" s="11"/>
      <c r="J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>
        <v>187.34</v>
      </c>
      <c r="AF223" s="11"/>
      <c r="AG223" s="14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  <c r="BH223" s="1">
        <f t="shared" si="3"/>
        <v>187.34</v>
      </c>
    </row>
    <row r="224" spans="1:60" x14ac:dyDescent="0.25">
      <c r="A224" s="2" t="s">
        <v>630</v>
      </c>
      <c r="B224" s="2" t="s">
        <v>637</v>
      </c>
      <c r="C224" s="11"/>
      <c r="D224" s="11"/>
      <c r="E224" s="11"/>
      <c r="F224" s="11"/>
      <c r="G224" s="11"/>
      <c r="H224" s="11"/>
      <c r="I224" s="11"/>
      <c r="J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>
        <v>41.65</v>
      </c>
      <c r="AF224" s="11"/>
      <c r="AG224" s="14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">
        <f t="shared" si="3"/>
        <v>41.65</v>
      </c>
    </row>
    <row r="225" spans="1:60" x14ac:dyDescent="0.25">
      <c r="A225" s="2" t="s">
        <v>630</v>
      </c>
      <c r="B225" s="2" t="s">
        <v>638</v>
      </c>
      <c r="C225" s="11"/>
      <c r="D225" s="11"/>
      <c r="E225" s="11"/>
      <c r="F225" s="11"/>
      <c r="G225" s="11"/>
      <c r="H225" s="11"/>
      <c r="I225" s="11"/>
      <c r="J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>
        <v>28</v>
      </c>
      <c r="AF225" s="11"/>
      <c r="AG225" s="14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  <c r="BH225" s="1">
        <f t="shared" si="3"/>
        <v>28</v>
      </c>
    </row>
    <row r="226" spans="1:60" x14ac:dyDescent="0.25">
      <c r="A226" s="2" t="s">
        <v>630</v>
      </c>
      <c r="B226" s="2" t="s">
        <v>639</v>
      </c>
      <c r="C226" s="11"/>
      <c r="D226" s="11"/>
      <c r="E226" s="11"/>
      <c r="F226" s="11"/>
      <c r="G226" s="11"/>
      <c r="H226" s="11"/>
      <c r="I226" s="11"/>
      <c r="J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>
        <v>543.29999999999995</v>
      </c>
      <c r="AF226" s="11"/>
      <c r="AG226" s="14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">
        <f t="shared" si="3"/>
        <v>543.29999999999995</v>
      </c>
    </row>
    <row r="227" spans="1:60" x14ac:dyDescent="0.25">
      <c r="A227" s="2" t="s">
        <v>640</v>
      </c>
      <c r="B227" s="2" t="s">
        <v>642</v>
      </c>
      <c r="C227" s="11"/>
      <c r="D227" s="11"/>
      <c r="E227" s="11"/>
      <c r="F227" s="11"/>
      <c r="G227" s="11"/>
      <c r="H227" s="11"/>
      <c r="I227" s="11"/>
      <c r="J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4"/>
      <c r="AH227" s="11"/>
      <c r="AI227" s="11"/>
      <c r="AJ227" s="11"/>
      <c r="AK227" s="11"/>
      <c r="AL227" s="11">
        <v>333.33</v>
      </c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  <c r="BH227" s="1">
        <f t="shared" si="3"/>
        <v>333.33</v>
      </c>
    </row>
    <row r="228" spans="1:60" x14ac:dyDescent="0.25">
      <c r="A228" s="2" t="s">
        <v>640</v>
      </c>
      <c r="B228" s="2" t="s">
        <v>643</v>
      </c>
      <c r="C228" s="11"/>
      <c r="D228" s="11"/>
      <c r="E228" s="11"/>
      <c r="F228" s="11"/>
      <c r="G228" s="11"/>
      <c r="H228" s="11"/>
      <c r="I228" s="11"/>
      <c r="J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4"/>
      <c r="AH228" s="11"/>
      <c r="AI228" s="11"/>
      <c r="AJ228" s="11"/>
      <c r="AK228" s="11"/>
      <c r="AL228" s="11">
        <v>333.33</v>
      </c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">
        <f t="shared" si="3"/>
        <v>333.33</v>
      </c>
    </row>
    <row r="229" spans="1:60" x14ac:dyDescent="0.25">
      <c r="A229" s="2" t="s">
        <v>644</v>
      </c>
      <c r="B229" s="2" t="s">
        <v>645</v>
      </c>
      <c r="C229" s="11"/>
      <c r="D229" s="11"/>
      <c r="E229" s="11"/>
      <c r="F229" s="11"/>
      <c r="G229" s="11"/>
      <c r="H229" s="11"/>
      <c r="I229" s="11"/>
      <c r="J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4"/>
      <c r="AH229" s="11"/>
      <c r="AI229" s="11"/>
      <c r="AJ229" s="11"/>
      <c r="AK229" s="11"/>
      <c r="AL229" s="11">
        <v>222.22</v>
      </c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">
        <f t="shared" si="3"/>
        <v>222.22</v>
      </c>
    </row>
    <row r="230" spans="1:60" x14ac:dyDescent="0.25">
      <c r="A230" s="2" t="s">
        <v>647</v>
      </c>
      <c r="B230" s="117" t="s">
        <v>648</v>
      </c>
      <c r="C230" s="11"/>
      <c r="D230" s="11"/>
      <c r="E230" s="11"/>
      <c r="F230" s="11"/>
      <c r="G230" s="11"/>
      <c r="H230" s="11"/>
      <c r="I230" s="11"/>
      <c r="J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>
        <v>64.84</v>
      </c>
      <c r="AD230" s="11"/>
      <c r="AE230" s="11"/>
      <c r="AF230" s="11"/>
      <c r="AG230" s="14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">
        <f t="shared" si="3"/>
        <v>64.84</v>
      </c>
    </row>
    <row r="231" spans="1:60" x14ac:dyDescent="0.25">
      <c r="A231" s="2" t="s">
        <v>675</v>
      </c>
      <c r="B231" s="2" t="s">
        <v>681</v>
      </c>
      <c r="C231" s="11"/>
      <c r="D231" s="11"/>
      <c r="E231" s="11"/>
      <c r="F231" s="11"/>
      <c r="G231" s="11"/>
      <c r="H231" s="11"/>
      <c r="I231" s="11"/>
      <c r="J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>
        <v>477.74</v>
      </c>
      <c r="AD231" s="11"/>
      <c r="AE231" s="11"/>
      <c r="AF231" s="11"/>
      <c r="AG231" s="14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  <c r="BH231" s="1">
        <f t="shared" si="3"/>
        <v>477.74</v>
      </c>
    </row>
    <row r="232" spans="1:60" x14ac:dyDescent="0.25">
      <c r="A232" s="2" t="s">
        <v>675</v>
      </c>
      <c r="B232" s="2" t="s">
        <v>682</v>
      </c>
      <c r="C232" s="11"/>
      <c r="D232" s="11"/>
      <c r="E232" s="11"/>
      <c r="F232" s="11"/>
      <c r="G232" s="11"/>
      <c r="H232" s="11"/>
      <c r="I232" s="11"/>
      <c r="J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>
        <v>201.08</v>
      </c>
      <c r="AD232" s="11"/>
      <c r="AE232" s="11"/>
      <c r="AF232" s="11"/>
      <c r="AG232" s="14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">
        <f t="shared" si="3"/>
        <v>201.08</v>
      </c>
    </row>
    <row r="233" spans="1:60" x14ac:dyDescent="0.25">
      <c r="A233" s="2" t="s">
        <v>686</v>
      </c>
      <c r="B233" s="2" t="s">
        <v>687</v>
      </c>
      <c r="C233" s="11"/>
      <c r="D233" s="11"/>
      <c r="E233" s="11"/>
      <c r="F233" s="11"/>
      <c r="G233" s="11"/>
      <c r="H233" s="11"/>
      <c r="I233" s="11"/>
      <c r="J233" s="11">
        <v>1000</v>
      </c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4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  <c r="BH233" s="1">
        <f t="shared" si="3"/>
        <v>1000</v>
      </c>
    </row>
    <row r="234" spans="1:60" x14ac:dyDescent="0.25">
      <c r="A234" s="2" t="s">
        <v>688</v>
      </c>
      <c r="B234" s="2" t="s">
        <v>689</v>
      </c>
      <c r="C234" s="11"/>
      <c r="D234" s="11"/>
      <c r="E234" s="11"/>
      <c r="F234" s="11"/>
      <c r="G234" s="11"/>
      <c r="H234" s="11"/>
      <c r="I234" s="11"/>
      <c r="J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>
        <v>15</v>
      </c>
      <c r="AE234" s="11"/>
      <c r="AF234" s="11"/>
      <c r="AG234" s="14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  <c r="BH234" s="1">
        <f t="shared" si="3"/>
        <v>15</v>
      </c>
    </row>
    <row r="235" spans="1:60" x14ac:dyDescent="0.25">
      <c r="A235" s="2" t="s">
        <v>688</v>
      </c>
      <c r="B235" s="2" t="s">
        <v>690</v>
      </c>
      <c r="C235" s="11"/>
      <c r="D235" s="11"/>
      <c r="E235" s="11"/>
      <c r="F235" s="11"/>
      <c r="G235" s="11"/>
      <c r="H235" s="11"/>
      <c r="I235" s="11"/>
      <c r="J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>
        <v>30</v>
      </c>
      <c r="AE235" s="11"/>
      <c r="AF235" s="11"/>
      <c r="AG235" s="14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  <c r="BH235" s="1">
        <f t="shared" si="3"/>
        <v>30</v>
      </c>
    </row>
    <row r="236" spans="1:60" x14ac:dyDescent="0.25">
      <c r="A236" s="2" t="s">
        <v>688</v>
      </c>
      <c r="B236" s="2" t="s">
        <v>691</v>
      </c>
      <c r="C236" s="11"/>
      <c r="D236" s="11"/>
      <c r="E236" s="11"/>
      <c r="F236" s="11"/>
      <c r="G236" s="11"/>
      <c r="H236" s="11"/>
      <c r="I236" s="11"/>
      <c r="J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>
        <v>8.86</v>
      </c>
      <c r="AE236" s="11"/>
      <c r="AF236" s="11"/>
      <c r="AG236" s="14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  <c r="BH236" s="1">
        <f t="shared" si="3"/>
        <v>8.86</v>
      </c>
    </row>
    <row r="237" spans="1:60" x14ac:dyDescent="0.25">
      <c r="A237" s="2" t="s">
        <v>688</v>
      </c>
      <c r="B237" s="2" t="s">
        <v>704</v>
      </c>
      <c r="C237" s="11"/>
      <c r="D237" s="11"/>
      <c r="E237" s="11"/>
      <c r="F237" s="11"/>
      <c r="G237" s="11"/>
      <c r="H237" s="11"/>
      <c r="I237" s="11"/>
      <c r="J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4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>
        <v>162.35</v>
      </c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  <c r="BH237" s="1">
        <f t="shared" si="3"/>
        <v>162.35</v>
      </c>
    </row>
    <row r="238" spans="1:60" x14ac:dyDescent="0.25">
      <c r="A238" s="2" t="s">
        <v>708</v>
      </c>
      <c r="B238" s="2" t="s">
        <v>718</v>
      </c>
      <c r="C238" s="11"/>
      <c r="D238" s="11"/>
      <c r="E238" s="11"/>
      <c r="F238" s="11"/>
      <c r="G238" s="11"/>
      <c r="H238" s="11"/>
      <c r="I238" s="11"/>
      <c r="J238" s="11"/>
      <c r="O238" s="11">
        <v>1386.91</v>
      </c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4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11"/>
      <c r="BG238" s="11"/>
      <c r="BH238" s="1">
        <f t="shared" si="3"/>
        <v>1386.91</v>
      </c>
    </row>
    <row r="239" spans="1:60" ht="15.75" x14ac:dyDescent="0.25">
      <c r="A239" s="2" t="s">
        <v>719</v>
      </c>
      <c r="B239" s="2" t="s">
        <v>720</v>
      </c>
      <c r="C239" s="18"/>
      <c r="D239" s="18"/>
      <c r="E239" s="18"/>
      <c r="F239" s="18"/>
      <c r="G239" s="18"/>
      <c r="H239" s="18"/>
      <c r="I239" s="18"/>
      <c r="J239" s="18"/>
      <c r="Q239" s="18"/>
      <c r="R239" s="18"/>
      <c r="S239" s="121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>
        <v>3.53</v>
      </c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88"/>
      <c r="AU239" s="6"/>
      <c r="BH239" s="1">
        <f t="shared" si="3"/>
        <v>3.53</v>
      </c>
    </row>
    <row r="240" spans="1:60" x14ac:dyDescent="0.25">
      <c r="A240" s="2" t="s">
        <v>719</v>
      </c>
      <c r="B240" s="2" t="s">
        <v>721</v>
      </c>
      <c r="C240" s="11"/>
      <c r="D240" s="11"/>
      <c r="E240" s="11"/>
      <c r="F240" s="11"/>
      <c r="G240" s="11"/>
      <c r="H240" s="11"/>
      <c r="I240" s="11"/>
      <c r="J240" s="11"/>
      <c r="N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>
        <v>33.18</v>
      </c>
      <c r="AD240" s="11"/>
      <c r="AE240" s="11"/>
      <c r="AF240" s="11"/>
      <c r="AG240" s="14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  <c r="BH240" s="1">
        <f t="shared" ref="BH240:BH268" si="4">SUM(C240:BG240)</f>
        <v>33.18</v>
      </c>
    </row>
    <row r="241" spans="1:60" x14ac:dyDescent="0.25">
      <c r="A241" s="2" t="s">
        <v>725</v>
      </c>
      <c r="B241" s="2" t="s">
        <v>726</v>
      </c>
      <c r="C241" s="11"/>
      <c r="D241" s="11"/>
      <c r="E241" s="11"/>
      <c r="F241" s="11"/>
      <c r="G241" s="11"/>
      <c r="H241" s="11"/>
      <c r="I241" s="11"/>
      <c r="J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4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>
        <v>250</v>
      </c>
      <c r="BC241" s="11"/>
      <c r="BD241" s="11"/>
      <c r="BE241" s="11"/>
      <c r="BF241" s="11"/>
      <c r="BG241" s="11"/>
      <c r="BH241" s="1">
        <f t="shared" si="4"/>
        <v>250</v>
      </c>
    </row>
    <row r="242" spans="1:60" x14ac:dyDescent="0.25">
      <c r="A242" s="2" t="s">
        <v>725</v>
      </c>
      <c r="B242" s="2" t="s">
        <v>727</v>
      </c>
      <c r="C242" s="11"/>
      <c r="D242" s="11"/>
      <c r="E242" s="11">
        <v>36.799999999999997</v>
      </c>
      <c r="F242" s="11"/>
      <c r="G242" s="11"/>
      <c r="H242" s="11"/>
      <c r="I242" s="11"/>
      <c r="J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4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  <c r="BH242" s="1">
        <f t="shared" si="4"/>
        <v>36.799999999999997</v>
      </c>
    </row>
    <row r="243" spans="1:60" x14ac:dyDescent="0.25">
      <c r="A243" s="2" t="s">
        <v>725</v>
      </c>
      <c r="B243" s="2" t="s">
        <v>728</v>
      </c>
      <c r="C243" s="11"/>
      <c r="D243" s="11"/>
      <c r="E243" s="11"/>
      <c r="F243" s="11"/>
      <c r="G243" s="11"/>
      <c r="H243" s="11"/>
      <c r="I243" s="11"/>
      <c r="J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4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>
        <v>1187.69</v>
      </c>
      <c r="BA243" s="11"/>
      <c r="BB243" s="11"/>
      <c r="BC243" s="11"/>
      <c r="BD243" s="11"/>
      <c r="BE243" s="11"/>
      <c r="BF243" s="11"/>
      <c r="BG243" s="11"/>
      <c r="BH243" s="1">
        <f t="shared" si="4"/>
        <v>1187.69</v>
      </c>
    </row>
    <row r="244" spans="1:60" x14ac:dyDescent="0.25">
      <c r="A244" s="2" t="s">
        <v>729</v>
      </c>
      <c r="B244" s="2" t="s">
        <v>730</v>
      </c>
      <c r="C244" s="11"/>
      <c r="D244" s="11"/>
      <c r="E244" s="11"/>
      <c r="F244" s="11"/>
      <c r="G244" s="11"/>
      <c r="H244" s="11"/>
      <c r="I244" s="11"/>
      <c r="J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>
        <v>14.54</v>
      </c>
      <c r="AD244" s="11"/>
      <c r="AE244" s="11"/>
      <c r="AF244" s="11"/>
      <c r="AG244" s="14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">
        <f t="shared" si="4"/>
        <v>14.54</v>
      </c>
    </row>
    <row r="245" spans="1:60" x14ac:dyDescent="0.25">
      <c r="A245" s="2" t="s">
        <v>734</v>
      </c>
      <c r="B245" s="2" t="s">
        <v>735</v>
      </c>
      <c r="C245" s="11"/>
      <c r="D245" s="11"/>
      <c r="E245" s="11"/>
      <c r="F245" s="11"/>
      <c r="G245" s="11"/>
      <c r="H245" s="11"/>
      <c r="I245" s="11"/>
      <c r="J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>
        <v>543.29999999999995</v>
      </c>
      <c r="AF245" s="11"/>
      <c r="AG245" s="14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  <c r="BH245" s="1">
        <f t="shared" si="4"/>
        <v>543.29999999999995</v>
      </c>
    </row>
    <row r="246" spans="1:60" x14ac:dyDescent="0.25">
      <c r="A246" s="2" t="s">
        <v>734</v>
      </c>
      <c r="B246" s="2" t="s">
        <v>736</v>
      </c>
      <c r="C246" s="11"/>
      <c r="D246" s="11"/>
      <c r="E246" s="11"/>
      <c r="F246" s="11"/>
      <c r="G246" s="11"/>
      <c r="H246" s="11"/>
      <c r="I246" s="11"/>
      <c r="J246" s="11"/>
      <c r="P246" s="18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4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>
        <v>50</v>
      </c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">
        <f t="shared" si="4"/>
        <v>50</v>
      </c>
    </row>
    <row r="247" spans="1:60" x14ac:dyDescent="0.25">
      <c r="A247" s="2" t="s">
        <v>734</v>
      </c>
      <c r="B247" s="2" t="s">
        <v>738</v>
      </c>
      <c r="C247" s="11"/>
      <c r="D247" s="11"/>
      <c r="E247" s="11"/>
      <c r="F247" s="11"/>
      <c r="G247" s="11"/>
      <c r="H247" s="11"/>
      <c r="I247" s="11"/>
      <c r="J247" s="11"/>
      <c r="P247" s="14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>
        <v>5596.07</v>
      </c>
      <c r="AD247" s="11"/>
      <c r="AE247" s="11"/>
      <c r="AF247" s="11"/>
      <c r="AG247" s="14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">
        <f t="shared" si="4"/>
        <v>5596.07</v>
      </c>
    </row>
    <row r="248" spans="1:60" x14ac:dyDescent="0.25">
      <c r="A248" s="2" t="s">
        <v>739</v>
      </c>
      <c r="B248" s="2" t="s">
        <v>740</v>
      </c>
      <c r="C248" s="11"/>
      <c r="D248" s="11"/>
      <c r="E248" s="11"/>
      <c r="F248" s="11"/>
      <c r="G248" s="11"/>
      <c r="H248" s="11"/>
      <c r="I248" s="11"/>
      <c r="J248" s="11"/>
      <c r="P248" s="14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4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>
        <v>250</v>
      </c>
      <c r="BC248" s="11"/>
      <c r="BD248" s="11"/>
      <c r="BE248" s="11"/>
      <c r="BF248" s="11"/>
      <c r="BG248" s="11"/>
      <c r="BH248" s="1">
        <f t="shared" si="4"/>
        <v>250</v>
      </c>
    </row>
    <row r="249" spans="1:60" x14ac:dyDescent="0.25">
      <c r="A249" s="2" t="s">
        <v>739</v>
      </c>
      <c r="B249" s="2" t="s">
        <v>741</v>
      </c>
      <c r="C249" s="11"/>
      <c r="D249" s="11"/>
      <c r="E249" s="11"/>
      <c r="F249" s="11"/>
      <c r="G249" s="11"/>
      <c r="H249" s="11"/>
      <c r="I249" s="11"/>
      <c r="J249" s="11"/>
      <c r="P249" s="14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4"/>
      <c r="AH249" s="11"/>
      <c r="AI249" s="11"/>
      <c r="AJ249" s="11"/>
      <c r="AK249" s="11"/>
      <c r="AL249" s="11">
        <v>222.22</v>
      </c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">
        <f t="shared" si="4"/>
        <v>222.22</v>
      </c>
    </row>
    <row r="250" spans="1:60" x14ac:dyDescent="0.25">
      <c r="A250" s="2" t="s">
        <v>739</v>
      </c>
      <c r="B250" s="2" t="s">
        <v>742</v>
      </c>
      <c r="C250" s="11"/>
      <c r="D250" s="11"/>
      <c r="E250" s="11"/>
      <c r="F250" s="11"/>
      <c r="G250" s="11"/>
      <c r="H250" s="11"/>
      <c r="I250" s="11"/>
      <c r="J250" s="11"/>
      <c r="P250" s="14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>
        <v>23.7</v>
      </c>
      <c r="AD250" s="11"/>
      <c r="AE250" s="11"/>
      <c r="AF250" s="11"/>
      <c r="AG250" s="14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">
        <f t="shared" si="4"/>
        <v>23.7</v>
      </c>
    </row>
    <row r="251" spans="1:60" x14ac:dyDescent="0.25">
      <c r="A251" s="2" t="s">
        <v>739</v>
      </c>
      <c r="B251" s="2" t="s">
        <v>745</v>
      </c>
      <c r="C251" s="11"/>
      <c r="D251" s="11"/>
      <c r="E251" s="11"/>
      <c r="F251" s="11"/>
      <c r="G251" s="11"/>
      <c r="H251" s="11"/>
      <c r="I251" s="11"/>
      <c r="J251" s="11"/>
      <c r="P251" s="14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4"/>
      <c r="AH251" s="11"/>
      <c r="AI251" s="11"/>
      <c r="AJ251" s="11"/>
      <c r="AK251" s="11"/>
      <c r="AL251" s="11">
        <v>333.33</v>
      </c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  <c r="BH251" s="1">
        <f t="shared" si="4"/>
        <v>333.33</v>
      </c>
    </row>
    <row r="252" spans="1:60" x14ac:dyDescent="0.25">
      <c r="A252" s="2" t="s">
        <v>739</v>
      </c>
      <c r="B252" s="2" t="s">
        <v>746</v>
      </c>
      <c r="C252" s="11"/>
      <c r="D252" s="11"/>
      <c r="E252" s="11"/>
      <c r="F252" s="11"/>
      <c r="G252" s="11"/>
      <c r="H252" s="11"/>
      <c r="I252" s="11"/>
      <c r="J252" s="11"/>
      <c r="P252" s="14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>
        <v>915.3</v>
      </c>
      <c r="AF252" s="11"/>
      <c r="AG252" s="14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">
        <f t="shared" si="4"/>
        <v>915.3</v>
      </c>
    </row>
    <row r="253" spans="1:60" x14ac:dyDescent="0.25">
      <c r="A253" s="2" t="s">
        <v>739</v>
      </c>
      <c r="B253" s="2" t="s">
        <v>750</v>
      </c>
      <c r="C253" s="11"/>
      <c r="D253" s="11"/>
      <c r="E253" s="11"/>
      <c r="F253" s="11"/>
      <c r="G253" s="11"/>
      <c r="H253" s="11"/>
      <c r="I253" s="11"/>
      <c r="J253" s="11"/>
      <c r="P253" s="14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>
        <v>2.39</v>
      </c>
      <c r="AE253" s="11"/>
      <c r="AF253" s="11"/>
      <c r="AG253" s="14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">
        <f t="shared" si="4"/>
        <v>2.39</v>
      </c>
    </row>
    <row r="254" spans="1:60" x14ac:dyDescent="0.25">
      <c r="A254" s="2" t="s">
        <v>751</v>
      </c>
      <c r="B254" s="2" t="s">
        <v>752</v>
      </c>
      <c r="C254" s="11"/>
      <c r="D254" s="11"/>
      <c r="E254" s="11"/>
      <c r="F254" s="11"/>
      <c r="G254" s="11"/>
      <c r="H254" s="11"/>
      <c r="I254" s="11">
        <v>338.19</v>
      </c>
      <c r="J254" s="11"/>
      <c r="P254" s="14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4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">
        <f t="shared" si="4"/>
        <v>338.19</v>
      </c>
    </row>
    <row r="255" spans="1:60" x14ac:dyDescent="0.25">
      <c r="A255" s="2" t="s">
        <v>751</v>
      </c>
      <c r="B255" s="2" t="s">
        <v>753</v>
      </c>
      <c r="C255" s="11"/>
      <c r="D255" s="11"/>
      <c r="E255" s="11"/>
      <c r="F255" s="11"/>
      <c r="G255" s="11"/>
      <c r="H255" s="11">
        <v>150.28</v>
      </c>
      <c r="I255" s="11">
        <v>506.64</v>
      </c>
      <c r="J255" s="11"/>
      <c r="P255" s="14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4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">
        <f t="shared" si="4"/>
        <v>656.92</v>
      </c>
    </row>
    <row r="256" spans="1:60" x14ac:dyDescent="0.25">
      <c r="A256" s="2" t="s">
        <v>751</v>
      </c>
      <c r="B256" s="2" t="s">
        <v>754</v>
      </c>
      <c r="C256" s="11">
        <v>1415.83</v>
      </c>
      <c r="D256" s="11"/>
      <c r="E256" s="11"/>
      <c r="F256" s="11"/>
      <c r="G256" s="11"/>
      <c r="H256" s="11"/>
      <c r="I256" s="11"/>
      <c r="J256" s="11"/>
      <c r="P256" s="14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4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  <c r="BH256" s="1">
        <f t="shared" si="4"/>
        <v>1415.83</v>
      </c>
    </row>
    <row r="257" spans="1:60" x14ac:dyDescent="0.25">
      <c r="A257" s="2" t="s">
        <v>751</v>
      </c>
      <c r="B257" s="2" t="s">
        <v>755</v>
      </c>
      <c r="C257" s="11"/>
      <c r="D257" s="11">
        <v>11137.71</v>
      </c>
      <c r="E257" s="11"/>
      <c r="F257" s="11"/>
      <c r="G257" s="11"/>
      <c r="H257" s="11"/>
      <c r="I257" s="11"/>
      <c r="J257" s="11"/>
      <c r="P257" s="14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4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">
        <f t="shared" si="4"/>
        <v>11137.71</v>
      </c>
    </row>
    <row r="258" spans="1:60" x14ac:dyDescent="0.25">
      <c r="A258" s="2" t="s">
        <v>751</v>
      </c>
      <c r="B258" s="2" t="s">
        <v>758</v>
      </c>
      <c r="C258" s="11"/>
      <c r="D258" s="11"/>
      <c r="E258" s="11"/>
      <c r="F258" s="11"/>
      <c r="G258" s="11"/>
      <c r="H258" s="11">
        <v>27.04</v>
      </c>
      <c r="I258" s="11"/>
      <c r="J258" s="11"/>
      <c r="P258" s="14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4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  <c r="BH258" s="1">
        <f t="shared" si="4"/>
        <v>27.04</v>
      </c>
    </row>
    <row r="259" spans="1:60" x14ac:dyDescent="0.25">
      <c r="A259" s="2" t="s">
        <v>751</v>
      </c>
      <c r="B259" s="212" t="s">
        <v>761</v>
      </c>
      <c r="C259" s="11"/>
      <c r="D259" s="11"/>
      <c r="E259" s="11"/>
      <c r="F259" s="11"/>
      <c r="G259" s="11"/>
      <c r="H259" s="11"/>
      <c r="I259" s="11"/>
      <c r="J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>
        <v>82.66</v>
      </c>
      <c r="AD259" s="11"/>
      <c r="AE259" s="11"/>
      <c r="AF259" s="11"/>
      <c r="AG259" s="14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">
        <f t="shared" si="4"/>
        <v>82.66</v>
      </c>
    </row>
    <row r="260" spans="1:60" ht="17.25" customHeight="1" x14ac:dyDescent="0.25">
      <c r="A260" s="2" t="s">
        <v>751</v>
      </c>
      <c r="B260" s="212" t="s">
        <v>762</v>
      </c>
      <c r="C260" s="11"/>
      <c r="D260" s="11"/>
      <c r="E260" s="11"/>
      <c r="F260" s="11"/>
      <c r="G260" s="11"/>
      <c r="H260" s="11"/>
      <c r="I260" s="11"/>
      <c r="J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>
        <v>186.75</v>
      </c>
      <c r="AD260" s="11"/>
      <c r="AE260" s="11"/>
      <c r="AF260" s="11"/>
      <c r="AG260" s="14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">
        <f t="shared" si="4"/>
        <v>186.75</v>
      </c>
    </row>
    <row r="261" spans="1:60" x14ac:dyDescent="0.25">
      <c r="A261" s="2" t="s">
        <v>751</v>
      </c>
      <c r="B261" s="211" t="s">
        <v>763</v>
      </c>
      <c r="C261" s="11"/>
      <c r="D261" s="11"/>
      <c r="E261" s="11"/>
      <c r="F261" s="11"/>
      <c r="G261" s="11"/>
      <c r="H261" s="11"/>
      <c r="I261" s="11"/>
      <c r="J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>
        <v>563.16999999999996</v>
      </c>
      <c r="AD261" s="11"/>
      <c r="AE261" s="11"/>
      <c r="AF261" s="11"/>
      <c r="AG261" s="14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">
        <f t="shared" si="4"/>
        <v>563.16999999999996</v>
      </c>
    </row>
    <row r="262" spans="1:60" x14ac:dyDescent="0.25">
      <c r="A262" s="2" t="s">
        <v>751</v>
      </c>
      <c r="B262" s="212" t="s">
        <v>766</v>
      </c>
      <c r="C262" s="11"/>
      <c r="D262" s="11"/>
      <c r="E262" s="11"/>
      <c r="F262" s="11">
        <v>145.97999999999999</v>
      </c>
      <c r="G262" s="11">
        <v>660.45</v>
      </c>
      <c r="H262" s="11"/>
      <c r="I262" s="11"/>
      <c r="J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4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  <c r="BH262" s="1">
        <f t="shared" si="4"/>
        <v>806.43000000000006</v>
      </c>
    </row>
    <row r="263" spans="1:60" x14ac:dyDescent="0.25">
      <c r="A263" s="2" t="s">
        <v>767</v>
      </c>
      <c r="B263" s="211" t="s">
        <v>768</v>
      </c>
      <c r="C263" s="11"/>
      <c r="D263" s="11"/>
      <c r="E263" s="11"/>
      <c r="F263" s="11"/>
      <c r="G263" s="11"/>
      <c r="H263" s="11"/>
      <c r="I263" s="11"/>
      <c r="J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>
        <v>27.75</v>
      </c>
      <c r="AF263" s="11"/>
      <c r="AG263" s="14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">
        <f t="shared" si="4"/>
        <v>27.75</v>
      </c>
    </row>
    <row r="264" spans="1:60" x14ac:dyDescent="0.25">
      <c r="A264" s="2" t="s">
        <v>767</v>
      </c>
      <c r="B264" s="211" t="s">
        <v>769</v>
      </c>
      <c r="C264" s="11"/>
      <c r="D264" s="11"/>
      <c r="E264" s="11"/>
      <c r="F264" s="11"/>
      <c r="G264" s="11"/>
      <c r="H264" s="11"/>
      <c r="I264" s="11"/>
      <c r="J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>
        <v>41.46</v>
      </c>
      <c r="AF264" s="11"/>
      <c r="AG264" s="14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  <c r="BH264" s="1">
        <f t="shared" si="4"/>
        <v>41.46</v>
      </c>
    </row>
    <row r="265" spans="1:60" x14ac:dyDescent="0.25">
      <c r="A265" s="2" t="s">
        <v>767</v>
      </c>
      <c r="B265" s="211" t="s">
        <v>770</v>
      </c>
      <c r="C265" s="11"/>
      <c r="D265" s="11"/>
      <c r="E265" s="11"/>
      <c r="F265" s="11"/>
      <c r="G265" s="11"/>
      <c r="H265" s="11"/>
      <c r="I265" s="11"/>
      <c r="J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>
        <v>190.5</v>
      </c>
      <c r="AF265" s="11"/>
      <c r="AG265" s="14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">
        <f t="shared" si="4"/>
        <v>190.5</v>
      </c>
    </row>
    <row r="266" spans="1:60" x14ac:dyDescent="0.25">
      <c r="A266" s="2" t="s">
        <v>767</v>
      </c>
      <c r="B266" s="211" t="s">
        <v>771</v>
      </c>
      <c r="C266" s="11"/>
      <c r="D266" s="11"/>
      <c r="E266" s="11"/>
      <c r="F266" s="11"/>
      <c r="G266" s="11"/>
      <c r="H266" s="11"/>
      <c r="I266" s="11"/>
      <c r="J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>
        <v>565</v>
      </c>
      <c r="AF266" s="11"/>
      <c r="AG266" s="14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  <c r="BH266" s="1">
        <f t="shared" si="4"/>
        <v>565</v>
      </c>
    </row>
    <row r="267" spans="1:60" x14ac:dyDescent="0.25">
      <c r="A267" s="2" t="s">
        <v>767</v>
      </c>
      <c r="B267" s="211" t="s">
        <v>772</v>
      </c>
      <c r="C267" s="11"/>
      <c r="D267" s="11"/>
      <c r="E267" s="11"/>
      <c r="F267" s="11"/>
      <c r="G267" s="11"/>
      <c r="H267" s="11"/>
      <c r="I267" s="11"/>
      <c r="J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>
        <v>1017</v>
      </c>
      <c r="AF267" s="11"/>
      <c r="AG267" s="14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">
        <f t="shared" si="4"/>
        <v>1017</v>
      </c>
    </row>
    <row r="268" spans="1:60" x14ac:dyDescent="0.25">
      <c r="A268" s="2" t="s">
        <v>767</v>
      </c>
      <c r="B268" s="117" t="s">
        <v>777</v>
      </c>
      <c r="C268" s="11"/>
      <c r="D268" s="11"/>
      <c r="E268" s="11"/>
      <c r="F268" s="11"/>
      <c r="G268" s="11"/>
      <c r="H268" s="11"/>
      <c r="I268" s="11"/>
      <c r="J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>
        <v>202.5</v>
      </c>
      <c r="AE268" s="11"/>
      <c r="AF268" s="11"/>
      <c r="AG268" s="14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>
        <v>162.35</v>
      </c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  <c r="BH268" s="1">
        <f t="shared" si="4"/>
        <v>364.85</v>
      </c>
    </row>
    <row r="269" spans="1:60" x14ac:dyDescent="0.25">
      <c r="A269" s="2" t="s">
        <v>767</v>
      </c>
      <c r="B269" s="117" t="s">
        <v>778</v>
      </c>
      <c r="C269" s="11"/>
      <c r="D269" s="11"/>
      <c r="E269" s="11"/>
      <c r="F269" s="11"/>
      <c r="G269" s="11"/>
      <c r="H269" s="11"/>
      <c r="I269" s="11"/>
      <c r="J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>
        <v>111.25</v>
      </c>
      <c r="AE269" s="11"/>
      <c r="AF269" s="11"/>
      <c r="AG269" s="14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  <c r="BH269" s="1">
        <f t="shared" ref="BH269:BH300" si="5">SUM(C269:BG269)</f>
        <v>111.25</v>
      </c>
    </row>
    <row r="270" spans="1:60" x14ac:dyDescent="0.25">
      <c r="A270" s="2" t="s">
        <v>767</v>
      </c>
      <c r="B270" s="117" t="s">
        <v>779</v>
      </c>
      <c r="C270" s="11"/>
      <c r="D270" s="11"/>
      <c r="E270" s="11"/>
      <c r="F270" s="11"/>
      <c r="G270" s="11"/>
      <c r="H270" s="11"/>
      <c r="I270" s="11"/>
      <c r="J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>
        <v>31.25</v>
      </c>
      <c r="AE270" s="11"/>
      <c r="AF270" s="11"/>
      <c r="AG270" s="14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">
        <f t="shared" si="5"/>
        <v>31.25</v>
      </c>
    </row>
    <row r="271" spans="1:60" x14ac:dyDescent="0.25">
      <c r="A271" s="2" t="s">
        <v>767</v>
      </c>
      <c r="B271" s="117" t="s">
        <v>780</v>
      </c>
      <c r="C271" s="11"/>
      <c r="D271" s="11"/>
      <c r="E271" s="11"/>
      <c r="F271" s="11"/>
      <c r="G271" s="11"/>
      <c r="H271" s="11"/>
      <c r="I271" s="11"/>
      <c r="J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>
        <v>66.25</v>
      </c>
      <c r="AE271" s="11"/>
      <c r="AF271" s="11"/>
      <c r="AG271" s="14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">
        <f t="shared" si="5"/>
        <v>66.25</v>
      </c>
    </row>
    <row r="272" spans="1:60" x14ac:dyDescent="0.25">
      <c r="A272" s="2" t="s">
        <v>767</v>
      </c>
      <c r="B272" s="53" t="s">
        <v>792</v>
      </c>
      <c r="C272" s="11"/>
      <c r="D272" s="11"/>
      <c r="E272" s="11"/>
      <c r="F272" s="11"/>
      <c r="G272" s="11"/>
      <c r="H272" s="11"/>
      <c r="I272" s="11"/>
      <c r="J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>
        <v>51.25</v>
      </c>
      <c r="AE272" s="11"/>
      <c r="AF272" s="11"/>
      <c r="AG272" s="14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  <c r="BH272" s="1">
        <f t="shared" si="5"/>
        <v>51.25</v>
      </c>
    </row>
    <row r="273" spans="1:60" x14ac:dyDescent="0.25">
      <c r="A273" s="2" t="s">
        <v>767</v>
      </c>
      <c r="B273" s="53" t="s">
        <v>781</v>
      </c>
      <c r="C273" s="11"/>
      <c r="D273" s="11"/>
      <c r="E273" s="11"/>
      <c r="F273" s="11"/>
      <c r="G273" s="11"/>
      <c r="H273" s="11"/>
      <c r="I273" s="11"/>
      <c r="J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>
        <v>297.5</v>
      </c>
      <c r="AE273" s="11"/>
      <c r="AF273" s="11"/>
      <c r="AG273" s="14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">
        <f t="shared" si="5"/>
        <v>297.5</v>
      </c>
    </row>
    <row r="274" spans="1:60" x14ac:dyDescent="0.25">
      <c r="A274" s="2" t="s">
        <v>767</v>
      </c>
      <c r="B274" s="53" t="s">
        <v>784</v>
      </c>
      <c r="C274" s="11"/>
      <c r="D274" s="11"/>
      <c r="E274" s="11"/>
      <c r="F274" s="11"/>
      <c r="G274" s="11"/>
      <c r="H274" s="11"/>
      <c r="I274" s="11"/>
      <c r="J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>
        <v>170</v>
      </c>
      <c r="AE274" s="11"/>
      <c r="AF274" s="11"/>
      <c r="AG274" s="14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  <c r="BH274" s="1">
        <f t="shared" si="5"/>
        <v>170</v>
      </c>
    </row>
    <row r="275" spans="1:60" x14ac:dyDescent="0.25">
      <c r="A275" s="2" t="s">
        <v>767</v>
      </c>
      <c r="B275" s="2" t="s">
        <v>782</v>
      </c>
      <c r="C275" s="11"/>
      <c r="D275" s="11"/>
      <c r="E275" s="11"/>
      <c r="F275" s="11"/>
      <c r="G275" s="11"/>
      <c r="H275" s="11"/>
      <c r="I275" s="11"/>
      <c r="J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>
        <v>127.5</v>
      </c>
      <c r="AE275" s="11"/>
      <c r="AF275" s="11"/>
      <c r="AG275" s="14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">
        <f t="shared" si="5"/>
        <v>127.5</v>
      </c>
    </row>
    <row r="276" spans="1:60" x14ac:dyDescent="0.25">
      <c r="A276" s="2" t="s">
        <v>767</v>
      </c>
      <c r="B276" s="2" t="s">
        <v>785</v>
      </c>
      <c r="C276" s="11"/>
      <c r="D276" s="11"/>
      <c r="E276" s="11"/>
      <c r="F276" s="11"/>
      <c r="G276" s="11"/>
      <c r="H276" s="11"/>
      <c r="I276" s="11"/>
      <c r="J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>
        <v>33.75</v>
      </c>
      <c r="AE276" s="11"/>
      <c r="AF276" s="11"/>
      <c r="AG276" s="14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">
        <f t="shared" si="5"/>
        <v>33.75</v>
      </c>
    </row>
    <row r="277" spans="1:60" x14ac:dyDescent="0.25">
      <c r="A277" s="2" t="s">
        <v>767</v>
      </c>
      <c r="B277" s="2" t="s">
        <v>786</v>
      </c>
      <c r="C277" s="11"/>
      <c r="D277" s="11"/>
      <c r="E277" s="11"/>
      <c r="F277" s="11"/>
      <c r="G277" s="11"/>
      <c r="H277" s="11"/>
      <c r="I277" s="11"/>
      <c r="J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>
        <v>92.5</v>
      </c>
      <c r="AE277" s="11"/>
      <c r="AF277" s="11"/>
      <c r="AG277" s="14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  <c r="BH277" s="1">
        <f t="shared" si="5"/>
        <v>92.5</v>
      </c>
    </row>
    <row r="278" spans="1:60" x14ac:dyDescent="0.25">
      <c r="A278" s="2" t="s">
        <v>767</v>
      </c>
      <c r="B278" s="2" t="s">
        <v>787</v>
      </c>
      <c r="C278" s="11"/>
      <c r="D278" s="11"/>
      <c r="E278" s="11"/>
      <c r="F278" s="11"/>
      <c r="G278" s="11"/>
      <c r="H278" s="11"/>
      <c r="I278" s="11"/>
      <c r="J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>
        <v>37.5</v>
      </c>
      <c r="AE278" s="11"/>
      <c r="AF278" s="11"/>
      <c r="AG278" s="14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  <c r="BH278" s="1">
        <f t="shared" si="5"/>
        <v>37.5</v>
      </c>
    </row>
    <row r="279" spans="1:60" x14ac:dyDescent="0.25">
      <c r="A279" s="2" t="s">
        <v>767</v>
      </c>
      <c r="B279" s="2" t="s">
        <v>783</v>
      </c>
      <c r="C279" s="11"/>
      <c r="D279" s="11"/>
      <c r="E279" s="11"/>
      <c r="F279" s="11"/>
      <c r="G279" s="11"/>
      <c r="H279" s="11"/>
      <c r="I279" s="11"/>
      <c r="J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>
        <v>191.25</v>
      </c>
      <c r="AE279" s="11"/>
      <c r="AF279" s="11"/>
      <c r="AG279" s="14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">
        <f t="shared" si="5"/>
        <v>191.25</v>
      </c>
    </row>
    <row r="280" spans="1:60" x14ac:dyDescent="0.25">
      <c r="A280" s="2" t="s">
        <v>767</v>
      </c>
      <c r="B280" s="2" t="s">
        <v>788</v>
      </c>
      <c r="C280" s="11"/>
      <c r="D280" s="11"/>
      <c r="E280" s="11"/>
      <c r="F280" s="11"/>
      <c r="G280" s="11"/>
      <c r="H280" s="11"/>
      <c r="I280" s="11"/>
      <c r="J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>
        <v>188.75</v>
      </c>
      <c r="AE280" s="11"/>
      <c r="AF280" s="11"/>
      <c r="AG280" s="14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">
        <f t="shared" si="5"/>
        <v>188.75</v>
      </c>
    </row>
    <row r="281" spans="1:60" x14ac:dyDescent="0.25">
      <c r="A281" s="2" t="s">
        <v>767</v>
      </c>
      <c r="B281" s="2" t="s">
        <v>789</v>
      </c>
      <c r="C281" s="11"/>
      <c r="D281" s="11"/>
      <c r="E281" s="11"/>
      <c r="F281" s="11"/>
      <c r="G281" s="11"/>
      <c r="H281" s="11"/>
      <c r="I281" s="11"/>
      <c r="J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>
        <v>76.25</v>
      </c>
      <c r="AE281" s="11"/>
      <c r="AF281" s="11"/>
      <c r="AG281" s="14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  <c r="BH281" s="1">
        <f t="shared" si="5"/>
        <v>76.25</v>
      </c>
    </row>
    <row r="282" spans="1:60" x14ac:dyDescent="0.25">
      <c r="A282" s="2" t="s">
        <v>767</v>
      </c>
      <c r="B282" s="2" t="s">
        <v>790</v>
      </c>
      <c r="C282" s="11"/>
      <c r="D282" s="11"/>
      <c r="E282" s="11"/>
      <c r="F282" s="11"/>
      <c r="G282" s="11"/>
      <c r="H282" s="11"/>
      <c r="I282" s="11"/>
      <c r="J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>
        <v>363.75</v>
      </c>
      <c r="AE282" s="11"/>
      <c r="AF282" s="11"/>
      <c r="AG282" s="14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">
        <f t="shared" si="5"/>
        <v>363.75</v>
      </c>
    </row>
    <row r="283" spans="1:60" x14ac:dyDescent="0.25">
      <c r="A283" s="2" t="s">
        <v>767</v>
      </c>
      <c r="B283" s="117" t="s">
        <v>791</v>
      </c>
      <c r="C283" s="11"/>
      <c r="D283" s="11"/>
      <c r="E283" s="11"/>
      <c r="F283" s="11"/>
      <c r="G283" s="11"/>
      <c r="H283" s="11"/>
      <c r="I283" s="11"/>
      <c r="J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>
        <v>7.5</v>
      </c>
      <c r="AE283" s="11"/>
      <c r="AF283" s="11"/>
      <c r="AG283" s="14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">
        <f t="shared" si="5"/>
        <v>7.5</v>
      </c>
    </row>
    <row r="284" spans="1:60" x14ac:dyDescent="0.25">
      <c r="A284" s="2" t="s">
        <v>793</v>
      </c>
      <c r="B284" s="117" t="s">
        <v>795</v>
      </c>
      <c r="C284" s="11"/>
      <c r="D284" s="11"/>
      <c r="E284" s="11"/>
      <c r="F284" s="11"/>
      <c r="G284" s="11"/>
      <c r="H284" s="11"/>
      <c r="I284" s="11"/>
      <c r="J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4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>
        <v>5692.04</v>
      </c>
      <c r="BA284" s="11"/>
      <c r="BB284" s="11"/>
      <c r="BC284" s="11"/>
      <c r="BD284" s="11"/>
      <c r="BE284" s="11"/>
      <c r="BF284" s="11"/>
      <c r="BG284" s="11"/>
      <c r="BH284" s="1">
        <f t="shared" si="5"/>
        <v>5692.04</v>
      </c>
    </row>
    <row r="285" spans="1:60" x14ac:dyDescent="0.25">
      <c r="A285" s="2" t="s">
        <v>798</v>
      </c>
      <c r="B285" s="2" t="s">
        <v>799</v>
      </c>
      <c r="C285" s="11"/>
      <c r="D285" s="11"/>
      <c r="E285" s="11"/>
      <c r="F285" s="11"/>
      <c r="G285" s="11"/>
      <c r="H285" s="11"/>
      <c r="I285" s="11"/>
      <c r="J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>
        <v>20.03</v>
      </c>
      <c r="AD285" s="11"/>
      <c r="AE285" s="11"/>
      <c r="AF285" s="11"/>
      <c r="AG285" s="14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">
        <f t="shared" si="5"/>
        <v>20.03</v>
      </c>
    </row>
    <row r="286" spans="1:60" x14ac:dyDescent="0.25">
      <c r="A286" s="2" t="s">
        <v>809</v>
      </c>
      <c r="B286" s="2" t="s">
        <v>823</v>
      </c>
      <c r="C286" s="11"/>
      <c r="D286" s="11"/>
      <c r="E286" s="11"/>
      <c r="F286" s="11"/>
      <c r="G286" s="11"/>
      <c r="H286" s="11"/>
      <c r="I286" s="11"/>
      <c r="J286" s="11">
        <v>1000</v>
      </c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4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  <c r="BH286" s="1"/>
    </row>
    <row r="287" spans="1:60" x14ac:dyDescent="0.25">
      <c r="A287" s="2" t="s">
        <v>807</v>
      </c>
      <c r="B287" s="2" t="s">
        <v>815</v>
      </c>
      <c r="C287" s="2"/>
      <c r="D287" s="11"/>
      <c r="E287" s="11"/>
      <c r="F287" s="11"/>
      <c r="G287" s="11"/>
      <c r="H287" s="11"/>
      <c r="I287" s="11"/>
      <c r="J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>
        <v>15</v>
      </c>
      <c r="AE287" s="14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  <c r="BH287" s="1">
        <f t="shared" si="5"/>
        <v>15</v>
      </c>
    </row>
    <row r="288" spans="1:60" x14ac:dyDescent="0.25">
      <c r="A288" s="2" t="s">
        <v>807</v>
      </c>
      <c r="B288" s="2" t="s">
        <v>816</v>
      </c>
      <c r="C288" s="2"/>
      <c r="D288" s="11"/>
      <c r="E288" s="11"/>
      <c r="F288" s="11"/>
      <c r="G288" s="11"/>
      <c r="H288" s="11"/>
      <c r="I288" s="11"/>
      <c r="J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>
        <v>30</v>
      </c>
      <c r="AE288" s="14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">
        <f t="shared" si="5"/>
        <v>30</v>
      </c>
    </row>
    <row r="289" spans="1:60" x14ac:dyDescent="0.25">
      <c r="A289" s="2" t="s">
        <v>807</v>
      </c>
      <c r="B289" s="2" t="s">
        <v>817</v>
      </c>
      <c r="C289" s="11"/>
      <c r="D289" s="11"/>
      <c r="E289" s="11"/>
      <c r="F289" s="11"/>
      <c r="G289" s="11"/>
      <c r="H289" s="11"/>
      <c r="I289" s="11"/>
      <c r="J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4"/>
      <c r="AH289" s="11"/>
      <c r="AI289" s="11"/>
      <c r="AJ289" s="11"/>
      <c r="AK289" s="11"/>
      <c r="AL289" s="11">
        <v>333.33</v>
      </c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  <c r="BH289" s="1">
        <f t="shared" si="5"/>
        <v>333.33</v>
      </c>
    </row>
    <row r="290" spans="1:60" x14ac:dyDescent="0.25">
      <c r="A290" s="2" t="s">
        <v>807</v>
      </c>
      <c r="B290" s="2" t="s">
        <v>818</v>
      </c>
      <c r="C290" s="11"/>
      <c r="D290" s="11"/>
      <c r="E290" s="11"/>
      <c r="F290" s="11"/>
      <c r="G290" s="11"/>
      <c r="H290" s="11"/>
      <c r="I290" s="11"/>
      <c r="J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4"/>
      <c r="AH290" s="11"/>
      <c r="AI290" s="11"/>
      <c r="AJ290" s="11"/>
      <c r="AK290" s="11"/>
      <c r="AL290" s="11">
        <v>333.33</v>
      </c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  <c r="BH290" s="1">
        <f t="shared" si="5"/>
        <v>333.33</v>
      </c>
    </row>
    <row r="291" spans="1:60" x14ac:dyDescent="0.25">
      <c r="A291" s="2" t="s">
        <v>807</v>
      </c>
      <c r="B291" s="2" t="s">
        <v>819</v>
      </c>
      <c r="C291" s="11"/>
      <c r="D291" s="11"/>
      <c r="E291" s="11"/>
      <c r="F291" s="11"/>
      <c r="G291" s="11"/>
      <c r="H291" s="11"/>
      <c r="I291" s="11"/>
      <c r="J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4"/>
      <c r="AH291" s="11"/>
      <c r="AI291" s="11"/>
      <c r="AJ291" s="11"/>
      <c r="AK291" s="11"/>
      <c r="AL291" s="11">
        <v>333.33</v>
      </c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  <c r="BH291" s="1">
        <f t="shared" si="5"/>
        <v>333.33</v>
      </c>
    </row>
    <row r="292" spans="1:60" x14ac:dyDescent="0.25">
      <c r="A292" s="2" t="s">
        <v>807</v>
      </c>
      <c r="B292" s="2" t="s">
        <v>820</v>
      </c>
      <c r="C292" s="11"/>
      <c r="D292" s="11"/>
      <c r="E292" s="11"/>
      <c r="F292" s="11"/>
      <c r="G292" s="11"/>
      <c r="H292" s="11"/>
      <c r="I292" s="11"/>
      <c r="J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4"/>
      <c r="AH292" s="11"/>
      <c r="AI292" s="11"/>
      <c r="AJ292" s="11"/>
      <c r="AK292" s="11"/>
      <c r="AL292" s="11">
        <v>333.33</v>
      </c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  <c r="BH292" s="1">
        <f t="shared" si="5"/>
        <v>333.33</v>
      </c>
    </row>
    <row r="293" spans="1:60" x14ac:dyDescent="0.25">
      <c r="A293" s="2" t="s">
        <v>807</v>
      </c>
      <c r="B293" s="2" t="s">
        <v>821</v>
      </c>
      <c r="C293" s="11"/>
      <c r="D293" s="11"/>
      <c r="E293" s="11"/>
      <c r="F293" s="11"/>
      <c r="G293" s="11"/>
      <c r="H293" s="11"/>
      <c r="I293" s="11"/>
      <c r="J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4"/>
      <c r="AH293" s="11"/>
      <c r="AI293" s="11"/>
      <c r="AJ293" s="11"/>
      <c r="AK293" s="11"/>
      <c r="AL293" s="11">
        <v>333.33</v>
      </c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">
        <f t="shared" si="5"/>
        <v>333.33</v>
      </c>
    </row>
    <row r="294" spans="1:60" x14ac:dyDescent="0.25">
      <c r="A294" s="2" t="s">
        <v>807</v>
      </c>
      <c r="B294" s="2" t="s">
        <v>822</v>
      </c>
      <c r="C294" s="11"/>
      <c r="D294" s="11"/>
      <c r="E294" s="11"/>
      <c r="F294" s="11"/>
      <c r="G294" s="11"/>
      <c r="H294" s="11"/>
      <c r="I294" s="11"/>
      <c r="J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4"/>
      <c r="AH294" s="11"/>
      <c r="AI294" s="11"/>
      <c r="AJ294" s="11"/>
      <c r="AK294" s="11"/>
      <c r="AL294" s="11">
        <v>333.33</v>
      </c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  <c r="BH294" s="1">
        <f t="shared" si="5"/>
        <v>333.33</v>
      </c>
    </row>
    <row r="295" spans="1:60" x14ac:dyDescent="0.25">
      <c r="A295" s="2" t="s">
        <v>807</v>
      </c>
      <c r="B295" s="2" t="s">
        <v>832</v>
      </c>
      <c r="C295" s="11"/>
      <c r="D295" s="11"/>
      <c r="E295" s="11"/>
      <c r="F295" s="11"/>
      <c r="G295" s="11"/>
      <c r="H295" s="11"/>
      <c r="I295" s="11"/>
      <c r="J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4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>
        <v>459.63</v>
      </c>
      <c r="BA295" s="11"/>
      <c r="BB295" s="11"/>
      <c r="BC295" s="11"/>
      <c r="BD295" s="11"/>
      <c r="BE295" s="11"/>
      <c r="BF295" s="11"/>
      <c r="BG295" s="11"/>
      <c r="BH295" s="1">
        <f t="shared" si="5"/>
        <v>459.63</v>
      </c>
    </row>
    <row r="296" spans="1:60" x14ac:dyDescent="0.25">
      <c r="B296" s="2"/>
      <c r="C296" s="11"/>
      <c r="D296" s="11"/>
      <c r="E296" s="11"/>
      <c r="F296" s="11"/>
      <c r="G296" s="11"/>
      <c r="H296" s="11"/>
      <c r="I296" s="11"/>
      <c r="J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4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  <c r="BH296" s="1">
        <f t="shared" si="5"/>
        <v>0</v>
      </c>
    </row>
    <row r="297" spans="1:60" x14ac:dyDescent="0.25">
      <c r="B297" s="2"/>
      <c r="C297" s="11"/>
      <c r="D297" s="11"/>
      <c r="E297" s="11"/>
      <c r="F297" s="11"/>
      <c r="G297" s="11"/>
      <c r="H297" s="11"/>
      <c r="I297" s="11"/>
      <c r="J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4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">
        <f t="shared" si="5"/>
        <v>0</v>
      </c>
    </row>
    <row r="298" spans="1:60" x14ac:dyDescent="0.25">
      <c r="B298" s="2"/>
      <c r="C298" s="11"/>
      <c r="D298" s="11"/>
      <c r="E298" s="11"/>
      <c r="F298" s="11"/>
      <c r="G298" s="11"/>
      <c r="H298" s="11"/>
      <c r="I298" s="11"/>
      <c r="J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4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">
        <f t="shared" si="5"/>
        <v>0</v>
      </c>
    </row>
    <row r="299" spans="1:60" x14ac:dyDescent="0.25">
      <c r="B299" s="2"/>
      <c r="C299" s="11"/>
      <c r="D299" s="11"/>
      <c r="E299" s="11"/>
      <c r="F299" s="11"/>
      <c r="G299" s="11"/>
      <c r="H299" s="11"/>
      <c r="I299" s="11"/>
      <c r="J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4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/>
      <c r="BH299" s="1">
        <f t="shared" si="5"/>
        <v>0</v>
      </c>
    </row>
    <row r="300" spans="1:60" x14ac:dyDescent="0.25">
      <c r="B300" s="2"/>
      <c r="C300" s="11"/>
      <c r="D300" s="11"/>
      <c r="E300" s="11"/>
      <c r="F300" s="11"/>
      <c r="G300" s="11"/>
      <c r="H300" s="11"/>
      <c r="I300" s="11"/>
      <c r="J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4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">
        <f t="shared" si="5"/>
        <v>0</v>
      </c>
    </row>
    <row r="301" spans="1:60" x14ac:dyDescent="0.25">
      <c r="B301" s="2"/>
      <c r="C301" s="11"/>
      <c r="D301" s="11"/>
      <c r="E301" s="11"/>
      <c r="F301" s="11"/>
      <c r="G301" s="11"/>
      <c r="H301" s="11"/>
      <c r="I301" s="11"/>
      <c r="J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4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  <c r="BH301" s="1">
        <f t="shared" ref="BH301:BH332" si="6">SUM(C301:BG301)</f>
        <v>0</v>
      </c>
    </row>
    <row r="302" spans="1:60" x14ac:dyDescent="0.25">
      <c r="B302" s="2"/>
      <c r="C302" s="11"/>
      <c r="D302" s="11"/>
      <c r="E302" s="11"/>
      <c r="F302" s="11"/>
      <c r="G302" s="11"/>
      <c r="H302" s="11"/>
      <c r="I302" s="11"/>
      <c r="J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4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  <c r="BH302" s="1">
        <f t="shared" si="6"/>
        <v>0</v>
      </c>
    </row>
    <row r="303" spans="1:60" x14ac:dyDescent="0.25">
      <c r="B303" s="2"/>
      <c r="C303" s="11"/>
      <c r="D303" s="11"/>
      <c r="E303" s="11"/>
      <c r="F303" s="11"/>
      <c r="G303" s="11"/>
      <c r="H303" s="11"/>
      <c r="I303" s="11"/>
      <c r="J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4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">
        <f t="shared" si="6"/>
        <v>0</v>
      </c>
    </row>
    <row r="304" spans="1:60" x14ac:dyDescent="0.25">
      <c r="B304" s="2"/>
      <c r="C304" s="11"/>
      <c r="D304" s="11"/>
      <c r="E304" s="11"/>
      <c r="F304" s="11"/>
      <c r="G304" s="11"/>
      <c r="H304" s="11"/>
      <c r="I304" s="11"/>
      <c r="J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4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">
        <f t="shared" si="6"/>
        <v>0</v>
      </c>
    </row>
    <row r="305" spans="2:60" x14ac:dyDescent="0.25">
      <c r="B305" s="2"/>
      <c r="C305" s="11"/>
      <c r="D305" s="11"/>
      <c r="E305" s="11"/>
      <c r="F305" s="11"/>
      <c r="G305" s="11"/>
      <c r="H305" s="11"/>
      <c r="I305" s="11"/>
      <c r="J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4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">
        <f t="shared" si="6"/>
        <v>0</v>
      </c>
    </row>
    <row r="306" spans="2:60" x14ac:dyDescent="0.25">
      <c r="B306" s="2"/>
      <c r="C306" s="11"/>
      <c r="D306" s="11"/>
      <c r="E306" s="11"/>
      <c r="F306" s="11"/>
      <c r="G306" s="11"/>
      <c r="H306" s="11"/>
      <c r="I306" s="11"/>
      <c r="J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4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">
        <f t="shared" si="6"/>
        <v>0</v>
      </c>
    </row>
    <row r="307" spans="2:60" x14ac:dyDescent="0.25">
      <c r="B307" s="2"/>
      <c r="C307" s="11"/>
      <c r="D307" s="11"/>
      <c r="E307" s="11"/>
      <c r="F307" s="11"/>
      <c r="G307" s="11"/>
      <c r="H307" s="11"/>
      <c r="I307" s="11"/>
      <c r="J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4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">
        <f t="shared" si="6"/>
        <v>0</v>
      </c>
    </row>
    <row r="308" spans="2:60" x14ac:dyDescent="0.25">
      <c r="B308" s="2"/>
      <c r="C308" s="11"/>
      <c r="D308" s="11"/>
      <c r="E308" s="11"/>
      <c r="F308" s="11"/>
      <c r="G308" s="11"/>
      <c r="H308" s="11"/>
      <c r="I308" s="11"/>
      <c r="J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4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">
        <f t="shared" si="6"/>
        <v>0</v>
      </c>
    </row>
    <row r="309" spans="2:60" x14ac:dyDescent="0.25">
      <c r="B309" s="2"/>
      <c r="C309" s="11"/>
      <c r="D309" s="11"/>
      <c r="E309" s="11"/>
      <c r="F309" s="11"/>
      <c r="G309" s="11"/>
      <c r="H309" s="11"/>
      <c r="I309" s="11"/>
      <c r="J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4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  <c r="BH309" s="1">
        <f t="shared" si="6"/>
        <v>0</v>
      </c>
    </row>
    <row r="310" spans="2:60" x14ac:dyDescent="0.25">
      <c r="B310" s="2"/>
      <c r="C310" s="11"/>
      <c r="D310" s="11"/>
      <c r="E310" s="11"/>
      <c r="F310" s="11"/>
      <c r="G310" s="11"/>
      <c r="H310" s="11"/>
      <c r="I310" s="11"/>
      <c r="J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4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">
        <f t="shared" si="6"/>
        <v>0</v>
      </c>
    </row>
    <row r="311" spans="2:60" x14ac:dyDescent="0.25">
      <c r="B311" s="2"/>
      <c r="C311" s="11"/>
      <c r="D311" s="11"/>
      <c r="E311" s="11"/>
      <c r="F311" s="11"/>
      <c r="G311" s="11"/>
      <c r="H311" s="11"/>
      <c r="I311" s="11"/>
      <c r="J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4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  <c r="BH311" s="1">
        <f t="shared" si="6"/>
        <v>0</v>
      </c>
    </row>
    <row r="312" spans="2:60" x14ac:dyDescent="0.25">
      <c r="B312" s="2"/>
      <c r="C312" s="11"/>
      <c r="D312" s="11"/>
      <c r="E312" s="11"/>
      <c r="F312" s="11"/>
      <c r="G312" s="11"/>
      <c r="H312" s="11"/>
      <c r="I312" s="11"/>
      <c r="J312" s="11"/>
      <c r="N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4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  <c r="BH312" s="1">
        <f t="shared" si="6"/>
        <v>0</v>
      </c>
    </row>
    <row r="313" spans="2:60" x14ac:dyDescent="0.25">
      <c r="B313" s="212"/>
      <c r="C313" s="11"/>
      <c r="D313" s="11"/>
      <c r="E313" s="11"/>
      <c r="F313" s="11"/>
      <c r="G313" s="11"/>
      <c r="H313" s="11"/>
      <c r="I313" s="11"/>
      <c r="J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4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  <c r="BH313" s="1">
        <f t="shared" si="6"/>
        <v>0</v>
      </c>
    </row>
    <row r="314" spans="2:60" x14ac:dyDescent="0.25">
      <c r="B314" s="212"/>
      <c r="C314" s="11"/>
      <c r="D314" s="11"/>
      <c r="E314" s="11"/>
      <c r="F314" s="11"/>
      <c r="G314" s="11"/>
      <c r="H314" s="11"/>
      <c r="I314" s="11"/>
      <c r="J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4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  <c r="BH314" s="1">
        <f t="shared" si="6"/>
        <v>0</v>
      </c>
    </row>
    <row r="315" spans="2:60" x14ac:dyDescent="0.25">
      <c r="B315" s="211"/>
      <c r="C315" s="11"/>
      <c r="D315" s="11"/>
      <c r="E315" s="11"/>
      <c r="F315" s="11"/>
      <c r="G315" s="11"/>
      <c r="H315" s="11"/>
      <c r="I315" s="11"/>
      <c r="J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4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">
        <f t="shared" si="6"/>
        <v>0</v>
      </c>
    </row>
    <row r="316" spans="2:60" x14ac:dyDescent="0.25">
      <c r="B316" s="212"/>
      <c r="C316" s="11"/>
      <c r="D316" s="11"/>
      <c r="E316" s="11"/>
      <c r="F316" s="11"/>
      <c r="G316" s="11"/>
      <c r="H316" s="11"/>
      <c r="I316" s="11"/>
      <c r="J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4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">
        <f t="shared" si="6"/>
        <v>0</v>
      </c>
    </row>
    <row r="317" spans="2:60" x14ac:dyDescent="0.25">
      <c r="B317" s="211"/>
      <c r="C317" s="11"/>
      <c r="D317" s="11"/>
      <c r="E317" s="11"/>
      <c r="F317" s="11"/>
      <c r="G317" s="11"/>
      <c r="H317" s="11"/>
      <c r="I317" s="11"/>
      <c r="J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4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">
        <f t="shared" si="6"/>
        <v>0</v>
      </c>
    </row>
    <row r="318" spans="2:60" x14ac:dyDescent="0.25">
      <c r="B318" s="211"/>
      <c r="C318" s="11"/>
      <c r="D318" s="11"/>
      <c r="E318" s="11"/>
      <c r="F318" s="11"/>
      <c r="G318" s="11"/>
      <c r="H318" s="11"/>
      <c r="I318" s="11"/>
      <c r="J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4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">
        <f t="shared" si="6"/>
        <v>0</v>
      </c>
    </row>
    <row r="319" spans="2:60" x14ac:dyDescent="0.25">
      <c r="B319" s="211"/>
      <c r="C319" s="11"/>
      <c r="D319" s="11"/>
      <c r="E319" s="11"/>
      <c r="F319" s="11"/>
      <c r="G319" s="11"/>
      <c r="H319" s="11"/>
      <c r="I319" s="11"/>
      <c r="J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4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">
        <f t="shared" si="6"/>
        <v>0</v>
      </c>
    </row>
    <row r="320" spans="2:60" x14ac:dyDescent="0.25">
      <c r="B320" s="211"/>
      <c r="C320" s="11"/>
      <c r="D320" s="11"/>
      <c r="E320" s="11"/>
      <c r="F320" s="11"/>
      <c r="G320" s="11"/>
      <c r="H320" s="11"/>
      <c r="I320" s="11"/>
      <c r="J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4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">
        <f t="shared" si="6"/>
        <v>0</v>
      </c>
    </row>
    <row r="321" spans="2:60" x14ac:dyDescent="0.25">
      <c r="B321" s="211"/>
      <c r="C321" s="11"/>
      <c r="D321" s="11"/>
      <c r="E321" s="11"/>
      <c r="F321" s="11"/>
      <c r="G321" s="11"/>
      <c r="H321" s="11"/>
      <c r="I321" s="11"/>
      <c r="J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4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">
        <f t="shared" si="6"/>
        <v>0</v>
      </c>
    </row>
    <row r="322" spans="2:60" x14ac:dyDescent="0.25">
      <c r="B322" s="150"/>
      <c r="C322" s="11"/>
      <c r="D322" s="11"/>
      <c r="E322" s="11"/>
      <c r="F322" s="11"/>
      <c r="G322" s="11"/>
      <c r="H322" s="11"/>
      <c r="I322" s="11"/>
      <c r="J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4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">
        <f t="shared" si="6"/>
        <v>0</v>
      </c>
    </row>
    <row r="323" spans="2:60" x14ac:dyDescent="0.25">
      <c r="B323" s="211"/>
      <c r="C323" s="11"/>
      <c r="D323" s="11"/>
      <c r="E323" s="11"/>
      <c r="F323" s="11"/>
      <c r="G323" s="11"/>
      <c r="H323" s="11"/>
      <c r="I323" s="11"/>
      <c r="J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4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">
        <f t="shared" si="6"/>
        <v>0</v>
      </c>
    </row>
    <row r="324" spans="2:60" x14ac:dyDescent="0.25">
      <c r="B324" s="211"/>
      <c r="C324" s="11"/>
      <c r="D324" s="11"/>
      <c r="E324" s="11"/>
      <c r="F324" s="11"/>
      <c r="G324" s="11"/>
      <c r="H324" s="11"/>
      <c r="I324" s="11"/>
      <c r="J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4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">
        <f t="shared" si="6"/>
        <v>0</v>
      </c>
    </row>
    <row r="325" spans="2:60" x14ac:dyDescent="0.25">
      <c r="B325" s="150"/>
      <c r="C325" s="11"/>
      <c r="D325" s="11"/>
      <c r="E325" s="11"/>
      <c r="F325" s="11"/>
      <c r="G325" s="11"/>
      <c r="H325" s="11"/>
      <c r="I325" s="11"/>
      <c r="J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4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">
        <f t="shared" si="6"/>
        <v>0</v>
      </c>
    </row>
    <row r="326" spans="2:60" x14ac:dyDescent="0.25">
      <c r="B326" s="150"/>
      <c r="C326" s="11"/>
      <c r="D326" s="11"/>
      <c r="E326" s="11"/>
      <c r="F326" s="11"/>
      <c r="G326" s="11"/>
      <c r="H326" s="11"/>
      <c r="I326" s="11"/>
      <c r="J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4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">
        <f t="shared" si="6"/>
        <v>0</v>
      </c>
    </row>
    <row r="327" spans="2:60" x14ac:dyDescent="0.25">
      <c r="B327" s="211"/>
      <c r="C327" s="11"/>
      <c r="D327" s="11"/>
      <c r="E327" s="11"/>
      <c r="F327" s="11"/>
      <c r="G327" s="11"/>
      <c r="H327" s="11"/>
      <c r="I327" s="11"/>
      <c r="J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4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">
        <f t="shared" si="6"/>
        <v>0</v>
      </c>
    </row>
    <row r="328" spans="2:60" x14ac:dyDescent="0.25">
      <c r="B328" s="211"/>
      <c r="C328" s="11"/>
      <c r="D328" s="11"/>
      <c r="E328" s="11"/>
      <c r="F328" s="11"/>
      <c r="G328" s="11"/>
      <c r="H328" s="11"/>
      <c r="I328" s="11"/>
      <c r="J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4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">
        <f t="shared" si="6"/>
        <v>0</v>
      </c>
    </row>
    <row r="329" spans="2:60" x14ac:dyDescent="0.25">
      <c r="B329" s="2"/>
      <c r="C329" s="11"/>
      <c r="D329" s="11"/>
      <c r="E329" s="11"/>
      <c r="F329" s="11"/>
      <c r="G329" s="11"/>
      <c r="H329" s="11"/>
      <c r="I329" s="11"/>
      <c r="J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4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">
        <f t="shared" si="6"/>
        <v>0</v>
      </c>
    </row>
    <row r="330" spans="2:60" x14ac:dyDescent="0.25">
      <c r="B330" s="2"/>
      <c r="C330" s="11"/>
      <c r="D330" s="11"/>
      <c r="E330" s="11"/>
      <c r="F330" s="11"/>
      <c r="G330" s="11"/>
      <c r="H330" s="11"/>
      <c r="I330" s="11"/>
      <c r="J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4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">
        <f t="shared" si="6"/>
        <v>0</v>
      </c>
    </row>
    <row r="331" spans="2:60" x14ac:dyDescent="0.25">
      <c r="B331" s="2"/>
      <c r="C331" s="11"/>
      <c r="D331" s="11"/>
      <c r="E331" s="11"/>
      <c r="F331" s="11"/>
      <c r="G331" s="11"/>
      <c r="H331" s="11"/>
      <c r="I331" s="11"/>
      <c r="J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4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">
        <f t="shared" si="6"/>
        <v>0</v>
      </c>
    </row>
    <row r="332" spans="2:60" x14ac:dyDescent="0.25">
      <c r="B332" s="2"/>
      <c r="C332" s="11"/>
      <c r="D332" s="11"/>
      <c r="E332" s="11"/>
      <c r="F332" s="11"/>
      <c r="G332" s="11"/>
      <c r="H332" s="11"/>
      <c r="I332" s="11"/>
      <c r="J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4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">
        <f t="shared" si="6"/>
        <v>0</v>
      </c>
    </row>
    <row r="333" spans="2:60" x14ac:dyDescent="0.25">
      <c r="B333" s="2"/>
      <c r="C333" s="11"/>
      <c r="D333" s="11"/>
      <c r="E333" s="11"/>
      <c r="F333" s="11"/>
      <c r="G333" s="11"/>
      <c r="H333" s="11"/>
      <c r="I333" s="11"/>
      <c r="J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4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">
        <f t="shared" ref="BH333:BH364" si="7">SUM(C333:BG333)</f>
        <v>0</v>
      </c>
    </row>
    <row r="334" spans="2:60" ht="15" customHeight="1" x14ac:dyDescent="0.25">
      <c r="B334" s="2"/>
      <c r="C334" s="11"/>
      <c r="D334" s="11"/>
      <c r="E334" s="11"/>
      <c r="F334" s="11"/>
      <c r="G334" s="11"/>
      <c r="H334" s="11"/>
      <c r="I334" s="11"/>
      <c r="J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4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">
        <f t="shared" si="7"/>
        <v>0</v>
      </c>
    </row>
    <row r="335" spans="2:60" x14ac:dyDescent="0.25">
      <c r="B335" s="2"/>
      <c r="C335" s="11"/>
      <c r="D335" s="11"/>
      <c r="E335" s="11"/>
      <c r="F335" s="11"/>
      <c r="G335" s="11"/>
      <c r="H335" s="11"/>
      <c r="I335" s="11"/>
      <c r="J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4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  <c r="BC335" s="11"/>
      <c r="BD335" s="11"/>
      <c r="BE335" s="11"/>
      <c r="BF335" s="11"/>
      <c r="BG335" s="11"/>
      <c r="BH335" s="1">
        <f t="shared" si="7"/>
        <v>0</v>
      </c>
    </row>
    <row r="336" spans="2:60" x14ac:dyDescent="0.25">
      <c r="B336" s="2"/>
      <c r="C336" s="11"/>
      <c r="D336" s="11"/>
      <c r="E336" s="11"/>
      <c r="F336" s="11"/>
      <c r="G336" s="11"/>
      <c r="H336" s="11"/>
      <c r="I336" s="11"/>
      <c r="J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4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/>
      <c r="BG336" s="11"/>
      <c r="BH336" s="1">
        <f t="shared" si="7"/>
        <v>0</v>
      </c>
    </row>
    <row r="337" spans="2:60" x14ac:dyDescent="0.25">
      <c r="B337" s="2"/>
      <c r="C337" s="11"/>
      <c r="D337" s="11"/>
      <c r="E337" s="11"/>
      <c r="F337" s="11"/>
      <c r="G337" s="11"/>
      <c r="H337" s="11"/>
      <c r="I337" s="11"/>
      <c r="J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4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/>
      <c r="BG337" s="11"/>
      <c r="BH337" s="1">
        <f t="shared" si="7"/>
        <v>0</v>
      </c>
    </row>
    <row r="338" spans="2:60" x14ac:dyDescent="0.25">
      <c r="B338" s="2"/>
      <c r="C338" s="11"/>
      <c r="D338" s="11"/>
      <c r="E338" s="11"/>
      <c r="F338" s="11"/>
      <c r="G338" s="11"/>
      <c r="H338" s="11"/>
      <c r="I338" s="11"/>
      <c r="J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4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/>
      <c r="BG338" s="11"/>
      <c r="BH338" s="1">
        <f t="shared" si="7"/>
        <v>0</v>
      </c>
    </row>
    <row r="339" spans="2:60" x14ac:dyDescent="0.25">
      <c r="B339" s="2"/>
      <c r="C339" s="11"/>
      <c r="D339" s="11"/>
      <c r="E339" s="11"/>
      <c r="F339" s="11"/>
      <c r="G339" s="11"/>
      <c r="H339" s="11"/>
      <c r="I339" s="11"/>
      <c r="J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4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/>
      <c r="BG339" s="11"/>
      <c r="BH339" s="1">
        <f t="shared" si="7"/>
        <v>0</v>
      </c>
    </row>
    <row r="340" spans="2:60" x14ac:dyDescent="0.25">
      <c r="B340" s="2"/>
      <c r="C340" s="11"/>
      <c r="D340" s="11"/>
      <c r="E340" s="11"/>
      <c r="F340" s="11"/>
      <c r="G340" s="11"/>
      <c r="H340" s="11"/>
      <c r="I340" s="11"/>
      <c r="J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4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  <c r="BH340" s="1">
        <f t="shared" si="7"/>
        <v>0</v>
      </c>
    </row>
    <row r="341" spans="2:60" x14ac:dyDescent="0.25">
      <c r="B341" s="2"/>
      <c r="C341" s="11"/>
      <c r="D341" s="11"/>
      <c r="E341" s="11"/>
      <c r="F341" s="11"/>
      <c r="G341" s="11"/>
      <c r="H341" s="11"/>
      <c r="I341" s="11"/>
      <c r="J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4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  <c r="BH341" s="1">
        <f t="shared" si="7"/>
        <v>0</v>
      </c>
    </row>
    <row r="342" spans="2:60" x14ac:dyDescent="0.25">
      <c r="B342" s="2"/>
      <c r="C342" s="11"/>
      <c r="D342" s="11"/>
      <c r="E342" s="11"/>
      <c r="F342" s="11"/>
      <c r="G342" s="11"/>
      <c r="H342" s="11"/>
      <c r="I342" s="11"/>
      <c r="J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4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  <c r="BF342" s="11"/>
      <c r="BG342" s="11"/>
      <c r="BH342" s="1">
        <f t="shared" si="7"/>
        <v>0</v>
      </c>
    </row>
    <row r="343" spans="2:60" x14ac:dyDescent="0.25">
      <c r="B343" s="2"/>
      <c r="C343" s="11"/>
      <c r="D343" s="11"/>
      <c r="E343" s="11"/>
      <c r="F343" s="11"/>
      <c r="G343" s="11"/>
      <c r="H343" s="11"/>
      <c r="I343" s="11"/>
      <c r="J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4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  <c r="BF343" s="11"/>
      <c r="BG343" s="11"/>
      <c r="BH343" s="1">
        <f t="shared" si="7"/>
        <v>0</v>
      </c>
    </row>
    <row r="344" spans="2:60" x14ac:dyDescent="0.25">
      <c r="B344" s="2"/>
      <c r="C344" s="11"/>
      <c r="D344" s="11"/>
      <c r="E344" s="11"/>
      <c r="F344" s="11"/>
      <c r="G344" s="11"/>
      <c r="H344" s="11"/>
      <c r="I344" s="11"/>
      <c r="J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4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/>
      <c r="BG344" s="11"/>
      <c r="BH344" s="1">
        <f t="shared" si="7"/>
        <v>0</v>
      </c>
    </row>
    <row r="345" spans="2:60" x14ac:dyDescent="0.25">
      <c r="B345" s="2"/>
      <c r="C345" s="11"/>
      <c r="D345" s="11"/>
      <c r="E345" s="11"/>
      <c r="F345" s="11"/>
      <c r="G345" s="11"/>
      <c r="H345" s="11"/>
      <c r="I345" s="11"/>
      <c r="J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4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  <c r="BF345" s="11"/>
      <c r="BG345" s="11"/>
      <c r="BH345" s="1">
        <f t="shared" si="7"/>
        <v>0</v>
      </c>
    </row>
    <row r="346" spans="2:60" x14ac:dyDescent="0.25">
      <c r="B346" s="2"/>
      <c r="C346" s="11"/>
      <c r="D346" s="11"/>
      <c r="E346" s="11"/>
      <c r="F346" s="11"/>
      <c r="G346" s="11"/>
      <c r="H346" s="11"/>
      <c r="I346" s="11"/>
      <c r="J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4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  <c r="BF346" s="11"/>
      <c r="BG346" s="11"/>
      <c r="BH346" s="1">
        <f t="shared" si="7"/>
        <v>0</v>
      </c>
    </row>
    <row r="347" spans="2:60" x14ac:dyDescent="0.25">
      <c r="B347" s="2"/>
      <c r="C347" s="11"/>
      <c r="D347" s="11"/>
      <c r="E347" s="11"/>
      <c r="F347" s="11"/>
      <c r="G347" s="11"/>
      <c r="H347" s="11"/>
      <c r="I347" s="11"/>
      <c r="J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4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  <c r="BH347" s="1">
        <f t="shared" si="7"/>
        <v>0</v>
      </c>
    </row>
    <row r="348" spans="2:60" x14ac:dyDescent="0.25">
      <c r="B348" s="212"/>
      <c r="C348" s="11"/>
      <c r="D348" s="11"/>
      <c r="E348" s="11"/>
      <c r="F348" s="11"/>
      <c r="G348" s="11"/>
      <c r="H348" s="11"/>
      <c r="I348" s="11"/>
      <c r="J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4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  <c r="BH348" s="1">
        <f t="shared" si="7"/>
        <v>0</v>
      </c>
    </row>
    <row r="349" spans="2:60" x14ac:dyDescent="0.25">
      <c r="B349" s="212"/>
      <c r="C349" s="11"/>
      <c r="D349" s="11"/>
      <c r="E349" s="11"/>
      <c r="F349" s="11"/>
      <c r="G349" s="11"/>
      <c r="H349" s="11"/>
      <c r="I349" s="11"/>
      <c r="J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4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">
        <f t="shared" si="7"/>
        <v>0</v>
      </c>
    </row>
    <row r="350" spans="2:60" x14ac:dyDescent="0.25">
      <c r="B350" s="211"/>
      <c r="C350" s="11"/>
      <c r="D350" s="11"/>
      <c r="E350" s="11"/>
      <c r="F350" s="11"/>
      <c r="G350" s="11"/>
      <c r="H350" s="11"/>
      <c r="I350" s="11"/>
      <c r="J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4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  <c r="BH350" s="1">
        <f t="shared" si="7"/>
        <v>0</v>
      </c>
    </row>
    <row r="351" spans="2:60" x14ac:dyDescent="0.25">
      <c r="B351" s="212"/>
      <c r="C351" s="11"/>
      <c r="D351" s="11"/>
      <c r="E351" s="11"/>
      <c r="F351" s="11"/>
      <c r="G351" s="11"/>
      <c r="H351" s="11"/>
      <c r="I351" s="11"/>
      <c r="J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4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  <c r="BH351" s="1">
        <f t="shared" si="7"/>
        <v>0</v>
      </c>
    </row>
    <row r="352" spans="2:60" x14ac:dyDescent="0.25">
      <c r="B352" s="211"/>
      <c r="C352" s="11"/>
      <c r="D352" s="11"/>
      <c r="E352" s="11"/>
      <c r="F352" s="11"/>
      <c r="G352" s="11"/>
      <c r="H352" s="11"/>
      <c r="I352" s="11"/>
      <c r="J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4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  <c r="BH352" s="1">
        <f t="shared" si="7"/>
        <v>0</v>
      </c>
    </row>
    <row r="353" spans="2:60" x14ac:dyDescent="0.25">
      <c r="B353" s="211"/>
      <c r="C353" s="11"/>
      <c r="D353" s="11"/>
      <c r="E353" s="11"/>
      <c r="F353" s="11"/>
      <c r="G353" s="11"/>
      <c r="H353" s="11"/>
      <c r="I353" s="11"/>
      <c r="J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4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  <c r="BH353" s="1">
        <f t="shared" si="7"/>
        <v>0</v>
      </c>
    </row>
    <row r="354" spans="2:60" x14ac:dyDescent="0.25">
      <c r="B354" s="211"/>
      <c r="C354" s="11"/>
      <c r="D354" s="11"/>
      <c r="E354" s="11"/>
      <c r="F354" s="11"/>
      <c r="G354" s="11"/>
      <c r="H354" s="11"/>
      <c r="I354" s="11"/>
      <c r="J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4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  <c r="BH354" s="1">
        <f t="shared" si="7"/>
        <v>0</v>
      </c>
    </row>
    <row r="355" spans="2:60" x14ac:dyDescent="0.25">
      <c r="B355" s="211"/>
      <c r="C355" s="11"/>
      <c r="D355" s="11"/>
      <c r="E355" s="11"/>
      <c r="F355" s="11"/>
      <c r="G355" s="11"/>
      <c r="H355" s="11"/>
      <c r="I355" s="11"/>
      <c r="J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4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  <c r="BH355" s="1">
        <f t="shared" si="7"/>
        <v>0</v>
      </c>
    </row>
    <row r="356" spans="2:60" x14ac:dyDescent="0.25">
      <c r="B356" s="211"/>
      <c r="C356" s="11"/>
      <c r="D356" s="11"/>
      <c r="E356" s="11"/>
      <c r="F356" s="11"/>
      <c r="G356" s="11"/>
      <c r="H356" s="11"/>
      <c r="I356" s="11"/>
      <c r="J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4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  <c r="BH356" s="1">
        <f t="shared" si="7"/>
        <v>0</v>
      </c>
    </row>
    <row r="357" spans="2:60" x14ac:dyDescent="0.25">
      <c r="B357" s="150"/>
      <c r="C357" s="11"/>
      <c r="D357" s="11"/>
      <c r="E357" s="11"/>
      <c r="F357" s="11"/>
      <c r="G357" s="11"/>
      <c r="H357" s="11"/>
      <c r="I357" s="11"/>
      <c r="J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4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  <c r="BH357" s="1">
        <f t="shared" si="7"/>
        <v>0</v>
      </c>
    </row>
    <row r="358" spans="2:60" x14ac:dyDescent="0.25">
      <c r="B358" s="211"/>
      <c r="C358" s="11"/>
      <c r="D358" s="11"/>
      <c r="E358" s="11"/>
      <c r="F358" s="11"/>
      <c r="G358" s="11"/>
      <c r="H358" s="11"/>
      <c r="I358" s="11"/>
      <c r="J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4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  <c r="BH358" s="1">
        <f t="shared" si="7"/>
        <v>0</v>
      </c>
    </row>
    <row r="359" spans="2:60" x14ac:dyDescent="0.25">
      <c r="B359" s="211"/>
      <c r="C359" s="11"/>
      <c r="D359" s="11"/>
      <c r="E359" s="11"/>
      <c r="F359" s="11"/>
      <c r="G359" s="11"/>
      <c r="H359" s="11"/>
      <c r="I359" s="11"/>
      <c r="J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4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  <c r="BH359" s="1">
        <f t="shared" si="7"/>
        <v>0</v>
      </c>
    </row>
    <row r="360" spans="2:60" x14ac:dyDescent="0.25">
      <c r="B360" s="150"/>
      <c r="C360" s="11"/>
      <c r="D360" s="11"/>
      <c r="E360" s="11"/>
      <c r="F360" s="11"/>
      <c r="G360" s="11"/>
      <c r="H360" s="11"/>
      <c r="I360" s="11"/>
      <c r="J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4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  <c r="BH360" s="1">
        <f t="shared" si="7"/>
        <v>0</v>
      </c>
    </row>
    <row r="361" spans="2:60" x14ac:dyDescent="0.25">
      <c r="B361" s="150"/>
      <c r="C361" s="11"/>
      <c r="D361" s="11"/>
      <c r="E361" s="11"/>
      <c r="F361" s="11"/>
      <c r="G361" s="11"/>
      <c r="H361" s="11"/>
      <c r="I361" s="11"/>
      <c r="J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4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  <c r="BH361" s="1">
        <f t="shared" si="7"/>
        <v>0</v>
      </c>
    </row>
    <row r="362" spans="2:60" x14ac:dyDescent="0.25">
      <c r="B362" s="211"/>
      <c r="C362" s="11"/>
      <c r="D362" s="11"/>
      <c r="E362" s="11"/>
      <c r="F362" s="11"/>
      <c r="G362" s="11"/>
      <c r="H362" s="11"/>
      <c r="I362" s="11"/>
      <c r="J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4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  <c r="BH362" s="1">
        <f t="shared" si="7"/>
        <v>0</v>
      </c>
    </row>
    <row r="363" spans="2:60" x14ac:dyDescent="0.25">
      <c r="B363" s="211"/>
      <c r="C363" s="11"/>
      <c r="D363" s="11"/>
      <c r="E363" s="11"/>
      <c r="F363" s="11"/>
      <c r="G363" s="11"/>
      <c r="H363" s="11"/>
      <c r="I363" s="11"/>
      <c r="J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4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  <c r="BH363" s="1">
        <f t="shared" si="7"/>
        <v>0</v>
      </c>
    </row>
    <row r="364" spans="2:60" x14ac:dyDescent="0.25">
      <c r="B364" s="2"/>
      <c r="C364" s="11"/>
      <c r="D364" s="11"/>
      <c r="E364" s="11"/>
      <c r="F364" s="11"/>
      <c r="G364" s="11"/>
      <c r="H364" s="11"/>
      <c r="I364" s="11"/>
      <c r="J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4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  <c r="BH364" s="1">
        <f t="shared" si="7"/>
        <v>0</v>
      </c>
    </row>
    <row r="365" spans="2:60" x14ac:dyDescent="0.25">
      <c r="B365" s="2"/>
      <c r="C365" s="11"/>
      <c r="D365" s="11"/>
      <c r="E365" s="11"/>
      <c r="F365" s="11"/>
      <c r="G365" s="11"/>
      <c r="H365" s="11"/>
      <c r="I365" s="11"/>
      <c r="J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4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  <c r="BH365" s="1">
        <f t="shared" ref="BH365:BH396" si="8">SUM(C365:BG365)</f>
        <v>0</v>
      </c>
    </row>
    <row r="366" spans="2:60" x14ac:dyDescent="0.25">
      <c r="B366" s="2"/>
      <c r="C366" s="11"/>
      <c r="D366" s="11"/>
      <c r="E366" s="11"/>
      <c r="F366" s="11"/>
      <c r="G366" s="11"/>
      <c r="H366" s="11"/>
      <c r="I366" s="11"/>
      <c r="J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4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  <c r="BH366" s="1">
        <f t="shared" si="8"/>
        <v>0</v>
      </c>
    </row>
    <row r="367" spans="2:60" x14ac:dyDescent="0.25">
      <c r="B367" s="2"/>
      <c r="C367" s="11"/>
      <c r="D367" s="11"/>
      <c r="E367" s="11"/>
      <c r="F367" s="11"/>
      <c r="G367" s="11"/>
      <c r="H367" s="11"/>
      <c r="I367" s="11"/>
      <c r="J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4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">
        <f t="shared" si="8"/>
        <v>0</v>
      </c>
    </row>
    <row r="368" spans="2:60" x14ac:dyDescent="0.25">
      <c r="B368" s="2"/>
      <c r="C368" s="11"/>
      <c r="D368" s="11"/>
      <c r="E368" s="11"/>
      <c r="F368" s="11"/>
      <c r="G368" s="11"/>
      <c r="H368" s="11"/>
      <c r="I368" s="11"/>
      <c r="J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4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">
        <f t="shared" si="8"/>
        <v>0</v>
      </c>
    </row>
    <row r="369" spans="2:60" x14ac:dyDescent="0.25">
      <c r="B369" s="2"/>
      <c r="C369" s="11"/>
      <c r="D369" s="11"/>
      <c r="E369" s="11"/>
      <c r="F369" s="11"/>
      <c r="G369" s="11"/>
      <c r="H369" s="11"/>
      <c r="I369" s="11"/>
      <c r="J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4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  <c r="BH369" s="1">
        <f t="shared" si="8"/>
        <v>0</v>
      </c>
    </row>
    <row r="370" spans="2:60" x14ac:dyDescent="0.25">
      <c r="B370" s="2"/>
      <c r="C370" s="11"/>
      <c r="D370" s="11"/>
      <c r="E370" s="11"/>
      <c r="F370" s="11"/>
      <c r="G370" s="11"/>
      <c r="H370" s="11"/>
      <c r="I370" s="11"/>
      <c r="J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4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  <c r="BH370" s="1">
        <f t="shared" si="8"/>
        <v>0</v>
      </c>
    </row>
    <row r="371" spans="2:60" x14ac:dyDescent="0.25">
      <c r="B371" s="2"/>
      <c r="C371" s="11"/>
      <c r="D371" s="11"/>
      <c r="E371" s="11"/>
      <c r="F371" s="11"/>
      <c r="G371" s="11"/>
      <c r="H371" s="11"/>
      <c r="I371" s="11"/>
      <c r="J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4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  <c r="BH371" s="1">
        <f t="shared" si="8"/>
        <v>0</v>
      </c>
    </row>
    <row r="372" spans="2:60" x14ac:dyDescent="0.25">
      <c r="B372" s="2"/>
      <c r="C372" s="11"/>
      <c r="D372" s="11"/>
      <c r="E372" s="11"/>
      <c r="F372" s="11"/>
      <c r="G372" s="11"/>
      <c r="H372" s="11"/>
      <c r="I372" s="11"/>
      <c r="J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4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  <c r="BH372" s="1">
        <f t="shared" si="8"/>
        <v>0</v>
      </c>
    </row>
    <row r="373" spans="2:60" x14ac:dyDescent="0.25">
      <c r="B373" s="2"/>
      <c r="C373" s="11"/>
      <c r="D373" s="11"/>
      <c r="E373" s="11"/>
      <c r="F373" s="11"/>
      <c r="G373" s="11"/>
      <c r="H373" s="11"/>
      <c r="I373" s="11"/>
      <c r="J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4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  <c r="BH373" s="1">
        <f t="shared" si="8"/>
        <v>0</v>
      </c>
    </row>
    <row r="374" spans="2:60" x14ac:dyDescent="0.25">
      <c r="B374" s="2"/>
      <c r="C374" s="11"/>
      <c r="D374" s="11"/>
      <c r="E374" s="11"/>
      <c r="F374" s="11"/>
      <c r="G374" s="11"/>
      <c r="H374" s="11"/>
      <c r="I374" s="11"/>
      <c r="J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4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  <c r="BH374" s="1">
        <f t="shared" si="8"/>
        <v>0</v>
      </c>
    </row>
    <row r="375" spans="2:60" x14ac:dyDescent="0.25">
      <c r="B375" s="2"/>
      <c r="C375" s="11"/>
      <c r="D375" s="11"/>
      <c r="E375" s="11"/>
      <c r="F375" s="11"/>
      <c r="G375" s="11"/>
      <c r="H375" s="11"/>
      <c r="I375" s="11"/>
      <c r="J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4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  <c r="BH375" s="1">
        <f t="shared" si="8"/>
        <v>0</v>
      </c>
    </row>
    <row r="376" spans="2:60" x14ac:dyDescent="0.25">
      <c r="B376" s="2"/>
      <c r="C376" s="11"/>
      <c r="D376" s="11"/>
      <c r="E376" s="11"/>
      <c r="F376" s="11"/>
      <c r="G376" s="11"/>
      <c r="H376" s="11"/>
      <c r="I376" s="11"/>
      <c r="J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4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">
        <f t="shared" si="8"/>
        <v>0</v>
      </c>
    </row>
    <row r="377" spans="2:60" x14ac:dyDescent="0.25">
      <c r="B377" s="2"/>
      <c r="C377" s="11"/>
      <c r="D377" s="11"/>
      <c r="E377" s="11"/>
      <c r="F377" s="11"/>
      <c r="G377" s="11"/>
      <c r="H377" s="11"/>
      <c r="I377" s="11"/>
      <c r="J377" s="11"/>
      <c r="N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4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  <c r="BH377" s="1">
        <f t="shared" si="8"/>
        <v>0</v>
      </c>
    </row>
    <row r="378" spans="2:60" x14ac:dyDescent="0.25">
      <c r="B378" s="2"/>
      <c r="C378" s="11"/>
      <c r="D378" s="11"/>
      <c r="E378" s="11"/>
      <c r="F378" s="11"/>
      <c r="G378" s="11"/>
      <c r="H378" s="11"/>
      <c r="I378" s="11"/>
      <c r="J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4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  <c r="BF378" s="11"/>
      <c r="BG378" s="11"/>
      <c r="BH378" s="1">
        <f t="shared" si="8"/>
        <v>0</v>
      </c>
    </row>
    <row r="379" spans="2:60" x14ac:dyDescent="0.25">
      <c r="B379" s="2"/>
      <c r="C379" s="11"/>
      <c r="D379" s="11"/>
      <c r="E379" s="11"/>
      <c r="F379" s="11"/>
      <c r="G379" s="11"/>
      <c r="H379" s="11"/>
      <c r="I379" s="11"/>
      <c r="J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4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  <c r="BH379" s="1">
        <f t="shared" si="8"/>
        <v>0</v>
      </c>
    </row>
    <row r="380" spans="2:60" x14ac:dyDescent="0.25">
      <c r="B380" s="2"/>
      <c r="C380" s="11"/>
      <c r="D380" s="11"/>
      <c r="E380" s="11"/>
      <c r="F380" s="11"/>
      <c r="G380" s="11"/>
      <c r="H380" s="11"/>
      <c r="I380" s="11"/>
      <c r="J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4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  <c r="BH380" s="1">
        <f t="shared" si="8"/>
        <v>0</v>
      </c>
    </row>
    <row r="381" spans="2:60" x14ac:dyDescent="0.25">
      <c r="B381" s="2"/>
      <c r="C381" s="11"/>
      <c r="D381" s="11"/>
      <c r="E381" s="11"/>
      <c r="F381" s="11"/>
      <c r="G381" s="11"/>
      <c r="H381" s="11"/>
      <c r="I381" s="11"/>
      <c r="J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4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  <c r="BH381" s="1">
        <f t="shared" si="8"/>
        <v>0</v>
      </c>
    </row>
    <row r="382" spans="2:60" x14ac:dyDescent="0.25">
      <c r="B382" s="2"/>
      <c r="C382" s="11"/>
      <c r="D382" s="11"/>
      <c r="E382" s="11"/>
      <c r="F382" s="11"/>
      <c r="G382" s="11"/>
      <c r="H382" s="11"/>
      <c r="I382" s="11"/>
      <c r="J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4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  <c r="BH382" s="1">
        <f t="shared" si="8"/>
        <v>0</v>
      </c>
    </row>
    <row r="383" spans="2:60" x14ac:dyDescent="0.25">
      <c r="B383" s="2"/>
      <c r="C383" s="11"/>
      <c r="D383" s="11"/>
      <c r="E383" s="11"/>
      <c r="F383" s="11"/>
      <c r="G383" s="11"/>
      <c r="H383" s="11"/>
      <c r="I383" s="11"/>
      <c r="J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4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  <c r="BH383" s="1">
        <f t="shared" si="8"/>
        <v>0</v>
      </c>
    </row>
    <row r="384" spans="2:60" x14ac:dyDescent="0.25">
      <c r="B384" s="2"/>
      <c r="C384" s="11"/>
      <c r="D384" s="11"/>
      <c r="E384" s="11"/>
      <c r="F384" s="11"/>
      <c r="G384" s="11"/>
      <c r="H384" s="11"/>
      <c r="I384" s="11"/>
      <c r="J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4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  <c r="BH384" s="1">
        <f t="shared" si="8"/>
        <v>0</v>
      </c>
    </row>
    <row r="385" spans="2:60" x14ac:dyDescent="0.25">
      <c r="B385" s="2"/>
      <c r="C385" s="11"/>
      <c r="D385" s="11"/>
      <c r="E385" s="11"/>
      <c r="F385" s="11"/>
      <c r="G385" s="11"/>
      <c r="H385" s="11"/>
      <c r="I385" s="11"/>
      <c r="J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4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  <c r="BF385" s="11"/>
      <c r="BG385" s="11"/>
      <c r="BH385" s="1">
        <f t="shared" si="8"/>
        <v>0</v>
      </c>
    </row>
    <row r="386" spans="2:60" x14ac:dyDescent="0.25">
      <c r="B386" s="2"/>
      <c r="C386" s="11"/>
      <c r="D386" s="11"/>
      <c r="E386" s="11"/>
      <c r="F386" s="11"/>
      <c r="G386" s="11"/>
      <c r="H386" s="11"/>
      <c r="I386" s="11"/>
      <c r="J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4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  <c r="BH386" s="1">
        <f t="shared" si="8"/>
        <v>0</v>
      </c>
    </row>
    <row r="387" spans="2:60" x14ac:dyDescent="0.25">
      <c r="B387" s="2"/>
      <c r="C387" s="11"/>
      <c r="D387" s="11"/>
      <c r="E387" s="11"/>
      <c r="F387" s="11"/>
      <c r="G387" s="11"/>
      <c r="H387" s="11"/>
      <c r="I387" s="11"/>
      <c r="J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4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  <c r="BH387" s="1">
        <f t="shared" si="8"/>
        <v>0</v>
      </c>
    </row>
    <row r="388" spans="2:60" x14ac:dyDescent="0.25">
      <c r="B388" s="2"/>
      <c r="C388" s="11"/>
      <c r="D388" s="11"/>
      <c r="E388" s="11"/>
      <c r="F388" s="11"/>
      <c r="G388" s="11"/>
      <c r="H388" s="11"/>
      <c r="I388" s="11"/>
      <c r="J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4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  <c r="BH388" s="1">
        <f t="shared" si="8"/>
        <v>0</v>
      </c>
    </row>
    <row r="389" spans="2:60" x14ac:dyDescent="0.25">
      <c r="B389" s="2"/>
      <c r="C389" s="11"/>
      <c r="D389" s="11"/>
      <c r="E389" s="11"/>
      <c r="F389" s="11"/>
      <c r="G389" s="11"/>
      <c r="H389" s="11"/>
      <c r="I389" s="11"/>
      <c r="J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4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  <c r="BH389" s="1">
        <f t="shared" si="8"/>
        <v>0</v>
      </c>
    </row>
    <row r="390" spans="2:60" x14ac:dyDescent="0.25">
      <c r="B390" s="2"/>
      <c r="C390" s="11"/>
      <c r="D390" s="11"/>
      <c r="E390" s="11"/>
      <c r="F390" s="11"/>
      <c r="G390" s="11"/>
      <c r="H390" s="11"/>
      <c r="I390" s="11"/>
      <c r="J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4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  <c r="BH390" s="1">
        <f t="shared" si="8"/>
        <v>0</v>
      </c>
    </row>
    <row r="391" spans="2:60" x14ac:dyDescent="0.25">
      <c r="B391" s="2"/>
      <c r="C391" s="11"/>
      <c r="D391" s="11"/>
      <c r="E391" s="11"/>
      <c r="F391" s="11"/>
      <c r="G391" s="11"/>
      <c r="H391" s="11"/>
      <c r="I391" s="11"/>
      <c r="J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4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  <c r="BH391" s="1">
        <f t="shared" si="8"/>
        <v>0</v>
      </c>
    </row>
    <row r="392" spans="2:60" x14ac:dyDescent="0.25">
      <c r="B392" s="2"/>
      <c r="C392" s="11"/>
      <c r="D392" s="11"/>
      <c r="E392" s="11"/>
      <c r="F392" s="11"/>
      <c r="G392" s="11"/>
      <c r="H392" s="11"/>
      <c r="I392" s="11"/>
      <c r="J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4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">
        <f t="shared" si="8"/>
        <v>0</v>
      </c>
    </row>
    <row r="393" spans="2:60" x14ac:dyDescent="0.25">
      <c r="B393" s="2"/>
      <c r="C393" s="11"/>
      <c r="D393" s="11"/>
      <c r="E393" s="11"/>
      <c r="F393" s="11"/>
      <c r="G393" s="11"/>
      <c r="H393" s="11"/>
      <c r="I393" s="11"/>
      <c r="J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4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  <c r="BH393" s="1">
        <f t="shared" si="8"/>
        <v>0</v>
      </c>
    </row>
    <row r="394" spans="2:60" x14ac:dyDescent="0.25">
      <c r="B394" s="2"/>
      <c r="C394" s="11"/>
      <c r="D394" s="11"/>
      <c r="E394" s="11"/>
      <c r="F394" s="11"/>
      <c r="G394" s="11"/>
      <c r="H394" s="11"/>
      <c r="I394" s="11"/>
      <c r="J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4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  <c r="BH394" s="1">
        <f t="shared" si="8"/>
        <v>0</v>
      </c>
    </row>
    <row r="395" spans="2:60" x14ac:dyDescent="0.25">
      <c r="B395" s="2"/>
      <c r="C395" s="11"/>
      <c r="D395" s="11"/>
      <c r="E395" s="11"/>
      <c r="F395" s="11"/>
      <c r="G395" s="11"/>
      <c r="H395" s="11"/>
      <c r="I395" s="11"/>
      <c r="J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4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  <c r="BH395" s="1">
        <f t="shared" si="8"/>
        <v>0</v>
      </c>
    </row>
    <row r="396" spans="2:60" x14ac:dyDescent="0.25">
      <c r="B396" s="2"/>
      <c r="C396" s="11"/>
      <c r="D396" s="11"/>
      <c r="E396" s="11"/>
      <c r="F396" s="11"/>
      <c r="G396" s="11"/>
      <c r="H396" s="11"/>
      <c r="I396" s="11"/>
      <c r="J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4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  <c r="BH396" s="1">
        <f t="shared" si="8"/>
        <v>0</v>
      </c>
    </row>
    <row r="397" spans="2:60" x14ac:dyDescent="0.25">
      <c r="B397" s="2"/>
      <c r="C397" s="11"/>
      <c r="D397" s="11"/>
      <c r="E397" s="11"/>
      <c r="F397" s="11"/>
      <c r="G397" s="11"/>
      <c r="H397" s="11"/>
      <c r="I397" s="11"/>
      <c r="J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4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  <c r="BH397" s="1">
        <f t="shared" ref="BH397:BH681" si="9">SUM(C397:BG397)</f>
        <v>0</v>
      </c>
    </row>
    <row r="398" spans="2:60" x14ac:dyDescent="0.25">
      <c r="B398" s="2"/>
      <c r="C398" s="11"/>
      <c r="D398" s="11"/>
      <c r="E398" s="11"/>
      <c r="F398" s="11"/>
      <c r="G398" s="11"/>
      <c r="H398" s="11"/>
      <c r="I398" s="11"/>
      <c r="J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4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  <c r="BH398" s="1">
        <f t="shared" si="9"/>
        <v>0</v>
      </c>
    </row>
    <row r="399" spans="2:60" x14ac:dyDescent="0.25">
      <c r="B399" s="2"/>
      <c r="C399" s="11"/>
      <c r="D399" s="11"/>
      <c r="E399" s="11"/>
      <c r="F399" s="11"/>
      <c r="G399" s="11"/>
      <c r="H399" s="11"/>
      <c r="I399" s="11"/>
      <c r="J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4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  <c r="BH399" s="1">
        <f t="shared" si="9"/>
        <v>0</v>
      </c>
    </row>
    <row r="400" spans="2:60" x14ac:dyDescent="0.25">
      <c r="B400" s="2"/>
      <c r="C400" s="11"/>
      <c r="D400" s="11"/>
      <c r="E400" s="11"/>
      <c r="F400" s="11"/>
      <c r="G400" s="11"/>
      <c r="H400" s="11"/>
      <c r="I400" s="11"/>
      <c r="J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4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">
        <f t="shared" si="9"/>
        <v>0</v>
      </c>
    </row>
    <row r="401" spans="2:60" x14ac:dyDescent="0.25">
      <c r="B401" s="2"/>
      <c r="C401" s="11"/>
      <c r="D401" s="11"/>
      <c r="E401" s="11"/>
      <c r="F401" s="11"/>
      <c r="G401" s="11"/>
      <c r="H401" s="11"/>
      <c r="I401" s="11"/>
      <c r="J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4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  <c r="BH401" s="1">
        <f t="shared" si="9"/>
        <v>0</v>
      </c>
    </row>
    <row r="402" spans="2:60" x14ac:dyDescent="0.25">
      <c r="B402" s="2"/>
      <c r="C402" s="11"/>
      <c r="D402" s="11"/>
      <c r="E402" s="11"/>
      <c r="F402" s="11"/>
      <c r="G402" s="11"/>
      <c r="H402" s="11"/>
      <c r="I402" s="11"/>
      <c r="J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4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  <c r="BH402" s="1">
        <f t="shared" si="9"/>
        <v>0</v>
      </c>
    </row>
    <row r="403" spans="2:60" x14ac:dyDescent="0.25">
      <c r="B403" s="2"/>
      <c r="C403" s="11"/>
      <c r="D403" s="11"/>
      <c r="E403" s="11"/>
      <c r="F403" s="11"/>
      <c r="G403" s="11"/>
      <c r="H403" s="11"/>
      <c r="I403" s="11"/>
      <c r="J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4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">
        <f t="shared" si="9"/>
        <v>0</v>
      </c>
    </row>
    <row r="404" spans="2:60" x14ac:dyDescent="0.25">
      <c r="B404" s="2"/>
      <c r="C404" s="11"/>
      <c r="D404" s="11"/>
      <c r="E404" s="11"/>
      <c r="F404" s="11"/>
      <c r="G404" s="11"/>
      <c r="H404" s="11"/>
      <c r="I404" s="11"/>
      <c r="J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4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  <c r="BH404" s="1">
        <f t="shared" si="9"/>
        <v>0</v>
      </c>
    </row>
    <row r="405" spans="2:60" x14ac:dyDescent="0.25">
      <c r="B405" s="2"/>
      <c r="C405" s="11"/>
      <c r="D405" s="11"/>
      <c r="E405" s="11"/>
      <c r="F405" s="11"/>
      <c r="G405" s="11"/>
      <c r="H405" s="11"/>
      <c r="I405" s="11"/>
      <c r="J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4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  <c r="BH405" s="1">
        <f t="shared" si="9"/>
        <v>0</v>
      </c>
    </row>
    <row r="406" spans="2:60" x14ac:dyDescent="0.25">
      <c r="B406" s="2"/>
      <c r="C406" s="11"/>
      <c r="D406" s="11"/>
      <c r="E406" s="11"/>
      <c r="F406" s="11"/>
      <c r="G406" s="11"/>
      <c r="H406" s="11"/>
      <c r="I406" s="11"/>
      <c r="J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4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  <c r="BH406" s="1">
        <f t="shared" si="9"/>
        <v>0</v>
      </c>
    </row>
    <row r="407" spans="2:60" x14ac:dyDescent="0.25">
      <c r="B407" s="2"/>
      <c r="C407" s="11"/>
      <c r="D407" s="11"/>
      <c r="E407" s="11"/>
      <c r="F407" s="11"/>
      <c r="G407" s="11"/>
      <c r="H407" s="11"/>
      <c r="I407" s="11"/>
      <c r="J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21"/>
      <c r="AF407" s="11"/>
      <c r="AG407" s="14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  <c r="BH407" s="1">
        <f t="shared" si="9"/>
        <v>0</v>
      </c>
    </row>
    <row r="408" spans="2:60" x14ac:dyDescent="0.25">
      <c r="B408" s="2"/>
      <c r="C408" s="11"/>
      <c r="D408" s="11"/>
      <c r="E408" s="11"/>
      <c r="F408" s="11"/>
      <c r="G408" s="11"/>
      <c r="H408" s="11"/>
      <c r="I408" s="11"/>
      <c r="J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4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">
        <f t="shared" si="9"/>
        <v>0</v>
      </c>
    </row>
    <row r="409" spans="2:60" x14ac:dyDescent="0.25">
      <c r="B409" s="2"/>
      <c r="C409" s="11"/>
      <c r="D409" s="11"/>
      <c r="E409" s="11"/>
      <c r="F409" s="11"/>
      <c r="G409" s="11"/>
      <c r="H409" s="11"/>
      <c r="I409" s="11"/>
      <c r="J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4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  <c r="BH409" s="1">
        <f t="shared" si="9"/>
        <v>0</v>
      </c>
    </row>
    <row r="410" spans="2:60" x14ac:dyDescent="0.25">
      <c r="B410" s="2"/>
      <c r="C410" s="11"/>
      <c r="D410" s="11"/>
      <c r="E410" s="11"/>
      <c r="F410" s="11"/>
      <c r="G410" s="11"/>
      <c r="H410" s="11"/>
      <c r="I410" s="11"/>
      <c r="J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4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  <c r="BH410" s="1">
        <f t="shared" si="9"/>
        <v>0</v>
      </c>
    </row>
    <row r="411" spans="2:60" x14ac:dyDescent="0.25">
      <c r="B411" s="2"/>
      <c r="C411" s="11"/>
      <c r="D411" s="11"/>
      <c r="E411" s="11"/>
      <c r="F411" s="11"/>
      <c r="G411" s="11"/>
      <c r="H411" s="11"/>
      <c r="I411" s="11"/>
      <c r="J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4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">
        <f t="shared" si="9"/>
        <v>0</v>
      </c>
    </row>
    <row r="412" spans="2:60" x14ac:dyDescent="0.25">
      <c r="B412" s="2"/>
      <c r="C412" s="11"/>
      <c r="D412" s="11"/>
      <c r="E412" s="11"/>
      <c r="F412" s="11"/>
      <c r="G412" s="11"/>
      <c r="H412" s="11"/>
      <c r="I412" s="11"/>
      <c r="J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4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  <c r="BH412" s="1">
        <f t="shared" si="9"/>
        <v>0</v>
      </c>
    </row>
    <row r="413" spans="2:60" x14ac:dyDescent="0.25">
      <c r="B413" s="2"/>
      <c r="C413" s="11"/>
      <c r="D413" s="11"/>
      <c r="E413" s="11"/>
      <c r="F413" s="11"/>
      <c r="G413" s="11"/>
      <c r="H413" s="11"/>
      <c r="I413" s="11"/>
      <c r="J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4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  <c r="BH413" s="1">
        <f t="shared" si="9"/>
        <v>0</v>
      </c>
    </row>
    <row r="414" spans="2:60" x14ac:dyDescent="0.25">
      <c r="B414" s="2"/>
      <c r="C414" s="11"/>
      <c r="D414" s="11"/>
      <c r="E414" s="11"/>
      <c r="F414" s="11"/>
      <c r="G414" s="11"/>
      <c r="H414" s="11"/>
      <c r="I414" s="11"/>
      <c r="J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4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  <c r="BH414" s="1">
        <f t="shared" si="9"/>
        <v>0</v>
      </c>
    </row>
    <row r="415" spans="2:60" x14ac:dyDescent="0.25">
      <c r="B415" s="2"/>
      <c r="C415" s="11"/>
      <c r="D415" s="11"/>
      <c r="E415" s="11"/>
      <c r="F415" s="11"/>
      <c r="G415" s="11"/>
      <c r="H415" s="11"/>
      <c r="I415" s="11"/>
      <c r="J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4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  <c r="BH415" s="1">
        <f t="shared" si="9"/>
        <v>0</v>
      </c>
    </row>
    <row r="416" spans="2:60" x14ac:dyDescent="0.25">
      <c r="B416" s="2"/>
      <c r="C416" s="11"/>
      <c r="D416" s="11"/>
      <c r="E416" s="11"/>
      <c r="F416" s="11"/>
      <c r="G416" s="11"/>
      <c r="H416" s="11"/>
      <c r="I416" s="11"/>
      <c r="J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4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">
        <f t="shared" si="9"/>
        <v>0</v>
      </c>
    </row>
    <row r="417" spans="2:60" x14ac:dyDescent="0.25">
      <c r="B417" s="2"/>
      <c r="C417" s="11"/>
      <c r="D417" s="11"/>
      <c r="E417" s="11"/>
      <c r="F417" s="11"/>
      <c r="G417" s="11"/>
      <c r="H417" s="11"/>
      <c r="I417" s="11"/>
      <c r="J417" s="11"/>
      <c r="N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4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  <c r="BH417" s="1">
        <f t="shared" si="9"/>
        <v>0</v>
      </c>
    </row>
    <row r="418" spans="2:60" x14ac:dyDescent="0.25">
      <c r="B418" s="2"/>
      <c r="C418" s="11"/>
      <c r="D418" s="11"/>
      <c r="E418" s="11"/>
      <c r="F418" s="11"/>
      <c r="G418" s="11"/>
      <c r="H418" s="11"/>
      <c r="I418" s="11"/>
      <c r="J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4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  <c r="BH418" s="1">
        <f t="shared" si="9"/>
        <v>0</v>
      </c>
    </row>
    <row r="419" spans="2:60" x14ac:dyDescent="0.25">
      <c r="B419" s="2"/>
      <c r="C419" s="11"/>
      <c r="D419" s="11"/>
      <c r="E419" s="11"/>
      <c r="F419" s="11"/>
      <c r="G419" s="11"/>
      <c r="H419" s="11"/>
      <c r="I419" s="11"/>
      <c r="J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4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  <c r="BH419" s="1">
        <f t="shared" si="9"/>
        <v>0</v>
      </c>
    </row>
    <row r="420" spans="2:60" x14ac:dyDescent="0.25">
      <c r="B420" s="2"/>
      <c r="C420" s="11"/>
      <c r="D420" s="11"/>
      <c r="E420" s="11"/>
      <c r="F420" s="11"/>
      <c r="G420" s="11"/>
      <c r="H420" s="11"/>
      <c r="I420" s="11"/>
      <c r="J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4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  <c r="BH420" s="1">
        <f t="shared" si="9"/>
        <v>0</v>
      </c>
    </row>
    <row r="421" spans="2:60" x14ac:dyDescent="0.25">
      <c r="B421" s="2"/>
      <c r="C421" s="11"/>
      <c r="D421" s="11"/>
      <c r="E421" s="11"/>
      <c r="F421" s="11"/>
      <c r="G421" s="11"/>
      <c r="H421" s="11"/>
      <c r="I421" s="11"/>
      <c r="J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4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  <c r="BH421" s="1">
        <f t="shared" si="9"/>
        <v>0</v>
      </c>
    </row>
    <row r="422" spans="2:60" x14ac:dyDescent="0.25">
      <c r="B422" s="2"/>
      <c r="C422" s="11"/>
      <c r="D422" s="11"/>
      <c r="E422" s="11"/>
      <c r="F422" s="11"/>
      <c r="G422" s="11"/>
      <c r="H422" s="11"/>
      <c r="I422" s="11"/>
      <c r="J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4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  <c r="BH422" s="1">
        <f t="shared" si="9"/>
        <v>0</v>
      </c>
    </row>
    <row r="423" spans="2:60" x14ac:dyDescent="0.25">
      <c r="B423" s="2"/>
      <c r="C423" s="11"/>
      <c r="D423" s="11"/>
      <c r="E423" s="11"/>
      <c r="F423" s="11"/>
      <c r="G423" s="11"/>
      <c r="H423" s="11"/>
      <c r="I423" s="11"/>
      <c r="J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4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  <c r="BH423" s="1">
        <f t="shared" si="9"/>
        <v>0</v>
      </c>
    </row>
    <row r="424" spans="2:60" x14ac:dyDescent="0.25">
      <c r="B424" s="212"/>
      <c r="C424" s="11"/>
      <c r="D424" s="11"/>
      <c r="E424" s="11"/>
      <c r="F424" s="11"/>
      <c r="G424" s="11"/>
      <c r="H424" s="11"/>
      <c r="I424" s="11"/>
      <c r="J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4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  <c r="BH424" s="1">
        <f t="shared" si="9"/>
        <v>0</v>
      </c>
    </row>
    <row r="425" spans="2:60" x14ac:dyDescent="0.25">
      <c r="B425" s="212"/>
      <c r="C425" s="11"/>
      <c r="D425" s="11"/>
      <c r="E425" s="11"/>
      <c r="F425" s="11"/>
      <c r="G425" s="11"/>
      <c r="H425" s="11"/>
      <c r="I425" s="11"/>
      <c r="J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4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  <c r="BH425" s="1">
        <f t="shared" si="9"/>
        <v>0</v>
      </c>
    </row>
    <row r="426" spans="2:60" x14ac:dyDescent="0.25">
      <c r="B426" s="211"/>
      <c r="C426" s="11"/>
      <c r="D426" s="11"/>
      <c r="E426" s="11"/>
      <c r="F426" s="11"/>
      <c r="G426" s="11"/>
      <c r="H426" s="11"/>
      <c r="I426" s="11"/>
      <c r="J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4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  <c r="BH426" s="1">
        <f t="shared" si="9"/>
        <v>0</v>
      </c>
    </row>
    <row r="427" spans="2:60" x14ac:dyDescent="0.25">
      <c r="B427" s="212"/>
      <c r="C427" s="11"/>
      <c r="D427" s="11"/>
      <c r="E427" s="11"/>
      <c r="F427" s="11"/>
      <c r="G427" s="11"/>
      <c r="H427" s="11"/>
      <c r="I427" s="11"/>
      <c r="J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4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  <c r="BH427" s="1">
        <f t="shared" si="9"/>
        <v>0</v>
      </c>
    </row>
    <row r="428" spans="2:60" x14ac:dyDescent="0.25">
      <c r="B428" s="211"/>
      <c r="C428" s="11"/>
      <c r="D428" s="11"/>
      <c r="E428" s="11"/>
      <c r="F428" s="11"/>
      <c r="G428" s="11"/>
      <c r="H428" s="11"/>
      <c r="I428" s="11"/>
      <c r="J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4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  <c r="BH428" s="1">
        <f t="shared" si="9"/>
        <v>0</v>
      </c>
    </row>
    <row r="429" spans="2:60" x14ac:dyDescent="0.25">
      <c r="B429" s="211"/>
      <c r="C429" s="11"/>
      <c r="D429" s="11"/>
      <c r="E429" s="11"/>
      <c r="F429" s="11"/>
      <c r="G429" s="11"/>
      <c r="H429" s="11"/>
      <c r="I429" s="11"/>
      <c r="J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4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  <c r="BF429" s="11"/>
      <c r="BG429" s="11"/>
      <c r="BH429" s="1">
        <f t="shared" si="9"/>
        <v>0</v>
      </c>
    </row>
    <row r="430" spans="2:60" x14ac:dyDescent="0.25">
      <c r="B430" s="211"/>
      <c r="C430" s="11"/>
      <c r="D430" s="11"/>
      <c r="E430" s="11"/>
      <c r="F430" s="11"/>
      <c r="G430" s="11"/>
      <c r="H430" s="11"/>
      <c r="I430" s="11"/>
      <c r="J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4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  <c r="BH430" s="1">
        <f t="shared" si="9"/>
        <v>0</v>
      </c>
    </row>
    <row r="431" spans="2:60" x14ac:dyDescent="0.25">
      <c r="B431" s="211"/>
      <c r="C431" s="11"/>
      <c r="D431" s="11"/>
      <c r="E431" s="11"/>
      <c r="F431" s="11"/>
      <c r="G431" s="11"/>
      <c r="H431" s="11"/>
      <c r="I431" s="11"/>
      <c r="J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4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  <c r="BH431" s="1">
        <f t="shared" si="9"/>
        <v>0</v>
      </c>
    </row>
    <row r="432" spans="2:60" x14ac:dyDescent="0.25">
      <c r="B432" s="211"/>
      <c r="C432" s="11"/>
      <c r="D432" s="11"/>
      <c r="E432" s="11"/>
      <c r="F432" s="11"/>
      <c r="G432" s="11"/>
      <c r="H432" s="11"/>
      <c r="I432" s="11"/>
      <c r="J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4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  <c r="BH432" s="1">
        <f t="shared" si="9"/>
        <v>0</v>
      </c>
    </row>
    <row r="433" spans="2:60" x14ac:dyDescent="0.25">
      <c r="B433" s="150"/>
      <c r="C433" s="11"/>
      <c r="D433" s="11"/>
      <c r="E433" s="11"/>
      <c r="F433" s="11"/>
      <c r="G433" s="11"/>
      <c r="H433" s="11"/>
      <c r="I433" s="11"/>
      <c r="J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4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  <c r="BH433" s="1">
        <f t="shared" si="9"/>
        <v>0</v>
      </c>
    </row>
    <row r="434" spans="2:60" x14ac:dyDescent="0.25">
      <c r="B434" s="211"/>
      <c r="C434" s="11"/>
      <c r="D434" s="11"/>
      <c r="E434" s="11"/>
      <c r="F434" s="11"/>
      <c r="G434" s="11"/>
      <c r="H434" s="11"/>
      <c r="I434" s="11"/>
      <c r="J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4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  <c r="BH434" s="1">
        <f t="shared" si="9"/>
        <v>0</v>
      </c>
    </row>
    <row r="435" spans="2:60" x14ac:dyDescent="0.25">
      <c r="B435" s="211"/>
      <c r="C435" s="11"/>
      <c r="D435" s="11"/>
      <c r="E435" s="11"/>
      <c r="F435" s="11"/>
      <c r="G435" s="11"/>
      <c r="H435" s="11"/>
      <c r="I435" s="11"/>
      <c r="J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4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  <c r="BH435" s="1">
        <f t="shared" si="9"/>
        <v>0</v>
      </c>
    </row>
    <row r="436" spans="2:60" x14ac:dyDescent="0.25">
      <c r="B436" s="150"/>
      <c r="C436" s="11"/>
      <c r="D436" s="11"/>
      <c r="E436" s="11"/>
      <c r="F436" s="11"/>
      <c r="G436" s="11"/>
      <c r="H436" s="11"/>
      <c r="I436" s="11"/>
      <c r="J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4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  <c r="BH436" s="1">
        <f t="shared" si="9"/>
        <v>0</v>
      </c>
    </row>
    <row r="437" spans="2:60" x14ac:dyDescent="0.25">
      <c r="B437" s="150"/>
      <c r="C437" s="11"/>
      <c r="D437" s="11"/>
      <c r="E437" s="11"/>
      <c r="F437" s="11"/>
      <c r="G437" s="11"/>
      <c r="H437" s="11"/>
      <c r="I437" s="11"/>
      <c r="J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4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  <c r="BH437" s="1">
        <f t="shared" si="9"/>
        <v>0</v>
      </c>
    </row>
    <row r="438" spans="2:60" x14ac:dyDescent="0.25">
      <c r="B438" s="211"/>
      <c r="C438" s="11"/>
      <c r="D438" s="11"/>
      <c r="E438" s="11"/>
      <c r="F438" s="11"/>
      <c r="G438" s="11"/>
      <c r="H438" s="11"/>
      <c r="I438" s="11"/>
      <c r="J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4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  <c r="BH438" s="1">
        <f t="shared" si="9"/>
        <v>0</v>
      </c>
    </row>
    <row r="439" spans="2:60" x14ac:dyDescent="0.25">
      <c r="B439" s="211"/>
      <c r="C439" s="11"/>
      <c r="D439" s="11"/>
      <c r="E439" s="11"/>
      <c r="F439" s="11"/>
      <c r="G439" s="11"/>
      <c r="H439" s="11"/>
      <c r="I439" s="11"/>
      <c r="J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4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  <c r="BH439" s="1">
        <f t="shared" si="9"/>
        <v>0</v>
      </c>
    </row>
    <row r="440" spans="2:60" x14ac:dyDescent="0.25">
      <c r="B440" s="2"/>
      <c r="C440" s="11"/>
      <c r="D440" s="11"/>
      <c r="E440" s="11"/>
      <c r="F440" s="11"/>
      <c r="G440" s="11"/>
      <c r="H440" s="11"/>
      <c r="I440" s="11"/>
      <c r="J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4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">
        <f t="shared" si="9"/>
        <v>0</v>
      </c>
    </row>
    <row r="441" spans="2:60" x14ac:dyDescent="0.25">
      <c r="B441" s="2"/>
      <c r="C441" s="11"/>
      <c r="D441" s="11"/>
      <c r="E441" s="11"/>
      <c r="F441" s="11"/>
      <c r="G441" s="11"/>
      <c r="H441" s="11"/>
      <c r="I441" s="11"/>
      <c r="J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4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  <c r="BH441" s="1">
        <f t="shared" si="9"/>
        <v>0</v>
      </c>
    </row>
    <row r="442" spans="2:60" x14ac:dyDescent="0.25">
      <c r="B442" s="2"/>
      <c r="C442" s="11"/>
      <c r="D442" s="11"/>
      <c r="E442" s="11"/>
      <c r="F442" s="11"/>
      <c r="G442" s="11"/>
      <c r="H442" s="11"/>
      <c r="I442" s="11"/>
      <c r="J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4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  <c r="BH442" s="1">
        <f t="shared" si="9"/>
        <v>0</v>
      </c>
    </row>
    <row r="443" spans="2:60" x14ac:dyDescent="0.25">
      <c r="B443" s="2"/>
      <c r="C443" s="11"/>
      <c r="D443" s="11"/>
      <c r="E443" s="11"/>
      <c r="F443" s="11"/>
      <c r="G443" s="11"/>
      <c r="H443" s="11"/>
      <c r="I443" s="11"/>
      <c r="J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4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  <c r="BH443" s="1">
        <f t="shared" si="9"/>
        <v>0</v>
      </c>
    </row>
    <row r="444" spans="2:60" x14ac:dyDescent="0.25">
      <c r="B444" s="2"/>
      <c r="C444" s="11"/>
      <c r="D444" s="11"/>
      <c r="E444" s="11"/>
      <c r="F444" s="11"/>
      <c r="G444" s="11"/>
      <c r="H444" s="11"/>
      <c r="I444" s="11"/>
      <c r="J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4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  <c r="BH444" s="1">
        <f t="shared" si="9"/>
        <v>0</v>
      </c>
    </row>
    <row r="445" spans="2:60" x14ac:dyDescent="0.25">
      <c r="B445" s="2"/>
      <c r="C445" s="11"/>
      <c r="D445" s="11"/>
      <c r="E445" s="11"/>
      <c r="F445" s="11"/>
      <c r="G445" s="11"/>
      <c r="H445" s="11"/>
      <c r="I445" s="11"/>
      <c r="J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4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  <c r="BH445" s="1">
        <f t="shared" si="9"/>
        <v>0</v>
      </c>
    </row>
    <row r="446" spans="2:60" x14ac:dyDescent="0.25">
      <c r="B446" s="2"/>
      <c r="C446" s="11"/>
      <c r="D446" s="11"/>
      <c r="E446" s="11"/>
      <c r="F446" s="11"/>
      <c r="G446" s="11"/>
      <c r="H446" s="11"/>
      <c r="I446" s="11"/>
      <c r="J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4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  <c r="BH446" s="1">
        <f t="shared" si="9"/>
        <v>0</v>
      </c>
    </row>
    <row r="447" spans="2:60" x14ac:dyDescent="0.25">
      <c r="B447" s="2"/>
      <c r="C447" s="11"/>
      <c r="D447" s="11"/>
      <c r="E447" s="11"/>
      <c r="F447" s="11"/>
      <c r="G447" s="11"/>
      <c r="H447" s="11"/>
      <c r="I447" s="11"/>
      <c r="J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4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  <c r="BH447" s="1">
        <f t="shared" si="9"/>
        <v>0</v>
      </c>
    </row>
    <row r="448" spans="2:60" x14ac:dyDescent="0.25">
      <c r="B448" s="2"/>
      <c r="C448" s="11"/>
      <c r="D448" s="11"/>
      <c r="E448" s="11"/>
      <c r="F448" s="11"/>
      <c r="G448" s="11"/>
      <c r="H448" s="11"/>
      <c r="I448" s="11"/>
      <c r="J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4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">
        <f t="shared" si="9"/>
        <v>0</v>
      </c>
    </row>
    <row r="449" spans="2:60" x14ac:dyDescent="0.25">
      <c r="B449" s="2"/>
      <c r="C449" s="11"/>
      <c r="D449" s="11"/>
      <c r="E449" s="11"/>
      <c r="F449" s="11"/>
      <c r="G449" s="11"/>
      <c r="H449" s="11"/>
      <c r="I449" s="11"/>
      <c r="J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4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">
        <f t="shared" si="9"/>
        <v>0</v>
      </c>
    </row>
    <row r="450" spans="2:60" x14ac:dyDescent="0.25">
      <c r="B450" s="2"/>
      <c r="C450" s="11"/>
      <c r="D450" s="11"/>
      <c r="E450" s="11"/>
      <c r="F450" s="11"/>
      <c r="G450" s="11"/>
      <c r="H450" s="11"/>
      <c r="I450" s="11"/>
      <c r="J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4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">
        <f t="shared" si="9"/>
        <v>0</v>
      </c>
    </row>
    <row r="451" spans="2:60" x14ac:dyDescent="0.25">
      <c r="B451" s="2"/>
      <c r="C451" s="11"/>
      <c r="D451" s="11"/>
      <c r="E451" s="11"/>
      <c r="F451" s="11"/>
      <c r="G451" s="11"/>
      <c r="H451" s="11"/>
      <c r="I451" s="11"/>
      <c r="J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4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">
        <f t="shared" si="9"/>
        <v>0</v>
      </c>
    </row>
    <row r="452" spans="2:60" x14ac:dyDescent="0.25">
      <c r="B452" s="2"/>
      <c r="C452" s="11"/>
      <c r="D452" s="11"/>
      <c r="E452" s="11"/>
      <c r="F452" s="11"/>
      <c r="G452" s="11"/>
      <c r="H452" s="11"/>
      <c r="I452" s="11"/>
      <c r="J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4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">
        <f t="shared" si="9"/>
        <v>0</v>
      </c>
    </row>
    <row r="453" spans="2:60" x14ac:dyDescent="0.25">
      <c r="B453" s="2"/>
      <c r="C453" s="11"/>
      <c r="D453" s="11"/>
      <c r="E453" s="11"/>
      <c r="F453" s="11"/>
      <c r="G453" s="11"/>
      <c r="H453" s="11"/>
      <c r="I453" s="11"/>
      <c r="J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4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">
        <f t="shared" si="9"/>
        <v>0</v>
      </c>
    </row>
    <row r="454" spans="2:60" x14ac:dyDescent="0.25">
      <c r="B454" s="2"/>
      <c r="C454" s="11"/>
      <c r="D454" s="11"/>
      <c r="E454" s="11"/>
      <c r="F454" s="11"/>
      <c r="G454" s="11"/>
      <c r="H454" s="11"/>
      <c r="I454" s="11"/>
      <c r="J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4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">
        <f t="shared" si="9"/>
        <v>0</v>
      </c>
    </row>
    <row r="455" spans="2:60" x14ac:dyDescent="0.25">
      <c r="B455" s="2"/>
      <c r="C455" s="11"/>
      <c r="D455" s="11"/>
      <c r="E455" s="11"/>
      <c r="F455" s="11"/>
      <c r="G455" s="11"/>
      <c r="H455" s="11"/>
      <c r="I455" s="11"/>
      <c r="J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4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">
        <f t="shared" si="9"/>
        <v>0</v>
      </c>
    </row>
    <row r="456" spans="2:60" x14ac:dyDescent="0.25">
      <c r="B456" s="2"/>
      <c r="C456" s="11"/>
      <c r="D456" s="11"/>
      <c r="E456" s="11"/>
      <c r="F456" s="11"/>
      <c r="G456" s="11"/>
      <c r="H456" s="11"/>
      <c r="I456" s="11"/>
      <c r="J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4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">
        <f t="shared" si="9"/>
        <v>0</v>
      </c>
    </row>
    <row r="457" spans="2:60" x14ac:dyDescent="0.25">
      <c r="B457" s="2"/>
      <c r="C457" s="11"/>
      <c r="D457" s="11"/>
      <c r="E457" s="11"/>
      <c r="F457" s="11"/>
      <c r="G457" s="11"/>
      <c r="H457" s="11"/>
      <c r="I457" s="11"/>
      <c r="J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4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">
        <f t="shared" si="9"/>
        <v>0</v>
      </c>
    </row>
    <row r="458" spans="2:60" x14ac:dyDescent="0.25">
      <c r="B458" s="2"/>
      <c r="C458" s="11"/>
      <c r="D458" s="11"/>
      <c r="E458" s="11"/>
      <c r="F458" s="11"/>
      <c r="G458" s="11"/>
      <c r="H458" s="11"/>
      <c r="I458" s="11"/>
      <c r="J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4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">
        <f t="shared" si="9"/>
        <v>0</v>
      </c>
    </row>
    <row r="459" spans="2:60" x14ac:dyDescent="0.25">
      <c r="B459" s="2"/>
      <c r="C459" s="11"/>
      <c r="D459" s="11"/>
      <c r="E459" s="11"/>
      <c r="F459" s="11"/>
      <c r="G459" s="11"/>
      <c r="H459" s="11"/>
      <c r="I459" s="11"/>
      <c r="J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4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">
        <f t="shared" si="9"/>
        <v>0</v>
      </c>
    </row>
    <row r="460" spans="2:60" x14ac:dyDescent="0.25">
      <c r="B460" s="212"/>
      <c r="C460" s="11"/>
      <c r="D460" s="11"/>
      <c r="E460" s="11"/>
      <c r="F460" s="11"/>
      <c r="G460" s="11"/>
      <c r="H460" s="11"/>
      <c r="I460" s="11"/>
      <c r="J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4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">
        <f t="shared" si="9"/>
        <v>0</v>
      </c>
    </row>
    <row r="461" spans="2:60" x14ac:dyDescent="0.25">
      <c r="B461" s="212"/>
      <c r="C461" s="11"/>
      <c r="D461" s="11"/>
      <c r="E461" s="11"/>
      <c r="F461" s="11"/>
      <c r="G461" s="11"/>
      <c r="H461" s="11"/>
      <c r="I461" s="11"/>
      <c r="J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4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">
        <f t="shared" si="9"/>
        <v>0</v>
      </c>
    </row>
    <row r="462" spans="2:60" x14ac:dyDescent="0.25">
      <c r="B462" s="211"/>
      <c r="C462" s="11"/>
      <c r="D462" s="11"/>
      <c r="E462" s="11"/>
      <c r="F462" s="11"/>
      <c r="G462" s="11"/>
      <c r="H462" s="11"/>
      <c r="I462" s="11"/>
      <c r="J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4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">
        <f t="shared" si="9"/>
        <v>0</v>
      </c>
    </row>
    <row r="463" spans="2:60" x14ac:dyDescent="0.25">
      <c r="B463" s="212"/>
      <c r="C463" s="11"/>
      <c r="D463" s="11"/>
      <c r="E463" s="11"/>
      <c r="F463" s="11"/>
      <c r="G463" s="11"/>
      <c r="H463" s="11"/>
      <c r="I463" s="11"/>
      <c r="J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4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">
        <f t="shared" si="9"/>
        <v>0</v>
      </c>
    </row>
    <row r="464" spans="2:60" x14ac:dyDescent="0.25">
      <c r="B464" s="211"/>
      <c r="C464" s="11"/>
      <c r="D464" s="11"/>
      <c r="E464" s="11"/>
      <c r="F464" s="11"/>
      <c r="G464" s="11"/>
      <c r="H464" s="11"/>
      <c r="I464" s="11"/>
      <c r="J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4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">
        <f t="shared" si="9"/>
        <v>0</v>
      </c>
    </row>
    <row r="465" spans="2:60" x14ac:dyDescent="0.25">
      <c r="B465" s="211"/>
      <c r="C465" s="11"/>
      <c r="D465" s="11"/>
      <c r="E465" s="11"/>
      <c r="F465" s="11"/>
      <c r="G465" s="11"/>
      <c r="H465" s="11"/>
      <c r="I465" s="11"/>
      <c r="J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4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">
        <f t="shared" si="9"/>
        <v>0</v>
      </c>
    </row>
    <row r="466" spans="2:60" x14ac:dyDescent="0.25">
      <c r="B466" s="211"/>
      <c r="C466" s="11"/>
      <c r="D466" s="11"/>
      <c r="E466" s="11"/>
      <c r="F466" s="11"/>
      <c r="G466" s="11"/>
      <c r="H466" s="11"/>
      <c r="I466" s="11"/>
      <c r="J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4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">
        <f t="shared" si="9"/>
        <v>0</v>
      </c>
    </row>
    <row r="467" spans="2:60" x14ac:dyDescent="0.25">
      <c r="B467" s="211"/>
      <c r="C467" s="11"/>
      <c r="D467" s="11"/>
      <c r="E467" s="11"/>
      <c r="F467" s="11"/>
      <c r="G467" s="11"/>
      <c r="H467" s="11"/>
      <c r="I467" s="11"/>
      <c r="J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4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">
        <f t="shared" si="9"/>
        <v>0</v>
      </c>
    </row>
    <row r="468" spans="2:60" x14ac:dyDescent="0.25">
      <c r="B468" s="211"/>
      <c r="C468" s="11"/>
      <c r="D468" s="11"/>
      <c r="E468" s="11"/>
      <c r="F468" s="11"/>
      <c r="G468" s="11"/>
      <c r="H468" s="11"/>
      <c r="I468" s="11"/>
      <c r="J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4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">
        <f t="shared" si="9"/>
        <v>0</v>
      </c>
    </row>
    <row r="469" spans="2:60" x14ac:dyDescent="0.25">
      <c r="B469" s="150"/>
      <c r="C469" s="11"/>
      <c r="D469" s="11"/>
      <c r="E469" s="11"/>
      <c r="F469" s="11"/>
      <c r="G469" s="11"/>
      <c r="H469" s="11"/>
      <c r="I469" s="11"/>
      <c r="J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4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">
        <f t="shared" si="9"/>
        <v>0</v>
      </c>
    </row>
    <row r="470" spans="2:60" x14ac:dyDescent="0.25">
      <c r="B470" s="211"/>
      <c r="C470" s="11"/>
      <c r="D470" s="11"/>
      <c r="E470" s="11"/>
      <c r="F470" s="11"/>
      <c r="G470" s="11"/>
      <c r="H470" s="11"/>
      <c r="I470" s="11"/>
      <c r="J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4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">
        <f t="shared" si="9"/>
        <v>0</v>
      </c>
    </row>
    <row r="471" spans="2:60" x14ac:dyDescent="0.25">
      <c r="B471" s="211"/>
      <c r="C471" s="11"/>
      <c r="D471" s="11"/>
      <c r="E471" s="11"/>
      <c r="F471" s="11"/>
      <c r="G471" s="11"/>
      <c r="H471" s="11"/>
      <c r="I471" s="11"/>
      <c r="J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4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">
        <f t="shared" si="9"/>
        <v>0</v>
      </c>
    </row>
    <row r="472" spans="2:60" x14ac:dyDescent="0.25">
      <c r="B472" s="150"/>
      <c r="C472" s="11"/>
      <c r="D472" s="11"/>
      <c r="E472" s="11"/>
      <c r="F472" s="11"/>
      <c r="G472" s="11"/>
      <c r="H472" s="11"/>
      <c r="I472" s="11"/>
      <c r="J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4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">
        <f t="shared" si="9"/>
        <v>0</v>
      </c>
    </row>
    <row r="473" spans="2:60" x14ac:dyDescent="0.25">
      <c r="B473" s="150"/>
      <c r="C473" s="11"/>
      <c r="D473" s="11"/>
      <c r="E473" s="11"/>
      <c r="F473" s="11"/>
      <c r="G473" s="11"/>
      <c r="H473" s="11"/>
      <c r="I473" s="11"/>
      <c r="J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4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  <c r="BH473" s="1">
        <f t="shared" si="9"/>
        <v>0</v>
      </c>
    </row>
    <row r="474" spans="2:60" x14ac:dyDescent="0.25">
      <c r="B474" s="211"/>
      <c r="C474" s="11"/>
      <c r="D474" s="11"/>
      <c r="E474" s="11"/>
      <c r="F474" s="11"/>
      <c r="G474" s="11"/>
      <c r="H474" s="11"/>
      <c r="I474" s="11"/>
      <c r="J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4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  <c r="BH474" s="1">
        <f t="shared" si="9"/>
        <v>0</v>
      </c>
    </row>
    <row r="475" spans="2:60" x14ac:dyDescent="0.25">
      <c r="B475" s="211"/>
      <c r="C475" s="11"/>
      <c r="D475" s="11"/>
      <c r="E475" s="11"/>
      <c r="F475" s="11"/>
      <c r="G475" s="11"/>
      <c r="H475" s="11"/>
      <c r="I475" s="11"/>
      <c r="J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4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  <c r="BH475" s="1">
        <f t="shared" si="9"/>
        <v>0</v>
      </c>
    </row>
    <row r="476" spans="2:60" x14ac:dyDescent="0.25">
      <c r="B476" s="2"/>
      <c r="C476" s="11"/>
      <c r="D476" s="11"/>
      <c r="E476" s="11"/>
      <c r="F476" s="11"/>
      <c r="G476" s="11"/>
      <c r="H476" s="11"/>
      <c r="I476" s="11"/>
      <c r="J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4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">
        <f t="shared" si="9"/>
        <v>0</v>
      </c>
    </row>
    <row r="477" spans="2:60" x14ac:dyDescent="0.25">
      <c r="B477" s="2"/>
      <c r="C477" s="11"/>
      <c r="D477" s="11"/>
      <c r="E477" s="11"/>
      <c r="F477" s="11"/>
      <c r="G477" s="11"/>
      <c r="H477" s="11"/>
      <c r="I477" s="11"/>
      <c r="J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4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  <c r="BH477" s="1">
        <f t="shared" si="9"/>
        <v>0</v>
      </c>
    </row>
    <row r="478" spans="2:60" x14ac:dyDescent="0.25">
      <c r="B478" s="211"/>
      <c r="C478" s="11"/>
      <c r="D478" s="11"/>
      <c r="E478" s="11"/>
      <c r="F478" s="11"/>
      <c r="G478" s="11"/>
      <c r="H478" s="11"/>
      <c r="I478" s="11"/>
      <c r="J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4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  <c r="BH478" s="1">
        <f t="shared" si="9"/>
        <v>0</v>
      </c>
    </row>
    <row r="479" spans="2:60" x14ac:dyDescent="0.25">
      <c r="B479" s="211"/>
      <c r="C479" s="11"/>
      <c r="D479" s="11"/>
      <c r="E479" s="11"/>
      <c r="F479" s="11"/>
      <c r="G479" s="11"/>
      <c r="H479" s="11"/>
      <c r="I479" s="11"/>
      <c r="J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4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  <c r="BH479" s="1">
        <f t="shared" si="9"/>
        <v>0</v>
      </c>
    </row>
    <row r="480" spans="2:60" x14ac:dyDescent="0.25">
      <c r="B480" s="211"/>
      <c r="C480" s="11"/>
      <c r="D480" s="11"/>
      <c r="E480" s="11"/>
      <c r="F480" s="11"/>
      <c r="G480" s="11"/>
      <c r="H480" s="11"/>
      <c r="I480" s="11"/>
      <c r="J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4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  <c r="BH480" s="1">
        <f t="shared" si="9"/>
        <v>0</v>
      </c>
    </row>
    <row r="481" spans="2:60" x14ac:dyDescent="0.25">
      <c r="B481" s="211"/>
      <c r="C481" s="11"/>
      <c r="D481" s="11"/>
      <c r="E481" s="11"/>
      <c r="F481" s="11"/>
      <c r="G481" s="11"/>
      <c r="H481" s="11"/>
      <c r="I481" s="11"/>
      <c r="J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4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  <c r="BH481" s="1">
        <f t="shared" si="9"/>
        <v>0</v>
      </c>
    </row>
    <row r="482" spans="2:60" x14ac:dyDescent="0.25">
      <c r="B482" s="211"/>
      <c r="C482" s="11"/>
      <c r="D482" s="11"/>
      <c r="E482" s="11"/>
      <c r="F482" s="11"/>
      <c r="G482" s="11"/>
      <c r="H482" s="11"/>
      <c r="I482" s="11"/>
      <c r="J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4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  <c r="BH482" s="1">
        <f t="shared" si="9"/>
        <v>0</v>
      </c>
    </row>
    <row r="483" spans="2:60" x14ac:dyDescent="0.25">
      <c r="B483" s="211"/>
      <c r="C483" s="11"/>
      <c r="D483" s="11"/>
      <c r="E483" s="11"/>
      <c r="F483" s="11"/>
      <c r="G483" s="11"/>
      <c r="H483" s="11"/>
      <c r="I483" s="11"/>
      <c r="J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4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  <c r="BH483" s="1">
        <f t="shared" si="9"/>
        <v>0</v>
      </c>
    </row>
    <row r="484" spans="2:60" x14ac:dyDescent="0.25">
      <c r="B484" s="211"/>
      <c r="C484" s="11"/>
      <c r="D484" s="11"/>
      <c r="E484" s="11"/>
      <c r="F484" s="11"/>
      <c r="G484" s="11"/>
      <c r="H484" s="11"/>
      <c r="I484" s="11"/>
      <c r="J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4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">
        <f t="shared" si="9"/>
        <v>0</v>
      </c>
    </row>
    <row r="485" spans="2:60" x14ac:dyDescent="0.25">
      <c r="B485" s="211"/>
      <c r="C485" s="11"/>
      <c r="D485" s="11"/>
      <c r="E485" s="11"/>
      <c r="F485" s="11"/>
      <c r="G485" s="11"/>
      <c r="H485" s="11"/>
      <c r="I485" s="11"/>
      <c r="J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4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">
        <f t="shared" si="9"/>
        <v>0</v>
      </c>
    </row>
    <row r="486" spans="2:60" x14ac:dyDescent="0.25">
      <c r="B486" s="211"/>
      <c r="C486" s="11"/>
      <c r="D486" s="11"/>
      <c r="E486" s="11"/>
      <c r="F486" s="11"/>
      <c r="G486" s="11"/>
      <c r="H486" s="11"/>
      <c r="I486" s="11"/>
      <c r="J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4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  <c r="BH486" s="1">
        <f t="shared" si="9"/>
        <v>0</v>
      </c>
    </row>
    <row r="487" spans="2:60" x14ac:dyDescent="0.25">
      <c r="B487" s="211"/>
      <c r="C487" s="11"/>
      <c r="D487" s="11"/>
      <c r="E487" s="11"/>
      <c r="F487" s="11"/>
      <c r="G487" s="11"/>
      <c r="H487" s="11"/>
      <c r="I487" s="11"/>
      <c r="J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4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  <c r="BH487" s="1">
        <f t="shared" si="9"/>
        <v>0</v>
      </c>
    </row>
    <row r="488" spans="2:60" x14ac:dyDescent="0.25">
      <c r="B488" s="211"/>
      <c r="C488" s="11"/>
      <c r="D488" s="11"/>
      <c r="E488" s="11"/>
      <c r="F488" s="11"/>
      <c r="G488" s="11"/>
      <c r="H488" s="11"/>
      <c r="I488" s="11"/>
      <c r="J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4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  <c r="BH488" s="1">
        <f t="shared" si="9"/>
        <v>0</v>
      </c>
    </row>
    <row r="489" spans="2:60" x14ac:dyDescent="0.25">
      <c r="B489" s="211"/>
      <c r="C489" s="11"/>
      <c r="D489" s="11"/>
      <c r="E489" s="11"/>
      <c r="F489" s="11"/>
      <c r="G489" s="11"/>
      <c r="H489" s="11"/>
      <c r="I489" s="11"/>
      <c r="J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4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  <c r="BH489" s="1">
        <f t="shared" si="9"/>
        <v>0</v>
      </c>
    </row>
    <row r="490" spans="2:60" x14ac:dyDescent="0.25">
      <c r="B490" s="211"/>
      <c r="C490" s="11"/>
      <c r="D490" s="11"/>
      <c r="E490" s="11"/>
      <c r="F490" s="11"/>
      <c r="G490" s="11"/>
      <c r="H490" s="11"/>
      <c r="I490" s="11"/>
      <c r="J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4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  <c r="BH490" s="1">
        <f t="shared" si="9"/>
        <v>0</v>
      </c>
    </row>
    <row r="491" spans="2:60" x14ac:dyDescent="0.25">
      <c r="B491" s="211"/>
      <c r="C491" s="11"/>
      <c r="D491" s="11"/>
      <c r="E491" s="11"/>
      <c r="F491" s="11"/>
      <c r="G491" s="11"/>
      <c r="H491" s="11"/>
      <c r="I491" s="11"/>
      <c r="J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4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  <c r="BH491" s="1">
        <f t="shared" si="9"/>
        <v>0</v>
      </c>
    </row>
    <row r="492" spans="2:60" x14ac:dyDescent="0.25">
      <c r="B492" s="211"/>
      <c r="C492" s="11"/>
      <c r="D492" s="11"/>
      <c r="E492" s="11"/>
      <c r="F492" s="11"/>
      <c r="G492" s="11"/>
      <c r="H492" s="11"/>
      <c r="I492" s="11"/>
      <c r="J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4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">
        <f t="shared" si="9"/>
        <v>0</v>
      </c>
    </row>
    <row r="493" spans="2:60" x14ac:dyDescent="0.25">
      <c r="B493" s="211"/>
      <c r="C493" s="11"/>
      <c r="D493" s="11"/>
      <c r="E493" s="11"/>
      <c r="F493" s="11"/>
      <c r="G493" s="11"/>
      <c r="H493" s="11"/>
      <c r="I493" s="11"/>
      <c r="J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4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  <c r="BH493" s="1">
        <f t="shared" si="9"/>
        <v>0</v>
      </c>
    </row>
    <row r="494" spans="2:60" x14ac:dyDescent="0.25">
      <c r="B494" s="211"/>
      <c r="C494" s="11"/>
      <c r="D494" s="11"/>
      <c r="E494" s="11"/>
      <c r="F494" s="11"/>
      <c r="G494" s="11"/>
      <c r="H494" s="11"/>
      <c r="I494" s="11"/>
      <c r="J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4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  <c r="BH494" s="1">
        <f t="shared" si="9"/>
        <v>0</v>
      </c>
    </row>
    <row r="495" spans="2:60" x14ac:dyDescent="0.25">
      <c r="B495" s="211"/>
      <c r="C495" s="11"/>
      <c r="D495" s="11"/>
      <c r="E495" s="11"/>
      <c r="F495" s="11"/>
      <c r="G495" s="11"/>
      <c r="H495" s="11"/>
      <c r="I495" s="11"/>
      <c r="J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4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  <c r="BH495" s="1">
        <f t="shared" si="9"/>
        <v>0</v>
      </c>
    </row>
    <row r="496" spans="2:60" x14ac:dyDescent="0.25">
      <c r="B496" s="211"/>
      <c r="C496" s="11"/>
      <c r="D496" s="11"/>
      <c r="E496" s="11"/>
      <c r="F496" s="11"/>
      <c r="G496" s="11"/>
      <c r="H496" s="11"/>
      <c r="I496" s="11"/>
      <c r="J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4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  <c r="BH496" s="1">
        <f t="shared" si="9"/>
        <v>0</v>
      </c>
    </row>
    <row r="497" spans="2:60" x14ac:dyDescent="0.25">
      <c r="B497" s="211"/>
      <c r="C497" s="11"/>
      <c r="D497" s="11"/>
      <c r="E497" s="11"/>
      <c r="F497" s="11"/>
      <c r="G497" s="11"/>
      <c r="H497" s="11"/>
      <c r="I497" s="11"/>
      <c r="J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4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  <c r="BH497" s="1">
        <f t="shared" si="9"/>
        <v>0</v>
      </c>
    </row>
    <row r="498" spans="2:60" x14ac:dyDescent="0.25">
      <c r="B498" s="211"/>
      <c r="C498" s="11"/>
      <c r="D498" s="11"/>
      <c r="E498" s="11"/>
      <c r="F498" s="11"/>
      <c r="G498" s="11"/>
      <c r="H498" s="11"/>
      <c r="I498" s="11"/>
      <c r="J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4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  <c r="BH498" s="1">
        <f t="shared" si="9"/>
        <v>0</v>
      </c>
    </row>
    <row r="499" spans="2:60" x14ac:dyDescent="0.25">
      <c r="B499" s="211"/>
      <c r="C499" s="11"/>
      <c r="D499" s="11"/>
      <c r="E499" s="11"/>
      <c r="F499" s="11"/>
      <c r="G499" s="11"/>
      <c r="H499" s="11"/>
      <c r="I499" s="11"/>
      <c r="J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4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  <c r="BH499" s="1">
        <f t="shared" si="9"/>
        <v>0</v>
      </c>
    </row>
    <row r="500" spans="2:60" x14ac:dyDescent="0.25">
      <c r="B500" s="211"/>
      <c r="C500" s="11"/>
      <c r="D500" s="11"/>
      <c r="E500" s="11"/>
      <c r="F500" s="11"/>
      <c r="G500" s="11"/>
      <c r="H500" s="11"/>
      <c r="I500" s="11"/>
      <c r="J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4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">
        <f t="shared" si="9"/>
        <v>0</v>
      </c>
    </row>
    <row r="501" spans="2:60" x14ac:dyDescent="0.25">
      <c r="B501" s="211"/>
      <c r="C501" s="11"/>
      <c r="D501" s="11"/>
      <c r="E501" s="11"/>
      <c r="F501" s="11"/>
      <c r="G501" s="11"/>
      <c r="H501" s="11"/>
      <c r="I501" s="11"/>
      <c r="J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4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">
        <f t="shared" si="9"/>
        <v>0</v>
      </c>
    </row>
    <row r="502" spans="2:60" x14ac:dyDescent="0.25">
      <c r="B502" s="211"/>
      <c r="C502" s="11"/>
      <c r="D502" s="11"/>
      <c r="E502" s="11"/>
      <c r="F502" s="11"/>
      <c r="G502" s="11"/>
      <c r="H502" s="11"/>
      <c r="I502" s="11"/>
      <c r="J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4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  <c r="BH502" s="1">
        <f t="shared" si="9"/>
        <v>0</v>
      </c>
    </row>
    <row r="503" spans="2:60" x14ac:dyDescent="0.25">
      <c r="B503" s="211"/>
      <c r="C503" s="11"/>
      <c r="D503" s="11"/>
      <c r="E503" s="11"/>
      <c r="F503" s="11"/>
      <c r="G503" s="11"/>
      <c r="H503" s="11"/>
      <c r="I503" s="11"/>
      <c r="J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4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  <c r="BH503" s="1">
        <f t="shared" si="9"/>
        <v>0</v>
      </c>
    </row>
    <row r="504" spans="2:60" x14ac:dyDescent="0.25">
      <c r="B504" s="211"/>
      <c r="C504" s="11"/>
      <c r="D504" s="11"/>
      <c r="E504" s="11"/>
      <c r="F504" s="11"/>
      <c r="G504" s="11"/>
      <c r="H504" s="11"/>
      <c r="I504" s="11"/>
      <c r="J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4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  <c r="BH504" s="1">
        <f t="shared" si="9"/>
        <v>0</v>
      </c>
    </row>
    <row r="505" spans="2:60" x14ac:dyDescent="0.25">
      <c r="B505" s="211"/>
      <c r="C505" s="11"/>
      <c r="D505" s="11"/>
      <c r="E505" s="11"/>
      <c r="F505" s="11"/>
      <c r="G505" s="11"/>
      <c r="H505" s="11"/>
      <c r="I505" s="11"/>
      <c r="J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4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  <c r="BH505" s="1">
        <f t="shared" si="9"/>
        <v>0</v>
      </c>
    </row>
    <row r="506" spans="2:60" x14ac:dyDescent="0.25">
      <c r="B506" s="211"/>
      <c r="C506" s="11"/>
      <c r="D506" s="11"/>
      <c r="E506" s="11"/>
      <c r="F506" s="11"/>
      <c r="G506" s="11"/>
      <c r="H506" s="11"/>
      <c r="I506" s="11"/>
      <c r="J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4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  <c r="BH506" s="1">
        <f t="shared" si="9"/>
        <v>0</v>
      </c>
    </row>
    <row r="507" spans="2:60" x14ac:dyDescent="0.25">
      <c r="B507" s="211"/>
      <c r="C507" s="11"/>
      <c r="D507" s="11"/>
      <c r="E507" s="11"/>
      <c r="F507" s="11"/>
      <c r="G507" s="11"/>
      <c r="H507" s="11"/>
      <c r="I507" s="11"/>
      <c r="J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4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  <c r="BH507" s="1">
        <f t="shared" si="9"/>
        <v>0</v>
      </c>
    </row>
    <row r="508" spans="2:60" x14ac:dyDescent="0.25">
      <c r="B508" s="211"/>
      <c r="C508" s="11"/>
      <c r="D508" s="11"/>
      <c r="E508" s="11"/>
      <c r="F508" s="11"/>
      <c r="G508" s="11"/>
      <c r="H508" s="11"/>
      <c r="I508" s="11"/>
      <c r="J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4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">
        <f t="shared" si="9"/>
        <v>0</v>
      </c>
    </row>
    <row r="509" spans="2:60" x14ac:dyDescent="0.25">
      <c r="B509" s="211"/>
      <c r="C509" s="11"/>
      <c r="D509" s="11"/>
      <c r="E509" s="11"/>
      <c r="F509" s="11"/>
      <c r="G509" s="11"/>
      <c r="H509" s="11"/>
      <c r="I509" s="11"/>
      <c r="J509" s="11"/>
      <c r="P509" s="18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4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  <c r="BH509" s="1">
        <f t="shared" si="9"/>
        <v>0</v>
      </c>
    </row>
    <row r="510" spans="2:60" x14ac:dyDescent="0.25">
      <c r="B510" s="211"/>
      <c r="C510" s="11"/>
      <c r="D510" s="11"/>
      <c r="E510" s="11"/>
      <c r="F510" s="11"/>
      <c r="G510" s="11"/>
      <c r="H510" s="11"/>
      <c r="I510" s="11"/>
      <c r="J510" s="11"/>
      <c r="P510" s="18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4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  <c r="BH510" s="1">
        <f t="shared" si="9"/>
        <v>0</v>
      </c>
    </row>
    <row r="511" spans="2:60" x14ac:dyDescent="0.25">
      <c r="B511" s="211"/>
      <c r="C511" s="11"/>
      <c r="D511" s="11"/>
      <c r="E511" s="11"/>
      <c r="F511" s="11"/>
      <c r="G511" s="11"/>
      <c r="H511" s="11"/>
      <c r="I511" s="11"/>
      <c r="J511" s="11"/>
      <c r="P511" s="18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4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  <c r="BH511" s="1">
        <f t="shared" si="9"/>
        <v>0</v>
      </c>
    </row>
    <row r="512" spans="2:60" x14ac:dyDescent="0.25">
      <c r="B512" s="211"/>
      <c r="C512" s="11"/>
      <c r="D512" s="11"/>
      <c r="E512" s="11"/>
      <c r="F512" s="11"/>
      <c r="G512" s="11"/>
      <c r="H512" s="11"/>
      <c r="I512" s="11"/>
      <c r="J512" s="11"/>
      <c r="P512" s="18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4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  <c r="BH512" s="1">
        <f t="shared" si="9"/>
        <v>0</v>
      </c>
    </row>
    <row r="513" spans="2:60" x14ac:dyDescent="0.25">
      <c r="B513" s="211"/>
      <c r="C513" s="11"/>
      <c r="D513" s="11"/>
      <c r="E513" s="11"/>
      <c r="F513" s="11"/>
      <c r="G513" s="11"/>
      <c r="H513" s="11"/>
      <c r="I513" s="11"/>
      <c r="J513" s="11"/>
      <c r="P513" s="18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4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  <c r="BH513" s="1">
        <f t="shared" si="9"/>
        <v>0</v>
      </c>
    </row>
    <row r="514" spans="2:60" x14ac:dyDescent="0.25">
      <c r="B514" s="211"/>
      <c r="C514" s="11"/>
      <c r="D514" s="11"/>
      <c r="E514" s="11"/>
      <c r="F514" s="11"/>
      <c r="G514" s="11"/>
      <c r="H514" s="11"/>
      <c r="I514" s="11"/>
      <c r="J514" s="11"/>
      <c r="P514" s="18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4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">
        <f t="shared" si="9"/>
        <v>0</v>
      </c>
    </row>
    <row r="515" spans="2:60" x14ac:dyDescent="0.25">
      <c r="B515" s="211"/>
      <c r="C515" s="11"/>
      <c r="D515" s="11"/>
      <c r="E515" s="11"/>
      <c r="F515" s="11"/>
      <c r="G515" s="11"/>
      <c r="H515" s="11"/>
      <c r="I515" s="11"/>
      <c r="J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4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">
        <f t="shared" si="9"/>
        <v>0</v>
      </c>
    </row>
    <row r="516" spans="2:60" x14ac:dyDescent="0.25">
      <c r="B516" s="211"/>
      <c r="C516" s="11"/>
      <c r="D516" s="11"/>
      <c r="E516" s="11"/>
      <c r="F516" s="11"/>
      <c r="G516" s="11"/>
      <c r="H516" s="11"/>
      <c r="I516" s="11"/>
      <c r="J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4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">
        <f t="shared" si="9"/>
        <v>0</v>
      </c>
    </row>
    <row r="517" spans="2:60" x14ac:dyDescent="0.25">
      <c r="B517" s="211"/>
      <c r="C517" s="11"/>
      <c r="D517" s="11"/>
      <c r="E517" s="11"/>
      <c r="F517" s="11"/>
      <c r="G517" s="11"/>
      <c r="H517" s="11"/>
      <c r="I517" s="11"/>
      <c r="J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4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">
        <f t="shared" si="9"/>
        <v>0</v>
      </c>
    </row>
    <row r="518" spans="2:60" x14ac:dyDescent="0.25">
      <c r="B518" s="211"/>
      <c r="C518" s="11"/>
      <c r="D518" s="11"/>
      <c r="E518" s="11"/>
      <c r="F518" s="11"/>
      <c r="G518" s="11"/>
      <c r="H518" s="11"/>
      <c r="I518" s="11"/>
      <c r="J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4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">
        <f t="shared" si="9"/>
        <v>0</v>
      </c>
    </row>
    <row r="519" spans="2:60" x14ac:dyDescent="0.25">
      <c r="B519" s="211"/>
      <c r="C519" s="11"/>
      <c r="D519" s="11"/>
      <c r="E519" s="11"/>
      <c r="F519" s="11"/>
      <c r="G519" s="11"/>
      <c r="H519" s="11"/>
      <c r="I519" s="11"/>
      <c r="J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4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">
        <f t="shared" si="9"/>
        <v>0</v>
      </c>
    </row>
    <row r="520" spans="2:60" x14ac:dyDescent="0.25">
      <c r="B520" s="211"/>
      <c r="C520" s="11"/>
      <c r="D520" s="11"/>
      <c r="E520" s="11"/>
      <c r="F520" s="11"/>
      <c r="G520" s="11"/>
      <c r="H520" s="11"/>
      <c r="I520" s="11"/>
      <c r="J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4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">
        <f t="shared" si="9"/>
        <v>0</v>
      </c>
    </row>
    <row r="521" spans="2:60" x14ac:dyDescent="0.25">
      <c r="B521" s="211"/>
      <c r="C521" s="11"/>
      <c r="D521" s="11"/>
      <c r="E521" s="11"/>
      <c r="F521" s="11"/>
      <c r="G521" s="11"/>
      <c r="H521" s="11"/>
      <c r="I521" s="11"/>
      <c r="J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4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">
        <f t="shared" si="9"/>
        <v>0</v>
      </c>
    </row>
    <row r="522" spans="2:60" x14ac:dyDescent="0.25">
      <c r="B522" s="211"/>
      <c r="C522" s="11"/>
      <c r="D522" s="11"/>
      <c r="E522" s="11"/>
      <c r="F522" s="11"/>
      <c r="G522" s="11"/>
      <c r="H522" s="11"/>
      <c r="I522" s="11"/>
      <c r="J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4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">
        <f t="shared" si="9"/>
        <v>0</v>
      </c>
    </row>
    <row r="523" spans="2:60" x14ac:dyDescent="0.25">
      <c r="B523" s="211"/>
      <c r="C523" s="11"/>
      <c r="D523" s="11"/>
      <c r="E523" s="11"/>
      <c r="F523" s="11"/>
      <c r="G523" s="11"/>
      <c r="H523" s="11"/>
      <c r="I523" s="11"/>
      <c r="J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4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">
        <f t="shared" si="9"/>
        <v>0</v>
      </c>
    </row>
    <row r="524" spans="2:60" x14ac:dyDescent="0.25">
      <c r="B524" s="211"/>
      <c r="C524" s="11"/>
      <c r="D524" s="11"/>
      <c r="E524" s="11"/>
      <c r="F524" s="11"/>
      <c r="G524" s="11"/>
      <c r="H524" s="11"/>
      <c r="I524" s="11"/>
      <c r="J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4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">
        <f t="shared" si="9"/>
        <v>0</v>
      </c>
    </row>
    <row r="525" spans="2:60" x14ac:dyDescent="0.25">
      <c r="B525" s="211"/>
      <c r="C525" s="11"/>
      <c r="D525" s="11"/>
      <c r="E525" s="11"/>
      <c r="F525" s="11"/>
      <c r="G525" s="11"/>
      <c r="H525" s="11"/>
      <c r="I525" s="11"/>
      <c r="J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4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">
        <f t="shared" si="9"/>
        <v>0</v>
      </c>
    </row>
    <row r="526" spans="2:60" x14ac:dyDescent="0.25">
      <c r="B526" s="211"/>
      <c r="C526" s="11"/>
      <c r="D526" s="11"/>
      <c r="E526" s="11"/>
      <c r="F526" s="11"/>
      <c r="G526" s="11"/>
      <c r="H526" s="11"/>
      <c r="I526" s="11"/>
      <c r="J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4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">
        <f t="shared" si="9"/>
        <v>0</v>
      </c>
    </row>
    <row r="527" spans="2:60" x14ac:dyDescent="0.25">
      <c r="B527" s="211"/>
      <c r="C527" s="11"/>
      <c r="D527" s="11"/>
      <c r="E527" s="11"/>
      <c r="F527" s="11"/>
      <c r="G527" s="11"/>
      <c r="H527" s="11"/>
      <c r="I527" s="11"/>
      <c r="J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4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">
        <f t="shared" si="9"/>
        <v>0</v>
      </c>
    </row>
    <row r="528" spans="2:60" x14ac:dyDescent="0.25">
      <c r="B528" s="211"/>
      <c r="C528" s="11"/>
      <c r="D528" s="11"/>
      <c r="E528" s="11"/>
      <c r="F528" s="11"/>
      <c r="G528" s="11"/>
      <c r="H528" s="11"/>
      <c r="I528" s="11"/>
      <c r="J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4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">
        <f t="shared" si="9"/>
        <v>0</v>
      </c>
    </row>
    <row r="529" spans="2:60" x14ac:dyDescent="0.25">
      <c r="B529" s="211"/>
      <c r="C529" s="11"/>
      <c r="D529" s="11"/>
      <c r="E529" s="11"/>
      <c r="F529" s="11"/>
      <c r="G529" s="11"/>
      <c r="H529" s="11"/>
      <c r="I529" s="11"/>
      <c r="J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4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">
        <f t="shared" si="9"/>
        <v>0</v>
      </c>
    </row>
    <row r="530" spans="2:60" x14ac:dyDescent="0.25">
      <c r="B530" s="211"/>
      <c r="C530" s="11"/>
      <c r="D530" s="11"/>
      <c r="E530" s="11"/>
      <c r="F530" s="11"/>
      <c r="G530" s="11"/>
      <c r="H530" s="11"/>
      <c r="I530" s="11"/>
      <c r="J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4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">
        <f t="shared" si="9"/>
        <v>0</v>
      </c>
    </row>
    <row r="531" spans="2:60" x14ac:dyDescent="0.25">
      <c r="B531" s="211"/>
      <c r="C531" s="11"/>
      <c r="D531" s="11"/>
      <c r="E531" s="11"/>
      <c r="F531" s="11"/>
      <c r="G531" s="11"/>
      <c r="H531" s="11"/>
      <c r="I531" s="11"/>
      <c r="J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4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">
        <f t="shared" si="9"/>
        <v>0</v>
      </c>
    </row>
    <row r="532" spans="2:60" x14ac:dyDescent="0.25">
      <c r="B532" s="211"/>
      <c r="C532" s="11"/>
      <c r="D532" s="11"/>
      <c r="E532" s="11"/>
      <c r="F532" s="11"/>
      <c r="G532" s="11"/>
      <c r="H532" s="11"/>
      <c r="I532" s="11"/>
      <c r="J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4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">
        <f t="shared" si="9"/>
        <v>0</v>
      </c>
    </row>
    <row r="533" spans="2:60" x14ac:dyDescent="0.25">
      <c r="B533" s="211"/>
      <c r="C533" s="11"/>
      <c r="D533" s="11"/>
      <c r="E533" s="11"/>
      <c r="F533" s="11"/>
      <c r="G533" s="11"/>
      <c r="H533" s="11"/>
      <c r="I533" s="11"/>
      <c r="J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4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">
        <f t="shared" si="9"/>
        <v>0</v>
      </c>
    </row>
    <row r="534" spans="2:60" x14ac:dyDescent="0.25">
      <c r="B534" s="211"/>
      <c r="C534" s="11"/>
      <c r="D534" s="11"/>
      <c r="E534" s="11"/>
      <c r="F534" s="11"/>
      <c r="G534" s="11"/>
      <c r="H534" s="11"/>
      <c r="I534" s="11"/>
      <c r="J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4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  <c r="BH534" s="1">
        <f t="shared" si="9"/>
        <v>0</v>
      </c>
    </row>
    <row r="535" spans="2:60" x14ac:dyDescent="0.25">
      <c r="B535" s="211"/>
      <c r="C535" s="11"/>
      <c r="D535" s="11"/>
      <c r="E535" s="11"/>
      <c r="F535" s="11"/>
      <c r="G535" s="11"/>
      <c r="H535" s="11"/>
      <c r="I535" s="11"/>
      <c r="J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4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  <c r="BH535" s="1">
        <f t="shared" si="9"/>
        <v>0</v>
      </c>
    </row>
    <row r="536" spans="2:60" x14ac:dyDescent="0.25">
      <c r="B536" s="211"/>
      <c r="C536" s="11"/>
      <c r="D536" s="11"/>
      <c r="E536" s="11"/>
      <c r="F536" s="11"/>
      <c r="G536" s="11"/>
      <c r="H536" s="11"/>
      <c r="I536" s="11"/>
      <c r="J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4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  <c r="BH536" s="1">
        <f t="shared" si="9"/>
        <v>0</v>
      </c>
    </row>
    <row r="537" spans="2:60" x14ac:dyDescent="0.25">
      <c r="B537" s="211"/>
      <c r="C537" s="11"/>
      <c r="D537" s="11"/>
      <c r="E537" s="11"/>
      <c r="F537" s="11"/>
      <c r="G537" s="11"/>
      <c r="H537" s="11"/>
      <c r="I537" s="11"/>
      <c r="J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4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  <c r="BH537" s="1">
        <f t="shared" si="9"/>
        <v>0</v>
      </c>
    </row>
    <row r="538" spans="2:60" x14ac:dyDescent="0.25">
      <c r="B538" s="211"/>
      <c r="C538" s="11"/>
      <c r="D538" s="11"/>
      <c r="E538" s="11"/>
      <c r="F538" s="11"/>
      <c r="G538" s="11"/>
      <c r="H538" s="11"/>
      <c r="I538" s="11"/>
      <c r="J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4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  <c r="BH538" s="1">
        <f t="shared" si="9"/>
        <v>0</v>
      </c>
    </row>
    <row r="539" spans="2:60" x14ac:dyDescent="0.25">
      <c r="B539" s="211"/>
      <c r="C539" s="11"/>
      <c r="D539" s="11"/>
      <c r="E539" s="11"/>
      <c r="F539" s="11"/>
      <c r="G539" s="11"/>
      <c r="H539" s="11"/>
      <c r="I539" s="11"/>
      <c r="J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4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  <c r="BH539" s="1">
        <f t="shared" si="9"/>
        <v>0</v>
      </c>
    </row>
    <row r="540" spans="2:60" x14ac:dyDescent="0.25">
      <c r="B540" s="211"/>
      <c r="C540" s="11"/>
      <c r="D540" s="11"/>
      <c r="E540" s="11"/>
      <c r="F540" s="11"/>
      <c r="G540" s="11"/>
      <c r="H540" s="11"/>
      <c r="I540" s="11"/>
      <c r="J540" s="11"/>
      <c r="K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4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">
        <f t="shared" si="9"/>
        <v>0</v>
      </c>
    </row>
    <row r="541" spans="2:60" x14ac:dyDescent="0.25">
      <c r="B541" s="211"/>
      <c r="C541" s="11"/>
      <c r="D541" s="11"/>
      <c r="E541" s="11"/>
      <c r="F541" s="11"/>
      <c r="G541" s="11"/>
      <c r="H541" s="11"/>
      <c r="I541" s="11"/>
      <c r="J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4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  <c r="BH541" s="1">
        <f t="shared" si="9"/>
        <v>0</v>
      </c>
    </row>
    <row r="542" spans="2:60" x14ac:dyDescent="0.25">
      <c r="B542" s="211"/>
      <c r="C542" s="11"/>
      <c r="D542" s="11"/>
      <c r="E542" s="11"/>
      <c r="F542" s="11"/>
      <c r="G542" s="11"/>
      <c r="H542" s="11"/>
      <c r="I542" s="11"/>
      <c r="J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4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  <c r="BH542" s="1">
        <f t="shared" si="9"/>
        <v>0</v>
      </c>
    </row>
    <row r="543" spans="2:60" x14ac:dyDescent="0.25">
      <c r="B543" s="211"/>
      <c r="C543" s="11"/>
      <c r="D543" s="11"/>
      <c r="E543" s="11"/>
      <c r="F543" s="11"/>
      <c r="G543" s="11"/>
      <c r="H543" s="11"/>
      <c r="I543" s="11"/>
      <c r="J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4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  <c r="BH543" s="1">
        <f t="shared" si="9"/>
        <v>0</v>
      </c>
    </row>
    <row r="544" spans="2:60" x14ac:dyDescent="0.25">
      <c r="B544" s="211"/>
      <c r="C544" s="11"/>
      <c r="D544" s="11"/>
      <c r="E544" s="11"/>
      <c r="F544" s="11"/>
      <c r="G544" s="11"/>
      <c r="H544" s="11"/>
      <c r="I544" s="11"/>
      <c r="J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4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  <c r="BH544" s="1">
        <f t="shared" si="9"/>
        <v>0</v>
      </c>
    </row>
    <row r="545" spans="2:60" x14ac:dyDescent="0.25">
      <c r="B545" s="211"/>
      <c r="C545" s="11"/>
      <c r="D545" s="11"/>
      <c r="E545" s="11"/>
      <c r="F545" s="11"/>
      <c r="G545" s="11"/>
      <c r="H545" s="11"/>
      <c r="I545" s="11"/>
      <c r="J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4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  <c r="BH545" s="1">
        <f t="shared" si="9"/>
        <v>0</v>
      </c>
    </row>
    <row r="546" spans="2:60" x14ac:dyDescent="0.25">
      <c r="B546" s="211"/>
      <c r="C546" s="11"/>
      <c r="D546" s="11"/>
      <c r="E546" s="11"/>
      <c r="F546" s="11"/>
      <c r="G546" s="11"/>
      <c r="H546" s="11"/>
      <c r="I546" s="11"/>
      <c r="J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4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  <c r="BH546" s="1">
        <f t="shared" si="9"/>
        <v>0</v>
      </c>
    </row>
    <row r="547" spans="2:60" x14ac:dyDescent="0.25">
      <c r="B547" s="211"/>
      <c r="C547" s="11"/>
      <c r="D547" s="11"/>
      <c r="E547" s="11"/>
      <c r="F547" s="11"/>
      <c r="G547" s="11"/>
      <c r="H547" s="11"/>
      <c r="I547" s="11"/>
      <c r="J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4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  <c r="BH547" s="1">
        <f t="shared" si="9"/>
        <v>0</v>
      </c>
    </row>
    <row r="548" spans="2:60" x14ac:dyDescent="0.25">
      <c r="B548" s="211"/>
      <c r="C548" s="11"/>
      <c r="D548" s="11"/>
      <c r="E548" s="11"/>
      <c r="F548" s="11"/>
      <c r="G548" s="11"/>
      <c r="H548" s="11"/>
      <c r="I548" s="11"/>
      <c r="J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4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">
        <f t="shared" si="9"/>
        <v>0</v>
      </c>
    </row>
    <row r="549" spans="2:60" x14ac:dyDescent="0.25">
      <c r="B549" s="211"/>
      <c r="C549" s="11"/>
      <c r="D549" s="11"/>
      <c r="E549" s="11"/>
      <c r="F549" s="11"/>
      <c r="G549" s="11"/>
      <c r="H549" s="11"/>
      <c r="I549" s="11"/>
      <c r="J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4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  <c r="BH549" s="1">
        <f t="shared" si="9"/>
        <v>0</v>
      </c>
    </row>
    <row r="550" spans="2:60" x14ac:dyDescent="0.25">
      <c r="B550" s="150"/>
      <c r="C550" s="11"/>
      <c r="D550" s="11"/>
      <c r="E550" s="11"/>
      <c r="F550" s="11"/>
      <c r="G550" s="11"/>
      <c r="H550" s="11"/>
      <c r="I550" s="11"/>
      <c r="J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4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  <c r="BH550" s="1">
        <f t="shared" si="9"/>
        <v>0</v>
      </c>
    </row>
    <row r="551" spans="2:60" x14ac:dyDescent="0.25">
      <c r="B551" s="211"/>
      <c r="C551" s="11"/>
      <c r="D551" s="11"/>
      <c r="E551" s="11"/>
      <c r="F551" s="11"/>
      <c r="G551" s="11"/>
      <c r="H551" s="11"/>
      <c r="I551" s="11"/>
      <c r="J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4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  <c r="BH551" s="1">
        <f t="shared" si="9"/>
        <v>0</v>
      </c>
    </row>
    <row r="552" spans="2:60" x14ac:dyDescent="0.25">
      <c r="B552" s="211"/>
      <c r="C552" s="11"/>
      <c r="D552" s="11"/>
      <c r="E552" s="11"/>
      <c r="F552" s="11"/>
      <c r="G552" s="11"/>
      <c r="H552" s="11"/>
      <c r="I552" s="11"/>
      <c r="J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4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  <c r="BH552" s="1">
        <f t="shared" si="9"/>
        <v>0</v>
      </c>
    </row>
    <row r="553" spans="2:60" x14ac:dyDescent="0.25">
      <c r="B553" s="150"/>
      <c r="C553" s="11"/>
      <c r="D553" s="11"/>
      <c r="E553" s="11"/>
      <c r="F553" s="11"/>
      <c r="G553" s="11"/>
      <c r="H553" s="11"/>
      <c r="I553" s="11"/>
      <c r="J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4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  <c r="BH553" s="1">
        <f t="shared" si="9"/>
        <v>0</v>
      </c>
    </row>
    <row r="554" spans="2:60" x14ac:dyDescent="0.25">
      <c r="B554" s="211"/>
      <c r="C554" s="11"/>
      <c r="D554" s="11"/>
      <c r="E554" s="11"/>
      <c r="F554" s="11"/>
      <c r="G554" s="11"/>
      <c r="H554" s="11"/>
      <c r="I554" s="11"/>
      <c r="J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4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  <c r="BH554" s="1">
        <f t="shared" si="9"/>
        <v>0</v>
      </c>
    </row>
    <row r="555" spans="2:60" x14ac:dyDescent="0.25">
      <c r="B555" s="211"/>
      <c r="C555" s="11"/>
      <c r="D555" s="11"/>
      <c r="E555" s="11"/>
      <c r="F555" s="11"/>
      <c r="G555" s="11"/>
      <c r="H555" s="11"/>
      <c r="I555" s="11"/>
      <c r="J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4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  <c r="BH555" s="1">
        <f t="shared" si="9"/>
        <v>0</v>
      </c>
    </row>
    <row r="556" spans="2:60" x14ac:dyDescent="0.25">
      <c r="B556" s="2"/>
      <c r="C556" s="11"/>
      <c r="D556" s="11"/>
      <c r="E556" s="11"/>
      <c r="F556" s="11"/>
      <c r="G556" s="11"/>
      <c r="H556" s="11"/>
      <c r="I556" s="11"/>
      <c r="J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4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">
        <f t="shared" si="9"/>
        <v>0</v>
      </c>
    </row>
    <row r="557" spans="2:60" x14ac:dyDescent="0.25">
      <c r="B557" s="2"/>
      <c r="C557" s="11"/>
      <c r="D557" s="11"/>
      <c r="E557" s="11"/>
      <c r="F557" s="11"/>
      <c r="G557" s="11"/>
      <c r="H557" s="11"/>
      <c r="I557" s="11"/>
      <c r="J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4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  <c r="BH557" s="1">
        <f t="shared" si="9"/>
        <v>0</v>
      </c>
    </row>
    <row r="558" spans="2:60" x14ac:dyDescent="0.25">
      <c r="B558" s="211"/>
      <c r="C558" s="11"/>
      <c r="D558" s="11"/>
      <c r="E558" s="11"/>
      <c r="F558" s="11"/>
      <c r="G558" s="11"/>
      <c r="H558" s="11"/>
      <c r="I558" s="11"/>
      <c r="J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4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  <c r="BH558" s="1">
        <f t="shared" si="9"/>
        <v>0</v>
      </c>
    </row>
    <row r="559" spans="2:60" x14ac:dyDescent="0.25">
      <c r="B559" s="211"/>
      <c r="C559" s="11"/>
      <c r="D559" s="11"/>
      <c r="E559" s="11"/>
      <c r="F559" s="11"/>
      <c r="G559" s="11"/>
      <c r="H559" s="11"/>
      <c r="I559" s="11"/>
      <c r="J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4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  <c r="BH559" s="1">
        <f t="shared" si="9"/>
        <v>0</v>
      </c>
    </row>
    <row r="560" spans="2:60" x14ac:dyDescent="0.25">
      <c r="B560" s="211"/>
      <c r="C560" s="11"/>
      <c r="D560" s="11"/>
      <c r="E560" s="11"/>
      <c r="F560" s="11"/>
      <c r="G560" s="11"/>
      <c r="H560" s="11"/>
      <c r="I560" s="11"/>
      <c r="J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4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  <c r="BH560" s="1">
        <f t="shared" si="9"/>
        <v>0</v>
      </c>
    </row>
    <row r="561" spans="2:60" x14ac:dyDescent="0.25">
      <c r="B561" s="211"/>
      <c r="C561" s="11"/>
      <c r="D561" s="11"/>
      <c r="E561" s="11"/>
      <c r="F561" s="11"/>
      <c r="G561" s="11"/>
      <c r="H561" s="11"/>
      <c r="I561" s="11"/>
      <c r="J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4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  <c r="BH561" s="1">
        <f t="shared" si="9"/>
        <v>0</v>
      </c>
    </row>
    <row r="562" spans="2:60" x14ac:dyDescent="0.25">
      <c r="B562" s="211"/>
      <c r="C562" s="11"/>
      <c r="D562" s="11"/>
      <c r="E562" s="11"/>
      <c r="F562" s="11"/>
      <c r="G562" s="11"/>
      <c r="H562" s="11"/>
      <c r="I562" s="11"/>
      <c r="J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4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  <c r="BH562" s="1">
        <f t="shared" si="9"/>
        <v>0</v>
      </c>
    </row>
    <row r="563" spans="2:60" x14ac:dyDescent="0.25">
      <c r="B563" s="211"/>
      <c r="C563" s="11"/>
      <c r="D563" s="11"/>
      <c r="E563" s="11"/>
      <c r="F563" s="11"/>
      <c r="G563" s="11"/>
      <c r="H563" s="11"/>
      <c r="I563" s="11"/>
      <c r="J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4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  <c r="BH563" s="1">
        <f t="shared" si="9"/>
        <v>0</v>
      </c>
    </row>
    <row r="564" spans="2:60" x14ac:dyDescent="0.25">
      <c r="B564" s="211"/>
      <c r="C564" s="11"/>
      <c r="D564" s="11"/>
      <c r="E564" s="11"/>
      <c r="F564" s="11"/>
      <c r="G564" s="11"/>
      <c r="H564" s="11"/>
      <c r="I564" s="11"/>
      <c r="J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4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  <c r="BH564" s="1">
        <f t="shared" si="9"/>
        <v>0</v>
      </c>
    </row>
    <row r="565" spans="2:60" x14ac:dyDescent="0.25">
      <c r="B565" s="211"/>
      <c r="C565" s="11"/>
      <c r="D565" s="11"/>
      <c r="E565" s="11"/>
      <c r="F565" s="11"/>
      <c r="G565" s="11"/>
      <c r="H565" s="11"/>
      <c r="I565" s="11"/>
      <c r="J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4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  <c r="BH565" s="1">
        <f>SUM(C565:BG565)</f>
        <v>0</v>
      </c>
    </row>
    <row r="566" spans="2:60" x14ac:dyDescent="0.25">
      <c r="B566" s="211"/>
      <c r="C566" s="11"/>
      <c r="D566" s="11"/>
      <c r="E566" s="11"/>
      <c r="F566" s="11"/>
      <c r="G566" s="11"/>
      <c r="H566" s="11"/>
      <c r="I566" s="11"/>
      <c r="J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4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  <c r="BH566" s="1">
        <f t="shared" si="9"/>
        <v>0</v>
      </c>
    </row>
    <row r="567" spans="2:60" x14ac:dyDescent="0.25">
      <c r="B567" s="211"/>
      <c r="C567" s="11"/>
      <c r="D567" s="11"/>
      <c r="E567" s="11"/>
      <c r="F567" s="11"/>
      <c r="G567" s="11"/>
      <c r="H567" s="11"/>
      <c r="I567" s="11"/>
      <c r="J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4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  <c r="BH567" s="1">
        <f t="shared" si="9"/>
        <v>0</v>
      </c>
    </row>
    <row r="568" spans="2:60" x14ac:dyDescent="0.25">
      <c r="B568" s="211"/>
      <c r="C568" s="11"/>
      <c r="D568" s="11"/>
      <c r="E568" s="11"/>
      <c r="F568" s="11"/>
      <c r="G568" s="11"/>
      <c r="H568" s="11"/>
      <c r="I568" s="11"/>
      <c r="J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4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  <c r="BH568" s="1">
        <f t="shared" si="9"/>
        <v>0</v>
      </c>
    </row>
    <row r="569" spans="2:60" x14ac:dyDescent="0.25">
      <c r="B569" s="211"/>
      <c r="C569" s="11"/>
      <c r="D569" s="11"/>
      <c r="E569" s="11"/>
      <c r="F569" s="11"/>
      <c r="G569" s="11"/>
      <c r="H569" s="11"/>
      <c r="I569" s="11"/>
      <c r="J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4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  <c r="BH569" s="1">
        <f t="shared" si="9"/>
        <v>0</v>
      </c>
    </row>
    <row r="570" spans="2:60" x14ac:dyDescent="0.25">
      <c r="B570" s="211"/>
      <c r="C570" s="11"/>
      <c r="D570" s="11"/>
      <c r="E570" s="11"/>
      <c r="F570" s="11"/>
      <c r="G570" s="11"/>
      <c r="H570" s="11"/>
      <c r="I570" s="11"/>
      <c r="J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4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  <c r="BH570" s="1">
        <f t="shared" si="9"/>
        <v>0</v>
      </c>
    </row>
    <row r="571" spans="2:60" x14ac:dyDescent="0.25">
      <c r="B571" s="211"/>
      <c r="C571" s="11"/>
      <c r="D571" s="11"/>
      <c r="E571" s="11"/>
      <c r="F571" s="11"/>
      <c r="G571" s="11"/>
      <c r="H571" s="11"/>
      <c r="I571" s="11"/>
      <c r="J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4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  <c r="BH571" s="1">
        <f t="shared" si="9"/>
        <v>0</v>
      </c>
    </row>
    <row r="572" spans="2:60" x14ac:dyDescent="0.25">
      <c r="B572" s="211"/>
      <c r="C572" s="11"/>
      <c r="D572" s="11"/>
      <c r="E572" s="11"/>
      <c r="F572" s="11"/>
      <c r="G572" s="11"/>
      <c r="H572" s="11"/>
      <c r="I572" s="11"/>
      <c r="J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4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  <c r="BH572" s="1">
        <f t="shared" si="9"/>
        <v>0</v>
      </c>
    </row>
    <row r="573" spans="2:60" x14ac:dyDescent="0.25">
      <c r="B573" s="211"/>
      <c r="C573" s="11"/>
      <c r="D573" s="11"/>
      <c r="E573" s="11"/>
      <c r="F573" s="11"/>
      <c r="G573" s="11"/>
      <c r="H573" s="11"/>
      <c r="I573" s="11"/>
      <c r="J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4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">
        <f t="shared" si="9"/>
        <v>0</v>
      </c>
    </row>
    <row r="574" spans="2:60" x14ac:dyDescent="0.25">
      <c r="B574" s="211"/>
      <c r="C574" s="11"/>
      <c r="D574" s="11"/>
      <c r="E574" s="11"/>
      <c r="F574" s="11"/>
      <c r="G574" s="11"/>
      <c r="H574" s="11"/>
      <c r="I574" s="11"/>
      <c r="J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4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">
        <f t="shared" si="9"/>
        <v>0</v>
      </c>
    </row>
    <row r="575" spans="2:60" x14ac:dyDescent="0.25">
      <c r="B575" s="211"/>
      <c r="C575" s="11"/>
      <c r="D575" s="11"/>
      <c r="E575" s="11"/>
      <c r="F575" s="11"/>
      <c r="G575" s="11"/>
      <c r="H575" s="11"/>
      <c r="I575" s="11"/>
      <c r="J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4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">
        <f t="shared" si="9"/>
        <v>0</v>
      </c>
    </row>
    <row r="576" spans="2:60" x14ac:dyDescent="0.25">
      <c r="B576" s="211"/>
      <c r="C576" s="11"/>
      <c r="D576" s="11"/>
      <c r="E576" s="11"/>
      <c r="F576" s="11"/>
      <c r="G576" s="11"/>
      <c r="H576" s="11"/>
      <c r="I576" s="11"/>
      <c r="J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4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">
        <f t="shared" si="9"/>
        <v>0</v>
      </c>
    </row>
    <row r="577" spans="2:60" x14ac:dyDescent="0.25">
      <c r="B577" s="211"/>
      <c r="C577" s="11"/>
      <c r="D577" s="11"/>
      <c r="E577" s="11"/>
      <c r="F577" s="11"/>
      <c r="G577" s="11"/>
      <c r="H577" s="11"/>
      <c r="I577" s="11"/>
      <c r="J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4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">
        <f t="shared" si="9"/>
        <v>0</v>
      </c>
    </row>
    <row r="578" spans="2:60" x14ac:dyDescent="0.25">
      <c r="B578" s="211"/>
      <c r="C578" s="11"/>
      <c r="D578" s="11"/>
      <c r="E578" s="11"/>
      <c r="F578" s="11"/>
      <c r="G578" s="11"/>
      <c r="H578" s="11"/>
      <c r="I578" s="11"/>
      <c r="J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4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">
        <f t="shared" si="9"/>
        <v>0</v>
      </c>
    </row>
    <row r="579" spans="2:60" x14ac:dyDescent="0.25">
      <c r="B579" s="211"/>
      <c r="C579" s="11"/>
      <c r="D579" s="11"/>
      <c r="E579" s="11"/>
      <c r="F579" s="11"/>
      <c r="G579" s="11"/>
      <c r="H579" s="11"/>
      <c r="I579" s="11"/>
      <c r="J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4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">
        <f t="shared" si="9"/>
        <v>0</v>
      </c>
    </row>
    <row r="580" spans="2:60" x14ac:dyDescent="0.25">
      <c r="B580" s="211"/>
      <c r="C580" s="11"/>
      <c r="D580" s="11"/>
      <c r="E580" s="11"/>
      <c r="F580" s="11"/>
      <c r="G580" s="11"/>
      <c r="H580" s="11"/>
      <c r="I580" s="11"/>
      <c r="J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4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">
        <f t="shared" si="9"/>
        <v>0</v>
      </c>
    </row>
    <row r="581" spans="2:60" x14ac:dyDescent="0.25">
      <c r="B581" s="211"/>
      <c r="C581" s="11"/>
      <c r="D581" s="11"/>
      <c r="E581" s="11"/>
      <c r="F581" s="11"/>
      <c r="G581" s="11"/>
      <c r="H581" s="11"/>
      <c r="I581" s="11"/>
      <c r="J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4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">
        <f t="shared" si="9"/>
        <v>0</v>
      </c>
    </row>
    <row r="582" spans="2:60" x14ac:dyDescent="0.25">
      <c r="B582" s="211"/>
      <c r="C582" s="11"/>
      <c r="D582" s="11"/>
      <c r="E582" s="11"/>
      <c r="F582" s="11"/>
      <c r="G582" s="11"/>
      <c r="H582" s="11"/>
      <c r="I582" s="11"/>
      <c r="J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4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">
        <f t="shared" si="9"/>
        <v>0</v>
      </c>
    </row>
    <row r="583" spans="2:60" x14ac:dyDescent="0.25">
      <c r="B583" s="211"/>
      <c r="C583" s="11"/>
      <c r="D583" s="11"/>
      <c r="E583" s="11"/>
      <c r="F583" s="11"/>
      <c r="G583" s="11"/>
      <c r="H583" s="11"/>
      <c r="I583" s="11"/>
      <c r="J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4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">
        <f t="shared" si="9"/>
        <v>0</v>
      </c>
    </row>
    <row r="584" spans="2:60" x14ac:dyDescent="0.25">
      <c r="B584" s="211"/>
      <c r="C584" s="11"/>
      <c r="D584" s="11"/>
      <c r="E584" s="11"/>
      <c r="F584" s="11"/>
      <c r="G584" s="11"/>
      <c r="H584" s="11"/>
      <c r="I584" s="11"/>
      <c r="J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4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">
        <f t="shared" si="9"/>
        <v>0</v>
      </c>
    </row>
    <row r="585" spans="2:60" x14ac:dyDescent="0.25">
      <c r="B585" s="211"/>
      <c r="C585" s="11"/>
      <c r="D585" s="11"/>
      <c r="E585" s="11"/>
      <c r="F585" s="11"/>
      <c r="G585" s="11"/>
      <c r="H585" s="11"/>
      <c r="I585" s="11"/>
      <c r="J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4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">
        <f t="shared" si="9"/>
        <v>0</v>
      </c>
    </row>
    <row r="586" spans="2:60" x14ac:dyDescent="0.25">
      <c r="B586" s="211"/>
      <c r="C586" s="11"/>
      <c r="D586" s="11"/>
      <c r="E586" s="11"/>
      <c r="F586" s="11"/>
      <c r="G586" s="11"/>
      <c r="H586" s="11"/>
      <c r="I586" s="11"/>
      <c r="J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4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">
        <f t="shared" si="9"/>
        <v>0</v>
      </c>
    </row>
    <row r="587" spans="2:60" x14ac:dyDescent="0.25">
      <c r="B587" s="211"/>
      <c r="C587" s="11"/>
      <c r="D587" s="11"/>
      <c r="E587" s="11"/>
      <c r="F587" s="11"/>
      <c r="G587" s="11"/>
      <c r="H587" s="11"/>
      <c r="I587" s="11"/>
      <c r="J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4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">
        <f t="shared" si="9"/>
        <v>0</v>
      </c>
    </row>
    <row r="588" spans="2:60" x14ac:dyDescent="0.25">
      <c r="B588" s="211"/>
      <c r="C588" s="11"/>
      <c r="D588" s="11"/>
      <c r="E588" s="11"/>
      <c r="F588" s="11"/>
      <c r="G588" s="11"/>
      <c r="H588" s="11"/>
      <c r="I588" s="11"/>
      <c r="J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4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">
        <f t="shared" si="9"/>
        <v>0</v>
      </c>
    </row>
    <row r="589" spans="2:60" x14ac:dyDescent="0.25">
      <c r="B589" s="211"/>
      <c r="C589" s="11"/>
      <c r="D589" s="11"/>
      <c r="E589" s="11"/>
      <c r="F589" s="11"/>
      <c r="G589" s="11"/>
      <c r="H589" s="11"/>
      <c r="I589" s="11"/>
      <c r="J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4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">
        <f t="shared" si="9"/>
        <v>0</v>
      </c>
    </row>
    <row r="590" spans="2:60" x14ac:dyDescent="0.25">
      <c r="B590" s="211"/>
      <c r="C590" s="11"/>
      <c r="D590" s="11"/>
      <c r="E590" s="11"/>
      <c r="F590" s="11"/>
      <c r="G590" s="11"/>
      <c r="H590" s="11"/>
      <c r="I590" s="11"/>
      <c r="J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4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">
        <f t="shared" si="9"/>
        <v>0</v>
      </c>
    </row>
    <row r="591" spans="2:60" x14ac:dyDescent="0.25">
      <c r="B591" s="211"/>
      <c r="C591" s="11"/>
      <c r="D591" s="11"/>
      <c r="E591" s="11"/>
      <c r="F591" s="11"/>
      <c r="G591" s="11"/>
      <c r="H591" s="11"/>
      <c r="I591" s="11"/>
      <c r="J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4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">
        <f t="shared" si="9"/>
        <v>0</v>
      </c>
    </row>
    <row r="592" spans="2:60" x14ac:dyDescent="0.25">
      <c r="B592" s="211"/>
      <c r="C592" s="11"/>
      <c r="D592" s="11"/>
      <c r="E592" s="11"/>
      <c r="F592" s="11"/>
      <c r="G592" s="11"/>
      <c r="H592" s="11"/>
      <c r="I592" s="11"/>
      <c r="J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4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">
        <f t="shared" si="9"/>
        <v>0</v>
      </c>
    </row>
    <row r="593" spans="2:60" x14ac:dyDescent="0.25">
      <c r="B593" s="211"/>
      <c r="C593" s="11"/>
      <c r="D593" s="11"/>
      <c r="E593" s="11"/>
      <c r="F593" s="11"/>
      <c r="G593" s="11"/>
      <c r="H593" s="11"/>
      <c r="I593" s="11"/>
      <c r="J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4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  <c r="BH593" s="1">
        <f t="shared" si="9"/>
        <v>0</v>
      </c>
    </row>
    <row r="594" spans="2:60" x14ac:dyDescent="0.25">
      <c r="B594" s="211"/>
      <c r="C594" s="11"/>
      <c r="D594" s="11"/>
      <c r="E594" s="11"/>
      <c r="F594" s="11"/>
      <c r="G594" s="11"/>
      <c r="H594" s="11"/>
      <c r="I594" s="11"/>
      <c r="J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4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  <c r="BH594" s="1">
        <f t="shared" si="9"/>
        <v>0</v>
      </c>
    </row>
    <row r="595" spans="2:60" x14ac:dyDescent="0.25">
      <c r="B595" s="211"/>
      <c r="C595" s="11"/>
      <c r="D595" s="11"/>
      <c r="E595" s="11"/>
      <c r="F595" s="11"/>
      <c r="G595" s="11"/>
      <c r="H595" s="11"/>
      <c r="I595" s="11"/>
      <c r="J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4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  <c r="BH595" s="1">
        <f t="shared" si="9"/>
        <v>0</v>
      </c>
    </row>
    <row r="596" spans="2:60" x14ac:dyDescent="0.25">
      <c r="B596" s="211"/>
      <c r="C596" s="11"/>
      <c r="D596" s="11"/>
      <c r="E596" s="11"/>
      <c r="F596" s="11"/>
      <c r="G596" s="11"/>
      <c r="H596" s="11"/>
      <c r="I596" s="11"/>
      <c r="J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4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">
        <f t="shared" si="9"/>
        <v>0</v>
      </c>
    </row>
    <row r="597" spans="2:60" x14ac:dyDescent="0.25">
      <c r="B597" s="211"/>
      <c r="C597" s="11"/>
      <c r="D597" s="11"/>
      <c r="E597" s="11"/>
      <c r="F597" s="11"/>
      <c r="G597" s="11"/>
      <c r="H597" s="11"/>
      <c r="I597" s="11"/>
      <c r="J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4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">
        <f t="shared" si="9"/>
        <v>0</v>
      </c>
    </row>
    <row r="598" spans="2:60" x14ac:dyDescent="0.25">
      <c r="B598" s="211"/>
      <c r="C598" s="11"/>
      <c r="D598" s="11"/>
      <c r="E598" s="11"/>
      <c r="F598" s="11"/>
      <c r="G598" s="11"/>
      <c r="H598" s="11"/>
      <c r="I598" s="11"/>
      <c r="J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4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">
        <f t="shared" si="9"/>
        <v>0</v>
      </c>
    </row>
    <row r="599" spans="2:60" x14ac:dyDescent="0.25">
      <c r="B599" s="211"/>
      <c r="C599" s="11"/>
      <c r="D599" s="11"/>
      <c r="E599" s="11"/>
      <c r="F599" s="11"/>
      <c r="G599" s="11"/>
      <c r="H599" s="11"/>
      <c r="I599" s="11"/>
      <c r="J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4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">
        <f t="shared" si="9"/>
        <v>0</v>
      </c>
    </row>
    <row r="600" spans="2:60" x14ac:dyDescent="0.25">
      <c r="B600" s="211"/>
      <c r="C600" s="11"/>
      <c r="D600" s="11"/>
      <c r="E600" s="11"/>
      <c r="F600" s="11"/>
      <c r="G600" s="11"/>
      <c r="H600" s="11"/>
      <c r="I600" s="11"/>
      <c r="J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4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">
        <f t="shared" si="9"/>
        <v>0</v>
      </c>
    </row>
    <row r="601" spans="2:60" x14ac:dyDescent="0.25">
      <c r="B601" s="211"/>
      <c r="C601" s="11"/>
      <c r="D601" s="11"/>
      <c r="E601" s="11"/>
      <c r="F601" s="11"/>
      <c r="G601" s="11"/>
      <c r="H601" s="11"/>
      <c r="I601" s="11"/>
      <c r="J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4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">
        <f t="shared" si="9"/>
        <v>0</v>
      </c>
    </row>
    <row r="602" spans="2:60" x14ac:dyDescent="0.25">
      <c r="B602" s="211"/>
      <c r="C602" s="11"/>
      <c r="D602" s="11"/>
      <c r="E602" s="11"/>
      <c r="F602" s="11"/>
      <c r="G602" s="11"/>
      <c r="H602" s="11"/>
      <c r="I602" s="11"/>
      <c r="J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4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">
        <f t="shared" si="9"/>
        <v>0</v>
      </c>
    </row>
    <row r="603" spans="2:60" x14ac:dyDescent="0.25">
      <c r="B603" s="211"/>
      <c r="C603" s="11"/>
      <c r="D603" s="11"/>
      <c r="E603" s="11"/>
      <c r="F603" s="11"/>
      <c r="G603" s="11"/>
      <c r="H603" s="11"/>
      <c r="I603" s="11"/>
      <c r="J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4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">
        <f t="shared" si="9"/>
        <v>0</v>
      </c>
    </row>
    <row r="604" spans="2:60" x14ac:dyDescent="0.25">
      <c r="B604" s="211"/>
      <c r="C604" s="11"/>
      <c r="D604" s="11"/>
      <c r="E604" s="11"/>
      <c r="F604" s="11"/>
      <c r="G604" s="11"/>
      <c r="H604" s="11"/>
      <c r="I604" s="11"/>
      <c r="J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4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">
        <f t="shared" si="9"/>
        <v>0</v>
      </c>
    </row>
    <row r="605" spans="2:60" x14ac:dyDescent="0.25">
      <c r="B605" s="211"/>
      <c r="C605" s="11"/>
      <c r="D605" s="11"/>
      <c r="E605" s="11"/>
      <c r="F605" s="11"/>
      <c r="G605" s="11"/>
      <c r="H605" s="11"/>
      <c r="I605" s="11"/>
      <c r="J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4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">
        <f t="shared" si="9"/>
        <v>0</v>
      </c>
    </row>
    <row r="606" spans="2:60" x14ac:dyDescent="0.25">
      <c r="B606" s="211"/>
      <c r="C606" s="11"/>
      <c r="D606" s="11"/>
      <c r="E606" s="11"/>
      <c r="F606" s="11"/>
      <c r="G606" s="11"/>
      <c r="H606" s="11"/>
      <c r="I606" s="11"/>
      <c r="J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4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">
        <f t="shared" si="9"/>
        <v>0</v>
      </c>
    </row>
    <row r="607" spans="2:60" x14ac:dyDescent="0.25">
      <c r="B607" s="211"/>
      <c r="C607" s="11"/>
      <c r="D607" s="11"/>
      <c r="E607" s="11"/>
      <c r="F607" s="11"/>
      <c r="G607" s="11"/>
      <c r="H607" s="11"/>
      <c r="I607" s="11"/>
      <c r="J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4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">
        <f>SUM(C607:BG607)</f>
        <v>0</v>
      </c>
    </row>
    <row r="608" spans="2:60" x14ac:dyDescent="0.25">
      <c r="B608" s="211"/>
      <c r="C608" s="11"/>
      <c r="D608" s="11"/>
      <c r="E608" s="11"/>
      <c r="F608" s="11"/>
      <c r="G608" s="11"/>
      <c r="H608" s="11"/>
      <c r="I608" s="11"/>
      <c r="J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4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">
        <f t="shared" si="9"/>
        <v>0</v>
      </c>
    </row>
    <row r="609" spans="2:60" x14ac:dyDescent="0.25">
      <c r="B609" s="211"/>
      <c r="C609" s="11"/>
      <c r="D609" s="11"/>
      <c r="E609" s="11"/>
      <c r="F609" s="11"/>
      <c r="G609" s="11"/>
      <c r="H609" s="11"/>
      <c r="I609" s="11"/>
      <c r="J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4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">
        <f t="shared" si="9"/>
        <v>0</v>
      </c>
    </row>
    <row r="610" spans="2:60" x14ac:dyDescent="0.25">
      <c r="B610" s="211"/>
      <c r="C610" s="11"/>
      <c r="D610" s="11"/>
      <c r="E610" s="11"/>
      <c r="F610" s="11"/>
      <c r="G610" s="11"/>
      <c r="H610" s="11"/>
      <c r="I610" s="11"/>
      <c r="J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4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">
        <f t="shared" si="9"/>
        <v>0</v>
      </c>
    </row>
    <row r="611" spans="2:60" x14ac:dyDescent="0.25">
      <c r="B611" s="211"/>
      <c r="C611" s="11"/>
      <c r="D611" s="11"/>
      <c r="E611" s="11"/>
      <c r="F611" s="11"/>
      <c r="G611" s="11"/>
      <c r="H611" s="11"/>
      <c r="I611" s="11"/>
      <c r="J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4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">
        <f t="shared" si="9"/>
        <v>0</v>
      </c>
    </row>
    <row r="612" spans="2:60" x14ac:dyDescent="0.25">
      <c r="B612" s="211"/>
      <c r="C612" s="11"/>
      <c r="D612" s="11"/>
      <c r="E612" s="11"/>
      <c r="F612" s="11"/>
      <c r="G612" s="11"/>
      <c r="H612" s="11"/>
      <c r="I612" s="11"/>
      <c r="J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4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">
        <f t="shared" si="9"/>
        <v>0</v>
      </c>
    </row>
    <row r="613" spans="2:60" x14ac:dyDescent="0.25">
      <c r="B613" s="211"/>
      <c r="C613" s="11"/>
      <c r="D613" s="11"/>
      <c r="E613" s="11"/>
      <c r="F613" s="11"/>
      <c r="G613" s="11"/>
      <c r="H613" s="11"/>
      <c r="I613" s="11"/>
      <c r="J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4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">
        <f t="shared" si="9"/>
        <v>0</v>
      </c>
    </row>
    <row r="614" spans="2:60" x14ac:dyDescent="0.25">
      <c r="B614" s="211"/>
      <c r="C614" s="11"/>
      <c r="D614" s="11"/>
      <c r="E614" s="11"/>
      <c r="F614" s="11"/>
      <c r="G614" s="11"/>
      <c r="H614" s="11"/>
      <c r="I614" s="11"/>
      <c r="J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4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">
        <f t="shared" si="9"/>
        <v>0</v>
      </c>
    </row>
    <row r="615" spans="2:60" x14ac:dyDescent="0.25">
      <c r="C615" s="11"/>
      <c r="D615" s="11"/>
      <c r="E615" s="11"/>
      <c r="F615" s="11"/>
      <c r="G615" s="11"/>
      <c r="H615" s="11"/>
      <c r="I615" s="11"/>
      <c r="J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4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">
        <f t="shared" si="9"/>
        <v>0</v>
      </c>
    </row>
    <row r="616" spans="2:60" x14ac:dyDescent="0.25">
      <c r="B616" s="211"/>
      <c r="C616" s="11"/>
      <c r="D616" s="11"/>
      <c r="E616" s="11"/>
      <c r="F616" s="11"/>
      <c r="G616" s="11"/>
      <c r="H616" s="11"/>
      <c r="I616" s="11"/>
      <c r="J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4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  <c r="BH616" s="1">
        <f t="shared" si="9"/>
        <v>0</v>
      </c>
    </row>
    <row r="617" spans="2:60" x14ac:dyDescent="0.25">
      <c r="B617" s="211"/>
      <c r="C617" s="11"/>
      <c r="D617" s="11"/>
      <c r="E617" s="11"/>
      <c r="F617" s="11"/>
      <c r="G617" s="11"/>
      <c r="H617" s="11"/>
      <c r="I617" s="11"/>
      <c r="J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4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  <c r="BH617" s="1">
        <f t="shared" si="9"/>
        <v>0</v>
      </c>
    </row>
    <row r="618" spans="2:60" x14ac:dyDescent="0.25">
      <c r="B618" s="211"/>
      <c r="C618" s="11"/>
      <c r="D618" s="11"/>
      <c r="E618" s="11"/>
      <c r="F618" s="11"/>
      <c r="G618" s="11"/>
      <c r="H618" s="11"/>
      <c r="I618" s="11"/>
      <c r="J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4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  <c r="BH618" s="1">
        <f t="shared" si="9"/>
        <v>0</v>
      </c>
    </row>
    <row r="619" spans="2:60" x14ac:dyDescent="0.25">
      <c r="B619" s="211"/>
      <c r="C619" s="11"/>
      <c r="D619" s="11"/>
      <c r="E619" s="11"/>
      <c r="F619" s="11"/>
      <c r="G619" s="11"/>
      <c r="H619" s="11"/>
      <c r="I619" s="11"/>
      <c r="J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4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  <c r="BH619" s="1">
        <f t="shared" si="9"/>
        <v>0</v>
      </c>
    </row>
    <row r="620" spans="2:60" x14ac:dyDescent="0.25">
      <c r="B620" s="211"/>
      <c r="C620" s="11"/>
      <c r="D620" s="11"/>
      <c r="E620" s="11"/>
      <c r="F620" s="11"/>
      <c r="G620" s="11"/>
      <c r="H620" s="11"/>
      <c r="I620" s="11"/>
      <c r="J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4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  <c r="BH620" s="1">
        <f t="shared" si="9"/>
        <v>0</v>
      </c>
    </row>
    <row r="621" spans="2:60" x14ac:dyDescent="0.25">
      <c r="B621" s="211"/>
      <c r="C621" s="11"/>
      <c r="D621" s="11"/>
      <c r="E621" s="11"/>
      <c r="F621" s="11"/>
      <c r="G621" s="11"/>
      <c r="H621" s="11"/>
      <c r="I621" s="11"/>
      <c r="J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4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">
        <f t="shared" si="9"/>
        <v>0</v>
      </c>
    </row>
    <row r="622" spans="2:60" x14ac:dyDescent="0.25">
      <c r="B622" s="211"/>
      <c r="C622" s="11"/>
      <c r="D622" s="11"/>
      <c r="E622" s="11"/>
      <c r="F622" s="11"/>
      <c r="G622" s="11"/>
      <c r="H622" s="11"/>
      <c r="I622" s="11"/>
      <c r="J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4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">
        <f t="shared" si="9"/>
        <v>0</v>
      </c>
    </row>
    <row r="623" spans="2:60" x14ac:dyDescent="0.25">
      <c r="B623" s="211"/>
      <c r="C623" s="11"/>
      <c r="D623" s="11"/>
      <c r="E623" s="11"/>
      <c r="F623" s="11"/>
      <c r="G623" s="11"/>
      <c r="H623" s="11"/>
      <c r="I623" s="11"/>
      <c r="J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4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">
        <f t="shared" si="9"/>
        <v>0</v>
      </c>
    </row>
    <row r="624" spans="2:60" x14ac:dyDescent="0.25">
      <c r="B624" s="211"/>
      <c r="C624" s="11"/>
      <c r="D624" s="11"/>
      <c r="E624" s="11"/>
      <c r="F624" s="11"/>
      <c r="G624" s="11"/>
      <c r="H624" s="11"/>
      <c r="I624" s="11"/>
      <c r="J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4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">
        <f t="shared" si="9"/>
        <v>0</v>
      </c>
    </row>
    <row r="625" spans="2:60" x14ac:dyDescent="0.25">
      <c r="B625" s="211"/>
      <c r="C625" s="11"/>
      <c r="D625" s="11"/>
      <c r="E625" s="11"/>
      <c r="F625" s="11"/>
      <c r="G625" s="11"/>
      <c r="H625" s="11"/>
      <c r="I625" s="11"/>
      <c r="J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4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">
        <f t="shared" si="9"/>
        <v>0</v>
      </c>
    </row>
    <row r="626" spans="2:60" x14ac:dyDescent="0.25">
      <c r="B626" s="211"/>
      <c r="C626" s="11"/>
      <c r="D626" s="11"/>
      <c r="E626" s="11"/>
      <c r="F626" s="11"/>
      <c r="G626" s="11"/>
      <c r="H626" s="11"/>
      <c r="I626" s="11"/>
      <c r="J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4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">
        <f t="shared" si="9"/>
        <v>0</v>
      </c>
    </row>
    <row r="627" spans="2:60" x14ac:dyDescent="0.25">
      <c r="B627" s="211"/>
      <c r="C627" s="11"/>
      <c r="D627" s="11"/>
      <c r="E627" s="11"/>
      <c r="F627" s="11"/>
      <c r="G627" s="11"/>
      <c r="H627" s="11"/>
      <c r="I627" s="11"/>
      <c r="J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4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">
        <f t="shared" si="9"/>
        <v>0</v>
      </c>
    </row>
    <row r="628" spans="2:60" x14ac:dyDescent="0.25">
      <c r="B628" s="211"/>
      <c r="C628" s="11"/>
      <c r="D628" s="11"/>
      <c r="E628" s="11"/>
      <c r="F628" s="11"/>
      <c r="G628" s="11"/>
      <c r="H628" s="11"/>
      <c r="I628" s="11"/>
      <c r="J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4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">
        <f t="shared" si="9"/>
        <v>0</v>
      </c>
    </row>
    <row r="629" spans="2:60" x14ac:dyDescent="0.25">
      <c r="B629" s="211"/>
      <c r="C629" s="11"/>
      <c r="D629" s="11"/>
      <c r="E629" s="11"/>
      <c r="F629" s="11"/>
      <c r="G629" s="11"/>
      <c r="H629" s="11"/>
      <c r="I629" s="11"/>
      <c r="J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4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">
        <f t="shared" si="9"/>
        <v>0</v>
      </c>
    </row>
    <row r="630" spans="2:60" x14ac:dyDescent="0.25">
      <c r="B630" s="211"/>
      <c r="C630" s="11"/>
      <c r="D630" s="11"/>
      <c r="E630" s="11"/>
      <c r="F630" s="11"/>
      <c r="G630" s="11"/>
      <c r="H630" s="11"/>
      <c r="I630" s="11"/>
      <c r="J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4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">
        <f t="shared" si="9"/>
        <v>0</v>
      </c>
    </row>
    <row r="631" spans="2:60" x14ac:dyDescent="0.25">
      <c r="B631" s="211"/>
      <c r="C631" s="11"/>
      <c r="D631" s="11"/>
      <c r="E631" s="11"/>
      <c r="F631" s="11"/>
      <c r="G631" s="11"/>
      <c r="H631" s="11"/>
      <c r="I631" s="11"/>
      <c r="J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4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">
        <f t="shared" si="9"/>
        <v>0</v>
      </c>
    </row>
    <row r="632" spans="2:60" x14ac:dyDescent="0.25">
      <c r="B632" s="211"/>
      <c r="C632" s="11"/>
      <c r="D632" s="11"/>
      <c r="E632" s="11"/>
      <c r="F632" s="11"/>
      <c r="G632" s="11"/>
      <c r="H632" s="11"/>
      <c r="I632" s="11"/>
      <c r="J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4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">
        <f t="shared" si="9"/>
        <v>0</v>
      </c>
    </row>
    <row r="633" spans="2:60" x14ac:dyDescent="0.25">
      <c r="B633" s="211"/>
      <c r="C633" s="11"/>
      <c r="D633" s="11"/>
      <c r="E633" s="11"/>
      <c r="F633" s="11"/>
      <c r="G633" s="11"/>
      <c r="H633" s="11"/>
      <c r="I633" s="11"/>
      <c r="J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4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">
        <f t="shared" si="9"/>
        <v>0</v>
      </c>
    </row>
    <row r="634" spans="2:60" x14ac:dyDescent="0.25">
      <c r="B634" s="211"/>
      <c r="C634" s="11"/>
      <c r="D634" s="11"/>
      <c r="E634" s="11"/>
      <c r="F634" s="11"/>
      <c r="G634" s="11"/>
      <c r="H634" s="11"/>
      <c r="I634" s="11"/>
      <c r="J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4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">
        <f t="shared" si="9"/>
        <v>0</v>
      </c>
    </row>
    <row r="635" spans="2:60" x14ac:dyDescent="0.25">
      <c r="B635" s="211"/>
      <c r="C635" s="11"/>
      <c r="D635" s="11"/>
      <c r="E635" s="11"/>
      <c r="F635" s="11"/>
      <c r="G635" s="11"/>
      <c r="H635" s="11"/>
      <c r="I635" s="11"/>
      <c r="J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4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">
        <f t="shared" si="9"/>
        <v>0</v>
      </c>
    </row>
    <row r="636" spans="2:60" x14ac:dyDescent="0.25">
      <c r="B636" s="211"/>
      <c r="C636" s="11"/>
      <c r="D636" s="11"/>
      <c r="E636" s="11"/>
      <c r="F636" s="11"/>
      <c r="G636" s="11"/>
      <c r="H636" s="11"/>
      <c r="I636" s="11"/>
      <c r="J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4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">
        <f t="shared" si="9"/>
        <v>0</v>
      </c>
    </row>
    <row r="637" spans="2:60" x14ac:dyDescent="0.25">
      <c r="B637" s="211"/>
      <c r="C637" s="11"/>
      <c r="D637" s="11"/>
      <c r="E637" s="11"/>
      <c r="F637" s="11"/>
      <c r="G637" s="11"/>
      <c r="H637" s="11"/>
      <c r="I637" s="11"/>
      <c r="J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4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">
        <f t="shared" si="9"/>
        <v>0</v>
      </c>
    </row>
    <row r="638" spans="2:60" x14ac:dyDescent="0.25">
      <c r="B638" s="211"/>
      <c r="C638" s="11"/>
      <c r="D638" s="11"/>
      <c r="E638" s="11"/>
      <c r="F638" s="11"/>
      <c r="G638" s="11"/>
      <c r="H638" s="11"/>
      <c r="I638" s="11"/>
      <c r="J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4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">
        <f t="shared" si="9"/>
        <v>0</v>
      </c>
    </row>
    <row r="639" spans="2:60" x14ac:dyDescent="0.25">
      <c r="B639" s="211"/>
      <c r="C639" s="11"/>
      <c r="D639" s="11"/>
      <c r="E639" s="11"/>
      <c r="F639" s="11"/>
      <c r="G639" s="11"/>
      <c r="H639" s="11"/>
      <c r="I639" s="11"/>
      <c r="J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4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">
        <f t="shared" si="9"/>
        <v>0</v>
      </c>
    </row>
    <row r="640" spans="2:60" x14ac:dyDescent="0.25">
      <c r="B640" s="211"/>
      <c r="C640" s="11"/>
      <c r="D640" s="11"/>
      <c r="E640" s="11"/>
      <c r="F640" s="11"/>
      <c r="G640" s="11"/>
      <c r="H640" s="11"/>
      <c r="I640" s="11"/>
      <c r="J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4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">
        <f t="shared" si="9"/>
        <v>0</v>
      </c>
    </row>
    <row r="641" spans="2:60" x14ac:dyDescent="0.25">
      <c r="B641" s="211"/>
      <c r="C641" s="11"/>
      <c r="D641" s="11"/>
      <c r="E641" s="11"/>
      <c r="F641" s="11"/>
      <c r="G641" s="11"/>
      <c r="H641" s="11"/>
      <c r="I641" s="11"/>
      <c r="J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4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  <c r="BH641" s="1">
        <f t="shared" si="9"/>
        <v>0</v>
      </c>
    </row>
    <row r="642" spans="2:60" x14ac:dyDescent="0.25">
      <c r="B642" s="211"/>
      <c r="C642" s="11"/>
      <c r="D642" s="11"/>
      <c r="E642" s="11"/>
      <c r="F642" s="11"/>
      <c r="G642" s="11"/>
      <c r="H642" s="11"/>
      <c r="I642" s="11"/>
      <c r="J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4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  <c r="BH642" s="1">
        <f t="shared" si="9"/>
        <v>0</v>
      </c>
    </row>
    <row r="643" spans="2:60" x14ac:dyDescent="0.25">
      <c r="B643" s="211"/>
      <c r="C643" s="11"/>
      <c r="D643" s="11"/>
      <c r="E643" s="11"/>
      <c r="F643" s="11"/>
      <c r="G643" s="11"/>
      <c r="H643" s="11"/>
      <c r="I643" s="11"/>
      <c r="J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4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  <c r="BH643" s="1">
        <f t="shared" si="9"/>
        <v>0</v>
      </c>
    </row>
    <row r="644" spans="2:60" x14ac:dyDescent="0.25">
      <c r="B644" s="211"/>
      <c r="C644" s="11"/>
      <c r="D644" s="11"/>
      <c r="E644" s="11"/>
      <c r="F644" s="11"/>
      <c r="G644" s="11"/>
      <c r="H644" s="11"/>
      <c r="I644" s="11"/>
      <c r="J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4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  <c r="BH644" s="1">
        <f t="shared" si="9"/>
        <v>0</v>
      </c>
    </row>
    <row r="645" spans="2:60" x14ac:dyDescent="0.25">
      <c r="B645" s="211"/>
      <c r="C645" s="11"/>
      <c r="D645" s="11"/>
      <c r="E645" s="11"/>
      <c r="F645" s="11"/>
      <c r="G645" s="11"/>
      <c r="H645" s="11"/>
      <c r="I645" s="11"/>
      <c r="J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4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  <c r="BH645" s="1">
        <f t="shared" si="9"/>
        <v>0</v>
      </c>
    </row>
    <row r="646" spans="2:60" x14ac:dyDescent="0.25">
      <c r="B646" s="211"/>
      <c r="C646" s="11"/>
      <c r="D646" s="11"/>
      <c r="E646" s="11"/>
      <c r="F646" s="11"/>
      <c r="G646" s="11"/>
      <c r="H646" s="11"/>
      <c r="I646" s="11"/>
      <c r="J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4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  <c r="BH646" s="1">
        <f t="shared" si="9"/>
        <v>0</v>
      </c>
    </row>
    <row r="647" spans="2:60" x14ac:dyDescent="0.25">
      <c r="B647" s="211"/>
      <c r="C647" s="11"/>
      <c r="D647" s="11"/>
      <c r="E647" s="11"/>
      <c r="F647" s="11"/>
      <c r="G647" s="11"/>
      <c r="H647" s="11"/>
      <c r="I647" s="11"/>
      <c r="J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4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  <c r="BH647" s="1">
        <f t="shared" si="9"/>
        <v>0</v>
      </c>
    </row>
    <row r="648" spans="2:60" x14ac:dyDescent="0.25">
      <c r="B648" s="211"/>
      <c r="C648" s="11"/>
      <c r="D648" s="11"/>
      <c r="E648" s="11"/>
      <c r="F648" s="11"/>
      <c r="G648" s="11"/>
      <c r="H648" s="11"/>
      <c r="I648" s="11"/>
      <c r="J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4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  <c r="BH648" s="1">
        <f t="shared" si="9"/>
        <v>0</v>
      </c>
    </row>
    <row r="649" spans="2:60" x14ac:dyDescent="0.25">
      <c r="B649" s="211"/>
      <c r="C649" s="11"/>
      <c r="D649" s="11"/>
      <c r="E649" s="11"/>
      <c r="F649" s="11"/>
      <c r="G649" s="11"/>
      <c r="H649" s="11"/>
      <c r="I649" s="11"/>
      <c r="J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4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  <c r="BH649" s="1">
        <f t="shared" si="9"/>
        <v>0</v>
      </c>
    </row>
    <row r="650" spans="2:60" x14ac:dyDescent="0.25">
      <c r="B650" s="211"/>
      <c r="C650" s="11"/>
      <c r="D650" s="11"/>
      <c r="E650" s="11"/>
      <c r="F650" s="11"/>
      <c r="G650" s="11"/>
      <c r="H650" s="11"/>
      <c r="I650" s="11"/>
      <c r="J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4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  <c r="BH650" s="1">
        <f t="shared" ref="BH650:BH677" si="10">SUM(C650:BG650)</f>
        <v>0</v>
      </c>
    </row>
    <row r="651" spans="2:60" x14ac:dyDescent="0.25">
      <c r="B651" s="211"/>
      <c r="C651" s="11"/>
      <c r="D651" s="11"/>
      <c r="E651" s="11"/>
      <c r="F651" s="11"/>
      <c r="G651" s="11"/>
      <c r="H651" s="11"/>
      <c r="I651" s="11"/>
      <c r="J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4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  <c r="BH651" s="1">
        <f t="shared" si="10"/>
        <v>0</v>
      </c>
    </row>
    <row r="652" spans="2:60" x14ac:dyDescent="0.25">
      <c r="B652" s="211"/>
      <c r="C652" s="11"/>
      <c r="D652" s="11"/>
      <c r="E652" s="11"/>
      <c r="F652" s="11"/>
      <c r="G652" s="11"/>
      <c r="H652" s="11"/>
      <c r="I652" s="11"/>
      <c r="J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4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  <c r="BH652" s="1">
        <f t="shared" si="10"/>
        <v>0</v>
      </c>
    </row>
    <row r="653" spans="2:60" x14ac:dyDescent="0.25">
      <c r="B653" s="211"/>
      <c r="C653" s="11"/>
      <c r="D653" s="11"/>
      <c r="E653" s="11"/>
      <c r="F653" s="11"/>
      <c r="G653" s="11"/>
      <c r="H653" s="11"/>
      <c r="I653" s="11"/>
      <c r="J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4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  <c r="BH653" s="1">
        <f t="shared" si="10"/>
        <v>0</v>
      </c>
    </row>
    <row r="654" spans="2:60" x14ac:dyDescent="0.25">
      <c r="B654" s="211"/>
      <c r="C654" s="11"/>
      <c r="D654" s="11"/>
      <c r="E654" s="11"/>
      <c r="F654" s="11"/>
      <c r="G654" s="11"/>
      <c r="H654" s="11"/>
      <c r="I654" s="11"/>
      <c r="J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4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  <c r="BH654" s="1">
        <f t="shared" si="10"/>
        <v>0</v>
      </c>
    </row>
    <row r="655" spans="2:60" x14ac:dyDescent="0.25">
      <c r="B655" s="211"/>
      <c r="C655" s="11"/>
      <c r="D655" s="11"/>
      <c r="E655" s="11"/>
      <c r="F655" s="11"/>
      <c r="G655" s="11"/>
      <c r="H655" s="11"/>
      <c r="I655" s="11"/>
      <c r="J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4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  <c r="BH655" s="1">
        <f t="shared" si="10"/>
        <v>0</v>
      </c>
    </row>
    <row r="656" spans="2:60" x14ac:dyDescent="0.25">
      <c r="B656" s="211"/>
      <c r="C656" s="11"/>
      <c r="D656" s="11"/>
      <c r="E656" s="11"/>
      <c r="F656" s="11"/>
      <c r="G656" s="11"/>
      <c r="H656" s="11"/>
      <c r="I656" s="11"/>
      <c r="J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4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  <c r="BH656" s="1">
        <f t="shared" si="10"/>
        <v>0</v>
      </c>
    </row>
    <row r="657" spans="2:60" x14ac:dyDescent="0.25">
      <c r="B657" s="211"/>
      <c r="C657" s="11"/>
      <c r="D657" s="11"/>
      <c r="E657" s="11"/>
      <c r="F657" s="11"/>
      <c r="G657" s="11"/>
      <c r="H657" s="11"/>
      <c r="I657" s="11"/>
      <c r="J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4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  <c r="BH657" s="1">
        <f t="shared" si="10"/>
        <v>0</v>
      </c>
    </row>
    <row r="658" spans="2:60" x14ac:dyDescent="0.25">
      <c r="B658" s="211"/>
      <c r="C658" s="11"/>
      <c r="D658" s="11"/>
      <c r="E658" s="11"/>
      <c r="F658" s="11"/>
      <c r="G658" s="11"/>
      <c r="H658" s="11"/>
      <c r="I658" s="11"/>
      <c r="J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4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  <c r="BH658" s="1">
        <f t="shared" si="10"/>
        <v>0</v>
      </c>
    </row>
    <row r="659" spans="2:60" x14ac:dyDescent="0.25">
      <c r="B659" s="211"/>
      <c r="C659" s="11"/>
      <c r="D659" s="11"/>
      <c r="E659" s="11"/>
      <c r="F659" s="11"/>
      <c r="G659" s="11"/>
      <c r="H659" s="11"/>
      <c r="I659" s="11"/>
      <c r="J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4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  <c r="BH659" s="1">
        <f t="shared" si="10"/>
        <v>0</v>
      </c>
    </row>
    <row r="660" spans="2:60" x14ac:dyDescent="0.25">
      <c r="B660" s="211"/>
      <c r="C660" s="11"/>
      <c r="D660" s="11"/>
      <c r="E660" s="11"/>
      <c r="F660" s="11"/>
      <c r="G660" s="11"/>
      <c r="H660" s="11"/>
      <c r="I660" s="11"/>
      <c r="J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4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  <c r="BH660" s="1">
        <f t="shared" si="10"/>
        <v>0</v>
      </c>
    </row>
    <row r="661" spans="2:60" x14ac:dyDescent="0.25">
      <c r="B661" s="211"/>
      <c r="C661" s="11"/>
      <c r="D661" s="11"/>
      <c r="E661" s="11"/>
      <c r="F661" s="11"/>
      <c r="G661" s="11"/>
      <c r="H661" s="11"/>
      <c r="I661" s="11"/>
      <c r="J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4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  <c r="BH661" s="1">
        <f t="shared" si="10"/>
        <v>0</v>
      </c>
    </row>
    <row r="662" spans="2:60" x14ac:dyDescent="0.25">
      <c r="B662" s="211"/>
      <c r="C662" s="11"/>
      <c r="D662" s="11"/>
      <c r="E662" s="11"/>
      <c r="F662" s="11"/>
      <c r="G662" s="11"/>
      <c r="H662" s="11"/>
      <c r="I662" s="11"/>
      <c r="J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4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  <c r="BH662" s="1">
        <f t="shared" si="10"/>
        <v>0</v>
      </c>
    </row>
    <row r="663" spans="2:60" x14ac:dyDescent="0.25">
      <c r="B663" s="211"/>
      <c r="C663" s="11"/>
      <c r="D663" s="11"/>
      <c r="E663" s="11"/>
      <c r="F663" s="11"/>
      <c r="G663" s="11"/>
      <c r="H663" s="11"/>
      <c r="I663" s="11"/>
      <c r="J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4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  <c r="BH663" s="1">
        <f t="shared" si="10"/>
        <v>0</v>
      </c>
    </row>
    <row r="664" spans="2:60" x14ac:dyDescent="0.25">
      <c r="B664" s="211"/>
      <c r="C664" s="11"/>
      <c r="D664" s="11"/>
      <c r="E664" s="11"/>
      <c r="F664" s="11"/>
      <c r="G664" s="11"/>
      <c r="H664" s="11"/>
      <c r="I664" s="11"/>
      <c r="J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4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  <c r="BH664" s="1">
        <f t="shared" si="10"/>
        <v>0</v>
      </c>
    </row>
    <row r="665" spans="2:60" x14ac:dyDescent="0.25">
      <c r="B665" s="211"/>
      <c r="C665" s="11"/>
      <c r="D665" s="11"/>
      <c r="E665" s="11"/>
      <c r="F665" s="11"/>
      <c r="G665" s="11"/>
      <c r="H665" s="11"/>
      <c r="I665" s="11"/>
      <c r="J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4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  <c r="BH665" s="1">
        <f t="shared" si="10"/>
        <v>0</v>
      </c>
    </row>
    <row r="666" spans="2:60" x14ac:dyDescent="0.25">
      <c r="B666" s="211"/>
      <c r="C666" s="11"/>
      <c r="D666" s="11"/>
      <c r="E666" s="11"/>
      <c r="F666" s="11"/>
      <c r="G666" s="11"/>
      <c r="H666" s="11"/>
      <c r="I666" s="11"/>
      <c r="J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4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  <c r="BH666" s="1">
        <f t="shared" si="10"/>
        <v>0</v>
      </c>
    </row>
    <row r="667" spans="2:60" x14ac:dyDescent="0.25">
      <c r="B667" s="211"/>
      <c r="C667" s="11"/>
      <c r="D667" s="11"/>
      <c r="E667" s="11"/>
      <c r="F667" s="11"/>
      <c r="G667" s="11"/>
      <c r="H667" s="11"/>
      <c r="I667" s="11"/>
      <c r="J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4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  <c r="BH667" s="1">
        <f t="shared" si="10"/>
        <v>0</v>
      </c>
    </row>
    <row r="668" spans="2:60" x14ac:dyDescent="0.25">
      <c r="B668" s="211"/>
      <c r="C668" s="11"/>
      <c r="D668" s="11"/>
      <c r="E668" s="11"/>
      <c r="F668" s="11"/>
      <c r="G668" s="11"/>
      <c r="H668" s="11"/>
      <c r="I668" s="11"/>
      <c r="J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4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  <c r="BH668" s="1">
        <f t="shared" si="10"/>
        <v>0</v>
      </c>
    </row>
    <row r="669" spans="2:60" x14ac:dyDescent="0.25">
      <c r="B669" s="211"/>
      <c r="C669" s="11"/>
      <c r="D669" s="11"/>
      <c r="E669" s="11"/>
      <c r="F669" s="11"/>
      <c r="G669" s="11"/>
      <c r="H669" s="11"/>
      <c r="I669" s="11"/>
      <c r="J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4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  <c r="BH669" s="1">
        <f t="shared" si="10"/>
        <v>0</v>
      </c>
    </row>
    <row r="670" spans="2:60" x14ac:dyDescent="0.25">
      <c r="B670" s="211"/>
      <c r="C670" s="11"/>
      <c r="D670" s="11"/>
      <c r="E670" s="11"/>
      <c r="F670" s="11"/>
      <c r="G670" s="11"/>
      <c r="H670" s="11"/>
      <c r="I670" s="11"/>
      <c r="J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4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  <c r="BH670" s="1">
        <f t="shared" si="10"/>
        <v>0</v>
      </c>
    </row>
    <row r="671" spans="2:60" x14ac:dyDescent="0.25">
      <c r="B671" s="211"/>
      <c r="C671" s="11"/>
      <c r="D671" s="11"/>
      <c r="E671" s="11"/>
      <c r="F671" s="11"/>
      <c r="G671" s="11"/>
      <c r="H671" s="11"/>
      <c r="I671" s="11"/>
      <c r="J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4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  <c r="BH671" s="1">
        <f t="shared" si="10"/>
        <v>0</v>
      </c>
    </row>
    <row r="672" spans="2:60" x14ac:dyDescent="0.25">
      <c r="B672" s="211"/>
      <c r="C672" s="11"/>
      <c r="D672" s="11"/>
      <c r="E672" s="11"/>
      <c r="F672" s="11"/>
      <c r="G672" s="11"/>
      <c r="H672" s="11"/>
      <c r="I672" s="11"/>
      <c r="J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4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  <c r="BH672" s="1">
        <f t="shared" si="10"/>
        <v>0</v>
      </c>
    </row>
    <row r="673" spans="1:60" x14ac:dyDescent="0.25">
      <c r="B673" s="211"/>
      <c r="C673" s="11"/>
      <c r="D673" s="11"/>
      <c r="E673" s="11"/>
      <c r="F673" s="11"/>
      <c r="G673" s="11"/>
      <c r="H673" s="11"/>
      <c r="I673" s="11"/>
      <c r="J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4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  <c r="BH673" s="1">
        <f t="shared" si="10"/>
        <v>0</v>
      </c>
    </row>
    <row r="674" spans="1:60" x14ac:dyDescent="0.25">
      <c r="B674" s="211"/>
      <c r="C674" s="11"/>
      <c r="D674" s="11"/>
      <c r="E674" s="11"/>
      <c r="F674" s="11"/>
      <c r="G674" s="11"/>
      <c r="H674" s="11"/>
      <c r="I674" s="11"/>
      <c r="J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4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  <c r="BH674" s="1">
        <f t="shared" si="10"/>
        <v>0</v>
      </c>
    </row>
    <row r="675" spans="1:60" x14ac:dyDescent="0.25">
      <c r="B675" s="211"/>
      <c r="C675" s="11"/>
      <c r="D675" s="11"/>
      <c r="E675" s="11"/>
      <c r="F675" s="11"/>
      <c r="G675" s="11"/>
      <c r="H675" s="11"/>
      <c r="I675" s="11"/>
      <c r="J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4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  <c r="BH675" s="1">
        <f t="shared" si="10"/>
        <v>0</v>
      </c>
    </row>
    <row r="676" spans="1:60" x14ac:dyDescent="0.25">
      <c r="B676" s="211"/>
      <c r="C676" s="11"/>
      <c r="D676" s="11"/>
      <c r="E676" s="11"/>
      <c r="F676" s="11"/>
      <c r="G676" s="11"/>
      <c r="H676" s="11"/>
      <c r="I676" s="11"/>
      <c r="J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4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  <c r="BH676" s="1">
        <f t="shared" si="10"/>
        <v>0</v>
      </c>
    </row>
    <row r="677" spans="1:60" x14ac:dyDescent="0.25">
      <c r="B677" s="211"/>
      <c r="C677" s="11"/>
      <c r="D677" s="11"/>
      <c r="E677" s="11"/>
      <c r="F677" s="11"/>
      <c r="G677" s="11"/>
      <c r="H677" s="11"/>
      <c r="I677" s="11"/>
      <c r="J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4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  <c r="BH677" s="1">
        <f t="shared" si="10"/>
        <v>0</v>
      </c>
    </row>
    <row r="678" spans="1:60" x14ac:dyDescent="0.25">
      <c r="B678" s="211"/>
      <c r="C678" s="11"/>
      <c r="D678" s="11"/>
      <c r="E678" s="11"/>
      <c r="F678" s="11"/>
      <c r="G678" s="11"/>
      <c r="H678" s="11"/>
      <c r="I678" s="11"/>
      <c r="J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4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  <c r="BH678" s="1">
        <f t="shared" si="9"/>
        <v>0</v>
      </c>
    </row>
    <row r="679" spans="1:60" x14ac:dyDescent="0.25">
      <c r="B679" s="211"/>
      <c r="C679" s="11"/>
      <c r="D679" s="11"/>
      <c r="E679" s="11"/>
      <c r="F679" s="11"/>
      <c r="G679" s="11"/>
      <c r="H679" s="11"/>
      <c r="I679" s="11"/>
      <c r="J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4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  <c r="BH679" s="1">
        <f t="shared" si="9"/>
        <v>0</v>
      </c>
    </row>
    <row r="680" spans="1:60" x14ac:dyDescent="0.25">
      <c r="B680" s="211"/>
      <c r="C680" s="11"/>
      <c r="D680" s="11"/>
      <c r="E680" s="11"/>
      <c r="F680" s="11"/>
      <c r="G680" s="11"/>
      <c r="H680" s="11"/>
      <c r="I680" s="11"/>
      <c r="J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4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  <c r="BH680" s="1">
        <f t="shared" si="9"/>
        <v>0</v>
      </c>
    </row>
    <row r="681" spans="1:60" x14ac:dyDescent="0.25">
      <c r="B681" s="2"/>
      <c r="C681" s="11"/>
      <c r="D681" s="11"/>
      <c r="E681" s="11"/>
      <c r="F681" s="11"/>
      <c r="G681" s="11"/>
      <c r="H681" s="11"/>
      <c r="I681" s="11"/>
      <c r="J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4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  <c r="BH681" s="1">
        <f t="shared" si="9"/>
        <v>0</v>
      </c>
    </row>
    <row r="682" spans="1:60" s="9" customFormat="1" ht="15.75" x14ac:dyDescent="0.25">
      <c r="A682" s="10"/>
      <c r="C682" s="99">
        <f t="shared" ref="C682:O682" si="11">SUM(C4:C681)</f>
        <v>8576.8499999999985</v>
      </c>
      <c r="D682" s="99">
        <f t="shared" si="11"/>
        <v>67020.679999999993</v>
      </c>
      <c r="E682" s="99">
        <f t="shared" si="11"/>
        <v>367.84</v>
      </c>
      <c r="F682" s="99">
        <f t="shared" si="11"/>
        <v>640.34</v>
      </c>
      <c r="G682" s="99">
        <f t="shared" si="11"/>
        <v>3522.6499999999996</v>
      </c>
      <c r="H682" s="99">
        <f t="shared" si="11"/>
        <v>955.28</v>
      </c>
      <c r="I682" s="99">
        <f t="shared" si="11"/>
        <v>4471.9800000000005</v>
      </c>
      <c r="J682" s="99">
        <f t="shared" si="11"/>
        <v>7000</v>
      </c>
      <c r="K682" s="99">
        <f t="shared" si="11"/>
        <v>0</v>
      </c>
      <c r="L682" s="99">
        <f t="shared" si="11"/>
        <v>0</v>
      </c>
      <c r="M682" s="99">
        <f t="shared" si="11"/>
        <v>0</v>
      </c>
      <c r="N682" s="99">
        <f t="shared" si="11"/>
        <v>0</v>
      </c>
      <c r="O682" s="99">
        <f t="shared" si="11"/>
        <v>2680.21</v>
      </c>
      <c r="P682" s="99">
        <f t="shared" ref="P682:BH682" si="12">SUM(P4:P681)</f>
        <v>49.5</v>
      </c>
      <c r="Q682" s="99">
        <f t="shared" si="12"/>
        <v>0</v>
      </c>
      <c r="R682" s="99">
        <f t="shared" si="12"/>
        <v>0</v>
      </c>
      <c r="S682" s="99">
        <f t="shared" si="12"/>
        <v>0</v>
      </c>
      <c r="T682" s="99">
        <f t="shared" si="12"/>
        <v>0</v>
      </c>
      <c r="U682" s="99">
        <f t="shared" si="12"/>
        <v>0</v>
      </c>
      <c r="V682" s="99">
        <f t="shared" si="12"/>
        <v>0</v>
      </c>
      <c r="W682" s="99">
        <f t="shared" si="12"/>
        <v>0</v>
      </c>
      <c r="X682" s="99">
        <f t="shared" si="12"/>
        <v>76</v>
      </c>
      <c r="Y682" s="99">
        <f t="shared" si="12"/>
        <v>0</v>
      </c>
      <c r="Z682" s="99">
        <f t="shared" si="12"/>
        <v>0</v>
      </c>
      <c r="AA682" s="99">
        <f t="shared" si="12"/>
        <v>0</v>
      </c>
      <c r="AB682" s="99">
        <f t="shared" si="12"/>
        <v>0</v>
      </c>
      <c r="AC682" s="99">
        <f t="shared" si="12"/>
        <v>37858.83</v>
      </c>
      <c r="AD682" s="99">
        <f t="shared" si="12"/>
        <v>12369.34</v>
      </c>
      <c r="AE682" s="99">
        <f t="shared" si="12"/>
        <v>13876.071399999997</v>
      </c>
      <c r="AF682" s="99">
        <f t="shared" si="12"/>
        <v>1990</v>
      </c>
      <c r="AG682" s="99">
        <f t="shared" si="12"/>
        <v>0</v>
      </c>
      <c r="AH682" s="99">
        <f t="shared" si="12"/>
        <v>0</v>
      </c>
      <c r="AI682" s="99">
        <f t="shared" si="12"/>
        <v>837.32</v>
      </c>
      <c r="AJ682" s="99">
        <f t="shared" si="12"/>
        <v>63.5</v>
      </c>
      <c r="AK682" s="99">
        <f t="shared" si="12"/>
        <v>80</v>
      </c>
      <c r="AL682" s="99">
        <f t="shared" si="12"/>
        <v>5111.0599999999995</v>
      </c>
      <c r="AM682" s="99">
        <f t="shared" si="12"/>
        <v>0</v>
      </c>
      <c r="AN682" s="99">
        <f t="shared" si="12"/>
        <v>0</v>
      </c>
      <c r="AO682" s="99">
        <f t="shared" si="12"/>
        <v>0</v>
      </c>
      <c r="AP682" s="99">
        <f t="shared" si="12"/>
        <v>0</v>
      </c>
      <c r="AQ682" s="99">
        <f t="shared" si="12"/>
        <v>0</v>
      </c>
      <c r="AR682" s="99">
        <f t="shared" si="12"/>
        <v>0</v>
      </c>
      <c r="AS682" s="99">
        <f t="shared" si="12"/>
        <v>0</v>
      </c>
      <c r="AT682" s="99">
        <f t="shared" si="12"/>
        <v>0</v>
      </c>
      <c r="AU682" s="99">
        <f t="shared" si="12"/>
        <v>837.5</v>
      </c>
      <c r="AV682" s="99">
        <f t="shared" si="12"/>
        <v>605.41999999999996</v>
      </c>
      <c r="AW682" s="99">
        <f t="shared" si="12"/>
        <v>50</v>
      </c>
      <c r="AX682" s="99">
        <f t="shared" si="12"/>
        <v>10943.32</v>
      </c>
      <c r="AY682" s="99">
        <f t="shared" si="12"/>
        <v>0</v>
      </c>
      <c r="AZ682" s="99">
        <f t="shared" si="12"/>
        <v>35896.849999999991</v>
      </c>
      <c r="BA682" s="99">
        <f t="shared" si="12"/>
        <v>0</v>
      </c>
      <c r="BB682" s="99">
        <f t="shared" si="12"/>
        <v>1250</v>
      </c>
      <c r="BC682" s="99">
        <f t="shared" si="12"/>
        <v>0</v>
      </c>
      <c r="BD682" s="99">
        <f t="shared" si="12"/>
        <v>0</v>
      </c>
      <c r="BE682" s="99">
        <f t="shared" si="12"/>
        <v>0</v>
      </c>
      <c r="BF682" s="99">
        <f t="shared" si="12"/>
        <v>0</v>
      </c>
      <c r="BG682" s="99">
        <f t="shared" si="12"/>
        <v>0</v>
      </c>
      <c r="BH682" s="99">
        <f t="shared" si="12"/>
        <v>216130.54139999993</v>
      </c>
    </row>
    <row r="683" spans="1:60" x14ac:dyDescent="0.25">
      <c r="Q683" s="5"/>
      <c r="R683" s="5"/>
      <c r="AE683" s="5"/>
      <c r="AF683" s="5"/>
    </row>
    <row r="684" spans="1:60" x14ac:dyDescent="0.25">
      <c r="Q684" s="5"/>
      <c r="R684" s="5"/>
      <c r="AE684" s="5"/>
      <c r="AF684" s="5"/>
    </row>
    <row r="685" spans="1:60" x14ac:dyDescent="0.25">
      <c r="Q685" s="5"/>
      <c r="R685" s="5"/>
      <c r="AE685" s="5"/>
      <c r="AF685" s="5"/>
    </row>
    <row r="688" spans="1:60" x14ac:dyDescent="0.25">
      <c r="Q688" s="5"/>
      <c r="R688" s="5"/>
      <c r="AE688" s="5"/>
      <c r="AF688" s="5"/>
    </row>
    <row r="689" spans="2:32" x14ac:dyDescent="0.25">
      <c r="Q689" s="5"/>
      <c r="R689" s="5"/>
      <c r="AE689" s="5"/>
      <c r="AF689" s="5"/>
    </row>
    <row r="690" spans="2:32" x14ac:dyDescent="0.25">
      <c r="Q690" s="5"/>
      <c r="R690" s="5"/>
      <c r="AE690" s="5"/>
      <c r="AF690" s="5"/>
    </row>
    <row r="691" spans="2:32" x14ac:dyDescent="0.25">
      <c r="Q691" s="5"/>
      <c r="R691" s="5"/>
      <c r="AE691" s="5"/>
      <c r="AF691" s="5"/>
    </row>
    <row r="692" spans="2:32" x14ac:dyDescent="0.25">
      <c r="Q692" s="5"/>
      <c r="R692" s="5"/>
      <c r="AE692" s="5"/>
      <c r="AF692" s="5"/>
    </row>
    <row r="693" spans="2:32" x14ac:dyDescent="0.25">
      <c r="T693" s="5"/>
      <c r="U693" s="5"/>
      <c r="V693" s="5"/>
      <c r="W693" s="5"/>
      <c r="Z693" s="5"/>
      <c r="AA693" s="5"/>
      <c r="AB693" s="5"/>
      <c r="AC693" s="5"/>
      <c r="AE693" s="5"/>
      <c r="AF693" s="5"/>
    </row>
    <row r="695" spans="2:32" x14ac:dyDescent="0.25">
      <c r="AE695" s="5"/>
      <c r="AF695" s="5"/>
    </row>
    <row r="696" spans="2:32" x14ac:dyDescent="0.25">
      <c r="AE696" s="5"/>
      <c r="AF696" s="5"/>
    </row>
    <row r="697" spans="2:32" x14ac:dyDescent="0.25">
      <c r="Q697" s="5"/>
      <c r="R697" s="5"/>
      <c r="AE697" s="5"/>
      <c r="AF697" s="5"/>
    </row>
    <row r="698" spans="2:32" x14ac:dyDescent="0.25">
      <c r="Q698" s="5"/>
      <c r="R698" s="5"/>
      <c r="AE698" s="5"/>
      <c r="AF698" s="5"/>
    </row>
    <row r="699" spans="2:32" x14ac:dyDescent="0.25">
      <c r="Q699" s="5"/>
      <c r="R699" s="5"/>
      <c r="AE699" s="5"/>
      <c r="AF699" s="5"/>
    </row>
    <row r="700" spans="2:32" x14ac:dyDescent="0.25">
      <c r="AE700" s="5"/>
      <c r="AF700" s="5"/>
    </row>
    <row r="701" spans="2:32" x14ac:dyDescent="0.25">
      <c r="Q701" s="5"/>
      <c r="R701" s="5"/>
      <c r="AE701" s="5"/>
      <c r="AF701" s="5"/>
    </row>
    <row r="702" spans="2:32" x14ac:dyDescent="0.25">
      <c r="B702" s="2"/>
      <c r="C702" s="2"/>
      <c r="D702" s="2"/>
      <c r="E702" s="2"/>
      <c r="F702" s="2"/>
      <c r="G702" s="2"/>
      <c r="H702" s="2"/>
      <c r="I702" s="2"/>
      <c r="J702" s="2"/>
      <c r="AE702" s="5"/>
      <c r="AF702" s="5"/>
    </row>
    <row r="703" spans="2:32" x14ac:dyDescent="0.25">
      <c r="B703" s="2"/>
      <c r="C703" s="2"/>
      <c r="D703" s="2"/>
      <c r="E703" s="2"/>
      <c r="F703" s="2"/>
      <c r="G703" s="2"/>
      <c r="H703" s="2"/>
      <c r="I703" s="2"/>
      <c r="J703" s="2"/>
      <c r="AE703" s="5"/>
      <c r="AF703" s="5"/>
    </row>
    <row r="704" spans="2:32" x14ac:dyDescent="0.25">
      <c r="B704" s="2"/>
      <c r="C704" s="2"/>
      <c r="D704" s="2"/>
      <c r="E704" s="2"/>
      <c r="F704" s="2"/>
      <c r="G704" s="2"/>
      <c r="H704" s="2"/>
      <c r="I704" s="2"/>
      <c r="J704" s="2"/>
      <c r="AE704" s="5"/>
      <c r="AF704" s="5"/>
    </row>
    <row r="705" spans="2:32" x14ac:dyDescent="0.25">
      <c r="B705" s="2"/>
      <c r="C705" s="2"/>
      <c r="D705" s="2"/>
      <c r="E705" s="2"/>
      <c r="F705" s="2"/>
      <c r="G705" s="2"/>
      <c r="H705" s="2"/>
      <c r="I705" s="2"/>
      <c r="J705" s="2"/>
      <c r="AE705" s="5"/>
      <c r="AF705" s="5"/>
    </row>
    <row r="706" spans="2:32" x14ac:dyDescent="0.25">
      <c r="B706" s="2"/>
      <c r="C706" s="2"/>
      <c r="D706" s="2"/>
      <c r="E706" s="2"/>
      <c r="F706" s="2"/>
      <c r="G706" s="2"/>
      <c r="H706" s="2"/>
      <c r="I706" s="2"/>
      <c r="J706" s="2"/>
      <c r="Q706" s="5"/>
      <c r="R706" s="5"/>
      <c r="AE706" s="5"/>
      <c r="AF706" s="5"/>
    </row>
    <row r="707" spans="2:32" x14ac:dyDescent="0.25">
      <c r="Q707" s="5"/>
      <c r="R707" s="5"/>
      <c r="AE707" s="5"/>
      <c r="AF707" s="5"/>
    </row>
    <row r="708" spans="2:32" x14ac:dyDescent="0.25">
      <c r="Q708" s="5"/>
      <c r="R708" s="5"/>
      <c r="AE708" s="5"/>
      <c r="AF708" s="5"/>
    </row>
    <row r="709" spans="2:32" x14ac:dyDescent="0.25">
      <c r="AE709" s="5"/>
      <c r="AF709" s="5"/>
    </row>
    <row r="710" spans="2:32" x14ac:dyDescent="0.25">
      <c r="AE710" s="5"/>
      <c r="AF710" s="5"/>
    </row>
    <row r="711" spans="2:32" x14ac:dyDescent="0.25">
      <c r="AE711" s="5"/>
      <c r="AF711" s="5"/>
    </row>
    <row r="712" spans="2:32" x14ac:dyDescent="0.25">
      <c r="AE712" s="5"/>
      <c r="AF712" s="5"/>
    </row>
    <row r="713" spans="2:32" x14ac:dyDescent="0.25">
      <c r="AE713" s="5"/>
      <c r="AF713" s="5"/>
    </row>
    <row r="714" spans="2:32" x14ac:dyDescent="0.25">
      <c r="AE714" s="5"/>
      <c r="AF714" s="5"/>
    </row>
    <row r="715" spans="2:32" x14ac:dyDescent="0.25">
      <c r="AE715" s="5"/>
      <c r="AF715" s="5"/>
    </row>
    <row r="716" spans="2:32" x14ac:dyDescent="0.25">
      <c r="AE716" s="5"/>
      <c r="AF716" s="5"/>
    </row>
    <row r="717" spans="2:32" x14ac:dyDescent="0.25">
      <c r="AE717" s="5"/>
      <c r="AF717" s="5"/>
    </row>
    <row r="718" spans="2:32" x14ac:dyDescent="0.25">
      <c r="AE718" s="5"/>
      <c r="AF718" s="5"/>
    </row>
    <row r="719" spans="2:32" x14ac:dyDescent="0.25">
      <c r="AE719" s="5"/>
      <c r="AF719" s="5"/>
    </row>
    <row r="720" spans="2:32" x14ac:dyDescent="0.25">
      <c r="Q720" s="5"/>
      <c r="R720" s="5"/>
      <c r="AE720" s="5"/>
      <c r="AF720" s="5"/>
    </row>
    <row r="721" spans="17:33" x14ac:dyDescent="0.25">
      <c r="Q721" s="5"/>
      <c r="R721" s="5"/>
      <c r="AE721" s="5"/>
      <c r="AF721" s="5"/>
    </row>
    <row r="722" spans="17:33" x14ac:dyDescent="0.25">
      <c r="AE722" s="5"/>
      <c r="AF722" s="5"/>
    </row>
    <row r="723" spans="17:33" x14ac:dyDescent="0.25">
      <c r="AE723" s="5"/>
      <c r="AF723" s="5"/>
    </row>
    <row r="724" spans="17:33" x14ac:dyDescent="0.25">
      <c r="Q724" s="5"/>
      <c r="R724" s="5"/>
      <c r="AE724" s="5"/>
      <c r="AF724" s="5"/>
    </row>
    <row r="725" spans="17:33" x14ac:dyDescent="0.25">
      <c r="Q725" s="5"/>
      <c r="R725" s="5"/>
      <c r="AE725" s="5"/>
      <c r="AF725" s="5"/>
    </row>
    <row r="726" spans="17:33" x14ac:dyDescent="0.25">
      <c r="Q726" s="5"/>
      <c r="R726" s="5"/>
      <c r="AE726" s="5"/>
      <c r="AF726" s="5"/>
    </row>
    <row r="727" spans="17:33" x14ac:dyDescent="0.25">
      <c r="AE727" s="5"/>
      <c r="AF727" s="5"/>
    </row>
    <row r="728" spans="17:33" x14ac:dyDescent="0.25">
      <c r="AE728" s="5"/>
      <c r="AF728" s="5"/>
    </row>
    <row r="729" spans="17:33" x14ac:dyDescent="0.25">
      <c r="AE729" s="5"/>
      <c r="AF729" s="5"/>
      <c r="AG729" s="13"/>
    </row>
    <row r="730" spans="17:33" x14ac:dyDescent="0.25">
      <c r="X730" s="1"/>
      <c r="Y730" s="1"/>
      <c r="AE730" s="5"/>
      <c r="AF730" s="5"/>
    </row>
    <row r="731" spans="17:33" x14ac:dyDescent="0.25">
      <c r="AE731" s="5"/>
      <c r="AF731" s="5"/>
    </row>
    <row r="732" spans="17:33" x14ac:dyDescent="0.25">
      <c r="Q732" s="5"/>
      <c r="R732" s="5"/>
      <c r="AE732" s="5"/>
      <c r="AF732" s="5"/>
    </row>
    <row r="733" spans="17:33" x14ac:dyDescent="0.25">
      <c r="Q733" s="5"/>
      <c r="R733" s="5"/>
      <c r="AE733" s="5"/>
      <c r="AF733" s="5"/>
    </row>
    <row r="734" spans="17:33" x14ac:dyDescent="0.25">
      <c r="Q734" s="5"/>
      <c r="R734" s="5"/>
      <c r="AE734" s="5"/>
      <c r="AF734" s="5"/>
    </row>
    <row r="735" spans="17:33" x14ac:dyDescent="0.25">
      <c r="AD735" s="5"/>
      <c r="AE735" s="5"/>
      <c r="AF735" s="5"/>
    </row>
    <row r="736" spans="17:33" x14ac:dyDescent="0.25">
      <c r="AD736" s="5"/>
      <c r="AE736" s="5"/>
      <c r="AF736" s="5"/>
    </row>
    <row r="737" spans="17:59" x14ac:dyDescent="0.25">
      <c r="AD737" s="5"/>
      <c r="AE737" s="5"/>
      <c r="AF737" s="5"/>
    </row>
    <row r="738" spans="17:59" x14ac:dyDescent="0.25">
      <c r="Q738" s="5"/>
      <c r="R738" s="5"/>
      <c r="AE738" s="5"/>
      <c r="AF738" s="5"/>
    </row>
    <row r="739" spans="17:59" x14ac:dyDescent="0.25">
      <c r="Q739" s="5"/>
      <c r="R739" s="5"/>
      <c r="AE739" s="5"/>
      <c r="AF739" s="5"/>
    </row>
    <row r="740" spans="17:59" x14ac:dyDescent="0.25">
      <c r="Q740" s="5"/>
      <c r="R740" s="5"/>
      <c r="AE740" s="5"/>
      <c r="AF740" s="5"/>
    </row>
    <row r="741" spans="17:59" x14ac:dyDescent="0.25">
      <c r="Q741" s="5"/>
      <c r="R741" s="5"/>
      <c r="AD741" s="5"/>
      <c r="AE741" s="5"/>
      <c r="AF741" s="5"/>
    </row>
    <row r="743" spans="17:59" x14ac:dyDescent="0.25">
      <c r="AE743" s="11"/>
      <c r="AF743" s="11"/>
    </row>
    <row r="744" spans="17:59" x14ac:dyDescent="0.25">
      <c r="AE744" s="11"/>
      <c r="AF744" s="11"/>
    </row>
    <row r="745" spans="17:59" x14ac:dyDescent="0.25">
      <c r="AE745" s="11"/>
      <c r="AF745" s="11"/>
    </row>
    <row r="746" spans="17:59" x14ac:dyDescent="0.25">
      <c r="AE746" s="11"/>
      <c r="AF746" s="11"/>
    </row>
    <row r="747" spans="17:59" x14ac:dyDescent="0.25">
      <c r="AE747" s="11"/>
      <c r="AF747" s="11"/>
    </row>
    <row r="748" spans="17:59" x14ac:dyDescent="0.25">
      <c r="Q748" s="11"/>
      <c r="R748" s="11"/>
      <c r="AE748" s="11"/>
      <c r="AF748" s="11"/>
    </row>
    <row r="749" spans="17:59" x14ac:dyDescent="0.25">
      <c r="Q749" s="11"/>
      <c r="R749" s="11"/>
      <c r="AE749" s="11"/>
      <c r="AF749" s="11"/>
    </row>
    <row r="751" spans="17:59" x14ac:dyDescent="0.25">
      <c r="AE751" s="11"/>
      <c r="AF751" s="11"/>
      <c r="BE751" s="11"/>
      <c r="BF751" s="11"/>
      <c r="BG751" s="11"/>
    </row>
    <row r="753" spans="1:56" x14ac:dyDescent="0.25">
      <c r="Q753" s="11"/>
      <c r="R753" s="11"/>
      <c r="AE753" s="11"/>
      <c r="AF753" s="11"/>
    </row>
    <row r="754" spans="1:56" x14ac:dyDescent="0.25">
      <c r="Q754" s="11"/>
      <c r="R754" s="11"/>
      <c r="T754" s="11"/>
      <c r="U754" s="11"/>
      <c r="V754" s="11"/>
      <c r="W754" s="11"/>
      <c r="Z754" s="11"/>
      <c r="AA754" s="11"/>
      <c r="AB754" s="11"/>
      <c r="AC754" s="11"/>
      <c r="AD754" s="11"/>
      <c r="AE754" s="11"/>
      <c r="AF754" s="11"/>
      <c r="AG754" s="11"/>
      <c r="BD754" s="11"/>
    </row>
    <row r="756" spans="1:56" x14ac:dyDescent="0.25">
      <c r="Q756" s="11"/>
      <c r="R756" s="11"/>
      <c r="V756" s="11"/>
      <c r="W756" s="11"/>
      <c r="AE756" s="11"/>
      <c r="AF756" s="11"/>
      <c r="AG756" s="11"/>
    </row>
    <row r="758" spans="1:56" x14ac:dyDescent="0.25">
      <c r="AE758" s="11"/>
      <c r="AF758" s="11"/>
    </row>
    <row r="759" spans="1:56" x14ac:dyDescent="0.25">
      <c r="AE759" s="11"/>
      <c r="AF759" s="11"/>
    </row>
    <row r="760" spans="1:56" x14ac:dyDescent="0.25">
      <c r="AE760" s="11"/>
      <c r="AF760" s="11"/>
    </row>
    <row r="761" spans="1:56" x14ac:dyDescent="0.25">
      <c r="AE761" s="11"/>
      <c r="AF761" s="11"/>
    </row>
    <row r="762" spans="1:56" x14ac:dyDescent="0.25">
      <c r="Q762" s="11"/>
      <c r="R762" s="11"/>
      <c r="AE762" s="11"/>
      <c r="AF762" s="11"/>
    </row>
    <row r="765" spans="1:56" s="46" customFormat="1" x14ac:dyDescent="0.25">
      <c r="A765" s="44"/>
      <c r="K765" s="15"/>
      <c r="L765" s="15"/>
      <c r="M765" s="15"/>
      <c r="N765" s="15"/>
      <c r="O765" s="15"/>
      <c r="P765" s="15"/>
      <c r="Q765" s="49"/>
      <c r="R765" s="49"/>
      <c r="AE765" s="49"/>
      <c r="AF765" s="49"/>
      <c r="AG765" s="48"/>
    </row>
    <row r="766" spans="1:56" s="46" customFormat="1" x14ac:dyDescent="0.25">
      <c r="A766" s="44"/>
      <c r="K766" s="15"/>
      <c r="L766" s="15"/>
      <c r="M766" s="15"/>
      <c r="N766" s="15"/>
      <c r="O766" s="15"/>
      <c r="P766" s="15"/>
      <c r="Q766" s="50"/>
      <c r="R766" s="50"/>
      <c r="AE766" s="50"/>
      <c r="AF766" s="50"/>
      <c r="AG766" s="49"/>
    </row>
    <row r="767" spans="1:56" s="46" customFormat="1" x14ac:dyDescent="0.25">
      <c r="A767" s="44"/>
      <c r="B767" s="44"/>
      <c r="C767" s="44"/>
      <c r="D767" s="44"/>
      <c r="E767" s="44"/>
      <c r="F767" s="44"/>
      <c r="G767" s="44"/>
      <c r="H767" s="44"/>
      <c r="I767" s="44"/>
      <c r="J767" s="44"/>
      <c r="K767" s="15"/>
      <c r="L767" s="15"/>
      <c r="M767" s="15"/>
      <c r="N767" s="15"/>
      <c r="O767" s="15"/>
      <c r="P767" s="15"/>
      <c r="Q767" s="45"/>
      <c r="R767" s="45"/>
      <c r="AE767" s="45"/>
      <c r="AF767" s="45"/>
      <c r="AG767" s="47"/>
    </row>
    <row r="768" spans="1:56" s="46" customFormat="1" x14ac:dyDescent="0.25">
      <c r="A768" s="44"/>
      <c r="B768" s="44"/>
      <c r="C768" s="44"/>
      <c r="D768" s="44"/>
      <c r="E768" s="44"/>
      <c r="F768" s="44"/>
      <c r="G768" s="44"/>
      <c r="H768" s="44"/>
      <c r="I768" s="44"/>
      <c r="J768" s="44"/>
      <c r="K768" s="15"/>
      <c r="L768" s="15"/>
      <c r="M768" s="15"/>
      <c r="N768" s="15"/>
      <c r="O768" s="15"/>
      <c r="P768" s="15"/>
      <c r="Q768" s="45"/>
      <c r="R768" s="45"/>
      <c r="AE768" s="45"/>
      <c r="AF768" s="45"/>
      <c r="AG768" s="47"/>
    </row>
    <row r="769" spans="1:33" s="46" customFormat="1" x14ac:dyDescent="0.25">
      <c r="A769" s="44"/>
      <c r="B769" s="44"/>
      <c r="C769" s="44"/>
      <c r="D769" s="44"/>
      <c r="E769" s="44"/>
      <c r="F769" s="44"/>
      <c r="G769" s="44"/>
      <c r="H769" s="44"/>
      <c r="I769" s="44"/>
      <c r="J769" s="44"/>
      <c r="K769" s="15"/>
      <c r="L769" s="15"/>
      <c r="M769" s="15"/>
      <c r="N769" s="15"/>
      <c r="O769" s="15"/>
      <c r="P769" s="15"/>
      <c r="Q769" s="45"/>
      <c r="R769" s="45"/>
      <c r="AE769" s="45"/>
      <c r="AF769" s="45"/>
      <c r="AG769" s="47"/>
    </row>
    <row r="770" spans="1:33" s="46" customFormat="1" x14ac:dyDescent="0.25">
      <c r="A770" s="44"/>
      <c r="B770" s="44"/>
      <c r="C770" s="44"/>
      <c r="D770" s="44"/>
      <c r="E770" s="44"/>
      <c r="F770" s="44"/>
      <c r="G770" s="44"/>
      <c r="H770" s="44"/>
      <c r="I770" s="44"/>
      <c r="J770" s="44"/>
      <c r="K770" s="15"/>
      <c r="L770" s="15"/>
      <c r="M770" s="15"/>
      <c r="N770" s="15"/>
      <c r="O770" s="15"/>
      <c r="P770" s="15"/>
      <c r="AE770" s="45"/>
      <c r="AF770" s="45"/>
      <c r="AG770" s="47"/>
    </row>
    <row r="771" spans="1:33" s="46" customFormat="1" x14ac:dyDescent="0.25">
      <c r="A771" s="44"/>
      <c r="B771" s="44"/>
      <c r="C771" s="44"/>
      <c r="D771" s="44"/>
      <c r="E771" s="44"/>
      <c r="F771" s="44"/>
      <c r="G771" s="44"/>
      <c r="H771" s="44"/>
      <c r="I771" s="44"/>
      <c r="J771" s="44"/>
      <c r="K771" s="15"/>
      <c r="L771" s="15"/>
      <c r="M771" s="15"/>
      <c r="N771" s="15"/>
      <c r="O771" s="15"/>
      <c r="P771" s="15"/>
      <c r="AE771" s="45"/>
      <c r="AF771" s="45"/>
      <c r="AG771" s="47"/>
    </row>
    <row r="772" spans="1:33" s="46" customFormat="1" x14ac:dyDescent="0.25">
      <c r="A772" s="44"/>
      <c r="B772" s="44"/>
      <c r="C772" s="44"/>
      <c r="D772" s="44"/>
      <c r="E772" s="44"/>
      <c r="F772" s="44"/>
      <c r="G772" s="44"/>
      <c r="H772" s="44"/>
      <c r="I772" s="44"/>
      <c r="J772" s="44"/>
      <c r="K772" s="15"/>
      <c r="L772" s="15"/>
      <c r="M772" s="15"/>
      <c r="N772" s="15"/>
      <c r="O772" s="15"/>
      <c r="P772" s="15"/>
      <c r="AE772" s="45"/>
      <c r="AF772" s="45"/>
      <c r="AG772" s="47"/>
    </row>
    <row r="773" spans="1:33" s="46" customFormat="1" x14ac:dyDescent="0.25">
      <c r="A773" s="44"/>
      <c r="B773" s="44"/>
      <c r="C773" s="44"/>
      <c r="D773" s="44"/>
      <c r="E773" s="44"/>
      <c r="F773" s="44"/>
      <c r="G773" s="44"/>
      <c r="H773" s="44"/>
      <c r="I773" s="44"/>
      <c r="J773" s="44"/>
      <c r="K773" s="15"/>
      <c r="L773" s="15"/>
      <c r="M773" s="15"/>
      <c r="N773" s="15"/>
      <c r="O773" s="15"/>
      <c r="P773" s="15"/>
      <c r="AE773" s="45"/>
      <c r="AF773" s="45"/>
      <c r="AG773" s="47"/>
    </row>
    <row r="774" spans="1:33" s="46" customFormat="1" x14ac:dyDescent="0.25">
      <c r="A774" s="44"/>
      <c r="B774" s="44"/>
      <c r="C774" s="44"/>
      <c r="D774" s="44"/>
      <c r="E774" s="44"/>
      <c r="F774" s="44"/>
      <c r="G774" s="44"/>
      <c r="H774" s="44"/>
      <c r="I774" s="44"/>
      <c r="J774" s="44"/>
      <c r="K774" s="15"/>
      <c r="L774" s="15"/>
      <c r="M774" s="15"/>
      <c r="N774" s="15"/>
      <c r="O774" s="15"/>
      <c r="P774" s="15"/>
      <c r="AE774" s="45"/>
      <c r="AF774" s="45"/>
      <c r="AG774" s="47"/>
    </row>
    <row r="775" spans="1:33" s="46" customFormat="1" x14ac:dyDescent="0.25">
      <c r="A775" s="44"/>
      <c r="B775" s="44"/>
      <c r="C775" s="44"/>
      <c r="D775" s="44"/>
      <c r="E775" s="44"/>
      <c r="F775" s="44"/>
      <c r="G775" s="44"/>
      <c r="H775" s="44"/>
      <c r="I775" s="44"/>
      <c r="J775" s="44"/>
      <c r="K775" s="15"/>
      <c r="L775" s="15"/>
      <c r="M775" s="15"/>
      <c r="N775" s="15"/>
      <c r="O775" s="15"/>
      <c r="P775" s="15"/>
      <c r="Q775" s="45"/>
      <c r="R775" s="45"/>
      <c r="AE775" s="45"/>
      <c r="AF775" s="45"/>
      <c r="AG775" s="47"/>
    </row>
    <row r="776" spans="1:33" s="46" customFormat="1" x14ac:dyDescent="0.25">
      <c r="A776" s="44"/>
      <c r="B776" s="44"/>
      <c r="K776" s="15"/>
      <c r="L776" s="15"/>
      <c r="M776" s="15"/>
      <c r="N776" s="15"/>
      <c r="O776" s="15"/>
      <c r="P776" s="15"/>
      <c r="Q776" s="50"/>
      <c r="R776" s="50"/>
      <c r="AE776" s="50"/>
      <c r="AF776" s="50"/>
      <c r="AG776" s="48"/>
    </row>
    <row r="777" spans="1:33" x14ac:dyDescent="0.25">
      <c r="B777" s="44"/>
    </row>
    <row r="778" spans="1:33" x14ac:dyDescent="0.25">
      <c r="B778" s="44"/>
    </row>
    <row r="779" spans="1:33" x14ac:dyDescent="0.25">
      <c r="B779" s="44"/>
    </row>
    <row r="780" spans="1:33" x14ac:dyDescent="0.25">
      <c r="B780" s="44"/>
    </row>
    <row r="781" spans="1:33" x14ac:dyDescent="0.25">
      <c r="B781" s="44"/>
    </row>
    <row r="782" spans="1:33" x14ac:dyDescent="0.25">
      <c r="B782" s="44"/>
    </row>
    <row r="783" spans="1:33" x14ac:dyDescent="0.25">
      <c r="B783" s="44"/>
    </row>
    <row r="784" spans="1:33" x14ac:dyDescent="0.25">
      <c r="B784" s="44"/>
    </row>
    <row r="786" spans="17:56" x14ac:dyDescent="0.25">
      <c r="Q786" s="11"/>
      <c r="R786" s="11"/>
      <c r="AD786" s="11"/>
      <c r="AE786" s="11"/>
      <c r="AF786" s="11"/>
      <c r="AG786" s="14"/>
      <c r="BD786" s="11"/>
    </row>
    <row r="789" spans="17:56" x14ac:dyDescent="0.25">
      <c r="Q789" s="11"/>
      <c r="R789" s="11"/>
      <c r="AD789" s="11"/>
      <c r="AE789" s="11"/>
      <c r="AF789" s="11"/>
      <c r="AG789" s="11"/>
    </row>
    <row r="792" spans="17:56" x14ac:dyDescent="0.25">
      <c r="AE792" s="11"/>
      <c r="AF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</row>
    <row r="793" spans="17:56" x14ac:dyDescent="0.25">
      <c r="AE793" s="11"/>
      <c r="AF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</row>
    <row r="794" spans="17:56" x14ac:dyDescent="0.25">
      <c r="AE794" s="11"/>
      <c r="AF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</row>
    <row r="795" spans="17:56" x14ac:dyDescent="0.25">
      <c r="AE795" s="11"/>
      <c r="AF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</row>
    <row r="796" spans="17:56" x14ac:dyDescent="0.25">
      <c r="Q796" s="11"/>
      <c r="R796" s="11"/>
      <c r="AE796" s="11"/>
      <c r="AF796" s="11"/>
    </row>
    <row r="798" spans="17:56" x14ac:dyDescent="0.25">
      <c r="Q798" s="11"/>
      <c r="R798" s="11"/>
      <c r="T798" s="11"/>
      <c r="U798" s="11"/>
      <c r="Z798" s="11"/>
      <c r="AA798" s="11"/>
      <c r="AB798" s="11"/>
      <c r="AC798" s="11"/>
      <c r="AD798" s="11"/>
      <c r="AE798" s="11"/>
      <c r="AF798" s="11"/>
    </row>
    <row r="801" spans="2:33" x14ac:dyDescent="0.25">
      <c r="AB801" s="6"/>
      <c r="AC801" s="6"/>
      <c r="AD801" s="6"/>
      <c r="AE801" s="11"/>
    </row>
    <row r="805" spans="2:33" x14ac:dyDescent="0.25">
      <c r="Q805" s="11"/>
      <c r="R805" s="11"/>
      <c r="X805" s="7"/>
      <c r="Y805" s="7"/>
      <c r="AE805" s="11"/>
      <c r="AF805" s="11"/>
      <c r="AG805" s="14"/>
    </row>
    <row r="806" spans="2:33" x14ac:dyDescent="0.25">
      <c r="Q806" s="11"/>
      <c r="R806" s="11"/>
      <c r="AE806" s="11"/>
      <c r="AF806" s="11"/>
      <c r="AG806" s="7"/>
    </row>
    <row r="807" spans="2:33" x14ac:dyDescent="0.25">
      <c r="Q807" s="7"/>
      <c r="R807" s="7"/>
      <c r="AE807" s="7"/>
      <c r="AF807" s="7"/>
    </row>
    <row r="808" spans="2:33" x14ac:dyDescent="0.25">
      <c r="B808" s="12"/>
      <c r="C808" s="12"/>
      <c r="D808" s="12"/>
      <c r="E808" s="12"/>
      <c r="F808" s="12"/>
      <c r="G808" s="12"/>
      <c r="H808" s="12"/>
      <c r="I808" s="12"/>
      <c r="J808" s="12"/>
      <c r="Q808" s="14"/>
      <c r="R808" s="14"/>
      <c r="AE808" s="14"/>
      <c r="AF808" s="14"/>
      <c r="AG808" s="14"/>
    </row>
    <row r="809" spans="2:33" x14ac:dyDescent="0.25">
      <c r="B809" s="2"/>
      <c r="C809" s="2"/>
      <c r="D809" s="11"/>
      <c r="E809" s="11"/>
      <c r="F809" s="11"/>
      <c r="G809" s="11"/>
      <c r="H809" s="11"/>
      <c r="I809" s="11"/>
      <c r="J809" s="11"/>
      <c r="AE809" s="11"/>
      <c r="AF809" s="11"/>
      <c r="AG809" s="18"/>
    </row>
    <row r="810" spans="2:33" x14ac:dyDescent="0.25">
      <c r="B810" s="2"/>
      <c r="C810" s="2"/>
      <c r="D810" s="11"/>
      <c r="E810" s="11"/>
      <c r="F810" s="11"/>
      <c r="G810" s="11"/>
      <c r="H810" s="11"/>
      <c r="I810" s="11"/>
      <c r="J810" s="11"/>
      <c r="AE810" s="11"/>
      <c r="AF810" s="11"/>
      <c r="AG810" s="18"/>
    </row>
    <row r="811" spans="2:33" x14ac:dyDescent="0.25">
      <c r="B811" s="2"/>
      <c r="C811" s="2"/>
      <c r="D811" s="11"/>
      <c r="E811" s="11"/>
      <c r="F811" s="11"/>
      <c r="G811" s="11"/>
      <c r="H811" s="11"/>
      <c r="I811" s="11"/>
      <c r="J811" s="11"/>
      <c r="AE811" s="11"/>
      <c r="AF811" s="11"/>
      <c r="AG811" s="18"/>
    </row>
    <row r="812" spans="2:33" x14ac:dyDescent="0.25">
      <c r="B812" s="2"/>
      <c r="C812" s="18"/>
      <c r="D812" s="11"/>
      <c r="E812" s="11"/>
      <c r="F812" s="11"/>
      <c r="G812" s="11"/>
      <c r="H812" s="11"/>
      <c r="I812" s="11"/>
      <c r="J812" s="11"/>
      <c r="AE812" s="11"/>
      <c r="AF812" s="11"/>
    </row>
    <row r="813" spans="2:33" x14ac:dyDescent="0.25">
      <c r="B813" s="2"/>
      <c r="C813" s="18"/>
      <c r="D813" s="11"/>
      <c r="E813" s="11"/>
      <c r="F813" s="11"/>
      <c r="G813" s="11"/>
      <c r="H813" s="11"/>
      <c r="I813" s="11"/>
      <c r="J813" s="11"/>
      <c r="AE813" s="11"/>
      <c r="AF813" s="11"/>
    </row>
    <row r="814" spans="2:33" x14ac:dyDescent="0.25">
      <c r="B814" s="2"/>
      <c r="C814" s="18"/>
      <c r="D814" s="11"/>
      <c r="E814" s="11"/>
      <c r="F814" s="11"/>
      <c r="G814" s="11"/>
      <c r="H814" s="11"/>
      <c r="I814" s="11"/>
      <c r="J814" s="11"/>
      <c r="AE814" s="11"/>
      <c r="AF814" s="11"/>
    </row>
    <row r="815" spans="2:33" x14ac:dyDescent="0.25">
      <c r="B815" s="2"/>
      <c r="C815" s="18"/>
      <c r="D815" s="11"/>
      <c r="E815" s="11"/>
      <c r="F815" s="11"/>
      <c r="G815" s="11"/>
      <c r="H815" s="11"/>
      <c r="I815" s="11"/>
      <c r="J815" s="11"/>
      <c r="AE815" s="11"/>
      <c r="AF815" s="11"/>
    </row>
    <row r="816" spans="2:33" x14ac:dyDescent="0.25">
      <c r="B816" s="2"/>
      <c r="C816" s="18"/>
      <c r="D816" s="11"/>
      <c r="E816" s="11"/>
      <c r="F816" s="11"/>
      <c r="G816" s="11"/>
      <c r="H816" s="11"/>
      <c r="I816" s="11"/>
      <c r="J816" s="11"/>
      <c r="AE816" s="11"/>
      <c r="AF816" s="11"/>
    </row>
    <row r="817" spans="2:33" x14ac:dyDescent="0.25">
      <c r="B817" s="2"/>
      <c r="C817" s="2"/>
      <c r="D817" s="11"/>
      <c r="E817" s="11"/>
      <c r="F817" s="11"/>
      <c r="G817" s="11"/>
      <c r="H817" s="11"/>
      <c r="I817" s="11"/>
      <c r="J817" s="11"/>
      <c r="AE817" s="11"/>
      <c r="AF817" s="11"/>
      <c r="AG817" s="18"/>
    </row>
    <row r="819" spans="2:33" x14ac:dyDescent="0.25">
      <c r="Q819" s="11"/>
      <c r="R819" s="11"/>
      <c r="T819" s="11"/>
      <c r="U819" s="11"/>
      <c r="V819" s="11"/>
      <c r="W819" s="11"/>
      <c r="Z819" s="11"/>
      <c r="AA819" s="11"/>
      <c r="AD819" s="11"/>
      <c r="AE819" s="11"/>
      <c r="AF819" s="11"/>
    </row>
    <row r="822" spans="2:33" x14ac:dyDescent="0.25">
      <c r="Q822" s="11"/>
      <c r="R822" s="11"/>
      <c r="AE822" s="11"/>
      <c r="AF822" s="11"/>
    </row>
    <row r="823" spans="2:33" x14ac:dyDescent="0.25">
      <c r="Q823" s="11"/>
      <c r="R823" s="11"/>
      <c r="AE823" s="11"/>
      <c r="AF823" s="11"/>
    </row>
    <row r="824" spans="2:33" x14ac:dyDescent="0.25">
      <c r="Q824" s="7"/>
      <c r="R824" s="7"/>
      <c r="AE824" s="7"/>
      <c r="AF824" s="7"/>
    </row>
    <row r="825" spans="2:33" x14ac:dyDescent="0.25">
      <c r="Q825" s="7"/>
      <c r="R825" s="7"/>
      <c r="AE825" s="7"/>
      <c r="AF825" s="7"/>
      <c r="AG825" s="7"/>
    </row>
    <row r="826" spans="2:33" x14ac:dyDescent="0.25">
      <c r="Q826" s="7"/>
      <c r="R826" s="7"/>
      <c r="X826" s="7"/>
      <c r="Y826" s="7"/>
      <c r="AE826" s="7"/>
      <c r="AF826" s="7"/>
    </row>
    <row r="827" spans="2:33" x14ac:dyDescent="0.25">
      <c r="B827" s="12"/>
      <c r="C827" s="12"/>
      <c r="D827" s="12"/>
      <c r="E827" s="12"/>
      <c r="F827" s="12"/>
      <c r="G827" s="12"/>
      <c r="H827" s="12"/>
      <c r="I827" s="12"/>
      <c r="J827" s="12"/>
      <c r="Q827" s="14"/>
      <c r="R827" s="14"/>
      <c r="AE827" s="14"/>
      <c r="AF827" s="14"/>
    </row>
    <row r="828" spans="2:33" x14ac:dyDescent="0.25">
      <c r="B828" s="2"/>
      <c r="C828" s="2"/>
      <c r="D828" s="11"/>
      <c r="E828" s="11"/>
      <c r="F828" s="11"/>
      <c r="G828" s="11"/>
      <c r="H828" s="11"/>
      <c r="I828" s="11"/>
      <c r="J828" s="11"/>
      <c r="AE828" s="11"/>
      <c r="AF828" s="11"/>
    </row>
    <row r="829" spans="2:33" x14ac:dyDescent="0.25">
      <c r="B829" s="2"/>
      <c r="C829" s="2"/>
      <c r="D829" s="11"/>
      <c r="E829" s="11"/>
      <c r="F829" s="11"/>
      <c r="G829" s="11"/>
      <c r="H829" s="11"/>
      <c r="I829" s="11"/>
      <c r="J829" s="11"/>
      <c r="AE829" s="11"/>
      <c r="AF829" s="11"/>
    </row>
    <row r="830" spans="2:33" x14ac:dyDescent="0.25">
      <c r="B830" s="2"/>
      <c r="C830" s="2"/>
      <c r="D830" s="11"/>
      <c r="E830" s="11"/>
      <c r="F830" s="11"/>
      <c r="G830" s="11"/>
      <c r="H830" s="11"/>
      <c r="I830" s="11"/>
      <c r="J830" s="11"/>
      <c r="AE830" s="11"/>
      <c r="AF830" s="11"/>
    </row>
    <row r="831" spans="2:33" x14ac:dyDescent="0.25">
      <c r="B831" s="2"/>
      <c r="C831" s="2"/>
      <c r="D831" s="11"/>
      <c r="E831" s="11"/>
      <c r="F831" s="11"/>
      <c r="G831" s="11"/>
      <c r="H831" s="11"/>
      <c r="I831" s="11"/>
      <c r="J831" s="11"/>
      <c r="AE831" s="11"/>
      <c r="AF831" s="11"/>
    </row>
    <row r="832" spans="2:33" x14ac:dyDescent="0.25">
      <c r="B832" s="2"/>
      <c r="C832" s="2"/>
      <c r="D832" s="11"/>
      <c r="E832" s="11"/>
      <c r="F832" s="11"/>
      <c r="G832" s="11"/>
      <c r="H832" s="11"/>
      <c r="I832" s="11"/>
      <c r="J832" s="11"/>
      <c r="AE832" s="11"/>
      <c r="AF832" s="11"/>
    </row>
    <row r="833" spans="2:33" x14ac:dyDescent="0.25">
      <c r="B833" s="2"/>
      <c r="C833" s="2"/>
      <c r="D833" s="11"/>
      <c r="E833" s="11"/>
      <c r="F833" s="11"/>
      <c r="G833" s="11"/>
      <c r="H833" s="11"/>
      <c r="I833" s="11"/>
      <c r="J833" s="11"/>
      <c r="AE833" s="11"/>
      <c r="AF833" s="11"/>
    </row>
    <row r="834" spans="2:33" x14ac:dyDescent="0.25">
      <c r="B834" s="2"/>
      <c r="C834" s="2"/>
      <c r="D834" s="11"/>
      <c r="E834" s="11"/>
      <c r="F834" s="11"/>
      <c r="G834" s="11"/>
      <c r="H834" s="11"/>
      <c r="I834" s="11"/>
      <c r="J834" s="11"/>
      <c r="AE834" s="11"/>
      <c r="AF834" s="11"/>
    </row>
    <row r="835" spans="2:33" x14ac:dyDescent="0.25">
      <c r="B835" s="2"/>
      <c r="C835" s="2"/>
      <c r="D835" s="11"/>
      <c r="E835" s="11"/>
      <c r="F835" s="11"/>
      <c r="G835" s="11"/>
      <c r="H835" s="11"/>
      <c r="I835" s="11"/>
      <c r="J835" s="11"/>
      <c r="AE835" s="11"/>
      <c r="AF835" s="11"/>
    </row>
    <row r="836" spans="2:33" x14ac:dyDescent="0.25">
      <c r="B836" s="2"/>
      <c r="C836" s="2"/>
      <c r="D836" s="11"/>
      <c r="E836" s="11"/>
      <c r="F836" s="11"/>
      <c r="G836" s="11"/>
      <c r="H836" s="11"/>
      <c r="I836" s="11"/>
      <c r="J836" s="11"/>
      <c r="AE836" s="11"/>
      <c r="AF836" s="11"/>
    </row>
    <row r="838" spans="2:33" x14ac:dyDescent="0.25">
      <c r="Q838" s="11"/>
      <c r="R838" s="11"/>
      <c r="T838" s="11"/>
      <c r="U838" s="11"/>
      <c r="Z838" s="11"/>
      <c r="AA838" s="11"/>
      <c r="AB838" s="11"/>
      <c r="AC838" s="11"/>
      <c r="AE838" s="11"/>
      <c r="AF838" s="11"/>
      <c r="AG838" s="11"/>
    </row>
    <row r="840" spans="2:33" x14ac:dyDescent="0.25">
      <c r="AE840" s="11"/>
      <c r="AF840" s="11"/>
    </row>
    <row r="841" spans="2:33" x14ac:dyDescent="0.25">
      <c r="AE841" s="11"/>
      <c r="AF841" s="11"/>
    </row>
    <row r="842" spans="2:33" x14ac:dyDescent="0.25">
      <c r="AE842" s="11"/>
      <c r="AF842" s="11"/>
    </row>
    <row r="843" spans="2:33" x14ac:dyDescent="0.25">
      <c r="AE843" s="11"/>
      <c r="AF843" s="11"/>
    </row>
    <row r="844" spans="2:33" x14ac:dyDescent="0.25">
      <c r="AE844" s="11"/>
      <c r="AF844" s="11"/>
    </row>
    <row r="845" spans="2:33" x14ac:dyDescent="0.25">
      <c r="AE845" s="11"/>
      <c r="AF845" s="11"/>
    </row>
    <row r="846" spans="2:33" x14ac:dyDescent="0.25">
      <c r="AE846" s="11"/>
      <c r="AF846" s="11"/>
    </row>
    <row r="847" spans="2:33" x14ac:dyDescent="0.25">
      <c r="AE847" s="11"/>
      <c r="AF847" s="11"/>
    </row>
    <row r="848" spans="2:33" x14ac:dyDescent="0.25">
      <c r="AE848" s="11"/>
      <c r="AF848" s="11"/>
    </row>
    <row r="849" spans="2:33" x14ac:dyDescent="0.25">
      <c r="AE849" s="11"/>
      <c r="AF849" s="11"/>
    </row>
    <row r="850" spans="2:33" x14ac:dyDescent="0.25">
      <c r="AE850" s="11"/>
      <c r="AF850" s="11"/>
    </row>
    <row r="851" spans="2:33" x14ac:dyDescent="0.25">
      <c r="AE851" s="11"/>
      <c r="AF851" s="11"/>
    </row>
    <row r="852" spans="2:33" x14ac:dyDescent="0.25">
      <c r="AE852" s="11"/>
      <c r="AF852" s="11"/>
    </row>
    <row r="853" spans="2:33" x14ac:dyDescent="0.25">
      <c r="AE853" s="11"/>
      <c r="AF853" s="11"/>
    </row>
    <row r="854" spans="2:33" x14ac:dyDescent="0.25">
      <c r="AE854" s="11"/>
      <c r="AF854" s="11"/>
    </row>
    <row r="855" spans="2:33" x14ac:dyDescent="0.25">
      <c r="AE855" s="11"/>
      <c r="AF855" s="11"/>
    </row>
    <row r="856" spans="2:33" x14ac:dyDescent="0.25">
      <c r="AE856" s="11"/>
      <c r="AF856" s="11"/>
    </row>
    <row r="857" spans="2:33" x14ac:dyDescent="0.25">
      <c r="Q857" s="11"/>
      <c r="R857" s="11"/>
      <c r="AE857" s="11"/>
      <c r="AF857" s="11"/>
    </row>
    <row r="860" spans="2:33" x14ac:dyDescent="0.25">
      <c r="Q860" s="11"/>
      <c r="R860" s="11"/>
      <c r="AE860" s="11"/>
      <c r="AF860" s="11"/>
    </row>
    <row r="861" spans="2:33" x14ac:dyDescent="0.25">
      <c r="Q861" s="11"/>
      <c r="R861" s="11"/>
      <c r="AE861" s="11"/>
      <c r="AF861" s="11"/>
    </row>
    <row r="862" spans="2:33" x14ac:dyDescent="0.25">
      <c r="Q862" s="7"/>
      <c r="R862" s="7"/>
      <c r="AE862" s="7"/>
      <c r="AF862" s="7"/>
    </row>
    <row r="863" spans="2:33" x14ac:dyDescent="0.25">
      <c r="Q863" s="7"/>
      <c r="R863" s="7"/>
      <c r="AE863" s="7"/>
      <c r="AF863" s="7"/>
      <c r="AG863" s="7"/>
    </row>
    <row r="864" spans="2:33" x14ac:dyDescent="0.25">
      <c r="B864" s="12"/>
      <c r="C864" s="12"/>
      <c r="D864" s="12"/>
      <c r="E864" s="12"/>
      <c r="F864" s="12"/>
      <c r="G864" s="12"/>
      <c r="H864" s="12"/>
      <c r="I864" s="12"/>
      <c r="J864" s="12"/>
      <c r="Q864" s="14"/>
      <c r="R864" s="14"/>
      <c r="AE864" s="14"/>
      <c r="AF864" s="14"/>
    </row>
    <row r="865" spans="1:32" x14ac:dyDescent="0.25">
      <c r="B865" s="2"/>
      <c r="C865" s="2"/>
      <c r="D865" s="11"/>
      <c r="E865" s="11"/>
      <c r="F865" s="11"/>
      <c r="G865" s="11"/>
      <c r="H865" s="11"/>
      <c r="I865" s="11"/>
      <c r="J865" s="11"/>
      <c r="AE865" s="11"/>
      <c r="AF865" s="11"/>
    </row>
    <row r="866" spans="1:32" x14ac:dyDescent="0.25">
      <c r="B866" s="2"/>
      <c r="C866" s="2"/>
      <c r="D866" s="11"/>
      <c r="E866" s="11"/>
      <c r="F866" s="11"/>
      <c r="G866" s="11"/>
      <c r="H866" s="11"/>
      <c r="I866" s="11"/>
      <c r="J866" s="11"/>
      <c r="AE866" s="11"/>
      <c r="AF866" s="11"/>
    </row>
    <row r="867" spans="1:32" x14ac:dyDescent="0.25">
      <c r="B867" s="2"/>
      <c r="C867" s="2"/>
      <c r="D867" s="11"/>
      <c r="E867" s="11"/>
      <c r="F867" s="11"/>
      <c r="G867" s="11"/>
      <c r="H867" s="11"/>
      <c r="I867" s="11"/>
      <c r="J867" s="11"/>
      <c r="AE867" s="11"/>
      <c r="AF867" s="11"/>
    </row>
    <row r="868" spans="1:32" x14ac:dyDescent="0.25">
      <c r="B868" s="2"/>
      <c r="C868" s="2"/>
      <c r="D868" s="11"/>
      <c r="E868" s="11"/>
      <c r="F868" s="11"/>
      <c r="G868" s="11"/>
      <c r="H868" s="11"/>
      <c r="I868" s="11"/>
      <c r="J868" s="11"/>
      <c r="AE868" s="11"/>
      <c r="AF868" s="11"/>
    </row>
    <row r="869" spans="1:32" x14ac:dyDescent="0.25">
      <c r="B869" s="2"/>
      <c r="C869" s="2"/>
      <c r="D869" s="11"/>
      <c r="E869" s="11"/>
      <c r="F869" s="11"/>
      <c r="G869" s="11"/>
      <c r="H869" s="11"/>
      <c r="I869" s="11"/>
      <c r="J869" s="11"/>
      <c r="AE869" s="11"/>
      <c r="AF869" s="11"/>
    </row>
    <row r="870" spans="1:32" x14ac:dyDescent="0.25">
      <c r="B870" s="2"/>
      <c r="C870" s="2"/>
      <c r="D870" s="11"/>
      <c r="E870" s="11"/>
      <c r="F870" s="11"/>
      <c r="G870" s="11"/>
      <c r="H870" s="11"/>
      <c r="I870" s="11"/>
      <c r="J870" s="11"/>
      <c r="AE870" s="11"/>
      <c r="AF870" s="11"/>
    </row>
    <row r="871" spans="1:32" x14ac:dyDescent="0.25">
      <c r="B871" s="2"/>
      <c r="C871" s="2"/>
      <c r="D871" s="11"/>
      <c r="E871" s="11"/>
      <c r="F871" s="11"/>
      <c r="G871" s="11"/>
      <c r="H871" s="11"/>
      <c r="I871" s="11"/>
      <c r="J871" s="11"/>
      <c r="AE871" s="11"/>
      <c r="AF871" s="11"/>
    </row>
    <row r="872" spans="1:32" x14ac:dyDescent="0.25">
      <c r="B872" s="2"/>
      <c r="C872" s="2"/>
      <c r="D872" s="11"/>
      <c r="E872" s="11"/>
      <c r="F872" s="11"/>
      <c r="G872" s="11"/>
      <c r="H872" s="11"/>
      <c r="I872" s="11"/>
      <c r="J872" s="11"/>
      <c r="AE872" s="11"/>
      <c r="AF872" s="11"/>
    </row>
    <row r="873" spans="1:32" x14ac:dyDescent="0.25">
      <c r="B873" s="2"/>
      <c r="C873" s="2"/>
      <c r="D873" s="11"/>
      <c r="E873" s="11"/>
      <c r="F873" s="11"/>
      <c r="G873" s="11"/>
      <c r="H873" s="11"/>
      <c r="I873" s="11"/>
      <c r="J873" s="11"/>
      <c r="AE873" s="11"/>
      <c r="AF873" s="11"/>
    </row>
    <row r="876" spans="1:32" ht="18.75" x14ac:dyDescent="0.3">
      <c r="A876" s="265"/>
      <c r="B876" s="265"/>
    </row>
    <row r="878" spans="1:32" x14ac:dyDescent="0.25">
      <c r="Q878" s="11"/>
      <c r="R878" s="11"/>
    </row>
    <row r="880" spans="1:32" x14ac:dyDescent="0.25">
      <c r="B880" s="52"/>
    </row>
    <row r="882" spans="1:30" x14ac:dyDescent="0.25">
      <c r="AD882" s="11"/>
    </row>
    <row r="883" spans="1:30" x14ac:dyDescent="0.25">
      <c r="D883" s="11"/>
      <c r="E883" s="11"/>
      <c r="F883" s="11"/>
      <c r="G883" s="11"/>
      <c r="H883" s="11"/>
      <c r="I883" s="11"/>
      <c r="J883" s="11"/>
    </row>
    <row r="884" spans="1:30" x14ac:dyDescent="0.25">
      <c r="C884" s="11"/>
    </row>
    <row r="885" spans="1:30" x14ac:dyDescent="0.25">
      <c r="C885" s="11"/>
      <c r="D885" s="11"/>
      <c r="E885" s="11"/>
      <c r="F885" s="11"/>
      <c r="G885" s="11"/>
      <c r="H885" s="11"/>
      <c r="I885" s="11"/>
      <c r="J885" s="11"/>
      <c r="Q885" s="11"/>
      <c r="R885" s="11"/>
      <c r="S885" s="11"/>
    </row>
    <row r="886" spans="1:30" x14ac:dyDescent="0.25">
      <c r="C886" s="11"/>
      <c r="D886" s="11"/>
      <c r="E886" s="11"/>
      <c r="F886" s="11"/>
      <c r="G886" s="11"/>
      <c r="H886" s="11"/>
      <c r="I886" s="11"/>
      <c r="J886" s="11"/>
      <c r="Q886" s="11"/>
      <c r="R886" s="11"/>
      <c r="S886" s="11"/>
    </row>
    <row r="887" spans="1:30" x14ac:dyDescent="0.25">
      <c r="C887" s="11"/>
      <c r="D887" s="11"/>
      <c r="E887" s="11"/>
      <c r="F887" s="11"/>
      <c r="G887" s="11"/>
      <c r="H887" s="11"/>
      <c r="I887" s="11"/>
      <c r="J887" s="11"/>
      <c r="Q887" s="11"/>
      <c r="R887" s="11"/>
      <c r="S887" s="11"/>
    </row>
    <row r="889" spans="1:30" x14ac:dyDescent="0.25">
      <c r="B889" s="52"/>
    </row>
    <row r="890" spans="1:30" x14ac:dyDescent="0.25">
      <c r="B890" s="53"/>
    </row>
    <row r="893" spans="1:30" ht="18.75" x14ac:dyDescent="0.3">
      <c r="A893" s="265"/>
      <c r="B893" s="265"/>
    </row>
    <row r="894" spans="1:30" x14ac:dyDescent="0.25">
      <c r="B894" s="53"/>
    </row>
    <row r="896" spans="1:30" x14ac:dyDescent="0.25">
      <c r="B896" s="53"/>
    </row>
    <row r="897" spans="2:67" x14ac:dyDescent="0.25">
      <c r="C897" s="11"/>
      <c r="D897" s="11"/>
      <c r="E897" s="11"/>
      <c r="F897" s="11"/>
      <c r="G897" s="11"/>
      <c r="H897" s="11"/>
      <c r="I897" s="11"/>
      <c r="J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4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</row>
    <row r="898" spans="2:67" x14ac:dyDescent="0.25">
      <c r="C898" s="11"/>
      <c r="D898" s="11"/>
      <c r="E898" s="11"/>
      <c r="F898" s="11"/>
      <c r="G898" s="11"/>
      <c r="H898" s="11"/>
      <c r="I898" s="11"/>
      <c r="J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4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</row>
    <row r="899" spans="2:67" x14ac:dyDescent="0.25">
      <c r="C899" s="11"/>
      <c r="D899" s="11"/>
      <c r="E899" s="11"/>
      <c r="F899" s="11"/>
      <c r="G899" s="11"/>
      <c r="H899" s="11"/>
      <c r="I899" s="11"/>
      <c r="J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4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</row>
    <row r="900" spans="2:67" x14ac:dyDescent="0.25">
      <c r="B900" s="52"/>
      <c r="C900" s="11"/>
      <c r="D900" s="11"/>
      <c r="E900" s="11"/>
      <c r="F900" s="11"/>
      <c r="G900" s="11"/>
      <c r="H900" s="11"/>
      <c r="I900" s="11"/>
      <c r="J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4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</row>
    <row r="901" spans="2:67" x14ac:dyDescent="0.25">
      <c r="C901" s="11"/>
      <c r="D901" s="11"/>
      <c r="E901" s="11"/>
      <c r="F901" s="11"/>
      <c r="G901" s="11"/>
      <c r="H901" s="11"/>
      <c r="I901" s="11"/>
      <c r="J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4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</row>
    <row r="902" spans="2:67" x14ac:dyDescent="0.25">
      <c r="C902" s="11"/>
      <c r="D902" s="11"/>
      <c r="E902" s="11"/>
      <c r="F902" s="11"/>
      <c r="G902" s="11"/>
      <c r="H902" s="11"/>
      <c r="I902" s="11"/>
      <c r="J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4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</row>
    <row r="903" spans="2:67" x14ac:dyDescent="0.25">
      <c r="C903" s="11"/>
      <c r="D903" s="11"/>
      <c r="E903" s="11"/>
      <c r="F903" s="11"/>
      <c r="G903" s="11"/>
      <c r="H903" s="11"/>
      <c r="I903" s="11"/>
      <c r="J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4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</row>
    <row r="904" spans="2:67" x14ac:dyDescent="0.25">
      <c r="C904" s="11"/>
      <c r="D904" s="11"/>
      <c r="E904" s="11"/>
      <c r="F904" s="11"/>
      <c r="G904" s="11"/>
      <c r="H904" s="11"/>
      <c r="I904" s="11"/>
      <c r="J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4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</row>
    <row r="905" spans="2:67" x14ac:dyDescent="0.25">
      <c r="C905" s="11"/>
      <c r="D905" s="11"/>
      <c r="E905" s="11"/>
      <c r="F905" s="11"/>
      <c r="G905" s="11"/>
      <c r="H905" s="11"/>
      <c r="I905" s="11"/>
      <c r="J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4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</row>
    <row r="906" spans="2:67" x14ac:dyDescent="0.25">
      <c r="C906" s="11"/>
      <c r="D906" s="14"/>
      <c r="E906" s="14"/>
      <c r="F906" s="14"/>
      <c r="G906" s="14"/>
      <c r="H906" s="14"/>
      <c r="I906" s="14"/>
      <c r="J906" s="14"/>
      <c r="Q906" s="18"/>
      <c r="R906" s="18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  <c r="BH906" s="11"/>
      <c r="BI906" s="11"/>
      <c r="BJ906" s="11"/>
      <c r="BK906" s="11"/>
      <c r="BL906" s="11"/>
      <c r="BM906" s="11"/>
      <c r="BN906" s="11"/>
      <c r="BO906" s="11"/>
    </row>
    <row r="907" spans="2:67" x14ac:dyDescent="0.25">
      <c r="C907" s="11"/>
      <c r="D907" s="11"/>
      <c r="E907" s="11"/>
      <c r="F907" s="11"/>
      <c r="G907" s="11"/>
      <c r="H907" s="11"/>
      <c r="I907" s="11"/>
      <c r="J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4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</row>
    <row r="908" spans="2:67" x14ac:dyDescent="0.25">
      <c r="C908" s="11"/>
      <c r="D908" s="11"/>
      <c r="E908" s="11"/>
      <c r="F908" s="11"/>
      <c r="G908" s="11"/>
      <c r="H908" s="11"/>
      <c r="I908" s="11"/>
      <c r="J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4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</row>
    <row r="909" spans="2:67" x14ac:dyDescent="0.25">
      <c r="C909" s="11"/>
      <c r="D909" s="11"/>
      <c r="E909" s="11"/>
      <c r="F909" s="11"/>
      <c r="G909" s="11"/>
      <c r="H909" s="11"/>
      <c r="I909" s="11"/>
      <c r="J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4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</row>
    <row r="910" spans="2:67" x14ac:dyDescent="0.25">
      <c r="C910" s="11"/>
      <c r="D910" s="18"/>
      <c r="E910" s="18"/>
      <c r="F910" s="18"/>
      <c r="G910" s="18"/>
      <c r="H910" s="18"/>
      <c r="I910" s="18"/>
      <c r="J910" s="18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4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</row>
    <row r="911" spans="2:67" x14ac:dyDescent="0.25">
      <c r="B911" s="52"/>
      <c r="C911" s="11"/>
      <c r="D911" s="11"/>
      <c r="E911" s="11"/>
      <c r="F911" s="11"/>
      <c r="G911" s="11"/>
      <c r="H911" s="11"/>
      <c r="I911" s="11"/>
      <c r="J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4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</row>
    <row r="912" spans="2:67" x14ac:dyDescent="0.25">
      <c r="C912" s="11"/>
      <c r="D912" s="11"/>
      <c r="E912" s="11"/>
      <c r="F912" s="11"/>
      <c r="G912" s="11"/>
      <c r="H912" s="11"/>
      <c r="I912" s="11"/>
      <c r="J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4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</row>
    <row r="913" spans="2:59" x14ac:dyDescent="0.25">
      <c r="C913" s="11"/>
      <c r="D913" s="11"/>
      <c r="E913" s="11"/>
      <c r="F913" s="11"/>
      <c r="G913" s="11"/>
      <c r="H913" s="11"/>
      <c r="I913" s="11"/>
      <c r="J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4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</row>
    <row r="914" spans="2:59" x14ac:dyDescent="0.25">
      <c r="C914" s="11"/>
      <c r="D914" s="11"/>
      <c r="E914" s="11"/>
      <c r="F914" s="11"/>
      <c r="G914" s="11"/>
      <c r="H914" s="11"/>
      <c r="I914" s="11"/>
      <c r="J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4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</row>
    <row r="915" spans="2:59" x14ac:dyDescent="0.25">
      <c r="C915" s="2"/>
      <c r="D915" s="8"/>
      <c r="E915" s="8"/>
      <c r="F915" s="8"/>
      <c r="G915" s="8"/>
      <c r="H915" s="8"/>
      <c r="I915" s="8"/>
      <c r="J915" s="8"/>
      <c r="Q915"/>
      <c r="R915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4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</row>
    <row r="916" spans="2:59" x14ac:dyDescent="0.25">
      <c r="C916" s="11"/>
      <c r="D916" s="11"/>
      <c r="E916" s="11"/>
      <c r="F916" s="11"/>
      <c r="G916" s="11"/>
      <c r="H916" s="11"/>
      <c r="I916" s="11"/>
      <c r="J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4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</row>
    <row r="917" spans="2:59" x14ac:dyDescent="0.25">
      <c r="C917" s="11"/>
      <c r="D917" s="11"/>
      <c r="E917" s="11"/>
      <c r="F917" s="11"/>
      <c r="G917" s="11"/>
      <c r="H917" s="11"/>
      <c r="I917" s="11"/>
      <c r="J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8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</row>
    <row r="918" spans="2:59" x14ac:dyDescent="0.25">
      <c r="B918" s="53"/>
      <c r="C918" s="11"/>
      <c r="D918" s="11"/>
      <c r="E918" s="11"/>
      <c r="F918" s="11"/>
      <c r="G918" s="11"/>
      <c r="H918" s="11"/>
      <c r="I918" s="11"/>
      <c r="J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4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</row>
    <row r="919" spans="2:59" x14ac:dyDescent="0.25">
      <c r="C919" s="11"/>
      <c r="D919" s="11"/>
      <c r="E919" s="11"/>
      <c r="F919" s="11"/>
      <c r="G919" s="11"/>
      <c r="H919" s="11"/>
      <c r="I919" s="11"/>
      <c r="J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4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</row>
    <row r="920" spans="2:59" x14ac:dyDescent="0.25">
      <c r="C920" s="11"/>
      <c r="D920" s="11"/>
      <c r="E920" s="11"/>
      <c r="F920" s="11"/>
      <c r="G920" s="11"/>
      <c r="H920" s="11"/>
      <c r="I920" s="11"/>
      <c r="J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4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</row>
    <row r="921" spans="2:59" x14ac:dyDescent="0.25">
      <c r="C921" s="11"/>
      <c r="D921" s="11"/>
      <c r="E921" s="11"/>
      <c r="F921" s="11"/>
      <c r="G921" s="11"/>
      <c r="H921" s="11"/>
      <c r="I921" s="11"/>
      <c r="J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4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</row>
    <row r="922" spans="2:59" x14ac:dyDescent="0.25">
      <c r="C922" s="11"/>
      <c r="D922" s="11"/>
      <c r="E922" s="11"/>
      <c r="F922" s="11"/>
      <c r="G922" s="11"/>
      <c r="H922" s="11"/>
      <c r="I922" s="11"/>
      <c r="J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4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</row>
    <row r="923" spans="2:59" x14ac:dyDescent="0.25">
      <c r="C923" s="11"/>
      <c r="D923" s="11"/>
      <c r="E923" s="11"/>
      <c r="F923" s="11"/>
      <c r="G923" s="11"/>
      <c r="H923" s="11"/>
      <c r="I923" s="11"/>
      <c r="J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4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</row>
    <row r="924" spans="2:59" x14ac:dyDescent="0.25">
      <c r="C924" s="11"/>
      <c r="D924" s="11"/>
      <c r="E924" s="11"/>
      <c r="F924" s="11"/>
      <c r="G924" s="11"/>
      <c r="H924" s="11"/>
      <c r="I924" s="11"/>
      <c r="J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4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</row>
    <row r="925" spans="2:59" x14ac:dyDescent="0.25">
      <c r="C925" s="11"/>
      <c r="D925" s="11"/>
      <c r="E925" s="11"/>
      <c r="F925" s="11"/>
      <c r="G925" s="11"/>
      <c r="H925" s="11"/>
      <c r="I925" s="11"/>
      <c r="J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4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</row>
    <row r="926" spans="2:59" x14ac:dyDescent="0.25">
      <c r="C926" s="11"/>
      <c r="D926" s="11"/>
      <c r="E926" s="11"/>
      <c r="F926" s="11"/>
      <c r="G926" s="11"/>
      <c r="H926" s="11"/>
      <c r="I926" s="11"/>
      <c r="J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4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</row>
    <row r="927" spans="2:59" x14ac:dyDescent="0.25">
      <c r="C927" s="11"/>
      <c r="D927" s="11"/>
      <c r="E927" s="11"/>
      <c r="F927" s="11"/>
      <c r="G927" s="11"/>
      <c r="H927" s="11"/>
      <c r="I927" s="11"/>
      <c r="J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4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</row>
    <row r="928" spans="2:59" x14ac:dyDescent="0.25">
      <c r="C928" s="11"/>
      <c r="D928" s="11"/>
      <c r="E928" s="11"/>
      <c r="F928" s="11"/>
      <c r="G928" s="11"/>
      <c r="H928" s="11"/>
      <c r="I928" s="11"/>
      <c r="J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4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</row>
    <row r="929" spans="3:59" x14ac:dyDescent="0.25">
      <c r="C929" s="11"/>
      <c r="D929" s="11"/>
      <c r="E929" s="11"/>
      <c r="F929" s="11"/>
      <c r="G929" s="11"/>
      <c r="H929" s="11"/>
      <c r="I929" s="11"/>
      <c r="J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4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</row>
    <row r="930" spans="3:59" x14ac:dyDescent="0.25">
      <c r="C930" s="11"/>
      <c r="D930" s="11"/>
      <c r="E930" s="11"/>
      <c r="F930" s="11"/>
      <c r="G930" s="11"/>
      <c r="H930" s="11"/>
      <c r="I930" s="11"/>
      <c r="J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4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</row>
    <row r="931" spans="3:59" x14ac:dyDescent="0.25">
      <c r="C931" s="11"/>
      <c r="D931" s="11"/>
      <c r="E931" s="11"/>
      <c r="F931" s="11"/>
      <c r="G931" s="11"/>
      <c r="H931" s="11"/>
      <c r="I931" s="11"/>
      <c r="J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4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</row>
    <row r="932" spans="3:59" x14ac:dyDescent="0.25">
      <c r="C932" s="11"/>
      <c r="D932" s="11"/>
      <c r="E932" s="11"/>
      <c r="F932" s="11"/>
      <c r="G932" s="11"/>
      <c r="H932" s="11"/>
      <c r="I932" s="11"/>
      <c r="J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4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</row>
    <row r="933" spans="3:59" x14ac:dyDescent="0.25">
      <c r="C933" s="11"/>
      <c r="D933" s="11"/>
      <c r="E933" s="11"/>
      <c r="F933" s="11"/>
      <c r="G933" s="11"/>
      <c r="H933" s="11"/>
      <c r="I933" s="11"/>
      <c r="J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4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</row>
    <row r="934" spans="3:59" x14ac:dyDescent="0.25">
      <c r="C934" s="11"/>
      <c r="D934" s="11"/>
      <c r="E934" s="11"/>
      <c r="F934" s="11"/>
      <c r="G934" s="11"/>
      <c r="H934" s="11"/>
      <c r="I934" s="11"/>
      <c r="J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4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</row>
    <row r="935" spans="3:59" x14ac:dyDescent="0.25">
      <c r="C935" s="11"/>
      <c r="D935" s="11"/>
      <c r="E935" s="11"/>
      <c r="F935" s="11"/>
      <c r="G935" s="11"/>
      <c r="H935" s="11"/>
      <c r="I935" s="11"/>
      <c r="J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4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</row>
    <row r="936" spans="3:59" x14ac:dyDescent="0.25">
      <c r="C936" s="11"/>
      <c r="D936" s="11"/>
      <c r="E936" s="11"/>
      <c r="F936" s="11"/>
      <c r="G936" s="11"/>
      <c r="H936" s="11"/>
      <c r="I936" s="11"/>
      <c r="J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4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</row>
    <row r="937" spans="3:59" x14ac:dyDescent="0.25">
      <c r="C937" s="11"/>
      <c r="D937" s="11"/>
      <c r="E937" s="11"/>
      <c r="F937" s="11"/>
      <c r="G937" s="11"/>
      <c r="H937" s="11"/>
      <c r="I937" s="11"/>
      <c r="J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4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</row>
    <row r="938" spans="3:59" x14ac:dyDescent="0.25">
      <c r="C938" s="11"/>
      <c r="D938" s="11"/>
      <c r="E938" s="11"/>
      <c r="F938" s="11"/>
      <c r="G938" s="11"/>
      <c r="H938" s="11"/>
      <c r="I938" s="11"/>
      <c r="J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4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</row>
    <row r="939" spans="3:59" x14ac:dyDescent="0.25">
      <c r="C939" s="11"/>
      <c r="D939" s="11"/>
      <c r="E939" s="11"/>
      <c r="F939" s="11"/>
      <c r="G939" s="11"/>
      <c r="H939" s="11"/>
      <c r="I939" s="11"/>
      <c r="J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4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</row>
    <row r="940" spans="3:59" x14ac:dyDescent="0.25">
      <c r="C940" s="11"/>
      <c r="D940" s="11"/>
      <c r="E940" s="11"/>
      <c r="F940" s="11"/>
      <c r="G940" s="11"/>
      <c r="H940" s="11"/>
      <c r="I940" s="11"/>
      <c r="J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4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</row>
    <row r="941" spans="3:59" x14ac:dyDescent="0.25">
      <c r="C941" s="11"/>
      <c r="D941" s="11"/>
      <c r="E941" s="11"/>
      <c r="F941" s="11"/>
      <c r="G941" s="11"/>
      <c r="H941" s="11"/>
      <c r="I941" s="11"/>
      <c r="J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4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</row>
    <row r="942" spans="3:59" x14ac:dyDescent="0.25">
      <c r="C942" s="11"/>
      <c r="D942" s="11"/>
      <c r="E942" s="11"/>
      <c r="F942" s="11"/>
      <c r="G942" s="11"/>
      <c r="H942" s="11"/>
      <c r="I942" s="11"/>
      <c r="J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4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</row>
    <row r="943" spans="3:59" x14ac:dyDescent="0.25">
      <c r="C943" s="11"/>
      <c r="D943" s="11"/>
      <c r="E943" s="11"/>
      <c r="F943" s="11"/>
      <c r="G943" s="11"/>
      <c r="H943" s="11"/>
      <c r="I943" s="11"/>
      <c r="J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4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</row>
    <row r="944" spans="3:59" x14ac:dyDescent="0.25">
      <c r="C944" s="11"/>
      <c r="D944" s="11"/>
      <c r="E944" s="11"/>
      <c r="F944" s="11"/>
      <c r="G944" s="11"/>
      <c r="H944" s="11"/>
      <c r="I944" s="11"/>
      <c r="J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4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</row>
    <row r="945" spans="3:59" x14ac:dyDescent="0.25">
      <c r="C945" s="11"/>
      <c r="D945" s="11"/>
      <c r="E945" s="11"/>
      <c r="F945" s="11"/>
      <c r="G945" s="11"/>
      <c r="H945" s="11"/>
      <c r="I945" s="11"/>
      <c r="J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4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</row>
    <row r="946" spans="3:59" x14ac:dyDescent="0.25">
      <c r="C946" s="11"/>
      <c r="D946" s="11"/>
      <c r="E946" s="11"/>
      <c r="F946" s="11"/>
      <c r="G946" s="11"/>
      <c r="H946" s="11"/>
      <c r="I946" s="11"/>
      <c r="J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4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</row>
    <row r="947" spans="3:59" x14ac:dyDescent="0.25">
      <c r="C947" s="11"/>
      <c r="D947" s="11"/>
      <c r="E947" s="11"/>
      <c r="F947" s="11"/>
      <c r="G947" s="11"/>
      <c r="H947" s="11"/>
      <c r="I947" s="11"/>
      <c r="J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4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</row>
    <row r="948" spans="3:59" x14ac:dyDescent="0.25">
      <c r="C948" s="11"/>
      <c r="D948" s="11"/>
      <c r="E948" s="11"/>
      <c r="F948" s="11"/>
      <c r="G948" s="11"/>
      <c r="H948" s="11"/>
      <c r="I948" s="11"/>
      <c r="J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4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</row>
    <row r="949" spans="3:59" x14ac:dyDescent="0.25">
      <c r="C949" s="11"/>
      <c r="D949" s="11"/>
      <c r="E949" s="11"/>
      <c r="F949" s="11"/>
      <c r="G949" s="11"/>
      <c r="H949" s="11"/>
      <c r="I949" s="11"/>
      <c r="J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4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</row>
    <row r="950" spans="3:59" x14ac:dyDescent="0.25">
      <c r="C950" s="11"/>
      <c r="D950" s="11"/>
      <c r="E950" s="11"/>
      <c r="F950" s="11"/>
      <c r="G950" s="11"/>
      <c r="H950" s="11"/>
      <c r="I950" s="11"/>
      <c r="J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4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</row>
    <row r="951" spans="3:59" x14ac:dyDescent="0.25">
      <c r="C951" s="11"/>
      <c r="D951" s="11"/>
      <c r="E951" s="11"/>
      <c r="F951" s="11"/>
      <c r="G951" s="11"/>
      <c r="H951" s="11"/>
      <c r="I951" s="11"/>
      <c r="J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4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</row>
    <row r="952" spans="3:59" x14ac:dyDescent="0.25">
      <c r="C952" s="11"/>
      <c r="D952" s="11"/>
      <c r="E952" s="11"/>
      <c r="F952" s="11"/>
      <c r="G952" s="11"/>
      <c r="H952" s="11"/>
      <c r="I952" s="11"/>
      <c r="J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4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</row>
    <row r="953" spans="3:59" x14ac:dyDescent="0.25">
      <c r="C953" s="11"/>
      <c r="D953" s="11"/>
      <c r="E953" s="11"/>
      <c r="F953" s="11"/>
      <c r="G953" s="11"/>
      <c r="H953" s="11"/>
      <c r="I953" s="11"/>
      <c r="J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4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</row>
    <row r="954" spans="3:59" x14ac:dyDescent="0.25">
      <c r="C954" s="11"/>
      <c r="D954" s="11"/>
      <c r="E954" s="11"/>
      <c r="F954" s="11"/>
      <c r="G954" s="11"/>
      <c r="H954" s="11"/>
      <c r="I954" s="11"/>
      <c r="J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4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</row>
    <row r="955" spans="3:59" x14ac:dyDescent="0.25">
      <c r="C955" s="11"/>
      <c r="D955" s="11"/>
      <c r="E955" s="11"/>
      <c r="F955" s="11"/>
      <c r="G955" s="11"/>
      <c r="H955" s="11"/>
      <c r="I955" s="11"/>
      <c r="J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4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</row>
    <row r="956" spans="3:59" x14ac:dyDescent="0.25">
      <c r="C956" s="11"/>
      <c r="D956" s="11"/>
      <c r="E956" s="11"/>
      <c r="F956" s="11"/>
      <c r="G956" s="11"/>
      <c r="H956" s="11"/>
      <c r="I956" s="11"/>
      <c r="J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4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</row>
    <row r="957" spans="3:59" x14ac:dyDescent="0.25">
      <c r="C957" s="11"/>
      <c r="D957" s="11"/>
      <c r="E957" s="11"/>
      <c r="F957" s="11"/>
      <c r="G957" s="11"/>
      <c r="H957" s="11"/>
      <c r="I957" s="11"/>
      <c r="J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4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</row>
    <row r="958" spans="3:59" x14ac:dyDescent="0.25">
      <c r="C958" s="11"/>
      <c r="D958" s="11"/>
      <c r="E958" s="11"/>
      <c r="F958" s="11"/>
      <c r="G958" s="11"/>
      <c r="H958" s="11"/>
      <c r="I958" s="11"/>
      <c r="J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4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</row>
    <row r="959" spans="3:59" x14ac:dyDescent="0.25">
      <c r="C959" s="11"/>
      <c r="D959" s="11"/>
      <c r="E959" s="11"/>
      <c r="F959" s="11"/>
      <c r="G959" s="11"/>
      <c r="H959" s="11"/>
      <c r="I959" s="11"/>
      <c r="J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4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</row>
    <row r="960" spans="3:59" x14ac:dyDescent="0.25">
      <c r="C960" s="11"/>
      <c r="D960" s="11"/>
      <c r="E960" s="11"/>
      <c r="F960" s="11"/>
      <c r="G960" s="11"/>
      <c r="H960" s="11"/>
      <c r="I960" s="11"/>
      <c r="J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4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</row>
    <row r="961" spans="3:59" x14ac:dyDescent="0.25">
      <c r="C961" s="11"/>
      <c r="D961" s="11"/>
      <c r="E961" s="11"/>
      <c r="F961" s="11"/>
      <c r="G961" s="11"/>
      <c r="H961" s="11"/>
      <c r="I961" s="11"/>
      <c r="J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4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</row>
    <row r="962" spans="3:59" x14ac:dyDescent="0.25">
      <c r="C962" s="11"/>
      <c r="D962" s="11"/>
      <c r="E962" s="11"/>
      <c r="F962" s="11"/>
      <c r="G962" s="11"/>
      <c r="H962" s="11"/>
      <c r="I962" s="11"/>
      <c r="J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4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</row>
    <row r="963" spans="3:59" x14ac:dyDescent="0.25">
      <c r="C963" s="11"/>
      <c r="D963" s="11"/>
      <c r="E963" s="11"/>
      <c r="F963" s="11"/>
      <c r="G963" s="11"/>
      <c r="H963" s="11"/>
      <c r="I963" s="11"/>
      <c r="J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4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</row>
    <row r="964" spans="3:59" x14ac:dyDescent="0.25">
      <c r="C964" s="11"/>
      <c r="D964" s="11"/>
      <c r="E964" s="11"/>
      <c r="F964" s="11"/>
      <c r="G964" s="11"/>
      <c r="H964" s="11"/>
      <c r="I964" s="11"/>
      <c r="J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4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</row>
    <row r="965" spans="3:59" x14ac:dyDescent="0.25">
      <c r="C965" s="11"/>
      <c r="D965" s="11"/>
      <c r="E965" s="11"/>
      <c r="F965" s="11"/>
      <c r="G965" s="11"/>
      <c r="H965" s="11"/>
      <c r="I965" s="11"/>
      <c r="J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4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</row>
    <row r="966" spans="3:59" x14ac:dyDescent="0.25">
      <c r="C966" s="11"/>
      <c r="D966" s="11"/>
      <c r="E966" s="11"/>
      <c r="F966" s="11"/>
      <c r="G966" s="11"/>
      <c r="H966" s="11"/>
      <c r="I966" s="11"/>
      <c r="J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4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</row>
    <row r="967" spans="3:59" x14ac:dyDescent="0.25">
      <c r="C967" s="11"/>
      <c r="D967" s="11"/>
      <c r="E967" s="11"/>
      <c r="F967" s="11"/>
      <c r="G967" s="11"/>
      <c r="H967" s="11"/>
      <c r="I967" s="11"/>
      <c r="J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4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</row>
    <row r="968" spans="3:59" x14ac:dyDescent="0.25">
      <c r="C968" s="11"/>
      <c r="D968" s="11"/>
      <c r="E968" s="11"/>
      <c r="F968" s="11"/>
      <c r="G968" s="11"/>
      <c r="H968" s="11"/>
      <c r="I968" s="11"/>
      <c r="J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4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</row>
    <row r="969" spans="3:59" x14ac:dyDescent="0.25">
      <c r="C969" s="11"/>
      <c r="D969" s="11"/>
      <c r="E969" s="11"/>
      <c r="F969" s="11"/>
      <c r="G969" s="11"/>
      <c r="H969" s="11"/>
      <c r="I969" s="11"/>
      <c r="J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4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</row>
    <row r="970" spans="3:59" x14ac:dyDescent="0.25">
      <c r="C970" s="11"/>
      <c r="D970" s="11"/>
      <c r="E970" s="11"/>
      <c r="F970" s="11"/>
      <c r="G970" s="11"/>
      <c r="H970" s="11"/>
      <c r="I970" s="11"/>
      <c r="J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4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</row>
    <row r="971" spans="3:59" x14ac:dyDescent="0.25">
      <c r="C971" s="11"/>
      <c r="D971" s="11"/>
      <c r="E971" s="11"/>
      <c r="F971" s="11"/>
      <c r="G971" s="11"/>
      <c r="H971" s="11"/>
      <c r="I971" s="11"/>
      <c r="J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4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</row>
    <row r="972" spans="3:59" x14ac:dyDescent="0.25">
      <c r="C972" s="11"/>
      <c r="D972" s="11"/>
      <c r="E972" s="11"/>
      <c r="F972" s="11"/>
      <c r="G972" s="11"/>
      <c r="H972" s="11"/>
      <c r="I972" s="11"/>
      <c r="J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4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</row>
    <row r="973" spans="3:59" x14ac:dyDescent="0.25">
      <c r="C973" s="11"/>
      <c r="D973" s="11"/>
      <c r="E973" s="11"/>
      <c r="F973" s="11"/>
      <c r="G973" s="11"/>
      <c r="H973" s="11"/>
      <c r="I973" s="11"/>
      <c r="J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4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</row>
    <row r="974" spans="3:59" x14ac:dyDescent="0.25">
      <c r="C974" s="11"/>
      <c r="D974" s="11"/>
      <c r="E974" s="11"/>
      <c r="F974" s="11"/>
      <c r="G974" s="11"/>
      <c r="H974" s="11"/>
      <c r="I974" s="11"/>
      <c r="J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4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</row>
    <row r="975" spans="3:59" x14ac:dyDescent="0.25">
      <c r="C975" s="11"/>
      <c r="D975" s="11"/>
      <c r="E975" s="11"/>
      <c r="F975" s="11"/>
      <c r="G975" s="11"/>
      <c r="H975" s="11"/>
      <c r="I975" s="11"/>
      <c r="J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4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V975" s="11"/>
      <c r="AW975" s="11"/>
      <c r="AX975" s="11"/>
      <c r="AY975" s="11"/>
      <c r="AZ975" s="11"/>
      <c r="BA975" s="11"/>
      <c r="BB975" s="11"/>
      <c r="BC975" s="11"/>
      <c r="BD975" s="11"/>
      <c r="BE975" s="11"/>
      <c r="BF975" s="11"/>
      <c r="BG975" s="11"/>
    </row>
    <row r="976" spans="3:59" x14ac:dyDescent="0.25">
      <c r="C976" s="11"/>
      <c r="D976" s="11"/>
      <c r="E976" s="11"/>
      <c r="F976" s="11"/>
      <c r="G976" s="11"/>
      <c r="H976" s="11"/>
      <c r="I976" s="11"/>
      <c r="J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4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V976" s="11"/>
      <c r="AW976" s="11"/>
      <c r="AX976" s="11"/>
      <c r="AY976" s="11"/>
      <c r="AZ976" s="11"/>
      <c r="BA976" s="11"/>
      <c r="BB976" s="11"/>
      <c r="BC976" s="11"/>
      <c r="BD976" s="11"/>
      <c r="BE976" s="11"/>
      <c r="BF976" s="11"/>
      <c r="BG976" s="11"/>
    </row>
    <row r="977" spans="3:59" x14ac:dyDescent="0.25">
      <c r="C977" s="11"/>
      <c r="D977" s="11"/>
      <c r="E977" s="11"/>
      <c r="F977" s="11"/>
      <c r="G977" s="11"/>
      <c r="H977" s="11"/>
      <c r="I977" s="11"/>
      <c r="J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4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V977" s="11"/>
      <c r="AW977" s="11"/>
      <c r="AX977" s="11"/>
      <c r="AY977" s="11"/>
      <c r="AZ977" s="11"/>
      <c r="BA977" s="11"/>
      <c r="BB977" s="11"/>
      <c r="BC977" s="11"/>
      <c r="BD977" s="11"/>
      <c r="BE977" s="11"/>
      <c r="BF977" s="11"/>
      <c r="BG977" s="11"/>
    </row>
    <row r="978" spans="3:59" x14ac:dyDescent="0.25">
      <c r="C978" s="11"/>
      <c r="D978" s="11"/>
      <c r="E978" s="11"/>
      <c r="F978" s="11"/>
      <c r="G978" s="11"/>
      <c r="H978" s="11"/>
      <c r="I978" s="11"/>
      <c r="J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4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V978" s="11"/>
      <c r="AW978" s="11"/>
      <c r="AX978" s="11"/>
      <c r="AY978" s="11"/>
      <c r="AZ978" s="11"/>
      <c r="BA978" s="11"/>
      <c r="BB978" s="11"/>
      <c r="BC978" s="11"/>
      <c r="BD978" s="11"/>
      <c r="BE978" s="11"/>
      <c r="BF978" s="11"/>
      <c r="BG978" s="11"/>
    </row>
    <row r="979" spans="3:59" x14ac:dyDescent="0.25">
      <c r="C979" s="11"/>
      <c r="D979" s="11"/>
      <c r="E979" s="11"/>
      <c r="F979" s="11"/>
      <c r="G979" s="11"/>
      <c r="H979" s="11"/>
      <c r="I979" s="11"/>
      <c r="J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4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V979" s="11"/>
      <c r="AW979" s="11"/>
      <c r="AX979" s="11"/>
      <c r="AY979" s="11"/>
      <c r="AZ979" s="11"/>
      <c r="BA979" s="11"/>
      <c r="BB979" s="11"/>
      <c r="BC979" s="11"/>
      <c r="BD979" s="11"/>
      <c r="BE979" s="11"/>
      <c r="BF979" s="11"/>
      <c r="BG979" s="11"/>
    </row>
    <row r="980" spans="3:59" x14ac:dyDescent="0.25">
      <c r="C980" s="11"/>
      <c r="D980" s="11"/>
      <c r="E980" s="11"/>
      <c r="F980" s="11"/>
      <c r="G980" s="11"/>
      <c r="H980" s="11"/>
      <c r="I980" s="11"/>
      <c r="J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4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V980" s="11"/>
      <c r="AW980" s="11"/>
      <c r="AX980" s="11"/>
      <c r="AY980" s="11"/>
      <c r="AZ980" s="11"/>
      <c r="BA980" s="11"/>
      <c r="BB980" s="11"/>
      <c r="BC980" s="11"/>
      <c r="BD980" s="11"/>
      <c r="BE980" s="11"/>
      <c r="BF980" s="11"/>
      <c r="BG980" s="11"/>
    </row>
    <row r="981" spans="3:59" x14ac:dyDescent="0.25">
      <c r="C981" s="11"/>
      <c r="D981" s="11"/>
      <c r="E981" s="11"/>
      <c r="F981" s="11"/>
      <c r="G981" s="11"/>
      <c r="H981" s="11"/>
      <c r="I981" s="11"/>
      <c r="J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4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V981" s="11"/>
      <c r="AW981" s="11"/>
      <c r="AX981" s="11"/>
      <c r="AY981" s="11"/>
      <c r="AZ981" s="11"/>
      <c r="BA981" s="11"/>
      <c r="BB981" s="11"/>
      <c r="BC981" s="11"/>
      <c r="BD981" s="11"/>
      <c r="BE981" s="11"/>
      <c r="BF981" s="11"/>
      <c r="BG981" s="11"/>
    </row>
    <row r="982" spans="3:59" x14ac:dyDescent="0.25">
      <c r="C982" s="11"/>
      <c r="D982" s="11"/>
      <c r="E982" s="11"/>
      <c r="F982" s="11"/>
      <c r="G982" s="11"/>
      <c r="H982" s="11"/>
      <c r="I982" s="11"/>
      <c r="J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4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V982" s="11"/>
      <c r="AW982" s="11"/>
      <c r="AX982" s="11"/>
      <c r="AY982" s="11"/>
      <c r="AZ982" s="11"/>
      <c r="BA982" s="11"/>
      <c r="BB982" s="11"/>
      <c r="BC982" s="11"/>
      <c r="BD982" s="11"/>
      <c r="BE982" s="11"/>
      <c r="BF982" s="11"/>
      <c r="BG982" s="11"/>
    </row>
    <row r="983" spans="3:59" x14ac:dyDescent="0.25">
      <c r="C983" s="11"/>
      <c r="D983" s="11"/>
      <c r="E983" s="11"/>
      <c r="F983" s="11"/>
      <c r="G983" s="11"/>
      <c r="H983" s="11"/>
      <c r="I983" s="11"/>
      <c r="J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4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V983" s="11"/>
      <c r="AW983" s="11"/>
      <c r="AX983" s="11"/>
      <c r="AY983" s="11"/>
      <c r="AZ983" s="11"/>
      <c r="BA983" s="11"/>
      <c r="BB983" s="11"/>
      <c r="BC983" s="11"/>
      <c r="BD983" s="11"/>
      <c r="BE983" s="11"/>
      <c r="BF983" s="11"/>
      <c r="BG983" s="11"/>
    </row>
    <row r="984" spans="3:59" x14ac:dyDescent="0.25">
      <c r="C984" s="11"/>
      <c r="D984" s="11"/>
      <c r="E984" s="11"/>
      <c r="F984" s="11"/>
      <c r="G984" s="11"/>
      <c r="H984" s="11"/>
      <c r="I984" s="11"/>
      <c r="J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4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  <c r="AV984" s="11"/>
      <c r="AW984" s="11"/>
      <c r="AX984" s="11"/>
      <c r="AY984" s="11"/>
      <c r="AZ984" s="11"/>
      <c r="BA984" s="11"/>
      <c r="BB984" s="11"/>
      <c r="BC984" s="11"/>
      <c r="BD984" s="11"/>
      <c r="BE984" s="11"/>
      <c r="BF984" s="11"/>
      <c r="BG984" s="11"/>
    </row>
    <row r="985" spans="3:59" x14ac:dyDescent="0.25">
      <c r="C985" s="11"/>
      <c r="D985" s="11"/>
      <c r="E985" s="11"/>
      <c r="F985" s="11"/>
      <c r="G985" s="11"/>
      <c r="H985" s="11"/>
      <c r="I985" s="11"/>
      <c r="J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4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  <c r="AV985" s="11"/>
      <c r="AW985" s="11"/>
      <c r="AX985" s="11"/>
      <c r="AY985" s="11"/>
      <c r="AZ985" s="11"/>
      <c r="BA985" s="11"/>
      <c r="BB985" s="11"/>
      <c r="BC985" s="11"/>
      <c r="BD985" s="11"/>
      <c r="BE985" s="11"/>
      <c r="BF985" s="11"/>
      <c r="BG985" s="11"/>
    </row>
    <row r="986" spans="3:59" x14ac:dyDescent="0.25">
      <c r="C986" s="11"/>
      <c r="D986" s="11"/>
      <c r="E986" s="11"/>
      <c r="F986" s="11"/>
      <c r="G986" s="11"/>
      <c r="H986" s="11"/>
      <c r="I986" s="11"/>
      <c r="J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4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  <c r="AV986" s="11"/>
      <c r="AW986" s="11"/>
      <c r="AX986" s="11"/>
      <c r="AY986" s="11"/>
      <c r="AZ986" s="11"/>
      <c r="BA986" s="11"/>
      <c r="BB986" s="11"/>
      <c r="BC986" s="11"/>
      <c r="BD986" s="11"/>
      <c r="BE986" s="11"/>
      <c r="BF986" s="11"/>
      <c r="BG986" s="11"/>
    </row>
    <row r="987" spans="3:59" x14ac:dyDescent="0.25">
      <c r="C987" s="11"/>
      <c r="D987" s="11"/>
      <c r="E987" s="11"/>
      <c r="F987" s="11"/>
      <c r="G987" s="11"/>
      <c r="H987" s="11"/>
      <c r="I987" s="11"/>
      <c r="J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4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  <c r="AV987" s="11"/>
      <c r="AW987" s="11"/>
      <c r="AX987" s="11"/>
      <c r="AY987" s="11"/>
      <c r="AZ987" s="11"/>
      <c r="BA987" s="11"/>
      <c r="BB987" s="11"/>
      <c r="BC987" s="11"/>
      <c r="BD987" s="11"/>
      <c r="BE987" s="11"/>
      <c r="BF987" s="11"/>
      <c r="BG987" s="11"/>
    </row>
    <row r="988" spans="3:59" x14ac:dyDescent="0.25">
      <c r="C988" s="11"/>
      <c r="D988" s="11"/>
      <c r="E988" s="11"/>
      <c r="F988" s="11"/>
      <c r="G988" s="11"/>
      <c r="H988" s="11"/>
      <c r="I988" s="11"/>
      <c r="J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4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  <c r="AV988" s="11"/>
      <c r="AW988" s="11"/>
      <c r="AX988" s="11"/>
      <c r="AY988" s="11"/>
      <c r="AZ988" s="11"/>
      <c r="BA988" s="11"/>
      <c r="BB988" s="11"/>
      <c r="BC988" s="11"/>
      <c r="BD988" s="11"/>
      <c r="BE988" s="11"/>
      <c r="BF988" s="11"/>
      <c r="BG988" s="11"/>
    </row>
    <row r="989" spans="3:59" x14ac:dyDescent="0.25">
      <c r="C989" s="11"/>
      <c r="D989" s="11"/>
      <c r="E989" s="11"/>
      <c r="F989" s="11"/>
      <c r="G989" s="11"/>
      <c r="H989" s="11"/>
      <c r="I989" s="11"/>
      <c r="J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4"/>
      <c r="AH989" s="11"/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  <c r="AT989" s="11"/>
      <c r="AU989" s="11"/>
      <c r="AV989" s="11"/>
      <c r="AW989" s="11"/>
      <c r="AX989" s="11"/>
      <c r="AY989" s="11"/>
      <c r="AZ989" s="11"/>
      <c r="BA989" s="11"/>
      <c r="BB989" s="11"/>
      <c r="BC989" s="11"/>
      <c r="BD989" s="11"/>
      <c r="BE989" s="11"/>
      <c r="BF989" s="11"/>
      <c r="BG989" s="11"/>
    </row>
    <row r="990" spans="3:59" x14ac:dyDescent="0.25">
      <c r="C990" s="11"/>
      <c r="D990" s="11"/>
      <c r="E990" s="11"/>
      <c r="F990" s="11"/>
      <c r="G990" s="11"/>
      <c r="H990" s="11"/>
      <c r="I990" s="11"/>
      <c r="J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4"/>
      <c r="AH990" s="11"/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  <c r="AT990" s="11"/>
      <c r="AU990" s="11"/>
      <c r="AV990" s="11"/>
      <c r="AW990" s="11"/>
      <c r="AX990" s="11"/>
      <c r="AY990" s="11"/>
      <c r="AZ990" s="11"/>
      <c r="BA990" s="11"/>
      <c r="BB990" s="11"/>
      <c r="BC990" s="11"/>
      <c r="BD990" s="11"/>
      <c r="BE990" s="11"/>
      <c r="BF990" s="11"/>
      <c r="BG990" s="11"/>
    </row>
    <row r="991" spans="3:59" x14ac:dyDescent="0.25">
      <c r="C991" s="11"/>
      <c r="D991" s="11"/>
      <c r="E991" s="11"/>
      <c r="F991" s="11"/>
      <c r="G991" s="11"/>
      <c r="H991" s="11"/>
      <c r="I991" s="11"/>
      <c r="J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4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1"/>
      <c r="AV991" s="11"/>
      <c r="AW991" s="11"/>
      <c r="AX991" s="11"/>
      <c r="AY991" s="11"/>
      <c r="AZ991" s="11"/>
      <c r="BA991" s="11"/>
      <c r="BB991" s="11"/>
      <c r="BC991" s="11"/>
      <c r="BD991" s="11"/>
      <c r="BE991" s="11"/>
      <c r="BF991" s="11"/>
      <c r="BG991" s="11"/>
    </row>
    <row r="992" spans="3:59" x14ac:dyDescent="0.25">
      <c r="C992" s="11"/>
      <c r="D992" s="11"/>
      <c r="E992" s="11"/>
      <c r="F992" s="11"/>
      <c r="G992" s="11"/>
      <c r="H992" s="11"/>
      <c r="I992" s="11"/>
      <c r="J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4"/>
      <c r="AH992" s="11"/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  <c r="AT992" s="11"/>
      <c r="AU992" s="11"/>
      <c r="AV992" s="11"/>
      <c r="AW992" s="11"/>
      <c r="AX992" s="11"/>
      <c r="AY992" s="11"/>
      <c r="AZ992" s="11"/>
      <c r="BA992" s="11"/>
      <c r="BB992" s="11"/>
      <c r="BC992" s="11"/>
      <c r="BD992" s="11"/>
      <c r="BE992" s="11"/>
      <c r="BF992" s="11"/>
      <c r="BG992" s="11"/>
    </row>
    <row r="993" spans="3:59" x14ac:dyDescent="0.25">
      <c r="C993" s="11"/>
      <c r="D993" s="11"/>
      <c r="E993" s="11"/>
      <c r="F993" s="11"/>
      <c r="G993" s="11"/>
      <c r="H993" s="11"/>
      <c r="I993" s="11"/>
      <c r="J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4"/>
      <c r="AH993" s="11"/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  <c r="AT993" s="11"/>
      <c r="AU993" s="11"/>
      <c r="AV993" s="11"/>
      <c r="AW993" s="11"/>
      <c r="AX993" s="11"/>
      <c r="AY993" s="11"/>
      <c r="AZ993" s="11"/>
      <c r="BA993" s="11"/>
      <c r="BB993" s="11"/>
      <c r="BC993" s="11"/>
      <c r="BD993" s="11"/>
      <c r="BE993" s="11"/>
      <c r="BF993" s="11"/>
      <c r="BG993" s="11"/>
    </row>
    <row r="994" spans="3:59" x14ac:dyDescent="0.25">
      <c r="C994" s="11"/>
      <c r="D994" s="11"/>
      <c r="E994" s="11"/>
      <c r="F994" s="11"/>
      <c r="G994" s="11"/>
      <c r="H994" s="11"/>
      <c r="I994" s="11"/>
      <c r="J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4"/>
      <c r="AH994" s="11"/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  <c r="AT994" s="11"/>
      <c r="AU994" s="11"/>
      <c r="AV994" s="11"/>
      <c r="AW994" s="11"/>
      <c r="AX994" s="11"/>
      <c r="AY994" s="11"/>
      <c r="AZ994" s="11"/>
      <c r="BA994" s="11"/>
      <c r="BB994" s="11"/>
      <c r="BC994" s="11"/>
      <c r="BD994" s="11"/>
      <c r="BE994" s="11"/>
      <c r="BF994" s="11"/>
      <c r="BG994" s="11"/>
    </row>
    <row r="995" spans="3:59" x14ac:dyDescent="0.25">
      <c r="C995" s="11"/>
      <c r="D995" s="11"/>
      <c r="E995" s="11"/>
      <c r="F995" s="11"/>
      <c r="G995" s="11"/>
      <c r="H995" s="11"/>
      <c r="I995" s="11"/>
      <c r="J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4"/>
      <c r="AH995" s="11"/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  <c r="AT995" s="11"/>
      <c r="AU995" s="11"/>
      <c r="AV995" s="11"/>
      <c r="AW995" s="11"/>
      <c r="AX995" s="11"/>
      <c r="AY995" s="11"/>
      <c r="AZ995" s="11"/>
      <c r="BA995" s="11"/>
      <c r="BB995" s="11"/>
      <c r="BC995" s="11"/>
      <c r="BD995" s="11"/>
      <c r="BE995" s="11"/>
      <c r="BF995" s="11"/>
      <c r="BG995" s="11"/>
    </row>
    <row r="996" spans="3:59" x14ac:dyDescent="0.25">
      <c r="C996" s="11"/>
      <c r="D996" s="11"/>
      <c r="E996" s="11"/>
      <c r="F996" s="11"/>
      <c r="G996" s="11"/>
      <c r="H996" s="11"/>
      <c r="I996" s="11"/>
      <c r="J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4"/>
      <c r="AH996" s="11"/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  <c r="AT996" s="11"/>
      <c r="AU996" s="11"/>
      <c r="AV996" s="11"/>
      <c r="AW996" s="11"/>
      <c r="AX996" s="11"/>
      <c r="AY996" s="11"/>
      <c r="AZ996" s="11"/>
      <c r="BA996" s="11"/>
      <c r="BB996" s="11"/>
      <c r="BC996" s="11"/>
      <c r="BD996" s="11"/>
      <c r="BE996" s="11"/>
      <c r="BF996" s="11"/>
      <c r="BG996" s="11"/>
    </row>
    <row r="997" spans="3:59" x14ac:dyDescent="0.25">
      <c r="C997" s="11"/>
      <c r="D997" s="11"/>
      <c r="E997" s="11"/>
      <c r="F997" s="11"/>
      <c r="G997" s="11"/>
      <c r="H997" s="11"/>
      <c r="I997" s="11"/>
      <c r="J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4"/>
      <c r="AH997" s="11"/>
      <c r="AI997" s="11"/>
      <c r="AJ997" s="11"/>
      <c r="AK997" s="11"/>
      <c r="AL997" s="11"/>
      <c r="AM997" s="11"/>
      <c r="AN997" s="11"/>
      <c r="AO997" s="11"/>
      <c r="AP997" s="11"/>
      <c r="AQ997" s="11"/>
      <c r="AR997" s="11"/>
      <c r="AS997" s="11"/>
      <c r="AT997" s="11"/>
      <c r="AU997" s="11"/>
      <c r="AV997" s="11"/>
      <c r="AW997" s="11"/>
      <c r="AX997" s="11"/>
      <c r="AY997" s="11"/>
      <c r="AZ997" s="11"/>
      <c r="BA997" s="11"/>
      <c r="BB997" s="11"/>
      <c r="BC997" s="11"/>
      <c r="BD997" s="11"/>
      <c r="BE997" s="11"/>
      <c r="BF997" s="11"/>
      <c r="BG997" s="11"/>
    </row>
    <row r="998" spans="3:59" x14ac:dyDescent="0.25">
      <c r="C998" s="11"/>
      <c r="D998" s="11"/>
      <c r="E998" s="11"/>
      <c r="F998" s="11"/>
      <c r="G998" s="11"/>
      <c r="H998" s="11"/>
      <c r="I998" s="11"/>
      <c r="J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4"/>
      <c r="AH998" s="11"/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11"/>
      <c r="AV998" s="11"/>
      <c r="AW998" s="11"/>
      <c r="AX998" s="11"/>
      <c r="AY998" s="11"/>
      <c r="AZ998" s="11"/>
      <c r="BA998" s="11"/>
      <c r="BB998" s="11"/>
      <c r="BC998" s="11"/>
      <c r="BD998" s="11"/>
      <c r="BE998" s="11"/>
      <c r="BF998" s="11"/>
      <c r="BG998" s="11"/>
    </row>
    <row r="999" spans="3:59" x14ac:dyDescent="0.25">
      <c r="C999" s="11"/>
      <c r="D999" s="11"/>
      <c r="E999" s="11"/>
      <c r="F999" s="11"/>
      <c r="G999" s="11"/>
      <c r="H999" s="11"/>
      <c r="I999" s="11"/>
      <c r="J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4"/>
      <c r="AH999" s="11"/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  <c r="AT999" s="11"/>
      <c r="AU999" s="11"/>
      <c r="AV999" s="11"/>
      <c r="AW999" s="11"/>
      <c r="AX999" s="11"/>
      <c r="AY999" s="11"/>
      <c r="AZ999" s="11"/>
      <c r="BA999" s="11"/>
      <c r="BB999" s="11"/>
      <c r="BC999" s="11"/>
      <c r="BD999" s="11"/>
      <c r="BE999" s="11"/>
      <c r="BF999" s="11"/>
      <c r="BG999" s="11"/>
    </row>
    <row r="1000" spans="3:59" x14ac:dyDescent="0.25">
      <c r="C1000" s="11"/>
      <c r="D1000" s="11"/>
      <c r="E1000" s="11"/>
      <c r="F1000" s="11"/>
      <c r="G1000" s="11"/>
      <c r="H1000" s="11"/>
      <c r="I1000" s="11"/>
      <c r="J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4"/>
      <c r="AH1000" s="11"/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  <c r="AT1000" s="11"/>
      <c r="AU1000" s="11"/>
      <c r="AV1000" s="11"/>
      <c r="AW1000" s="11"/>
      <c r="AX1000" s="11"/>
      <c r="AY1000" s="11"/>
      <c r="AZ1000" s="11"/>
      <c r="BA1000" s="11"/>
      <c r="BB1000" s="11"/>
      <c r="BC1000" s="11"/>
      <c r="BD1000" s="11"/>
      <c r="BE1000" s="11"/>
      <c r="BF1000" s="11"/>
      <c r="BG1000" s="11"/>
    </row>
    <row r="1001" spans="3:59" x14ac:dyDescent="0.25">
      <c r="C1001" s="11"/>
      <c r="D1001" s="11"/>
      <c r="E1001" s="11"/>
      <c r="F1001" s="11"/>
      <c r="G1001" s="11"/>
      <c r="H1001" s="11"/>
      <c r="I1001" s="11"/>
      <c r="J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4"/>
      <c r="AH1001" s="11"/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  <c r="AT1001" s="11"/>
      <c r="AU1001" s="11"/>
      <c r="AV1001" s="11"/>
      <c r="AW1001" s="11"/>
      <c r="AX1001" s="11"/>
      <c r="AY1001" s="11"/>
      <c r="AZ1001" s="11"/>
      <c r="BA1001" s="11"/>
      <c r="BB1001" s="11"/>
      <c r="BC1001" s="11"/>
      <c r="BD1001" s="11"/>
      <c r="BE1001" s="11"/>
      <c r="BF1001" s="11"/>
      <c r="BG1001" s="11"/>
    </row>
    <row r="1002" spans="3:59" x14ac:dyDescent="0.25">
      <c r="C1002" s="11"/>
      <c r="D1002" s="11"/>
      <c r="E1002" s="11"/>
      <c r="F1002" s="11"/>
      <c r="G1002" s="11"/>
      <c r="H1002" s="11"/>
      <c r="I1002" s="11"/>
      <c r="J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4"/>
      <c r="AH1002" s="11"/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11"/>
      <c r="AV1002" s="11"/>
      <c r="AW1002" s="11"/>
      <c r="AX1002" s="11"/>
      <c r="AY1002" s="11"/>
      <c r="AZ1002" s="11"/>
      <c r="BA1002" s="11"/>
      <c r="BB1002" s="11"/>
      <c r="BC1002" s="11"/>
      <c r="BD1002" s="11"/>
      <c r="BE1002" s="11"/>
      <c r="BF1002" s="11"/>
      <c r="BG1002" s="11"/>
    </row>
    <row r="1003" spans="3:59" x14ac:dyDescent="0.25">
      <c r="C1003" s="11"/>
      <c r="D1003" s="11"/>
      <c r="E1003" s="11"/>
      <c r="F1003" s="11"/>
      <c r="G1003" s="11"/>
      <c r="H1003" s="11"/>
      <c r="I1003" s="11"/>
      <c r="J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4"/>
      <c r="AH1003" s="11"/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  <c r="AT1003" s="11"/>
      <c r="AU1003" s="11"/>
      <c r="AV1003" s="11"/>
      <c r="AW1003" s="11"/>
      <c r="AX1003" s="11"/>
      <c r="AY1003" s="11"/>
      <c r="AZ1003" s="11"/>
      <c r="BA1003" s="11"/>
      <c r="BB1003" s="11"/>
      <c r="BC1003" s="11"/>
      <c r="BD1003" s="11"/>
      <c r="BE1003" s="11"/>
      <c r="BF1003" s="11"/>
      <c r="BG1003" s="11"/>
    </row>
    <row r="1004" spans="3:59" x14ac:dyDescent="0.25">
      <c r="C1004" s="11"/>
      <c r="D1004" s="11"/>
      <c r="E1004" s="11"/>
      <c r="F1004" s="11"/>
      <c r="G1004" s="11"/>
      <c r="H1004" s="11"/>
      <c r="I1004" s="11"/>
      <c r="J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4"/>
      <c r="AH1004" s="11"/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  <c r="AT1004" s="11"/>
      <c r="AU1004" s="11"/>
      <c r="AV1004" s="11"/>
      <c r="AW1004" s="11"/>
      <c r="AX1004" s="11"/>
      <c r="AY1004" s="11"/>
      <c r="AZ1004" s="11"/>
      <c r="BA1004" s="11"/>
      <c r="BB1004" s="11"/>
      <c r="BC1004" s="11"/>
      <c r="BD1004" s="11"/>
      <c r="BE1004" s="11"/>
      <c r="BF1004" s="11"/>
      <c r="BG1004" s="11"/>
    </row>
    <row r="1005" spans="3:59" x14ac:dyDescent="0.25">
      <c r="C1005" s="11"/>
      <c r="D1005" s="11"/>
      <c r="E1005" s="11"/>
      <c r="F1005" s="11"/>
      <c r="G1005" s="11"/>
      <c r="H1005" s="11"/>
      <c r="I1005" s="11"/>
      <c r="J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4"/>
      <c r="AH1005" s="11"/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  <c r="AT1005" s="11"/>
      <c r="AU1005" s="11"/>
      <c r="AV1005" s="11"/>
      <c r="AW1005" s="11"/>
      <c r="AX1005" s="11"/>
      <c r="AY1005" s="11"/>
      <c r="AZ1005" s="11"/>
      <c r="BA1005" s="11"/>
      <c r="BB1005" s="11"/>
      <c r="BC1005" s="11"/>
      <c r="BD1005" s="11"/>
      <c r="BE1005" s="11"/>
      <c r="BF1005" s="11"/>
      <c r="BG1005" s="11"/>
    </row>
    <row r="1006" spans="3:59" x14ac:dyDescent="0.25">
      <c r="C1006" s="11"/>
      <c r="D1006" s="11"/>
      <c r="E1006" s="11"/>
      <c r="F1006" s="11"/>
      <c r="G1006" s="11"/>
      <c r="H1006" s="11"/>
      <c r="I1006" s="11"/>
      <c r="J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4"/>
      <c r="AH1006" s="11"/>
      <c r="AI1006" s="11"/>
      <c r="AJ1006" s="11"/>
      <c r="AK1006" s="11"/>
      <c r="AL1006" s="11"/>
      <c r="AM1006" s="11"/>
      <c r="AN1006" s="11"/>
      <c r="AO1006" s="11"/>
      <c r="AP1006" s="11"/>
      <c r="AQ1006" s="11"/>
      <c r="AR1006" s="11"/>
      <c r="AS1006" s="11"/>
      <c r="AT1006" s="11"/>
      <c r="AU1006" s="11"/>
      <c r="AV1006" s="11"/>
      <c r="AW1006" s="11"/>
      <c r="AX1006" s="11"/>
      <c r="AY1006" s="11"/>
      <c r="AZ1006" s="11"/>
      <c r="BA1006" s="11"/>
      <c r="BB1006" s="11"/>
      <c r="BC1006" s="11"/>
      <c r="BD1006" s="11"/>
      <c r="BE1006" s="11"/>
      <c r="BF1006" s="11"/>
      <c r="BG1006" s="11"/>
    </row>
    <row r="1007" spans="3:59" x14ac:dyDescent="0.25">
      <c r="C1007" s="11"/>
      <c r="D1007" s="11"/>
      <c r="E1007" s="11"/>
      <c r="F1007" s="11"/>
      <c r="G1007" s="11"/>
      <c r="H1007" s="11"/>
      <c r="I1007" s="11"/>
      <c r="J1007" s="11"/>
      <c r="Q1007" s="11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4"/>
      <c r="AH1007" s="11"/>
      <c r="AI1007" s="11"/>
      <c r="AJ1007" s="11"/>
      <c r="AK1007" s="11"/>
      <c r="AL1007" s="11"/>
      <c r="AM1007" s="11"/>
      <c r="AN1007" s="11"/>
      <c r="AO1007" s="11"/>
      <c r="AP1007" s="11"/>
      <c r="AQ1007" s="11"/>
      <c r="AR1007" s="11"/>
      <c r="AS1007" s="11"/>
      <c r="AT1007" s="11"/>
      <c r="AU1007" s="11"/>
      <c r="AV1007" s="11"/>
      <c r="AW1007" s="11"/>
      <c r="AX1007" s="11"/>
      <c r="AY1007" s="11"/>
      <c r="AZ1007" s="11"/>
      <c r="BA1007" s="11"/>
      <c r="BB1007" s="11"/>
      <c r="BC1007" s="11"/>
      <c r="BD1007" s="11"/>
      <c r="BE1007" s="11"/>
      <c r="BF1007" s="11"/>
      <c r="BG1007" s="11"/>
    </row>
    <row r="1008" spans="3:59" x14ac:dyDescent="0.25">
      <c r="C1008" s="11"/>
      <c r="D1008" s="11"/>
      <c r="E1008" s="11"/>
      <c r="F1008" s="11"/>
      <c r="G1008" s="11"/>
      <c r="H1008" s="11"/>
      <c r="I1008" s="11"/>
      <c r="J1008" s="11"/>
      <c r="Q1008" s="11"/>
      <c r="R1008" s="11"/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4"/>
      <c r="AH1008" s="11"/>
      <c r="AI1008" s="11"/>
      <c r="AJ1008" s="11"/>
      <c r="AK1008" s="11"/>
      <c r="AL1008" s="11"/>
      <c r="AM1008" s="11"/>
      <c r="AN1008" s="11"/>
      <c r="AO1008" s="11"/>
      <c r="AP1008" s="11"/>
      <c r="AQ1008" s="11"/>
      <c r="AR1008" s="11"/>
      <c r="AS1008" s="11"/>
      <c r="AT1008" s="11"/>
      <c r="AU1008" s="11"/>
      <c r="AV1008" s="11"/>
      <c r="AW1008" s="11"/>
      <c r="AX1008" s="11"/>
      <c r="AY1008" s="11"/>
      <c r="AZ1008" s="11"/>
      <c r="BA1008" s="11"/>
      <c r="BB1008" s="11"/>
      <c r="BC1008" s="11"/>
      <c r="BD1008" s="11"/>
      <c r="BE1008" s="11"/>
      <c r="BF1008" s="11"/>
      <c r="BG1008" s="11"/>
    </row>
    <row r="1009" spans="3:59" x14ac:dyDescent="0.25">
      <c r="C1009" s="11"/>
      <c r="D1009" s="11"/>
      <c r="E1009" s="11"/>
      <c r="F1009" s="11"/>
      <c r="G1009" s="11"/>
      <c r="H1009" s="11"/>
      <c r="I1009" s="11"/>
      <c r="J1009" s="11"/>
      <c r="Q1009" s="11"/>
      <c r="R1009" s="11"/>
      <c r="S1009" s="11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4"/>
      <c r="AH1009" s="11"/>
      <c r="AI1009" s="11"/>
      <c r="AJ1009" s="11"/>
      <c r="AK1009" s="11"/>
      <c r="AL1009" s="11"/>
      <c r="AM1009" s="11"/>
      <c r="AN1009" s="11"/>
      <c r="AO1009" s="11"/>
      <c r="AP1009" s="11"/>
      <c r="AQ1009" s="11"/>
      <c r="AR1009" s="11"/>
      <c r="AS1009" s="11"/>
      <c r="AT1009" s="11"/>
      <c r="AU1009" s="11"/>
      <c r="AV1009" s="11"/>
      <c r="AW1009" s="11"/>
      <c r="AX1009" s="11"/>
      <c r="AY1009" s="11"/>
      <c r="AZ1009" s="11"/>
      <c r="BA1009" s="11"/>
      <c r="BB1009" s="11"/>
      <c r="BC1009" s="11"/>
      <c r="BD1009" s="11"/>
      <c r="BE1009" s="11"/>
      <c r="BF1009" s="11"/>
      <c r="BG1009" s="11"/>
    </row>
    <row r="1010" spans="3:59" x14ac:dyDescent="0.25">
      <c r="C1010" s="11"/>
      <c r="D1010" s="11"/>
      <c r="E1010" s="11"/>
      <c r="F1010" s="11"/>
      <c r="G1010" s="11"/>
      <c r="H1010" s="11"/>
      <c r="I1010" s="11"/>
      <c r="J1010" s="11"/>
      <c r="Q1010" s="11"/>
      <c r="R1010" s="11"/>
      <c r="S1010" s="11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4"/>
      <c r="AH1010" s="11"/>
      <c r="AI1010" s="11"/>
      <c r="AJ1010" s="11"/>
      <c r="AK1010" s="11"/>
      <c r="AL1010" s="11"/>
      <c r="AM1010" s="11"/>
      <c r="AN1010" s="11"/>
      <c r="AO1010" s="11"/>
      <c r="AP1010" s="11"/>
      <c r="AQ1010" s="11"/>
      <c r="AR1010" s="11"/>
      <c r="AS1010" s="11"/>
      <c r="AT1010" s="11"/>
      <c r="AU1010" s="11"/>
      <c r="AV1010" s="11"/>
      <c r="AW1010" s="11"/>
      <c r="AX1010" s="11"/>
      <c r="AY1010" s="11"/>
      <c r="AZ1010" s="11"/>
      <c r="BA1010" s="11"/>
      <c r="BB1010" s="11"/>
      <c r="BC1010" s="11"/>
      <c r="BD1010" s="11"/>
      <c r="BE1010" s="11"/>
      <c r="BF1010" s="11"/>
      <c r="BG1010" s="11"/>
    </row>
    <row r="1011" spans="3:59" x14ac:dyDescent="0.25">
      <c r="C1011" s="11"/>
      <c r="D1011" s="11"/>
      <c r="E1011" s="11"/>
      <c r="F1011" s="11"/>
      <c r="G1011" s="11"/>
      <c r="H1011" s="11"/>
      <c r="I1011" s="11"/>
      <c r="J1011" s="11"/>
      <c r="Q1011" s="11"/>
      <c r="R1011" s="11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4"/>
      <c r="AH1011" s="11"/>
      <c r="AI1011" s="11"/>
      <c r="AJ1011" s="11"/>
      <c r="AK1011" s="11"/>
      <c r="AL1011" s="11"/>
      <c r="AM1011" s="11"/>
      <c r="AN1011" s="11"/>
      <c r="AO1011" s="11"/>
      <c r="AP1011" s="11"/>
      <c r="AQ1011" s="11"/>
      <c r="AR1011" s="11"/>
      <c r="AS1011" s="11"/>
      <c r="AT1011" s="11"/>
      <c r="AU1011" s="11"/>
      <c r="AV1011" s="11"/>
      <c r="AW1011" s="11"/>
      <c r="AX1011" s="11"/>
      <c r="AY1011" s="11"/>
      <c r="AZ1011" s="11"/>
      <c r="BA1011" s="11"/>
      <c r="BB1011" s="11"/>
      <c r="BC1011" s="11"/>
      <c r="BD1011" s="11"/>
      <c r="BE1011" s="11"/>
      <c r="BF1011" s="11"/>
      <c r="BG1011" s="11"/>
    </row>
    <row r="1012" spans="3:59" x14ac:dyDescent="0.25">
      <c r="C1012" s="11"/>
      <c r="D1012" s="11"/>
      <c r="E1012" s="11"/>
      <c r="F1012" s="11"/>
      <c r="G1012" s="11"/>
      <c r="H1012" s="11"/>
      <c r="I1012" s="11"/>
      <c r="J1012" s="11"/>
      <c r="Q1012" s="11"/>
      <c r="R1012" s="11"/>
      <c r="S1012" s="11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4"/>
      <c r="AH1012" s="11"/>
      <c r="AI1012" s="11"/>
      <c r="AJ1012" s="11"/>
      <c r="AK1012" s="11"/>
      <c r="AL1012" s="11"/>
      <c r="AM1012" s="11"/>
      <c r="AN1012" s="11"/>
      <c r="AO1012" s="11"/>
      <c r="AP1012" s="11"/>
      <c r="AQ1012" s="11"/>
      <c r="AR1012" s="11"/>
      <c r="AS1012" s="11"/>
      <c r="AT1012" s="11"/>
      <c r="AU1012" s="11"/>
      <c r="AV1012" s="11"/>
      <c r="AW1012" s="11"/>
      <c r="AX1012" s="11"/>
      <c r="AY1012" s="11"/>
      <c r="AZ1012" s="11"/>
      <c r="BA1012" s="11"/>
      <c r="BB1012" s="11"/>
      <c r="BC1012" s="11"/>
      <c r="BD1012" s="11"/>
      <c r="BE1012" s="11"/>
      <c r="BF1012" s="11"/>
      <c r="BG1012" s="11"/>
    </row>
    <row r="1013" spans="3:59" x14ac:dyDescent="0.25">
      <c r="C1013" s="11"/>
      <c r="D1013" s="11"/>
      <c r="E1013" s="11"/>
      <c r="F1013" s="11"/>
      <c r="G1013" s="11"/>
      <c r="H1013" s="11"/>
      <c r="I1013" s="11"/>
      <c r="J1013" s="11"/>
      <c r="Q1013" s="11"/>
      <c r="R1013" s="11"/>
      <c r="S1013" s="11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4"/>
      <c r="AH1013" s="11"/>
      <c r="AI1013" s="11"/>
      <c r="AJ1013" s="11"/>
      <c r="AK1013" s="11"/>
      <c r="AL1013" s="11"/>
      <c r="AM1013" s="11"/>
      <c r="AN1013" s="11"/>
      <c r="AO1013" s="11"/>
      <c r="AP1013" s="11"/>
      <c r="AQ1013" s="11"/>
      <c r="AR1013" s="11"/>
      <c r="AS1013" s="11"/>
      <c r="AT1013" s="11"/>
      <c r="AU1013" s="11"/>
      <c r="AV1013" s="11"/>
      <c r="AW1013" s="11"/>
      <c r="AX1013" s="11"/>
      <c r="AY1013" s="11"/>
      <c r="AZ1013" s="11"/>
      <c r="BA1013" s="11"/>
      <c r="BB1013" s="11"/>
      <c r="BC1013" s="11"/>
      <c r="BD1013" s="11"/>
      <c r="BE1013" s="11"/>
      <c r="BF1013" s="11"/>
      <c r="BG1013" s="11"/>
    </row>
    <row r="1014" spans="3:59" x14ac:dyDescent="0.25">
      <c r="C1014" s="11"/>
      <c r="D1014" s="11"/>
      <c r="E1014" s="11"/>
      <c r="F1014" s="11"/>
      <c r="G1014" s="11"/>
      <c r="H1014" s="11"/>
      <c r="I1014" s="11"/>
      <c r="J1014" s="11"/>
      <c r="Q1014" s="11"/>
      <c r="R1014" s="11"/>
      <c r="S1014" s="11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4"/>
      <c r="AH1014" s="11"/>
      <c r="AI1014" s="11"/>
      <c r="AJ1014" s="11"/>
      <c r="AK1014" s="11"/>
      <c r="AL1014" s="11"/>
      <c r="AM1014" s="11"/>
      <c r="AN1014" s="11"/>
      <c r="AO1014" s="11"/>
      <c r="AP1014" s="11"/>
      <c r="AQ1014" s="11"/>
      <c r="AR1014" s="11"/>
      <c r="AS1014" s="11"/>
      <c r="AT1014" s="11"/>
      <c r="AU1014" s="11"/>
      <c r="AV1014" s="11"/>
      <c r="AW1014" s="11"/>
      <c r="AX1014" s="11"/>
      <c r="AY1014" s="11"/>
      <c r="AZ1014" s="11"/>
      <c r="BA1014" s="11"/>
      <c r="BB1014" s="11"/>
      <c r="BC1014" s="11"/>
      <c r="BD1014" s="11"/>
      <c r="BE1014" s="11"/>
      <c r="BF1014" s="11"/>
      <c r="BG1014" s="11"/>
    </row>
    <row r="1015" spans="3:59" x14ac:dyDescent="0.25">
      <c r="C1015" s="11"/>
      <c r="D1015" s="11"/>
      <c r="E1015" s="11"/>
      <c r="F1015" s="11"/>
      <c r="G1015" s="11"/>
      <c r="H1015" s="11"/>
      <c r="I1015" s="11"/>
      <c r="J1015" s="11"/>
      <c r="Q1015" s="11"/>
      <c r="R1015" s="11"/>
      <c r="S1015" s="11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4"/>
      <c r="AH1015" s="11"/>
      <c r="AI1015" s="11"/>
      <c r="AJ1015" s="11"/>
      <c r="AK1015" s="11"/>
      <c r="AL1015" s="11"/>
      <c r="AM1015" s="11"/>
      <c r="AN1015" s="11"/>
      <c r="AO1015" s="11"/>
      <c r="AP1015" s="11"/>
      <c r="AQ1015" s="11"/>
      <c r="AR1015" s="11"/>
      <c r="AS1015" s="11"/>
      <c r="AT1015" s="11"/>
      <c r="AU1015" s="11"/>
      <c r="AV1015" s="11"/>
      <c r="AW1015" s="11"/>
      <c r="AX1015" s="11"/>
      <c r="AY1015" s="11"/>
      <c r="AZ1015" s="11"/>
      <c r="BA1015" s="11"/>
      <c r="BB1015" s="11"/>
      <c r="BC1015" s="11"/>
      <c r="BD1015" s="11"/>
      <c r="BE1015" s="11"/>
      <c r="BF1015" s="11"/>
      <c r="BG1015" s="11"/>
    </row>
    <row r="1016" spans="3:59" x14ac:dyDescent="0.25">
      <c r="C1016" s="11"/>
      <c r="D1016" s="11"/>
      <c r="E1016" s="11"/>
      <c r="F1016" s="11"/>
      <c r="G1016" s="11"/>
      <c r="H1016" s="11"/>
      <c r="I1016" s="11"/>
      <c r="J1016" s="11"/>
      <c r="Q1016" s="11"/>
      <c r="R1016" s="11"/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4"/>
      <c r="AH1016" s="11"/>
      <c r="AI1016" s="11"/>
      <c r="AJ1016" s="11"/>
      <c r="AK1016" s="11"/>
      <c r="AL1016" s="11"/>
      <c r="AM1016" s="11"/>
      <c r="AN1016" s="11"/>
      <c r="AO1016" s="11"/>
      <c r="AP1016" s="11"/>
      <c r="AQ1016" s="11"/>
      <c r="AR1016" s="11"/>
      <c r="AS1016" s="11"/>
      <c r="AT1016" s="11"/>
      <c r="AU1016" s="11"/>
      <c r="AV1016" s="11"/>
      <c r="AW1016" s="11"/>
      <c r="AX1016" s="11"/>
      <c r="AY1016" s="11"/>
      <c r="AZ1016" s="11"/>
      <c r="BA1016" s="11"/>
      <c r="BB1016" s="11"/>
      <c r="BC1016" s="11"/>
      <c r="BD1016" s="11"/>
      <c r="BE1016" s="11"/>
      <c r="BF1016" s="11"/>
      <c r="BG1016" s="11"/>
    </row>
    <row r="1017" spans="3:59" x14ac:dyDescent="0.25">
      <c r="C1017" s="11"/>
      <c r="D1017" s="11"/>
      <c r="E1017" s="11"/>
      <c r="F1017" s="11"/>
      <c r="G1017" s="11"/>
      <c r="H1017" s="11"/>
      <c r="I1017" s="11"/>
      <c r="J1017" s="11"/>
      <c r="Q1017" s="11"/>
      <c r="R1017" s="11"/>
      <c r="S1017" s="11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4"/>
      <c r="AH1017" s="11"/>
      <c r="AI1017" s="11"/>
      <c r="AJ1017" s="11"/>
      <c r="AK1017" s="11"/>
      <c r="AL1017" s="11"/>
      <c r="AM1017" s="11"/>
      <c r="AN1017" s="11"/>
      <c r="AO1017" s="11"/>
      <c r="AP1017" s="11"/>
      <c r="AQ1017" s="11"/>
      <c r="AR1017" s="11"/>
      <c r="AS1017" s="11"/>
      <c r="AT1017" s="11"/>
      <c r="AU1017" s="11"/>
      <c r="AV1017" s="11"/>
      <c r="AW1017" s="11"/>
      <c r="AX1017" s="11"/>
      <c r="AY1017" s="11"/>
      <c r="AZ1017" s="11"/>
      <c r="BA1017" s="11"/>
      <c r="BB1017" s="11"/>
      <c r="BC1017" s="11"/>
      <c r="BD1017" s="11"/>
      <c r="BE1017" s="11"/>
      <c r="BF1017" s="11"/>
      <c r="BG1017" s="11"/>
    </row>
    <row r="1018" spans="3:59" x14ac:dyDescent="0.25">
      <c r="C1018" s="11"/>
      <c r="D1018" s="11"/>
      <c r="E1018" s="11"/>
      <c r="F1018" s="11"/>
      <c r="G1018" s="11"/>
      <c r="H1018" s="11"/>
      <c r="I1018" s="11"/>
      <c r="J1018" s="11"/>
      <c r="Q1018" s="11"/>
      <c r="R1018" s="11"/>
      <c r="S1018" s="11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4"/>
      <c r="AH1018" s="11"/>
      <c r="AI1018" s="11"/>
      <c r="AJ1018" s="11"/>
      <c r="AK1018" s="11"/>
      <c r="AL1018" s="11"/>
      <c r="AM1018" s="11"/>
      <c r="AN1018" s="11"/>
      <c r="AO1018" s="11"/>
      <c r="AP1018" s="11"/>
      <c r="AQ1018" s="11"/>
      <c r="AR1018" s="11"/>
      <c r="AS1018" s="11"/>
      <c r="AT1018" s="11"/>
      <c r="AU1018" s="11"/>
      <c r="AV1018" s="11"/>
      <c r="AW1018" s="11"/>
      <c r="AX1018" s="11"/>
      <c r="AY1018" s="11"/>
      <c r="AZ1018" s="11"/>
      <c r="BA1018" s="11"/>
      <c r="BB1018" s="11"/>
      <c r="BC1018" s="11"/>
      <c r="BD1018" s="11"/>
      <c r="BE1018" s="11"/>
      <c r="BF1018" s="11"/>
      <c r="BG1018" s="11"/>
    </row>
    <row r="1019" spans="3:59" x14ac:dyDescent="0.25">
      <c r="C1019" s="11"/>
      <c r="D1019" s="11"/>
      <c r="E1019" s="11"/>
      <c r="F1019" s="11"/>
      <c r="G1019" s="11"/>
      <c r="H1019" s="11"/>
      <c r="I1019" s="11"/>
      <c r="J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4"/>
      <c r="AH1019" s="11"/>
      <c r="AI1019" s="11"/>
      <c r="AJ1019" s="11"/>
      <c r="AK1019" s="11"/>
      <c r="AL1019" s="11"/>
      <c r="AM1019" s="11"/>
      <c r="AN1019" s="11"/>
      <c r="AO1019" s="11"/>
      <c r="AP1019" s="11"/>
      <c r="AQ1019" s="11"/>
      <c r="AR1019" s="11"/>
      <c r="AS1019" s="11"/>
      <c r="AT1019" s="11"/>
      <c r="AU1019" s="11"/>
      <c r="AV1019" s="11"/>
      <c r="AW1019" s="11"/>
      <c r="AX1019" s="11"/>
      <c r="AY1019" s="11"/>
      <c r="AZ1019" s="11"/>
      <c r="BA1019" s="11"/>
      <c r="BB1019" s="11"/>
      <c r="BC1019" s="11"/>
      <c r="BD1019" s="11"/>
      <c r="BE1019" s="11"/>
      <c r="BF1019" s="11"/>
      <c r="BG1019" s="11"/>
    </row>
    <row r="1020" spans="3:59" x14ac:dyDescent="0.25">
      <c r="C1020" s="11"/>
      <c r="D1020" s="11"/>
      <c r="E1020" s="11"/>
      <c r="F1020" s="11"/>
      <c r="G1020" s="11"/>
      <c r="H1020" s="11"/>
      <c r="I1020" s="11"/>
      <c r="J1020" s="11"/>
      <c r="Q1020" s="11"/>
      <c r="R1020" s="11"/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4"/>
      <c r="AH1020" s="11"/>
      <c r="AI1020" s="11"/>
      <c r="AJ1020" s="11"/>
      <c r="AK1020" s="11"/>
      <c r="AL1020" s="11"/>
      <c r="AM1020" s="11"/>
      <c r="AN1020" s="11"/>
      <c r="AO1020" s="11"/>
      <c r="AP1020" s="11"/>
      <c r="AQ1020" s="11"/>
      <c r="AR1020" s="11"/>
      <c r="AS1020" s="11"/>
      <c r="AT1020" s="11"/>
      <c r="AU1020" s="11"/>
      <c r="AV1020" s="11"/>
      <c r="AW1020" s="11"/>
      <c r="AX1020" s="11"/>
      <c r="AY1020" s="11"/>
      <c r="AZ1020" s="11"/>
      <c r="BA1020" s="11"/>
      <c r="BB1020" s="11"/>
      <c r="BC1020" s="11"/>
      <c r="BD1020" s="11"/>
      <c r="BE1020" s="11"/>
      <c r="BF1020" s="11"/>
      <c r="BG1020" s="11"/>
    </row>
    <row r="1021" spans="3:59" x14ac:dyDescent="0.25">
      <c r="C1021" s="11"/>
      <c r="D1021" s="11"/>
      <c r="E1021" s="11"/>
      <c r="F1021" s="11"/>
      <c r="G1021" s="11"/>
      <c r="H1021" s="11"/>
      <c r="I1021" s="11"/>
      <c r="J1021" s="11"/>
      <c r="Q1021" s="11"/>
      <c r="R1021" s="11"/>
      <c r="S1021" s="11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4"/>
      <c r="AH1021" s="11"/>
      <c r="AI1021" s="11"/>
      <c r="AJ1021" s="11"/>
      <c r="AK1021" s="11"/>
      <c r="AL1021" s="11"/>
      <c r="AM1021" s="11"/>
      <c r="AN1021" s="11"/>
      <c r="AO1021" s="11"/>
      <c r="AP1021" s="11"/>
      <c r="AQ1021" s="11"/>
      <c r="AR1021" s="11"/>
      <c r="AS1021" s="11"/>
      <c r="AT1021" s="11"/>
      <c r="AU1021" s="11"/>
      <c r="AV1021" s="11"/>
      <c r="AW1021" s="11"/>
      <c r="AX1021" s="11"/>
      <c r="AY1021" s="11"/>
      <c r="AZ1021" s="11"/>
      <c r="BA1021" s="11"/>
      <c r="BB1021" s="11"/>
      <c r="BC1021" s="11"/>
      <c r="BD1021" s="11"/>
      <c r="BE1021" s="11"/>
      <c r="BF1021" s="11"/>
      <c r="BG1021" s="11"/>
    </row>
    <row r="1022" spans="3:59" x14ac:dyDescent="0.25">
      <c r="C1022" s="11"/>
      <c r="D1022" s="11"/>
      <c r="E1022" s="11"/>
      <c r="F1022" s="11"/>
      <c r="G1022" s="11"/>
      <c r="H1022" s="11"/>
      <c r="I1022" s="11"/>
      <c r="J1022" s="11"/>
      <c r="Q1022" s="11"/>
      <c r="R1022" s="11"/>
      <c r="S1022" s="11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4"/>
      <c r="AH1022" s="11"/>
      <c r="AI1022" s="11"/>
      <c r="AJ1022" s="11"/>
      <c r="AK1022" s="11"/>
      <c r="AL1022" s="11"/>
      <c r="AM1022" s="11"/>
      <c r="AN1022" s="11"/>
      <c r="AO1022" s="11"/>
      <c r="AP1022" s="11"/>
      <c r="AQ1022" s="11"/>
      <c r="AR1022" s="11"/>
      <c r="AS1022" s="11"/>
      <c r="AT1022" s="11"/>
      <c r="AU1022" s="11"/>
      <c r="AV1022" s="11"/>
      <c r="AW1022" s="11"/>
      <c r="AX1022" s="11"/>
      <c r="AY1022" s="11"/>
      <c r="AZ1022" s="11"/>
      <c r="BA1022" s="11"/>
      <c r="BB1022" s="11"/>
      <c r="BC1022" s="11"/>
      <c r="BD1022" s="11"/>
      <c r="BE1022" s="11"/>
      <c r="BF1022" s="11"/>
      <c r="BG1022" s="11"/>
    </row>
    <row r="1023" spans="3:59" x14ac:dyDescent="0.25">
      <c r="C1023" s="11"/>
      <c r="D1023" s="11"/>
      <c r="E1023" s="11"/>
      <c r="F1023" s="11"/>
      <c r="G1023" s="11"/>
      <c r="H1023" s="11"/>
      <c r="I1023" s="11"/>
      <c r="J1023" s="11"/>
      <c r="Q1023" s="11"/>
      <c r="R1023" s="11"/>
      <c r="S1023" s="11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4"/>
      <c r="AH1023" s="11"/>
      <c r="AI1023" s="11"/>
      <c r="AJ1023" s="11"/>
      <c r="AK1023" s="11"/>
      <c r="AL1023" s="11"/>
      <c r="AM1023" s="11"/>
      <c r="AN1023" s="11"/>
      <c r="AO1023" s="11"/>
      <c r="AP1023" s="11"/>
      <c r="AQ1023" s="11"/>
      <c r="AR1023" s="11"/>
      <c r="AS1023" s="11"/>
      <c r="AT1023" s="11"/>
      <c r="AU1023" s="11"/>
      <c r="AV1023" s="11"/>
      <c r="AW1023" s="11"/>
      <c r="AX1023" s="11"/>
      <c r="AY1023" s="11"/>
      <c r="AZ1023" s="11"/>
      <c r="BA1023" s="11"/>
      <c r="BB1023" s="11"/>
      <c r="BC1023" s="11"/>
      <c r="BD1023" s="11"/>
      <c r="BE1023" s="11"/>
      <c r="BF1023" s="11"/>
      <c r="BG1023" s="11"/>
    </row>
    <row r="1024" spans="3:59" x14ac:dyDescent="0.25">
      <c r="C1024" s="11"/>
      <c r="D1024" s="11"/>
      <c r="E1024" s="11"/>
      <c r="F1024" s="11"/>
      <c r="G1024" s="11"/>
      <c r="H1024" s="11"/>
      <c r="I1024" s="11"/>
      <c r="J1024" s="11"/>
      <c r="Q1024" s="11"/>
      <c r="R1024" s="11"/>
      <c r="S1024" s="11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4"/>
      <c r="AH1024" s="11"/>
      <c r="AI1024" s="11"/>
      <c r="AJ1024" s="11"/>
      <c r="AK1024" s="11"/>
      <c r="AL1024" s="11"/>
      <c r="AM1024" s="11"/>
      <c r="AN1024" s="11"/>
      <c r="AO1024" s="11"/>
      <c r="AP1024" s="11"/>
      <c r="AQ1024" s="11"/>
      <c r="AR1024" s="11"/>
      <c r="AS1024" s="11"/>
      <c r="AT1024" s="11"/>
      <c r="AU1024" s="11"/>
      <c r="AV1024" s="11"/>
      <c r="AW1024" s="11"/>
      <c r="AX1024" s="11"/>
      <c r="AY1024" s="11"/>
      <c r="AZ1024" s="11"/>
      <c r="BA1024" s="11"/>
      <c r="BB1024" s="11"/>
      <c r="BC1024" s="11"/>
      <c r="BD1024" s="11"/>
      <c r="BE1024" s="11"/>
      <c r="BF1024" s="11"/>
      <c r="BG1024" s="11"/>
    </row>
    <row r="1025" spans="3:59" x14ac:dyDescent="0.25">
      <c r="C1025" s="11"/>
      <c r="D1025" s="11"/>
      <c r="E1025" s="11"/>
      <c r="F1025" s="11"/>
      <c r="G1025" s="11"/>
      <c r="H1025" s="11"/>
      <c r="I1025" s="11"/>
      <c r="J1025" s="11"/>
      <c r="Q1025" s="11"/>
      <c r="R1025" s="11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4"/>
      <c r="AH1025" s="11"/>
      <c r="AI1025" s="11"/>
      <c r="AJ1025" s="11"/>
      <c r="AK1025" s="11"/>
      <c r="AL1025" s="11"/>
      <c r="AM1025" s="11"/>
      <c r="AN1025" s="11"/>
      <c r="AO1025" s="11"/>
      <c r="AP1025" s="11"/>
      <c r="AQ1025" s="11"/>
      <c r="AR1025" s="11"/>
      <c r="AS1025" s="11"/>
      <c r="AT1025" s="11"/>
      <c r="AU1025" s="11"/>
      <c r="AV1025" s="11"/>
      <c r="AW1025" s="11"/>
      <c r="AX1025" s="11"/>
      <c r="AY1025" s="11"/>
      <c r="AZ1025" s="11"/>
      <c r="BA1025" s="11"/>
      <c r="BB1025" s="11"/>
      <c r="BC1025" s="11"/>
      <c r="BD1025" s="11"/>
      <c r="BE1025" s="11"/>
      <c r="BF1025" s="11"/>
      <c r="BG1025" s="11"/>
    </row>
    <row r="1026" spans="3:59" x14ac:dyDescent="0.25">
      <c r="C1026" s="11"/>
      <c r="D1026" s="11"/>
      <c r="E1026" s="11"/>
      <c r="F1026" s="11"/>
      <c r="G1026" s="11"/>
      <c r="H1026" s="11"/>
      <c r="I1026" s="11"/>
      <c r="J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4"/>
      <c r="AH1026" s="11"/>
      <c r="AI1026" s="11"/>
      <c r="AJ1026" s="11"/>
      <c r="AK1026" s="11"/>
      <c r="AL1026" s="11"/>
      <c r="AM1026" s="11"/>
      <c r="AN1026" s="11"/>
      <c r="AO1026" s="11"/>
      <c r="AP1026" s="11"/>
      <c r="AQ1026" s="11"/>
      <c r="AR1026" s="11"/>
      <c r="AS1026" s="11"/>
      <c r="AT1026" s="11"/>
      <c r="AU1026" s="11"/>
      <c r="AV1026" s="11"/>
      <c r="AW1026" s="11"/>
      <c r="AX1026" s="11"/>
      <c r="AY1026" s="11"/>
      <c r="AZ1026" s="11"/>
      <c r="BA1026" s="11"/>
      <c r="BB1026" s="11"/>
      <c r="BC1026" s="11"/>
      <c r="BD1026" s="11"/>
      <c r="BE1026" s="11"/>
      <c r="BF1026" s="11"/>
      <c r="BG1026" s="11"/>
    </row>
    <row r="1027" spans="3:59" x14ac:dyDescent="0.25">
      <c r="C1027" s="11"/>
      <c r="D1027" s="11"/>
      <c r="E1027" s="11"/>
      <c r="F1027" s="11"/>
      <c r="G1027" s="11"/>
      <c r="H1027" s="11"/>
      <c r="I1027" s="11"/>
      <c r="J1027" s="11"/>
      <c r="Q1027" s="11"/>
      <c r="R1027" s="11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4"/>
      <c r="AH1027" s="11"/>
      <c r="AI1027" s="11"/>
      <c r="AJ1027" s="11"/>
      <c r="AK1027" s="11"/>
      <c r="AL1027" s="11"/>
      <c r="AM1027" s="11"/>
      <c r="AN1027" s="11"/>
      <c r="AO1027" s="11"/>
      <c r="AP1027" s="11"/>
      <c r="AQ1027" s="11"/>
      <c r="AR1027" s="11"/>
      <c r="AS1027" s="11"/>
      <c r="AT1027" s="11"/>
      <c r="AU1027" s="11"/>
      <c r="AV1027" s="11"/>
      <c r="AW1027" s="11"/>
      <c r="AX1027" s="11"/>
      <c r="AY1027" s="11"/>
      <c r="AZ1027" s="11"/>
      <c r="BA1027" s="11"/>
      <c r="BB1027" s="11"/>
      <c r="BC1027" s="11"/>
      <c r="BD1027" s="11"/>
      <c r="BE1027" s="11"/>
      <c r="BF1027" s="11"/>
      <c r="BG1027" s="11"/>
    </row>
    <row r="1028" spans="3:59" x14ac:dyDescent="0.25">
      <c r="C1028" s="11"/>
      <c r="D1028" s="11"/>
      <c r="E1028" s="11"/>
      <c r="F1028" s="11"/>
      <c r="G1028" s="11"/>
      <c r="H1028" s="11"/>
      <c r="I1028" s="11"/>
      <c r="J1028" s="11"/>
      <c r="Q1028" s="11"/>
      <c r="R1028" s="11"/>
      <c r="S1028" s="11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4"/>
      <c r="AH1028" s="11"/>
      <c r="AI1028" s="11"/>
      <c r="AJ1028" s="11"/>
      <c r="AK1028" s="11"/>
      <c r="AL1028" s="11"/>
      <c r="AM1028" s="11"/>
      <c r="AN1028" s="11"/>
      <c r="AO1028" s="11"/>
      <c r="AP1028" s="11"/>
      <c r="AQ1028" s="11"/>
      <c r="AR1028" s="11"/>
      <c r="AS1028" s="11"/>
      <c r="AT1028" s="11"/>
      <c r="AU1028" s="11"/>
      <c r="AV1028" s="11"/>
      <c r="AW1028" s="11"/>
      <c r="AX1028" s="11"/>
      <c r="AY1028" s="11"/>
      <c r="AZ1028" s="11"/>
      <c r="BA1028" s="11"/>
      <c r="BB1028" s="11"/>
      <c r="BC1028" s="11"/>
      <c r="BD1028" s="11"/>
      <c r="BE1028" s="11"/>
      <c r="BF1028" s="11"/>
      <c r="BG1028" s="11"/>
    </row>
    <row r="1029" spans="3:59" x14ac:dyDescent="0.25">
      <c r="C1029" s="11"/>
      <c r="D1029" s="11"/>
      <c r="E1029" s="11"/>
      <c r="F1029" s="11"/>
      <c r="G1029" s="11"/>
      <c r="H1029" s="11"/>
      <c r="I1029" s="11"/>
      <c r="J1029" s="11"/>
      <c r="Q1029" s="11"/>
      <c r="R1029" s="11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4"/>
      <c r="AH1029" s="11"/>
      <c r="AI1029" s="11"/>
      <c r="AJ1029" s="11"/>
      <c r="AK1029" s="11"/>
      <c r="AL1029" s="11"/>
      <c r="AM1029" s="11"/>
      <c r="AN1029" s="11"/>
      <c r="AO1029" s="11"/>
      <c r="AP1029" s="11"/>
      <c r="AQ1029" s="11"/>
      <c r="AR1029" s="11"/>
      <c r="AS1029" s="11"/>
      <c r="AT1029" s="11"/>
      <c r="AU1029" s="11"/>
      <c r="AV1029" s="11"/>
      <c r="AW1029" s="11"/>
      <c r="AX1029" s="11"/>
      <c r="AY1029" s="11"/>
      <c r="AZ1029" s="11"/>
      <c r="BA1029" s="11"/>
      <c r="BB1029" s="11"/>
      <c r="BC1029" s="11"/>
      <c r="BD1029" s="11"/>
      <c r="BE1029" s="11"/>
      <c r="BF1029" s="11"/>
      <c r="BG1029" s="11"/>
    </row>
    <row r="1030" spans="3:59" x14ac:dyDescent="0.25">
      <c r="C1030" s="11"/>
      <c r="D1030" s="11"/>
      <c r="E1030" s="11"/>
      <c r="F1030" s="11"/>
      <c r="G1030" s="11"/>
      <c r="H1030" s="11"/>
      <c r="I1030" s="11"/>
      <c r="J1030" s="11"/>
      <c r="Q1030" s="11"/>
      <c r="R1030" s="11"/>
      <c r="S1030" s="11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4"/>
      <c r="AH1030" s="11"/>
      <c r="AI1030" s="11"/>
      <c r="AJ1030" s="11"/>
      <c r="AK1030" s="11"/>
      <c r="AL1030" s="11"/>
      <c r="AM1030" s="11"/>
      <c r="AN1030" s="11"/>
      <c r="AO1030" s="11"/>
      <c r="AP1030" s="11"/>
      <c r="AQ1030" s="11"/>
      <c r="AR1030" s="11"/>
      <c r="AS1030" s="11"/>
      <c r="AT1030" s="11"/>
      <c r="AU1030" s="11"/>
      <c r="AV1030" s="11"/>
      <c r="AW1030" s="11"/>
      <c r="AX1030" s="11"/>
      <c r="AY1030" s="11"/>
      <c r="AZ1030" s="11"/>
      <c r="BA1030" s="11"/>
      <c r="BB1030" s="11"/>
      <c r="BC1030" s="11"/>
      <c r="BD1030" s="11"/>
      <c r="BE1030" s="11"/>
      <c r="BF1030" s="11"/>
      <c r="BG1030" s="11"/>
    </row>
    <row r="1031" spans="3:59" x14ac:dyDescent="0.25">
      <c r="C1031" s="11"/>
      <c r="D1031" s="11"/>
      <c r="E1031" s="11"/>
      <c r="F1031" s="11"/>
      <c r="G1031" s="11"/>
      <c r="H1031" s="11"/>
      <c r="I1031" s="11"/>
      <c r="J1031" s="11"/>
      <c r="Q1031" s="11"/>
      <c r="R1031" s="11"/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4"/>
      <c r="AH1031" s="11"/>
      <c r="AI1031" s="11"/>
      <c r="AJ1031" s="11"/>
      <c r="AK1031" s="11"/>
      <c r="AL1031" s="11"/>
      <c r="AM1031" s="11"/>
      <c r="AN1031" s="11"/>
      <c r="AO1031" s="11"/>
      <c r="AP1031" s="11"/>
      <c r="AQ1031" s="11"/>
      <c r="AR1031" s="11"/>
      <c r="AS1031" s="11"/>
      <c r="AT1031" s="11"/>
      <c r="AU1031" s="11"/>
      <c r="AV1031" s="11"/>
      <c r="AW1031" s="11"/>
      <c r="AX1031" s="11"/>
      <c r="AY1031" s="11"/>
      <c r="AZ1031" s="11"/>
      <c r="BA1031" s="11"/>
      <c r="BB1031" s="11"/>
      <c r="BC1031" s="11"/>
      <c r="BD1031" s="11"/>
      <c r="BE1031" s="11"/>
      <c r="BF1031" s="11"/>
      <c r="BG1031" s="11"/>
    </row>
    <row r="1032" spans="3:59" x14ac:dyDescent="0.25">
      <c r="C1032" s="11"/>
      <c r="D1032" s="11"/>
      <c r="E1032" s="11"/>
      <c r="F1032" s="11"/>
      <c r="G1032" s="11"/>
      <c r="H1032" s="11"/>
      <c r="I1032" s="11"/>
      <c r="J1032" s="11"/>
      <c r="Q1032" s="11"/>
      <c r="R1032" s="11"/>
      <c r="S1032" s="11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4"/>
      <c r="AH1032" s="11"/>
      <c r="AI1032" s="11"/>
      <c r="AJ1032" s="11"/>
      <c r="AK1032" s="11"/>
      <c r="AL1032" s="11"/>
      <c r="AM1032" s="11"/>
      <c r="AN1032" s="11"/>
      <c r="AO1032" s="11"/>
      <c r="AP1032" s="11"/>
      <c r="AQ1032" s="11"/>
      <c r="AR1032" s="11"/>
      <c r="AS1032" s="11"/>
      <c r="AT1032" s="11"/>
      <c r="AU1032" s="11"/>
      <c r="AV1032" s="11"/>
      <c r="AW1032" s="11"/>
      <c r="AX1032" s="11"/>
      <c r="AY1032" s="11"/>
      <c r="AZ1032" s="11"/>
      <c r="BA1032" s="11"/>
      <c r="BB1032" s="11"/>
      <c r="BC1032" s="11"/>
      <c r="BD1032" s="11"/>
      <c r="BE1032" s="11"/>
      <c r="BF1032" s="11"/>
      <c r="BG1032" s="11"/>
    </row>
    <row r="1033" spans="3:59" x14ac:dyDescent="0.25">
      <c r="C1033" s="11"/>
      <c r="D1033" s="11"/>
      <c r="E1033" s="11"/>
      <c r="F1033" s="11"/>
      <c r="G1033" s="11"/>
      <c r="H1033" s="11"/>
      <c r="I1033" s="11"/>
      <c r="J1033" s="11"/>
      <c r="Q1033" s="11"/>
      <c r="R1033" s="11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4"/>
      <c r="AH1033" s="11"/>
      <c r="AI1033" s="11"/>
      <c r="AJ1033" s="11"/>
      <c r="AK1033" s="11"/>
      <c r="AL1033" s="11"/>
      <c r="AM1033" s="11"/>
      <c r="AN1033" s="11"/>
      <c r="AO1033" s="11"/>
      <c r="AP1033" s="11"/>
      <c r="AQ1033" s="11"/>
      <c r="AR1033" s="11"/>
      <c r="AS1033" s="11"/>
      <c r="AT1033" s="11"/>
      <c r="AU1033" s="11"/>
      <c r="AV1033" s="11"/>
      <c r="AW1033" s="11"/>
      <c r="AX1033" s="11"/>
      <c r="AY1033" s="11"/>
      <c r="AZ1033" s="11"/>
      <c r="BA1033" s="11"/>
      <c r="BB1033" s="11"/>
      <c r="BC1033" s="11"/>
      <c r="BD1033" s="11"/>
      <c r="BE1033" s="11"/>
      <c r="BF1033" s="11"/>
      <c r="BG1033" s="11"/>
    </row>
    <row r="1034" spans="3:59" x14ac:dyDescent="0.25">
      <c r="C1034" s="11"/>
      <c r="D1034" s="11"/>
      <c r="E1034" s="11"/>
      <c r="F1034" s="11"/>
      <c r="G1034" s="11"/>
      <c r="H1034" s="11"/>
      <c r="I1034" s="11"/>
      <c r="J1034" s="11"/>
      <c r="Q1034" s="11"/>
      <c r="R1034" s="11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4"/>
      <c r="AH1034" s="11"/>
      <c r="AI1034" s="11"/>
      <c r="AJ1034" s="11"/>
      <c r="AK1034" s="11"/>
      <c r="AL1034" s="11"/>
      <c r="AM1034" s="11"/>
      <c r="AN1034" s="11"/>
      <c r="AO1034" s="11"/>
      <c r="AP1034" s="11"/>
      <c r="AQ1034" s="11"/>
      <c r="AR1034" s="11"/>
      <c r="AS1034" s="11"/>
      <c r="AT1034" s="11"/>
      <c r="AU1034" s="11"/>
      <c r="AV1034" s="11"/>
      <c r="AW1034" s="11"/>
      <c r="AX1034" s="11"/>
      <c r="AY1034" s="11"/>
      <c r="AZ1034" s="11"/>
      <c r="BA1034" s="11"/>
      <c r="BB1034" s="11"/>
      <c r="BC1034" s="11"/>
      <c r="BD1034" s="11"/>
      <c r="BE1034" s="11"/>
      <c r="BF1034" s="11"/>
      <c r="BG1034" s="11"/>
    </row>
    <row r="1035" spans="3:59" x14ac:dyDescent="0.25">
      <c r="C1035" s="11"/>
      <c r="D1035" s="11"/>
      <c r="E1035" s="11"/>
      <c r="F1035" s="11"/>
      <c r="G1035" s="11"/>
      <c r="H1035" s="11"/>
      <c r="I1035" s="11"/>
      <c r="J1035" s="11"/>
      <c r="Q1035" s="11"/>
      <c r="R1035" s="11"/>
      <c r="S1035" s="11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4"/>
      <c r="AH1035" s="11"/>
      <c r="AI1035" s="11"/>
      <c r="AJ1035" s="11"/>
      <c r="AK1035" s="11"/>
      <c r="AL1035" s="11"/>
      <c r="AM1035" s="11"/>
      <c r="AN1035" s="11"/>
      <c r="AO1035" s="11"/>
      <c r="AP1035" s="11"/>
      <c r="AQ1035" s="11"/>
      <c r="AR1035" s="11"/>
      <c r="AS1035" s="11"/>
      <c r="AT1035" s="11"/>
      <c r="AU1035" s="11"/>
      <c r="AV1035" s="11"/>
      <c r="AW1035" s="11"/>
      <c r="AX1035" s="11"/>
      <c r="AY1035" s="11"/>
      <c r="AZ1035" s="11"/>
      <c r="BA1035" s="11"/>
      <c r="BB1035" s="11"/>
      <c r="BC1035" s="11"/>
      <c r="BD1035" s="11"/>
      <c r="BE1035" s="11"/>
      <c r="BF1035" s="11"/>
      <c r="BG1035" s="11"/>
    </row>
    <row r="1036" spans="3:59" x14ac:dyDescent="0.25">
      <c r="C1036" s="11"/>
      <c r="D1036" s="11"/>
      <c r="E1036" s="11"/>
      <c r="F1036" s="11"/>
      <c r="G1036" s="11"/>
      <c r="H1036" s="11"/>
      <c r="I1036" s="11"/>
      <c r="J1036" s="11"/>
      <c r="Q1036" s="11"/>
      <c r="R1036" s="11"/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4"/>
      <c r="AH1036" s="11"/>
      <c r="AI1036" s="11"/>
      <c r="AJ1036" s="11"/>
      <c r="AK1036" s="11"/>
      <c r="AL1036" s="11"/>
      <c r="AM1036" s="11"/>
      <c r="AN1036" s="11"/>
      <c r="AO1036" s="11"/>
      <c r="AP1036" s="11"/>
      <c r="AQ1036" s="11"/>
      <c r="AR1036" s="11"/>
      <c r="AS1036" s="11"/>
      <c r="AT1036" s="11"/>
      <c r="AU1036" s="11"/>
      <c r="AV1036" s="11"/>
      <c r="AW1036" s="11"/>
      <c r="AX1036" s="11"/>
      <c r="AY1036" s="11"/>
      <c r="AZ1036" s="11"/>
      <c r="BA1036" s="11"/>
      <c r="BB1036" s="11"/>
      <c r="BC1036" s="11"/>
      <c r="BD1036" s="11"/>
      <c r="BE1036" s="11"/>
      <c r="BF1036" s="11"/>
      <c r="BG1036" s="11"/>
    </row>
    <row r="1037" spans="3:59" x14ac:dyDescent="0.25">
      <c r="C1037" s="11"/>
      <c r="D1037" s="11"/>
      <c r="E1037" s="11"/>
      <c r="F1037" s="11"/>
      <c r="G1037" s="11"/>
      <c r="H1037" s="11"/>
      <c r="I1037" s="11"/>
      <c r="J1037" s="11"/>
      <c r="Q1037" s="11"/>
      <c r="R1037" s="11"/>
      <c r="S1037" s="11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4"/>
      <c r="AH1037" s="11"/>
      <c r="AI1037" s="11"/>
      <c r="AJ1037" s="11"/>
      <c r="AK1037" s="11"/>
      <c r="AL1037" s="11"/>
      <c r="AM1037" s="11"/>
      <c r="AN1037" s="11"/>
      <c r="AO1037" s="11"/>
      <c r="AP1037" s="11"/>
      <c r="AQ1037" s="11"/>
      <c r="AR1037" s="11"/>
      <c r="AS1037" s="11"/>
      <c r="AT1037" s="11"/>
      <c r="AU1037" s="11"/>
      <c r="AV1037" s="11"/>
      <c r="AW1037" s="11"/>
      <c r="AX1037" s="11"/>
      <c r="AY1037" s="11"/>
      <c r="AZ1037" s="11"/>
      <c r="BA1037" s="11"/>
      <c r="BB1037" s="11"/>
      <c r="BC1037" s="11"/>
      <c r="BD1037" s="11"/>
      <c r="BE1037" s="11"/>
      <c r="BF1037" s="11"/>
      <c r="BG1037" s="11"/>
    </row>
    <row r="1038" spans="3:59" x14ac:dyDescent="0.25">
      <c r="C1038" s="11"/>
      <c r="D1038" s="11"/>
      <c r="E1038" s="11"/>
      <c r="F1038" s="11"/>
      <c r="G1038" s="11"/>
      <c r="H1038" s="11"/>
      <c r="I1038" s="11"/>
      <c r="J1038" s="11"/>
      <c r="Q1038" s="11"/>
      <c r="R1038" s="11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4"/>
      <c r="AH1038" s="11"/>
      <c r="AI1038" s="11"/>
      <c r="AJ1038" s="11"/>
      <c r="AK1038" s="11"/>
      <c r="AL1038" s="11"/>
      <c r="AM1038" s="11"/>
      <c r="AN1038" s="11"/>
      <c r="AO1038" s="11"/>
      <c r="AP1038" s="11"/>
      <c r="AQ1038" s="11"/>
      <c r="AR1038" s="11"/>
      <c r="AS1038" s="11"/>
      <c r="AT1038" s="11"/>
      <c r="AU1038" s="11"/>
      <c r="AV1038" s="11"/>
      <c r="AW1038" s="11"/>
      <c r="AX1038" s="11"/>
      <c r="AY1038" s="11"/>
      <c r="AZ1038" s="11"/>
      <c r="BA1038" s="11"/>
      <c r="BB1038" s="11"/>
      <c r="BC1038" s="11"/>
      <c r="BD1038" s="11"/>
      <c r="BE1038" s="11"/>
      <c r="BF1038" s="11"/>
      <c r="BG1038" s="11"/>
    </row>
    <row r="1039" spans="3:59" x14ac:dyDescent="0.25">
      <c r="C1039" s="11"/>
      <c r="D1039" s="11"/>
      <c r="E1039" s="11"/>
      <c r="F1039" s="11"/>
      <c r="G1039" s="11"/>
      <c r="H1039" s="11"/>
      <c r="I1039" s="11"/>
      <c r="J1039" s="11"/>
      <c r="Q1039" s="11"/>
      <c r="R1039" s="11"/>
      <c r="S1039" s="11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4"/>
      <c r="AH1039" s="11"/>
      <c r="AI1039" s="11"/>
      <c r="AJ1039" s="11"/>
      <c r="AK1039" s="11"/>
      <c r="AL1039" s="11"/>
      <c r="AM1039" s="11"/>
      <c r="AN1039" s="11"/>
      <c r="AO1039" s="11"/>
      <c r="AP1039" s="11"/>
      <c r="AQ1039" s="11"/>
      <c r="AR1039" s="11"/>
      <c r="AS1039" s="11"/>
      <c r="AT1039" s="11"/>
      <c r="AU1039" s="11"/>
      <c r="AV1039" s="11"/>
      <c r="AW1039" s="11"/>
      <c r="AX1039" s="11"/>
      <c r="AY1039" s="11"/>
      <c r="AZ1039" s="11"/>
      <c r="BA1039" s="11"/>
      <c r="BB1039" s="11"/>
      <c r="BC1039" s="11"/>
      <c r="BD1039" s="11"/>
      <c r="BE1039" s="11"/>
      <c r="BF1039" s="11"/>
      <c r="BG1039" s="11"/>
    </row>
    <row r="1040" spans="3:59" x14ac:dyDescent="0.25">
      <c r="C1040" s="11"/>
      <c r="D1040" s="11"/>
      <c r="E1040" s="11"/>
      <c r="F1040" s="11"/>
      <c r="G1040" s="11"/>
      <c r="H1040" s="11"/>
      <c r="I1040" s="11"/>
      <c r="J1040" s="11"/>
      <c r="Q1040" s="11"/>
      <c r="R1040" s="11"/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4"/>
      <c r="AH1040" s="11"/>
      <c r="AI1040" s="11"/>
      <c r="AJ1040" s="11"/>
      <c r="AK1040" s="11"/>
      <c r="AL1040" s="11"/>
      <c r="AM1040" s="11"/>
      <c r="AN1040" s="11"/>
      <c r="AO1040" s="11"/>
      <c r="AP1040" s="11"/>
      <c r="AQ1040" s="11"/>
      <c r="AR1040" s="11"/>
      <c r="AS1040" s="11"/>
      <c r="AT1040" s="11"/>
      <c r="AU1040" s="11"/>
      <c r="AV1040" s="11"/>
      <c r="AW1040" s="11"/>
      <c r="AX1040" s="11"/>
      <c r="AY1040" s="11"/>
      <c r="AZ1040" s="11"/>
      <c r="BA1040" s="11"/>
      <c r="BB1040" s="11"/>
      <c r="BC1040" s="11"/>
      <c r="BD1040" s="11"/>
      <c r="BE1040" s="11"/>
      <c r="BF1040" s="11"/>
      <c r="BG1040" s="11"/>
    </row>
    <row r="1041" spans="3:59" x14ac:dyDescent="0.25">
      <c r="C1041" s="11"/>
      <c r="D1041" s="11"/>
      <c r="E1041" s="11"/>
      <c r="F1041" s="11"/>
      <c r="G1041" s="11"/>
      <c r="H1041" s="11"/>
      <c r="I1041" s="11"/>
      <c r="J1041" s="11"/>
      <c r="Q1041" s="11"/>
      <c r="R1041" s="11"/>
      <c r="S1041" s="11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4"/>
      <c r="AH1041" s="11"/>
      <c r="AI1041" s="11"/>
      <c r="AJ1041" s="11"/>
      <c r="AK1041" s="11"/>
      <c r="AL1041" s="11"/>
      <c r="AM1041" s="11"/>
      <c r="AN1041" s="11"/>
      <c r="AO1041" s="11"/>
      <c r="AP1041" s="11"/>
      <c r="AQ1041" s="11"/>
      <c r="AR1041" s="11"/>
      <c r="AS1041" s="11"/>
      <c r="AT1041" s="11"/>
      <c r="AU1041" s="11"/>
      <c r="AV1041" s="11"/>
      <c r="AW1041" s="11"/>
      <c r="AX1041" s="11"/>
      <c r="AY1041" s="11"/>
      <c r="AZ1041" s="11"/>
      <c r="BA1041" s="11"/>
      <c r="BB1041" s="11"/>
      <c r="BC1041" s="11"/>
      <c r="BD1041" s="11"/>
      <c r="BE1041" s="11"/>
      <c r="BF1041" s="11"/>
      <c r="BG1041" s="11"/>
    </row>
    <row r="1042" spans="3:59" x14ac:dyDescent="0.25">
      <c r="C1042" s="11"/>
      <c r="D1042" s="11"/>
      <c r="E1042" s="11"/>
      <c r="F1042" s="11"/>
      <c r="G1042" s="11"/>
      <c r="H1042" s="11"/>
      <c r="I1042" s="11"/>
      <c r="J1042" s="11"/>
      <c r="Q1042" s="11"/>
      <c r="R1042" s="11"/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4"/>
      <c r="AH1042" s="11"/>
      <c r="AI1042" s="11"/>
      <c r="AJ1042" s="11"/>
      <c r="AK1042" s="11"/>
      <c r="AL1042" s="11"/>
      <c r="AM1042" s="11"/>
      <c r="AN1042" s="11"/>
      <c r="AO1042" s="11"/>
      <c r="AP1042" s="11"/>
      <c r="AQ1042" s="11"/>
      <c r="AR1042" s="11"/>
      <c r="AS1042" s="11"/>
      <c r="AT1042" s="11"/>
      <c r="AU1042" s="11"/>
      <c r="AV1042" s="11"/>
      <c r="AW1042" s="11"/>
      <c r="AX1042" s="11"/>
      <c r="AY1042" s="11"/>
      <c r="AZ1042" s="11"/>
      <c r="BA1042" s="11"/>
      <c r="BB1042" s="11"/>
      <c r="BC1042" s="11"/>
      <c r="BD1042" s="11"/>
      <c r="BE1042" s="11"/>
      <c r="BF1042" s="11"/>
      <c r="BG1042" s="11"/>
    </row>
    <row r="1043" spans="3:59" x14ac:dyDescent="0.25">
      <c r="C1043" s="11"/>
      <c r="D1043" s="11"/>
      <c r="E1043" s="11"/>
      <c r="F1043" s="11"/>
      <c r="G1043" s="11"/>
      <c r="H1043" s="11"/>
      <c r="I1043" s="11"/>
      <c r="J1043" s="11"/>
      <c r="Q1043" s="11"/>
      <c r="R1043" s="11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4"/>
      <c r="AH1043" s="11"/>
      <c r="AI1043" s="11"/>
      <c r="AJ1043" s="11"/>
      <c r="AK1043" s="11"/>
      <c r="AL1043" s="11"/>
      <c r="AM1043" s="11"/>
      <c r="AN1043" s="11"/>
      <c r="AO1043" s="11"/>
      <c r="AP1043" s="11"/>
      <c r="AQ1043" s="11"/>
      <c r="AR1043" s="11"/>
      <c r="AS1043" s="11"/>
      <c r="AT1043" s="11"/>
      <c r="AU1043" s="11"/>
      <c r="AV1043" s="11"/>
      <c r="AW1043" s="11"/>
      <c r="AX1043" s="11"/>
      <c r="AY1043" s="11"/>
      <c r="AZ1043" s="11"/>
      <c r="BA1043" s="11"/>
      <c r="BB1043" s="11"/>
      <c r="BC1043" s="11"/>
      <c r="BD1043" s="11"/>
      <c r="BE1043" s="11"/>
      <c r="BF1043" s="11"/>
      <c r="BG1043" s="11"/>
    </row>
    <row r="1044" spans="3:59" x14ac:dyDescent="0.25">
      <c r="C1044" s="11"/>
      <c r="D1044" s="11"/>
      <c r="E1044" s="11"/>
      <c r="F1044" s="11"/>
      <c r="G1044" s="11"/>
      <c r="H1044" s="11"/>
      <c r="I1044" s="11"/>
      <c r="J1044" s="11"/>
      <c r="Q1044" s="11"/>
      <c r="R1044" s="11"/>
      <c r="S1044" s="11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4"/>
      <c r="AH1044" s="11"/>
      <c r="AI1044" s="11"/>
      <c r="AJ1044" s="11"/>
      <c r="AK1044" s="11"/>
      <c r="AL1044" s="11"/>
      <c r="AM1044" s="11"/>
      <c r="AN1044" s="11"/>
      <c r="AO1044" s="11"/>
      <c r="AP1044" s="11"/>
      <c r="AQ1044" s="11"/>
      <c r="AR1044" s="11"/>
      <c r="AS1044" s="11"/>
      <c r="AT1044" s="11"/>
      <c r="AU1044" s="11"/>
      <c r="AV1044" s="11"/>
      <c r="AW1044" s="11"/>
      <c r="AX1044" s="11"/>
      <c r="AY1044" s="11"/>
      <c r="AZ1044" s="11"/>
      <c r="BA1044" s="11"/>
      <c r="BB1044" s="11"/>
      <c r="BC1044" s="11"/>
      <c r="BD1044" s="11"/>
      <c r="BE1044" s="11"/>
      <c r="BF1044" s="11"/>
      <c r="BG1044" s="11"/>
    </row>
    <row r="1045" spans="3:59" x14ac:dyDescent="0.25">
      <c r="C1045" s="11"/>
      <c r="D1045" s="11"/>
      <c r="E1045" s="11"/>
      <c r="F1045" s="11"/>
      <c r="G1045" s="11"/>
      <c r="H1045" s="11"/>
      <c r="I1045" s="11"/>
      <c r="J1045" s="11"/>
      <c r="Q1045" s="11"/>
      <c r="R1045" s="11"/>
      <c r="S1045" s="11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4"/>
      <c r="AH1045" s="11"/>
      <c r="AI1045" s="11"/>
      <c r="AJ1045" s="11"/>
      <c r="AK1045" s="11"/>
      <c r="AL1045" s="11"/>
      <c r="AM1045" s="11"/>
      <c r="AN1045" s="11"/>
      <c r="AO1045" s="11"/>
      <c r="AP1045" s="11"/>
      <c r="AQ1045" s="11"/>
      <c r="AR1045" s="11"/>
      <c r="AS1045" s="11"/>
      <c r="AT1045" s="11"/>
      <c r="AU1045" s="11"/>
      <c r="AV1045" s="11"/>
      <c r="AW1045" s="11"/>
      <c r="AX1045" s="11"/>
      <c r="AY1045" s="11"/>
      <c r="AZ1045" s="11"/>
      <c r="BA1045" s="11"/>
      <c r="BB1045" s="11"/>
      <c r="BC1045" s="11"/>
      <c r="BD1045" s="11"/>
      <c r="BE1045" s="11"/>
      <c r="BF1045" s="11"/>
      <c r="BG1045" s="11"/>
    </row>
    <row r="1046" spans="3:59" x14ac:dyDescent="0.25">
      <c r="C1046" s="11"/>
      <c r="D1046" s="11"/>
      <c r="E1046" s="11"/>
      <c r="F1046" s="11"/>
      <c r="G1046" s="11"/>
      <c r="H1046" s="11"/>
      <c r="I1046" s="11"/>
      <c r="J1046" s="11"/>
      <c r="Q1046" s="11"/>
      <c r="R1046" s="11"/>
      <c r="S1046" s="11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4"/>
      <c r="AH1046" s="11"/>
      <c r="AI1046" s="11"/>
      <c r="AJ1046" s="11"/>
      <c r="AK1046" s="11"/>
      <c r="AL1046" s="11"/>
      <c r="AM1046" s="11"/>
      <c r="AN1046" s="11"/>
      <c r="AO1046" s="11"/>
      <c r="AP1046" s="11"/>
      <c r="AQ1046" s="11"/>
      <c r="AR1046" s="11"/>
      <c r="AS1046" s="11"/>
      <c r="AT1046" s="11"/>
      <c r="AU1046" s="11"/>
      <c r="AV1046" s="11"/>
      <c r="AW1046" s="11"/>
      <c r="AX1046" s="11"/>
      <c r="AY1046" s="11"/>
      <c r="AZ1046" s="11"/>
      <c r="BA1046" s="11"/>
      <c r="BB1046" s="11"/>
      <c r="BC1046" s="11"/>
      <c r="BD1046" s="11"/>
      <c r="BE1046" s="11"/>
      <c r="BF1046" s="11"/>
      <c r="BG1046" s="11"/>
    </row>
    <row r="1047" spans="3:59" x14ac:dyDescent="0.25">
      <c r="C1047" s="11"/>
      <c r="D1047" s="11"/>
      <c r="E1047" s="11"/>
      <c r="F1047" s="11"/>
      <c r="G1047" s="11"/>
      <c r="H1047" s="11"/>
      <c r="I1047" s="11"/>
      <c r="J1047" s="11"/>
      <c r="Q1047" s="11"/>
      <c r="R1047" s="11"/>
      <c r="S1047" s="11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4"/>
      <c r="AH1047" s="11"/>
      <c r="AI1047" s="11"/>
      <c r="AJ1047" s="11"/>
      <c r="AK1047" s="11"/>
      <c r="AL1047" s="11"/>
      <c r="AM1047" s="11"/>
      <c r="AN1047" s="11"/>
      <c r="AO1047" s="11"/>
      <c r="AP1047" s="11"/>
      <c r="AQ1047" s="11"/>
      <c r="AR1047" s="11"/>
      <c r="AS1047" s="11"/>
      <c r="AT1047" s="11"/>
      <c r="AU1047" s="11"/>
      <c r="AV1047" s="11"/>
      <c r="AW1047" s="11"/>
      <c r="AX1047" s="11"/>
      <c r="AY1047" s="11"/>
      <c r="AZ1047" s="11"/>
      <c r="BA1047" s="11"/>
      <c r="BB1047" s="11"/>
      <c r="BC1047" s="11"/>
      <c r="BD1047" s="11"/>
      <c r="BE1047" s="11"/>
      <c r="BF1047" s="11"/>
      <c r="BG1047" s="11"/>
    </row>
    <row r="1048" spans="3:59" x14ac:dyDescent="0.25">
      <c r="C1048" s="11"/>
      <c r="D1048" s="11"/>
      <c r="E1048" s="11"/>
      <c r="F1048" s="11"/>
      <c r="G1048" s="11"/>
      <c r="H1048" s="11"/>
      <c r="I1048" s="11"/>
      <c r="J1048" s="11"/>
      <c r="Q1048" s="11"/>
      <c r="R1048" s="11"/>
      <c r="S1048" s="11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4"/>
      <c r="AH1048" s="11"/>
      <c r="AI1048" s="11"/>
      <c r="AJ1048" s="11"/>
      <c r="AK1048" s="11"/>
      <c r="AL1048" s="11"/>
      <c r="AM1048" s="11"/>
      <c r="AN1048" s="11"/>
      <c r="AO1048" s="11"/>
      <c r="AP1048" s="11"/>
      <c r="AQ1048" s="11"/>
      <c r="AR1048" s="11"/>
      <c r="AS1048" s="11"/>
      <c r="AT1048" s="11"/>
      <c r="AU1048" s="11"/>
      <c r="AV1048" s="11"/>
      <c r="AW1048" s="11"/>
      <c r="AX1048" s="11"/>
      <c r="AY1048" s="11"/>
      <c r="AZ1048" s="11"/>
      <c r="BA1048" s="11"/>
      <c r="BB1048" s="11"/>
      <c r="BC1048" s="11"/>
      <c r="BD1048" s="11"/>
      <c r="BE1048" s="11"/>
      <c r="BF1048" s="11"/>
      <c r="BG1048" s="11"/>
    </row>
    <row r="1049" spans="3:59" x14ac:dyDescent="0.25">
      <c r="C1049" s="11"/>
      <c r="D1049" s="11"/>
      <c r="E1049" s="11"/>
      <c r="F1049" s="11"/>
      <c r="G1049" s="11"/>
      <c r="H1049" s="11"/>
      <c r="I1049" s="11"/>
      <c r="J1049" s="11"/>
      <c r="Q1049" s="11"/>
      <c r="R1049" s="11"/>
      <c r="S1049" s="11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4"/>
      <c r="AH1049" s="11"/>
      <c r="AI1049" s="11"/>
      <c r="AJ1049" s="11"/>
      <c r="AK1049" s="11"/>
      <c r="AL1049" s="11"/>
      <c r="AM1049" s="11"/>
      <c r="AN1049" s="11"/>
      <c r="AO1049" s="11"/>
      <c r="AP1049" s="11"/>
      <c r="AQ1049" s="11"/>
      <c r="AR1049" s="11"/>
      <c r="AS1049" s="11"/>
      <c r="AT1049" s="11"/>
      <c r="AU1049" s="11"/>
      <c r="AV1049" s="11"/>
      <c r="AW1049" s="11"/>
      <c r="AX1049" s="11"/>
      <c r="AY1049" s="11"/>
      <c r="AZ1049" s="11"/>
      <c r="BA1049" s="11"/>
      <c r="BB1049" s="11"/>
      <c r="BC1049" s="11"/>
      <c r="BD1049" s="11"/>
      <c r="BE1049" s="11"/>
      <c r="BF1049" s="11"/>
      <c r="BG1049" s="11"/>
    </row>
    <row r="1050" spans="3:59" x14ac:dyDescent="0.25">
      <c r="C1050" s="11"/>
      <c r="D1050" s="11"/>
      <c r="E1050" s="11"/>
      <c r="F1050" s="11"/>
      <c r="G1050" s="11"/>
      <c r="H1050" s="11"/>
      <c r="I1050" s="11"/>
      <c r="J1050" s="11"/>
      <c r="Q1050" s="11"/>
      <c r="R1050" s="11"/>
      <c r="S1050" s="11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4"/>
      <c r="AH1050" s="11"/>
      <c r="AI1050" s="11"/>
      <c r="AJ1050" s="11"/>
      <c r="AK1050" s="11"/>
      <c r="AL1050" s="11"/>
      <c r="AM1050" s="11"/>
      <c r="AN1050" s="11"/>
      <c r="AO1050" s="11"/>
      <c r="AP1050" s="11"/>
      <c r="AQ1050" s="11"/>
      <c r="AR1050" s="11"/>
      <c r="AS1050" s="11"/>
      <c r="AT1050" s="11"/>
      <c r="AU1050" s="11"/>
      <c r="AV1050" s="11"/>
      <c r="AW1050" s="11"/>
      <c r="AX1050" s="11"/>
      <c r="AY1050" s="11"/>
      <c r="AZ1050" s="11"/>
      <c r="BA1050" s="11"/>
      <c r="BB1050" s="11"/>
      <c r="BC1050" s="11"/>
      <c r="BD1050" s="11"/>
      <c r="BE1050" s="11"/>
      <c r="BF1050" s="11"/>
      <c r="BG1050" s="11"/>
    </row>
    <row r="1051" spans="3:59" x14ac:dyDescent="0.25">
      <c r="C1051" s="11"/>
      <c r="D1051" s="11"/>
      <c r="E1051" s="11"/>
      <c r="F1051" s="11"/>
      <c r="G1051" s="11"/>
      <c r="H1051" s="11"/>
      <c r="I1051" s="11"/>
      <c r="J1051" s="11"/>
      <c r="Q1051" s="11"/>
      <c r="R1051" s="11"/>
      <c r="S1051" s="11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4"/>
      <c r="AH1051" s="11"/>
      <c r="AI1051" s="11"/>
      <c r="AJ1051" s="11"/>
      <c r="AK1051" s="11"/>
      <c r="AL1051" s="11"/>
      <c r="AM1051" s="11"/>
      <c r="AN1051" s="11"/>
      <c r="AO1051" s="11"/>
      <c r="AP1051" s="11"/>
      <c r="AQ1051" s="11"/>
      <c r="AR1051" s="11"/>
      <c r="AS1051" s="11"/>
      <c r="AT1051" s="11"/>
      <c r="AU1051" s="11"/>
      <c r="AV1051" s="11"/>
      <c r="AW1051" s="11"/>
      <c r="AX1051" s="11"/>
      <c r="AY1051" s="11"/>
      <c r="AZ1051" s="11"/>
      <c r="BA1051" s="11"/>
      <c r="BB1051" s="11"/>
      <c r="BC1051" s="11"/>
      <c r="BD1051" s="11"/>
      <c r="BE1051" s="11"/>
      <c r="BF1051" s="11"/>
      <c r="BG1051" s="11"/>
    </row>
    <row r="1052" spans="3:59" x14ac:dyDescent="0.25">
      <c r="C1052" s="11"/>
      <c r="D1052" s="11"/>
      <c r="E1052" s="11"/>
      <c r="F1052" s="11"/>
      <c r="G1052" s="11"/>
      <c r="H1052" s="11"/>
      <c r="I1052" s="11"/>
      <c r="J1052" s="11"/>
      <c r="Q1052" s="11"/>
      <c r="R1052" s="11"/>
      <c r="S1052" s="11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4"/>
      <c r="AH1052" s="11"/>
      <c r="AI1052" s="11"/>
      <c r="AJ1052" s="11"/>
      <c r="AK1052" s="11"/>
      <c r="AL1052" s="11"/>
      <c r="AM1052" s="11"/>
      <c r="AN1052" s="11"/>
      <c r="AO1052" s="11"/>
      <c r="AP1052" s="11"/>
      <c r="AQ1052" s="11"/>
      <c r="AR1052" s="11"/>
      <c r="AS1052" s="11"/>
      <c r="AT1052" s="11"/>
      <c r="AU1052" s="11"/>
      <c r="AV1052" s="11"/>
      <c r="AW1052" s="11"/>
      <c r="AX1052" s="11"/>
      <c r="AY1052" s="11"/>
      <c r="AZ1052" s="11"/>
      <c r="BA1052" s="11"/>
      <c r="BB1052" s="11"/>
      <c r="BC1052" s="11"/>
      <c r="BD1052" s="11"/>
      <c r="BE1052" s="11"/>
      <c r="BF1052" s="11"/>
      <c r="BG1052" s="11"/>
    </row>
    <row r="1053" spans="3:59" x14ac:dyDescent="0.25">
      <c r="C1053" s="11"/>
      <c r="D1053" s="11"/>
      <c r="E1053" s="11"/>
      <c r="F1053" s="11"/>
      <c r="G1053" s="11"/>
      <c r="H1053" s="11"/>
      <c r="I1053" s="11"/>
      <c r="J1053" s="11"/>
      <c r="Q1053" s="11"/>
      <c r="R1053" s="11"/>
      <c r="S1053" s="11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4"/>
      <c r="AH1053" s="11"/>
      <c r="AI1053" s="11"/>
      <c r="AJ1053" s="11"/>
      <c r="AK1053" s="11"/>
      <c r="AL1053" s="11"/>
      <c r="AM1053" s="11"/>
      <c r="AN1053" s="11"/>
      <c r="AO1053" s="11"/>
      <c r="AP1053" s="11"/>
      <c r="AQ1053" s="11"/>
      <c r="AR1053" s="11"/>
      <c r="AS1053" s="11"/>
      <c r="AT1053" s="11"/>
      <c r="AU1053" s="11"/>
      <c r="AV1053" s="11"/>
      <c r="AW1053" s="11"/>
      <c r="AX1053" s="11"/>
      <c r="AY1053" s="11"/>
      <c r="AZ1053" s="11"/>
      <c r="BA1053" s="11"/>
      <c r="BB1053" s="11"/>
      <c r="BC1053" s="11"/>
      <c r="BD1053" s="11"/>
      <c r="BE1053" s="11"/>
      <c r="BF1053" s="11"/>
      <c r="BG1053" s="11"/>
    </row>
    <row r="1054" spans="3:59" x14ac:dyDescent="0.25">
      <c r="C1054" s="11"/>
      <c r="D1054" s="11"/>
      <c r="E1054" s="11"/>
      <c r="F1054" s="11"/>
      <c r="G1054" s="11"/>
      <c r="H1054" s="11"/>
      <c r="I1054" s="11"/>
      <c r="J1054" s="11"/>
      <c r="Q1054" s="11"/>
      <c r="R1054" s="11"/>
      <c r="S1054" s="11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4"/>
      <c r="AH1054" s="11"/>
      <c r="AI1054" s="11"/>
      <c r="AJ1054" s="11"/>
      <c r="AK1054" s="11"/>
      <c r="AL1054" s="11"/>
      <c r="AM1054" s="11"/>
      <c r="AN1054" s="11"/>
      <c r="AO1054" s="11"/>
      <c r="AP1054" s="11"/>
      <c r="AQ1054" s="11"/>
      <c r="AR1054" s="11"/>
      <c r="AS1054" s="11"/>
      <c r="AT1054" s="11"/>
      <c r="AU1054" s="11"/>
      <c r="AV1054" s="11"/>
      <c r="AW1054" s="11"/>
      <c r="AX1054" s="11"/>
      <c r="AY1054" s="11"/>
      <c r="AZ1054" s="11"/>
      <c r="BA1054" s="11"/>
      <c r="BB1054" s="11"/>
      <c r="BC1054" s="11"/>
      <c r="BD1054" s="11"/>
      <c r="BE1054" s="11"/>
      <c r="BF1054" s="11"/>
      <c r="BG1054" s="11"/>
    </row>
    <row r="1055" spans="3:59" x14ac:dyDescent="0.25">
      <c r="C1055" s="11"/>
      <c r="D1055" s="11"/>
      <c r="E1055" s="11"/>
      <c r="F1055" s="11"/>
      <c r="G1055" s="11"/>
      <c r="H1055" s="11"/>
      <c r="I1055" s="11"/>
      <c r="J1055" s="11"/>
      <c r="Q1055" s="11"/>
      <c r="R1055" s="11"/>
      <c r="S1055" s="11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4"/>
      <c r="AH1055" s="11"/>
      <c r="AI1055" s="11"/>
      <c r="AJ1055" s="11"/>
      <c r="AK1055" s="11"/>
      <c r="AL1055" s="11"/>
      <c r="AM1055" s="11"/>
      <c r="AN1055" s="11"/>
      <c r="AO1055" s="11"/>
      <c r="AP1055" s="11"/>
      <c r="AQ1055" s="11"/>
      <c r="AR1055" s="11"/>
      <c r="AS1055" s="11"/>
      <c r="AT1055" s="11"/>
      <c r="AU1055" s="11"/>
      <c r="AV1055" s="11"/>
      <c r="AW1055" s="11"/>
      <c r="AX1055" s="11"/>
      <c r="AY1055" s="11"/>
      <c r="AZ1055" s="11"/>
      <c r="BA1055" s="11"/>
      <c r="BB1055" s="11"/>
      <c r="BC1055" s="11"/>
      <c r="BD1055" s="11"/>
      <c r="BE1055" s="11"/>
      <c r="BF1055" s="11"/>
      <c r="BG1055" s="11"/>
    </row>
    <row r="1056" spans="3:59" x14ac:dyDescent="0.25">
      <c r="C1056" s="11"/>
      <c r="D1056" s="11"/>
      <c r="E1056" s="11"/>
      <c r="F1056" s="11"/>
      <c r="G1056" s="11"/>
      <c r="H1056" s="11"/>
      <c r="I1056" s="11"/>
      <c r="J1056" s="11"/>
      <c r="Q1056" s="11"/>
      <c r="R1056" s="11"/>
      <c r="S1056" s="11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4"/>
      <c r="AH1056" s="11"/>
      <c r="AI1056" s="11"/>
      <c r="AJ1056" s="11"/>
      <c r="AK1056" s="11"/>
      <c r="AL1056" s="11"/>
      <c r="AM1056" s="11"/>
      <c r="AN1056" s="11"/>
      <c r="AO1056" s="11"/>
      <c r="AP1056" s="11"/>
      <c r="AQ1056" s="11"/>
      <c r="AR1056" s="11"/>
      <c r="AS1056" s="11"/>
      <c r="AT1056" s="11"/>
      <c r="AU1056" s="11"/>
      <c r="AV1056" s="11"/>
      <c r="AW1056" s="11"/>
      <c r="AX1056" s="11"/>
      <c r="AY1056" s="11"/>
      <c r="AZ1056" s="11"/>
      <c r="BA1056" s="11"/>
      <c r="BB1056" s="11"/>
      <c r="BC1056" s="11"/>
      <c r="BD1056" s="11"/>
      <c r="BE1056" s="11"/>
      <c r="BF1056" s="11"/>
      <c r="BG1056" s="11"/>
    </row>
    <row r="1057" spans="3:59" x14ac:dyDescent="0.25">
      <c r="C1057" s="11"/>
      <c r="D1057" s="11"/>
      <c r="E1057" s="11"/>
      <c r="F1057" s="11"/>
      <c r="G1057" s="11"/>
      <c r="H1057" s="11"/>
      <c r="I1057" s="11"/>
      <c r="J1057" s="11"/>
      <c r="Q1057" s="11"/>
      <c r="R1057" s="11"/>
      <c r="S1057" s="11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4"/>
      <c r="AH1057" s="11"/>
      <c r="AI1057" s="11"/>
      <c r="AJ1057" s="11"/>
      <c r="AK1057" s="11"/>
      <c r="AL1057" s="11"/>
      <c r="AM1057" s="11"/>
      <c r="AN1057" s="11"/>
      <c r="AO1057" s="11"/>
      <c r="AP1057" s="11"/>
      <c r="AQ1057" s="11"/>
      <c r="AR1057" s="11"/>
      <c r="AS1057" s="11"/>
      <c r="AT1057" s="11"/>
      <c r="AU1057" s="11"/>
      <c r="AV1057" s="11"/>
      <c r="AW1057" s="11"/>
      <c r="AX1057" s="11"/>
      <c r="AY1057" s="11"/>
      <c r="AZ1057" s="11"/>
      <c r="BA1057" s="11"/>
      <c r="BB1057" s="11"/>
      <c r="BC1057" s="11"/>
      <c r="BD1057" s="11"/>
      <c r="BE1057" s="11"/>
      <c r="BF1057" s="11"/>
      <c r="BG1057" s="11"/>
    </row>
    <row r="1058" spans="3:59" x14ac:dyDescent="0.25">
      <c r="C1058" s="11"/>
      <c r="D1058" s="11"/>
      <c r="E1058" s="11"/>
      <c r="F1058" s="11"/>
      <c r="G1058" s="11"/>
      <c r="H1058" s="11"/>
      <c r="I1058" s="11"/>
      <c r="J1058" s="11"/>
      <c r="Q1058" s="11"/>
      <c r="R1058" s="11"/>
      <c r="S1058" s="11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4"/>
      <c r="AH1058" s="11"/>
      <c r="AI1058" s="11"/>
      <c r="AJ1058" s="11"/>
      <c r="AK1058" s="11"/>
      <c r="AL1058" s="11"/>
      <c r="AM1058" s="11"/>
      <c r="AN1058" s="11"/>
      <c r="AO1058" s="11"/>
      <c r="AP1058" s="11"/>
      <c r="AQ1058" s="11"/>
      <c r="AR1058" s="11"/>
      <c r="AS1058" s="11"/>
      <c r="AT1058" s="11"/>
      <c r="AU1058" s="11"/>
      <c r="AV1058" s="11"/>
      <c r="AW1058" s="11"/>
      <c r="AX1058" s="11"/>
      <c r="AY1058" s="11"/>
      <c r="AZ1058" s="11"/>
      <c r="BA1058" s="11"/>
      <c r="BB1058" s="11"/>
      <c r="BC1058" s="11"/>
      <c r="BD1058" s="11"/>
      <c r="BE1058" s="11"/>
      <c r="BF1058" s="11"/>
      <c r="BG1058" s="11"/>
    </row>
    <row r="1059" spans="3:59" x14ac:dyDescent="0.25">
      <c r="C1059" s="11"/>
      <c r="D1059" s="11"/>
      <c r="E1059" s="11"/>
      <c r="F1059" s="11"/>
      <c r="G1059" s="11"/>
      <c r="H1059" s="11"/>
      <c r="I1059" s="11"/>
      <c r="J1059" s="11"/>
      <c r="Q1059" s="11"/>
      <c r="R1059" s="11"/>
      <c r="S1059" s="11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4"/>
      <c r="AH1059" s="11"/>
      <c r="AI1059" s="11"/>
      <c r="AJ1059" s="11"/>
      <c r="AK1059" s="11"/>
      <c r="AL1059" s="11"/>
      <c r="AM1059" s="11"/>
      <c r="AN1059" s="11"/>
      <c r="AO1059" s="11"/>
      <c r="AP1059" s="11"/>
      <c r="AQ1059" s="11"/>
      <c r="AR1059" s="11"/>
      <c r="AS1059" s="11"/>
      <c r="AT1059" s="11"/>
      <c r="AU1059" s="11"/>
      <c r="AV1059" s="11"/>
      <c r="AW1059" s="11"/>
      <c r="AX1059" s="11"/>
      <c r="AY1059" s="11"/>
      <c r="AZ1059" s="11"/>
      <c r="BA1059" s="11"/>
      <c r="BB1059" s="11"/>
      <c r="BC1059" s="11"/>
      <c r="BD1059" s="11"/>
      <c r="BE1059" s="11"/>
      <c r="BF1059" s="11"/>
      <c r="BG1059" s="11"/>
    </row>
    <row r="1060" spans="3:59" x14ac:dyDescent="0.25">
      <c r="C1060" s="11"/>
      <c r="D1060" s="11"/>
      <c r="E1060" s="11"/>
      <c r="F1060" s="11"/>
      <c r="G1060" s="11"/>
      <c r="H1060" s="11"/>
      <c r="I1060" s="11"/>
      <c r="J1060" s="11"/>
      <c r="Q1060" s="11"/>
      <c r="R1060" s="11"/>
      <c r="S1060" s="11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4"/>
      <c r="AH1060" s="11"/>
      <c r="AI1060" s="11"/>
      <c r="AJ1060" s="11"/>
      <c r="AK1060" s="11"/>
      <c r="AL1060" s="11"/>
      <c r="AM1060" s="11"/>
      <c r="AN1060" s="11"/>
      <c r="AO1060" s="11"/>
      <c r="AP1060" s="11"/>
      <c r="AQ1060" s="11"/>
      <c r="AR1060" s="11"/>
      <c r="AS1060" s="11"/>
      <c r="AT1060" s="11"/>
      <c r="AU1060" s="11"/>
      <c r="AV1060" s="11"/>
      <c r="AW1060" s="11"/>
      <c r="AX1060" s="11"/>
      <c r="AY1060" s="11"/>
      <c r="AZ1060" s="11"/>
      <c r="BA1060" s="11"/>
      <c r="BB1060" s="11"/>
      <c r="BC1060" s="11"/>
      <c r="BD1060" s="11"/>
      <c r="BE1060" s="11"/>
      <c r="BF1060" s="11"/>
      <c r="BG1060" s="11"/>
    </row>
    <row r="1061" spans="3:59" x14ac:dyDescent="0.25">
      <c r="C1061" s="11"/>
      <c r="D1061" s="11"/>
      <c r="E1061" s="11"/>
      <c r="F1061" s="11"/>
      <c r="G1061" s="11"/>
      <c r="H1061" s="11"/>
      <c r="I1061" s="11"/>
      <c r="J1061" s="11"/>
      <c r="Q1061" s="11"/>
      <c r="R1061" s="11"/>
      <c r="S1061" s="11"/>
      <c r="T1061" s="11"/>
      <c r="U1061" s="11"/>
      <c r="V1061" s="11"/>
      <c r="W1061" s="11"/>
      <c r="X1061" s="11"/>
      <c r="Y1061" s="11"/>
      <c r="Z1061" s="11"/>
      <c r="AA1061" s="11"/>
      <c r="AB1061" s="11"/>
      <c r="AC1061" s="11"/>
      <c r="AD1061" s="11"/>
      <c r="AE1061" s="11"/>
      <c r="AF1061" s="11"/>
      <c r="AG1061" s="14"/>
      <c r="AH1061" s="11"/>
      <c r="AI1061" s="11"/>
      <c r="AJ1061" s="11"/>
      <c r="AK1061" s="11"/>
      <c r="AL1061" s="11"/>
      <c r="AM1061" s="11"/>
      <c r="AN1061" s="11"/>
      <c r="AO1061" s="11"/>
      <c r="AP1061" s="11"/>
      <c r="AQ1061" s="11"/>
      <c r="AR1061" s="11"/>
      <c r="AS1061" s="11"/>
      <c r="AT1061" s="11"/>
      <c r="AU1061" s="11"/>
      <c r="AV1061" s="11"/>
      <c r="AW1061" s="11"/>
      <c r="AX1061" s="11"/>
      <c r="AY1061" s="11"/>
      <c r="AZ1061" s="11"/>
      <c r="BA1061" s="11"/>
      <c r="BB1061" s="11"/>
      <c r="BC1061" s="11"/>
      <c r="BD1061" s="11"/>
      <c r="BE1061" s="11"/>
      <c r="BF1061" s="11"/>
      <c r="BG1061" s="11"/>
    </row>
    <row r="1062" spans="3:59" x14ac:dyDescent="0.25">
      <c r="C1062" s="11"/>
      <c r="D1062" s="11"/>
      <c r="E1062" s="11"/>
      <c r="F1062" s="11"/>
      <c r="G1062" s="11"/>
      <c r="H1062" s="11"/>
      <c r="I1062" s="11"/>
      <c r="J1062" s="11"/>
      <c r="Q1062" s="11"/>
      <c r="R1062" s="11"/>
      <c r="S1062" s="11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4"/>
      <c r="AH1062" s="11"/>
      <c r="AI1062" s="11"/>
      <c r="AJ1062" s="11"/>
      <c r="AK1062" s="11"/>
      <c r="AL1062" s="11"/>
      <c r="AM1062" s="11"/>
      <c r="AN1062" s="11"/>
      <c r="AO1062" s="11"/>
      <c r="AP1062" s="11"/>
      <c r="AQ1062" s="11"/>
      <c r="AR1062" s="11"/>
      <c r="AS1062" s="11"/>
      <c r="AT1062" s="11"/>
      <c r="AU1062" s="11"/>
      <c r="AV1062" s="11"/>
      <c r="AW1062" s="11"/>
      <c r="AX1062" s="11"/>
      <c r="AY1062" s="11"/>
      <c r="AZ1062" s="11"/>
      <c r="BA1062" s="11"/>
      <c r="BB1062" s="11"/>
      <c r="BC1062" s="11"/>
      <c r="BD1062" s="11"/>
      <c r="BE1062" s="11"/>
      <c r="BF1062" s="11"/>
      <c r="BG1062" s="11"/>
    </row>
    <row r="1063" spans="3:59" x14ac:dyDescent="0.25">
      <c r="C1063" s="11"/>
      <c r="D1063" s="11"/>
      <c r="E1063" s="11"/>
      <c r="F1063" s="11"/>
      <c r="G1063" s="11"/>
      <c r="H1063" s="11"/>
      <c r="I1063" s="11"/>
      <c r="J1063" s="11"/>
      <c r="Q1063" s="11"/>
      <c r="R1063" s="11"/>
      <c r="S1063" s="11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4"/>
      <c r="AH1063" s="11"/>
      <c r="AI1063" s="11"/>
      <c r="AJ1063" s="11"/>
      <c r="AK1063" s="11"/>
      <c r="AL1063" s="11"/>
      <c r="AM1063" s="11"/>
      <c r="AN1063" s="11"/>
      <c r="AO1063" s="11"/>
      <c r="AP1063" s="11"/>
      <c r="AQ1063" s="11"/>
      <c r="AR1063" s="11"/>
      <c r="AS1063" s="11"/>
      <c r="AT1063" s="11"/>
      <c r="AU1063" s="11"/>
      <c r="AV1063" s="11"/>
      <c r="AW1063" s="11"/>
      <c r="AX1063" s="11"/>
      <c r="AY1063" s="11"/>
      <c r="AZ1063" s="11"/>
      <c r="BA1063" s="11"/>
      <c r="BB1063" s="11"/>
      <c r="BC1063" s="11"/>
      <c r="BD1063" s="11"/>
      <c r="BE1063" s="11"/>
      <c r="BF1063" s="11"/>
      <c r="BG1063" s="11"/>
    </row>
    <row r="1064" spans="3:59" x14ac:dyDescent="0.25">
      <c r="C1064" s="11"/>
      <c r="D1064" s="11"/>
      <c r="E1064" s="11"/>
      <c r="F1064" s="11"/>
      <c r="G1064" s="11"/>
      <c r="H1064" s="11"/>
      <c r="I1064" s="11"/>
      <c r="J1064" s="11"/>
      <c r="Q1064" s="11"/>
      <c r="R1064" s="11"/>
      <c r="S1064" s="11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4"/>
      <c r="AH1064" s="11"/>
      <c r="AI1064" s="11"/>
      <c r="AJ1064" s="11"/>
      <c r="AK1064" s="11"/>
      <c r="AL1064" s="11"/>
      <c r="AM1064" s="11"/>
      <c r="AN1064" s="11"/>
      <c r="AO1064" s="11"/>
      <c r="AP1064" s="11"/>
      <c r="AQ1064" s="11"/>
      <c r="AR1064" s="11"/>
      <c r="AS1064" s="11"/>
      <c r="AT1064" s="11"/>
      <c r="AU1064" s="11"/>
      <c r="AV1064" s="11"/>
      <c r="AW1064" s="11"/>
      <c r="AX1064" s="11"/>
      <c r="AY1064" s="11"/>
      <c r="AZ1064" s="11"/>
      <c r="BA1064" s="11"/>
      <c r="BB1064" s="11"/>
      <c r="BC1064" s="11"/>
      <c r="BD1064" s="11"/>
      <c r="BE1064" s="11"/>
      <c r="BF1064" s="11"/>
      <c r="BG1064" s="11"/>
    </row>
    <row r="1065" spans="3:59" x14ac:dyDescent="0.25">
      <c r="C1065" s="11"/>
      <c r="D1065" s="11"/>
      <c r="E1065" s="11"/>
      <c r="F1065" s="11"/>
      <c r="G1065" s="11"/>
      <c r="H1065" s="11"/>
      <c r="I1065" s="11"/>
      <c r="J1065" s="11"/>
      <c r="Q1065" s="11"/>
      <c r="R1065" s="11"/>
      <c r="S1065" s="11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4"/>
      <c r="AH1065" s="11"/>
      <c r="AI1065" s="11"/>
      <c r="AJ1065" s="11"/>
      <c r="AK1065" s="11"/>
      <c r="AL1065" s="11"/>
      <c r="AM1065" s="11"/>
      <c r="AN1065" s="11"/>
      <c r="AO1065" s="11"/>
      <c r="AP1065" s="11"/>
      <c r="AQ1065" s="11"/>
      <c r="AR1065" s="11"/>
      <c r="AS1065" s="11"/>
      <c r="AT1065" s="11"/>
      <c r="AU1065" s="11"/>
      <c r="AV1065" s="11"/>
      <c r="AW1065" s="11"/>
      <c r="AX1065" s="11"/>
      <c r="AY1065" s="11"/>
      <c r="AZ1065" s="11"/>
      <c r="BA1065" s="11"/>
      <c r="BB1065" s="11"/>
      <c r="BC1065" s="11"/>
      <c r="BD1065" s="11"/>
      <c r="BE1065" s="11"/>
      <c r="BF1065" s="11"/>
      <c r="BG1065" s="11"/>
    </row>
    <row r="1066" spans="3:59" x14ac:dyDescent="0.25">
      <c r="C1066" s="11"/>
      <c r="D1066" s="11"/>
      <c r="E1066" s="11"/>
      <c r="F1066" s="11"/>
      <c r="G1066" s="11"/>
      <c r="H1066" s="11"/>
      <c r="I1066" s="11"/>
      <c r="J1066" s="11"/>
      <c r="Q1066" s="11"/>
      <c r="R1066" s="11"/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4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</row>
    <row r="1067" spans="3:59" x14ac:dyDescent="0.25">
      <c r="C1067" s="11"/>
      <c r="D1067" s="11"/>
      <c r="E1067" s="11"/>
      <c r="F1067" s="11"/>
      <c r="G1067" s="11"/>
      <c r="H1067" s="11"/>
      <c r="I1067" s="11"/>
      <c r="J1067" s="11"/>
      <c r="Q1067" s="11"/>
      <c r="R1067" s="11"/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4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</row>
    <row r="1068" spans="3:59" x14ac:dyDescent="0.25">
      <c r="C1068" s="11"/>
      <c r="D1068" s="11"/>
      <c r="E1068" s="11"/>
      <c r="F1068" s="11"/>
      <c r="G1068" s="11"/>
      <c r="H1068" s="11"/>
      <c r="I1068" s="11"/>
      <c r="J1068" s="11"/>
      <c r="Q1068" s="11"/>
      <c r="R1068" s="11"/>
      <c r="S1068" s="11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4"/>
      <c r="AH1068" s="11"/>
      <c r="AI1068" s="11"/>
      <c r="AJ1068" s="11"/>
      <c r="AK1068" s="11"/>
      <c r="AL1068" s="11"/>
      <c r="AM1068" s="11"/>
      <c r="AN1068" s="11"/>
      <c r="AO1068" s="11"/>
      <c r="AP1068" s="11"/>
      <c r="AQ1068" s="11"/>
      <c r="AR1068" s="11"/>
      <c r="AS1068" s="11"/>
      <c r="AT1068" s="11"/>
      <c r="AU1068" s="11"/>
      <c r="AV1068" s="11"/>
      <c r="AW1068" s="11"/>
      <c r="AX1068" s="11"/>
      <c r="AY1068" s="11"/>
      <c r="AZ1068" s="11"/>
      <c r="BA1068" s="11"/>
      <c r="BB1068" s="11"/>
      <c r="BC1068" s="11"/>
      <c r="BD1068" s="11"/>
      <c r="BE1068" s="11"/>
      <c r="BF1068" s="11"/>
      <c r="BG1068" s="11"/>
    </row>
    <row r="1069" spans="3:59" x14ac:dyDescent="0.25">
      <c r="C1069" s="11"/>
      <c r="D1069" s="11"/>
      <c r="E1069" s="11"/>
      <c r="F1069" s="11"/>
      <c r="G1069" s="11"/>
      <c r="H1069" s="11"/>
      <c r="I1069" s="11"/>
      <c r="J1069" s="11"/>
      <c r="Q1069" s="11"/>
      <c r="R1069" s="11"/>
      <c r="S1069" s="11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4"/>
      <c r="AH1069" s="11"/>
      <c r="AI1069" s="11"/>
      <c r="AJ1069" s="11"/>
      <c r="AK1069" s="11"/>
      <c r="AL1069" s="11"/>
      <c r="AM1069" s="11"/>
      <c r="AN1069" s="11"/>
      <c r="AO1069" s="11"/>
      <c r="AP1069" s="11"/>
      <c r="AQ1069" s="11"/>
      <c r="AR1069" s="11"/>
      <c r="AS1069" s="11"/>
      <c r="AT1069" s="11"/>
      <c r="AU1069" s="11"/>
      <c r="AV1069" s="11"/>
      <c r="AW1069" s="11"/>
      <c r="AX1069" s="11"/>
      <c r="AY1069" s="11"/>
      <c r="AZ1069" s="11"/>
      <c r="BA1069" s="11"/>
      <c r="BB1069" s="11"/>
      <c r="BC1069" s="11"/>
      <c r="BD1069" s="11"/>
      <c r="BE1069" s="11"/>
      <c r="BF1069" s="11"/>
      <c r="BG1069" s="11"/>
    </row>
    <row r="1070" spans="3:59" x14ac:dyDescent="0.25">
      <c r="C1070" s="11"/>
      <c r="D1070" s="11"/>
      <c r="E1070" s="11"/>
      <c r="F1070" s="11"/>
      <c r="G1070" s="11"/>
      <c r="H1070" s="11"/>
      <c r="I1070" s="11"/>
      <c r="J1070" s="11"/>
      <c r="Q1070" s="11"/>
      <c r="R1070" s="11"/>
      <c r="S1070" s="11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4"/>
      <c r="AH1070" s="11"/>
      <c r="AI1070" s="11"/>
      <c r="AJ1070" s="11"/>
      <c r="AK1070" s="11"/>
      <c r="AL1070" s="11"/>
      <c r="AM1070" s="11"/>
      <c r="AN1070" s="11"/>
      <c r="AO1070" s="11"/>
      <c r="AP1070" s="11"/>
      <c r="AQ1070" s="11"/>
      <c r="AR1070" s="11"/>
      <c r="AS1070" s="11"/>
      <c r="AT1070" s="11"/>
      <c r="AU1070" s="11"/>
      <c r="AV1070" s="11"/>
      <c r="AW1070" s="11"/>
      <c r="AX1070" s="11"/>
      <c r="AY1070" s="11"/>
      <c r="AZ1070" s="11"/>
      <c r="BA1070" s="11"/>
      <c r="BB1070" s="11"/>
      <c r="BC1070" s="11"/>
      <c r="BD1070" s="11"/>
      <c r="BE1070" s="11"/>
      <c r="BF1070" s="11"/>
      <c r="BG1070" s="11"/>
    </row>
    <row r="1071" spans="3:59" x14ac:dyDescent="0.25">
      <c r="C1071" s="11"/>
      <c r="D1071" s="11"/>
      <c r="E1071" s="11"/>
      <c r="F1071" s="11"/>
      <c r="G1071" s="11"/>
      <c r="H1071" s="11"/>
      <c r="I1071" s="11"/>
      <c r="J1071" s="11"/>
      <c r="Q1071" s="11"/>
      <c r="R1071" s="11"/>
      <c r="S1071" s="11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4"/>
      <c r="AH1071" s="11"/>
      <c r="AI1071" s="11"/>
      <c r="AJ1071" s="11"/>
      <c r="AK1071" s="11"/>
      <c r="AL1071" s="11"/>
      <c r="AM1071" s="11"/>
      <c r="AN1071" s="11"/>
      <c r="AO1071" s="11"/>
      <c r="AP1071" s="11"/>
      <c r="AQ1071" s="11"/>
      <c r="AR1071" s="11"/>
      <c r="AS1071" s="11"/>
      <c r="AT1071" s="11"/>
      <c r="AU1071" s="11"/>
      <c r="AV1071" s="11"/>
      <c r="AW1071" s="11"/>
      <c r="AX1071" s="11"/>
      <c r="AY1071" s="11"/>
      <c r="AZ1071" s="11"/>
      <c r="BA1071" s="11"/>
      <c r="BB1071" s="11"/>
      <c r="BC1071" s="11"/>
      <c r="BD1071" s="11"/>
      <c r="BE1071" s="11"/>
      <c r="BF1071" s="11"/>
      <c r="BG1071" s="11"/>
    </row>
    <row r="1072" spans="3:59" x14ac:dyDescent="0.25">
      <c r="C1072" s="11"/>
      <c r="D1072" s="11"/>
      <c r="E1072" s="11"/>
      <c r="F1072" s="11"/>
      <c r="G1072" s="11"/>
      <c r="H1072" s="11"/>
      <c r="I1072" s="11"/>
      <c r="J1072" s="11"/>
      <c r="Q1072" s="11"/>
      <c r="R1072" s="11"/>
      <c r="S1072" s="11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4"/>
      <c r="AH1072" s="11"/>
      <c r="AI1072" s="11"/>
      <c r="AJ1072" s="11"/>
      <c r="AK1072" s="11"/>
      <c r="AL1072" s="11"/>
      <c r="AM1072" s="11"/>
      <c r="AN1072" s="11"/>
      <c r="AO1072" s="11"/>
      <c r="AP1072" s="11"/>
      <c r="AQ1072" s="11"/>
      <c r="AR1072" s="11"/>
      <c r="AS1072" s="11"/>
      <c r="AT1072" s="11"/>
      <c r="AU1072" s="11"/>
      <c r="AV1072" s="11"/>
      <c r="AW1072" s="11"/>
      <c r="AX1072" s="11"/>
      <c r="AY1072" s="11"/>
      <c r="AZ1072" s="11"/>
      <c r="BA1072" s="11"/>
      <c r="BB1072" s="11"/>
      <c r="BC1072" s="11"/>
      <c r="BD1072" s="11"/>
      <c r="BE1072" s="11"/>
      <c r="BF1072" s="11"/>
      <c r="BG1072" s="11"/>
    </row>
  </sheetData>
  <mergeCells count="7">
    <mergeCell ref="K1:M1"/>
    <mergeCell ref="N1:P1"/>
    <mergeCell ref="A876:B876"/>
    <mergeCell ref="A893:B893"/>
    <mergeCell ref="A2:B2"/>
    <mergeCell ref="F1:G1"/>
    <mergeCell ref="H1:I1"/>
  </mergeCells>
  <pageMargins left="0.32" right="0.21" top="0.36" bottom="0.33" header="0.3" footer="0.3"/>
  <pageSetup paperSize="9" orientation="landscape" horizontalDpi="200" verticalDpi="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366"/>
  <sheetViews>
    <sheetView zoomScale="96" zoomScaleNormal="96" workbookViewId="0">
      <pane xSplit="2" ySplit="3" topLeftCell="AK214" activePane="bottomRight" state="frozen"/>
      <selection pane="topRight" activeCell="E1" sqref="E1"/>
      <selection pane="bottomLeft" activeCell="A4" sqref="A4"/>
      <selection pane="bottomRight" activeCell="B239" sqref="B239"/>
    </sheetView>
  </sheetViews>
  <sheetFormatPr baseColWidth="10" defaultRowHeight="15" x14ac:dyDescent="0.25"/>
  <cols>
    <col min="1" max="1" width="9.28515625" style="2" customWidth="1"/>
    <col min="2" max="2" width="101.28515625" customWidth="1"/>
    <col min="3" max="3" width="14.140625" style="6" customWidth="1"/>
    <col min="4" max="15" width="13.28515625" style="15" customWidth="1"/>
    <col min="16" max="16" width="12.140625" bestFit="1" customWidth="1"/>
    <col min="17" max="18" width="12.140625" customWidth="1"/>
    <col min="19" max="19" width="12.7109375" customWidth="1"/>
    <col min="20" max="20" width="11.5703125" customWidth="1"/>
    <col min="21" max="21" width="12.140625" bestFit="1" customWidth="1"/>
    <col min="22" max="22" width="12.140625" customWidth="1"/>
    <col min="23" max="24" width="11.5703125" bestFit="1" customWidth="1"/>
    <col min="25" max="25" width="12.85546875" customWidth="1"/>
    <col min="26" max="28" width="11.5703125" bestFit="1" customWidth="1"/>
    <col min="29" max="29" width="12.140625" bestFit="1" customWidth="1"/>
    <col min="30" max="31" width="12.140625" customWidth="1"/>
    <col min="32" max="32" width="11.5703125" bestFit="1" customWidth="1"/>
    <col min="33" max="33" width="11.5703125" customWidth="1"/>
    <col min="34" max="34" width="11.5703125" bestFit="1" customWidth="1"/>
    <col min="35" max="37" width="11.5703125" customWidth="1"/>
    <col min="38" max="38" width="11.5703125" bestFit="1" customWidth="1"/>
    <col min="39" max="39" width="13.5703125" customWidth="1"/>
    <col min="40" max="41" width="13.140625" customWidth="1"/>
    <col min="42" max="42" width="13.28515625" customWidth="1"/>
    <col min="43" max="43" width="11.5703125" customWidth="1"/>
    <col min="44" max="44" width="11.5703125" bestFit="1" customWidth="1"/>
    <col min="45" max="48" width="11.5703125" customWidth="1"/>
    <col min="49" max="49" width="17.140625" customWidth="1"/>
  </cols>
  <sheetData>
    <row r="1" spans="1:49" ht="21" x14ac:dyDescent="0.35">
      <c r="B1" s="221" t="s">
        <v>243</v>
      </c>
      <c r="G1" s="263" t="s">
        <v>104</v>
      </c>
      <c r="H1" s="263"/>
      <c r="I1" s="264" t="s">
        <v>105</v>
      </c>
      <c r="J1" s="264"/>
      <c r="K1" s="174" t="s">
        <v>127</v>
      </c>
      <c r="L1" s="267" t="s">
        <v>641</v>
      </c>
      <c r="M1" s="174"/>
      <c r="N1" s="264"/>
      <c r="O1" s="264"/>
    </row>
    <row r="2" spans="1:49" ht="21" x14ac:dyDescent="0.35">
      <c r="A2" s="266" t="s">
        <v>1</v>
      </c>
      <c r="B2" s="266"/>
      <c r="C2" s="97" t="s">
        <v>95</v>
      </c>
      <c r="D2" s="15" t="s">
        <v>77</v>
      </c>
      <c r="E2" s="15" t="s">
        <v>121</v>
      </c>
      <c r="F2" s="15" t="s">
        <v>71</v>
      </c>
      <c r="G2" s="142" t="s">
        <v>107</v>
      </c>
      <c r="H2" s="142" t="s">
        <v>108</v>
      </c>
      <c r="I2" s="149" t="s">
        <v>110</v>
      </c>
      <c r="J2" s="149" t="s">
        <v>108</v>
      </c>
      <c r="K2" s="142"/>
      <c r="L2" s="267"/>
      <c r="M2" s="142"/>
      <c r="N2" s="149"/>
      <c r="O2" s="149"/>
    </row>
    <row r="3" spans="1:49" ht="21" x14ac:dyDescent="0.35">
      <c r="A3" s="19"/>
      <c r="B3" s="226" t="s">
        <v>152</v>
      </c>
      <c r="C3" s="20">
        <v>51101</v>
      </c>
      <c r="D3" s="20">
        <v>51201</v>
      </c>
      <c r="E3" s="172">
        <v>51203</v>
      </c>
      <c r="F3" s="21">
        <v>51301</v>
      </c>
      <c r="G3" s="100">
        <v>51401</v>
      </c>
      <c r="H3" s="20">
        <v>51402</v>
      </c>
      <c r="I3" s="124">
        <v>51501</v>
      </c>
      <c r="J3" s="74">
        <v>51502</v>
      </c>
      <c r="K3" s="143">
        <v>51701</v>
      </c>
      <c r="L3" s="235">
        <v>51702</v>
      </c>
      <c r="M3" s="143">
        <v>51903</v>
      </c>
      <c r="N3" s="143">
        <v>54101</v>
      </c>
      <c r="O3" s="143">
        <v>54103</v>
      </c>
      <c r="P3" s="20">
        <v>54104</v>
      </c>
      <c r="Q3" s="91">
        <v>54105</v>
      </c>
      <c r="R3" s="91">
        <v>54106</v>
      </c>
      <c r="S3" s="20">
        <v>54107</v>
      </c>
      <c r="T3" s="91">
        <v>54108</v>
      </c>
      <c r="U3" s="20">
        <v>54109</v>
      </c>
      <c r="V3" s="136">
        <v>54110</v>
      </c>
      <c r="W3" s="20">
        <v>54111</v>
      </c>
      <c r="X3" s="20">
        <v>54112</v>
      </c>
      <c r="Y3" s="20">
        <v>54114</v>
      </c>
      <c r="Z3" s="20">
        <v>54115</v>
      </c>
      <c r="AA3" s="20">
        <v>54118</v>
      </c>
      <c r="AB3" s="20">
        <v>54119</v>
      </c>
      <c r="AC3" s="20">
        <v>54199</v>
      </c>
      <c r="AD3" s="148">
        <v>54202</v>
      </c>
      <c r="AE3" s="200">
        <v>54203</v>
      </c>
      <c r="AF3" s="20">
        <v>54301</v>
      </c>
      <c r="AG3" s="164">
        <v>54302</v>
      </c>
      <c r="AH3" s="20">
        <v>54303</v>
      </c>
      <c r="AI3" s="91">
        <v>54304</v>
      </c>
      <c r="AJ3" s="159">
        <v>54305</v>
      </c>
      <c r="AK3" s="170">
        <v>54313</v>
      </c>
      <c r="AL3" s="20">
        <v>54401</v>
      </c>
      <c r="AM3" s="20">
        <v>54403</v>
      </c>
      <c r="AN3" s="20">
        <v>54505</v>
      </c>
      <c r="AO3" s="186">
        <v>55509</v>
      </c>
      <c r="AP3" s="54">
        <v>55603</v>
      </c>
      <c r="AQ3" s="78">
        <v>55703</v>
      </c>
      <c r="AR3" s="20">
        <v>61101</v>
      </c>
      <c r="AS3" s="172">
        <v>61104</v>
      </c>
      <c r="AT3" s="172">
        <v>61110</v>
      </c>
      <c r="AU3" s="172">
        <v>61199</v>
      </c>
      <c r="AV3" s="172">
        <v>61403</v>
      </c>
      <c r="AW3" s="87" t="s">
        <v>59</v>
      </c>
    </row>
    <row r="4" spans="1:49" ht="21" x14ac:dyDescent="0.35">
      <c r="B4" s="74" t="s">
        <v>58</v>
      </c>
      <c r="C4" s="11"/>
      <c r="D4" s="14"/>
      <c r="E4" s="14"/>
      <c r="F4" s="14"/>
      <c r="G4" s="14"/>
      <c r="H4" s="14"/>
      <c r="I4" s="14"/>
      <c r="J4" s="14"/>
      <c r="K4" s="18"/>
      <c r="L4" s="18"/>
      <c r="M4" s="18"/>
      <c r="N4" s="18"/>
      <c r="O4" s="18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</row>
    <row r="5" spans="1:49" ht="19.5" customHeight="1" x14ac:dyDescent="0.25">
      <c r="A5" s="2" t="s">
        <v>150</v>
      </c>
      <c r="B5" t="s">
        <v>151</v>
      </c>
      <c r="C5" s="11"/>
      <c r="D5" s="14"/>
      <c r="E5" s="14"/>
      <c r="F5" s="14"/>
      <c r="G5" s="14"/>
      <c r="H5" s="18"/>
      <c r="I5" s="14"/>
      <c r="J5" s="11"/>
      <c r="K5" s="18"/>
      <c r="L5" s="18"/>
      <c r="M5" s="18">
        <v>3871.85</v>
      </c>
      <c r="N5" s="18"/>
      <c r="O5" s="18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88">
        <f t="shared" ref="AW5:AW69" si="0">SUM(C5:AV5)</f>
        <v>3871.85</v>
      </c>
    </row>
    <row r="6" spans="1:49" ht="15.75" x14ac:dyDescent="0.25">
      <c r="A6" s="2" t="s">
        <v>155</v>
      </c>
      <c r="B6" s="53" t="s">
        <v>158</v>
      </c>
      <c r="C6" s="11"/>
      <c r="D6" s="18"/>
      <c r="E6" s="18"/>
      <c r="F6" s="14"/>
      <c r="G6" s="14"/>
      <c r="H6" s="14"/>
      <c r="I6" s="14"/>
      <c r="J6" s="18"/>
      <c r="K6" s="18"/>
      <c r="L6" s="18"/>
      <c r="M6" s="18"/>
      <c r="N6" s="18">
        <v>33</v>
      </c>
      <c r="O6" s="18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88">
        <f t="shared" si="0"/>
        <v>33</v>
      </c>
    </row>
    <row r="7" spans="1:49" ht="15.75" x14ac:dyDescent="0.25">
      <c r="A7" s="2" t="s">
        <v>155</v>
      </c>
      <c r="B7" s="53" t="s">
        <v>159</v>
      </c>
      <c r="C7" s="11"/>
      <c r="D7" s="18"/>
      <c r="E7" s="18"/>
      <c r="F7" s="18"/>
      <c r="G7" s="14"/>
      <c r="H7" s="14"/>
      <c r="I7" s="14"/>
      <c r="J7" s="14"/>
      <c r="K7" s="18"/>
      <c r="L7" s="18"/>
      <c r="M7" s="18"/>
      <c r="N7" s="18">
        <v>90.3</v>
      </c>
      <c r="O7" s="18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88">
        <f t="shared" si="0"/>
        <v>90.3</v>
      </c>
    </row>
    <row r="8" spans="1:49" ht="15.75" x14ac:dyDescent="0.25">
      <c r="A8" s="2" t="s">
        <v>164</v>
      </c>
      <c r="B8" s="53" t="s">
        <v>165</v>
      </c>
      <c r="C8" s="11"/>
      <c r="D8" s="18"/>
      <c r="E8" s="18"/>
      <c r="F8" s="14"/>
      <c r="G8" s="14"/>
      <c r="H8" s="14"/>
      <c r="I8" s="14"/>
      <c r="J8" s="14"/>
      <c r="K8" s="18"/>
      <c r="L8" s="18"/>
      <c r="M8" s="18"/>
      <c r="N8" s="18">
        <v>13.75</v>
      </c>
      <c r="O8" s="18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88">
        <f t="shared" si="0"/>
        <v>13.75</v>
      </c>
    </row>
    <row r="9" spans="1:49" ht="15.75" x14ac:dyDescent="0.25">
      <c r="A9" s="2" t="s">
        <v>164</v>
      </c>
      <c r="B9" s="53" t="s">
        <v>166</v>
      </c>
      <c r="C9" s="11"/>
      <c r="D9" s="14"/>
      <c r="E9" s="14"/>
      <c r="F9" s="18"/>
      <c r="G9" s="18"/>
      <c r="H9" s="14"/>
      <c r="I9" s="14"/>
      <c r="J9" s="14"/>
      <c r="K9" s="18"/>
      <c r="L9" s="18"/>
      <c r="M9" s="18"/>
      <c r="N9" s="18">
        <v>22</v>
      </c>
      <c r="O9" s="18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88">
        <f t="shared" si="0"/>
        <v>22</v>
      </c>
    </row>
    <row r="10" spans="1:49" ht="15.75" x14ac:dyDescent="0.25">
      <c r="A10" s="2" t="s">
        <v>164</v>
      </c>
      <c r="B10" s="53" t="s">
        <v>167</v>
      </c>
      <c r="C10" s="11"/>
      <c r="D10" s="14"/>
      <c r="E10" s="14"/>
      <c r="F10" s="14"/>
      <c r="G10" s="14"/>
      <c r="H10" s="14"/>
      <c r="I10" s="14"/>
      <c r="J10" s="14"/>
      <c r="K10" s="18"/>
      <c r="L10" s="18"/>
      <c r="M10" s="18"/>
      <c r="N10" s="18">
        <v>38.5</v>
      </c>
      <c r="O10" s="18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88">
        <f t="shared" si="0"/>
        <v>38.5</v>
      </c>
    </row>
    <row r="11" spans="1:49" ht="15.75" x14ac:dyDescent="0.25">
      <c r="A11" s="2" t="s">
        <v>164</v>
      </c>
      <c r="B11" s="53" t="s">
        <v>168</v>
      </c>
      <c r="C11" s="11"/>
      <c r="D11" s="14"/>
      <c r="E11" s="14"/>
      <c r="F11" s="14"/>
      <c r="G11" s="14"/>
      <c r="H11" s="14"/>
      <c r="I11" s="14"/>
      <c r="J11" s="14"/>
      <c r="K11" s="18"/>
      <c r="L11" s="18"/>
      <c r="M11" s="18"/>
      <c r="N11" s="18">
        <v>46.75</v>
      </c>
      <c r="O11" s="18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88">
        <f t="shared" si="0"/>
        <v>46.75</v>
      </c>
    </row>
    <row r="12" spans="1:49" ht="15.75" x14ac:dyDescent="0.25">
      <c r="A12" s="2" t="s">
        <v>164</v>
      </c>
      <c r="B12" s="53" t="s">
        <v>169</v>
      </c>
      <c r="C12" s="11"/>
      <c r="D12" s="14"/>
      <c r="E12" s="14"/>
      <c r="F12" s="14"/>
      <c r="G12" s="14"/>
      <c r="H12" s="14"/>
      <c r="I12" s="14"/>
      <c r="J12" s="14"/>
      <c r="K12" s="18"/>
      <c r="L12" s="18"/>
      <c r="M12" s="18"/>
      <c r="N12" s="18">
        <v>35.75</v>
      </c>
      <c r="O12" s="18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88">
        <f t="shared" si="0"/>
        <v>35.75</v>
      </c>
    </row>
    <row r="13" spans="1:49" ht="15.75" x14ac:dyDescent="0.25">
      <c r="A13" s="2" t="s">
        <v>164</v>
      </c>
      <c r="B13" s="53" t="s">
        <v>170</v>
      </c>
      <c r="C13" s="11"/>
      <c r="D13" s="14"/>
      <c r="E13" s="14"/>
      <c r="F13" s="14"/>
      <c r="G13" s="14"/>
      <c r="H13" s="14"/>
      <c r="I13" s="14"/>
      <c r="J13" s="14"/>
      <c r="K13" s="18"/>
      <c r="L13" s="18"/>
      <c r="M13" s="18"/>
      <c r="N13" s="18">
        <v>24.75</v>
      </c>
      <c r="O13" s="18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88">
        <f t="shared" si="0"/>
        <v>24.75</v>
      </c>
    </row>
    <row r="14" spans="1:49" ht="15.75" x14ac:dyDescent="0.25">
      <c r="A14" s="2" t="s">
        <v>164</v>
      </c>
      <c r="B14" s="53" t="s">
        <v>173</v>
      </c>
      <c r="C14" s="11">
        <v>15873.31</v>
      </c>
      <c r="D14" s="14"/>
      <c r="E14" s="14"/>
      <c r="F14" s="14"/>
      <c r="G14" s="14"/>
      <c r="H14" s="14"/>
      <c r="I14" s="14"/>
      <c r="J14" s="14"/>
      <c r="K14" s="18"/>
      <c r="L14" s="18"/>
      <c r="M14" s="18"/>
      <c r="N14" s="18"/>
      <c r="O14" s="18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88">
        <f t="shared" si="0"/>
        <v>15873.31</v>
      </c>
    </row>
    <row r="15" spans="1:49" ht="15.75" x14ac:dyDescent="0.25">
      <c r="A15" s="2" t="s">
        <v>164</v>
      </c>
      <c r="B15" s="53" t="s">
        <v>174</v>
      </c>
      <c r="C15" s="11"/>
      <c r="D15" s="18">
        <v>4520</v>
      </c>
      <c r="E15" s="18"/>
      <c r="F15" s="11"/>
      <c r="G15" s="11"/>
      <c r="H15" s="14"/>
      <c r="I15" s="14"/>
      <c r="J15" s="14"/>
      <c r="K15" s="18"/>
      <c r="L15" s="18"/>
      <c r="M15" s="18"/>
      <c r="N15" s="18"/>
      <c r="O15" s="18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88">
        <f t="shared" si="0"/>
        <v>4520</v>
      </c>
    </row>
    <row r="16" spans="1:49" ht="15.75" x14ac:dyDescent="0.25">
      <c r="A16" s="2" t="s">
        <v>164</v>
      </c>
      <c r="B16" s="53" t="s">
        <v>192</v>
      </c>
      <c r="C16" s="11"/>
      <c r="D16" s="14"/>
      <c r="E16" s="14"/>
      <c r="F16" s="11"/>
      <c r="G16" s="11"/>
      <c r="H16" s="14"/>
      <c r="I16" s="14"/>
      <c r="J16" s="14"/>
      <c r="K16" s="18"/>
      <c r="L16" s="18"/>
      <c r="M16" s="18"/>
      <c r="N16" s="18">
        <v>70.5</v>
      </c>
      <c r="O16" s="18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88">
        <f t="shared" si="0"/>
        <v>70.5</v>
      </c>
    </row>
    <row r="17" spans="1:57" ht="15.75" x14ac:dyDescent="0.25">
      <c r="A17" s="2" t="s">
        <v>194</v>
      </c>
      <c r="B17" s="53" t="s">
        <v>196</v>
      </c>
      <c r="C17" s="11"/>
      <c r="D17" s="18"/>
      <c r="E17" s="18"/>
      <c r="F17" s="11"/>
      <c r="G17" s="11"/>
      <c r="H17" s="14"/>
      <c r="I17" s="14"/>
      <c r="J17" s="14"/>
      <c r="K17" s="18">
        <v>634.69000000000005</v>
      </c>
      <c r="L17" s="18"/>
      <c r="M17" s="18"/>
      <c r="N17" s="18"/>
      <c r="O17" s="18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88">
        <f t="shared" si="0"/>
        <v>634.69000000000005</v>
      </c>
    </row>
    <row r="18" spans="1:57" ht="15.75" x14ac:dyDescent="0.25">
      <c r="A18" s="2" t="s">
        <v>194</v>
      </c>
      <c r="B18" s="53" t="s">
        <v>197</v>
      </c>
      <c r="C18" s="11"/>
      <c r="D18" s="14"/>
      <c r="E18" s="14"/>
      <c r="F18" s="14"/>
      <c r="G18" s="14"/>
      <c r="H18" s="14"/>
      <c r="I18" s="14"/>
      <c r="J18" s="14"/>
      <c r="K18" s="18"/>
      <c r="L18" s="18"/>
      <c r="M18" s="18"/>
      <c r="N18" s="18">
        <v>41.25</v>
      </c>
      <c r="O18" s="18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88">
        <f t="shared" si="0"/>
        <v>41.25</v>
      </c>
    </row>
    <row r="19" spans="1:57" ht="15.75" x14ac:dyDescent="0.25">
      <c r="A19" s="2" t="s">
        <v>206</v>
      </c>
      <c r="B19" s="117" t="s">
        <v>207</v>
      </c>
      <c r="C19" s="11"/>
      <c r="D19" s="11"/>
      <c r="E19" s="11"/>
      <c r="F19" s="11"/>
      <c r="G19" s="11"/>
      <c r="H19" s="14"/>
      <c r="I19" s="14"/>
      <c r="J19" s="14"/>
      <c r="K19" s="18"/>
      <c r="L19" s="18"/>
      <c r="M19" s="18"/>
      <c r="N19" s="11">
        <v>59.5</v>
      </c>
      <c r="O19" s="18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88">
        <f t="shared" si="0"/>
        <v>59.5</v>
      </c>
    </row>
    <row r="20" spans="1:57" ht="17.25" customHeight="1" x14ac:dyDescent="0.25">
      <c r="A20" s="2" t="s">
        <v>206</v>
      </c>
      <c r="B20" s="117" t="s">
        <v>208</v>
      </c>
      <c r="C20" s="11"/>
      <c r="D20" s="11"/>
      <c r="E20" s="11"/>
      <c r="F20" s="11"/>
      <c r="G20" s="11"/>
      <c r="H20" s="18"/>
      <c r="I20" s="14"/>
      <c r="J20" s="14"/>
      <c r="K20" s="18"/>
      <c r="L20" s="18"/>
      <c r="M20" s="18"/>
      <c r="N20" s="11">
        <v>27.5</v>
      </c>
      <c r="O20" s="18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88">
        <f t="shared" si="0"/>
        <v>27.5</v>
      </c>
    </row>
    <row r="21" spans="1:57" ht="15.75" x14ac:dyDescent="0.25">
      <c r="A21" s="2" t="s">
        <v>209</v>
      </c>
      <c r="B21" s="2" t="s">
        <v>211</v>
      </c>
      <c r="C21" s="11"/>
      <c r="D21" s="11"/>
      <c r="E21" s="11"/>
      <c r="F21" s="11"/>
      <c r="G21" s="11"/>
      <c r="H21" s="11"/>
      <c r="I21" s="11"/>
      <c r="J21" s="11"/>
      <c r="K21" s="18"/>
      <c r="L21" s="18"/>
      <c r="M21" s="18"/>
      <c r="N21" s="18">
        <v>52.5</v>
      </c>
      <c r="O21" s="18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4"/>
      <c r="AC21" s="14"/>
      <c r="AD21" s="14"/>
      <c r="AE21" s="14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88">
        <f t="shared" si="0"/>
        <v>52.5</v>
      </c>
      <c r="AX21" s="11"/>
      <c r="AY21" s="11"/>
      <c r="AZ21" s="11"/>
      <c r="BA21" s="11"/>
      <c r="BB21" s="11"/>
      <c r="BC21" s="11"/>
      <c r="BD21" s="11"/>
      <c r="BE21" s="11"/>
    </row>
    <row r="22" spans="1:57" ht="15.75" x14ac:dyDescent="0.25">
      <c r="A22" s="2" t="s">
        <v>209</v>
      </c>
      <c r="B22" s="2" t="s">
        <v>212</v>
      </c>
      <c r="C22" s="11"/>
      <c r="D22" s="18"/>
      <c r="E22" s="18"/>
      <c r="F22" s="11"/>
      <c r="G22" s="11"/>
      <c r="H22" s="14"/>
      <c r="I22" s="14"/>
      <c r="J22" s="14"/>
      <c r="K22" s="18"/>
      <c r="L22" s="18"/>
      <c r="M22" s="18"/>
      <c r="N22" s="18">
        <v>33</v>
      </c>
      <c r="O22" s="18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88">
        <f t="shared" si="0"/>
        <v>33</v>
      </c>
    </row>
    <row r="23" spans="1:57" ht="15.75" x14ac:dyDescent="0.25">
      <c r="A23" s="2" t="s">
        <v>214</v>
      </c>
      <c r="B23" s="2" t="s">
        <v>215</v>
      </c>
      <c r="C23" s="11"/>
      <c r="D23" s="14"/>
      <c r="E23" s="14"/>
      <c r="F23" s="14"/>
      <c r="G23" s="14"/>
      <c r="H23" s="14"/>
      <c r="I23" s="14"/>
      <c r="J23" s="14"/>
      <c r="K23" s="18"/>
      <c r="L23" s="18"/>
      <c r="M23" s="18"/>
      <c r="N23" s="18">
        <v>41.25</v>
      </c>
      <c r="O23" s="18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88">
        <f t="shared" si="0"/>
        <v>41.25</v>
      </c>
    </row>
    <row r="24" spans="1:57" ht="15.75" x14ac:dyDescent="0.25">
      <c r="A24" s="2" t="s">
        <v>214</v>
      </c>
      <c r="B24" s="2" t="s">
        <v>216</v>
      </c>
      <c r="C24" s="11"/>
      <c r="D24" s="14"/>
      <c r="E24" s="14"/>
      <c r="F24" s="14"/>
      <c r="G24" s="14"/>
      <c r="H24" s="14"/>
      <c r="I24" s="14"/>
      <c r="J24" s="14"/>
      <c r="K24" s="18"/>
      <c r="L24" s="18"/>
      <c r="M24" s="18"/>
      <c r="N24" s="18">
        <v>130</v>
      </c>
      <c r="O24" s="18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88">
        <f t="shared" si="0"/>
        <v>130</v>
      </c>
    </row>
    <row r="25" spans="1:57" ht="16.5" customHeight="1" x14ac:dyDescent="0.25">
      <c r="A25" s="2" t="s">
        <v>222</v>
      </c>
      <c r="B25" s="2" t="s">
        <v>224</v>
      </c>
      <c r="C25" s="11"/>
      <c r="D25" s="11"/>
      <c r="E25" s="11"/>
      <c r="F25" s="14"/>
      <c r="G25" s="14"/>
      <c r="H25" s="14"/>
      <c r="I25" s="14"/>
      <c r="J25" s="14"/>
      <c r="K25" s="18"/>
      <c r="L25" s="18"/>
      <c r="M25" s="18"/>
      <c r="N25" s="18">
        <v>41.25</v>
      </c>
      <c r="O25" s="18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88">
        <f t="shared" si="0"/>
        <v>41.25</v>
      </c>
    </row>
    <row r="26" spans="1:57" ht="15.75" customHeight="1" x14ac:dyDescent="0.25">
      <c r="A26" s="2" t="s">
        <v>222</v>
      </c>
      <c r="B26" s="2" t="s">
        <v>225</v>
      </c>
      <c r="C26" s="11"/>
      <c r="D26" s="14"/>
      <c r="E26" s="14"/>
      <c r="F26" s="14"/>
      <c r="G26" s="14"/>
      <c r="H26" s="14"/>
      <c r="I26" s="14"/>
      <c r="J26" s="14"/>
      <c r="K26" s="18"/>
      <c r="L26" s="18"/>
      <c r="M26" s="18"/>
      <c r="N26" s="18"/>
      <c r="O26" s="18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>
        <v>25</v>
      </c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88">
        <f t="shared" si="0"/>
        <v>25</v>
      </c>
    </row>
    <row r="27" spans="1:57" ht="15.75" x14ac:dyDescent="0.25">
      <c r="A27" s="2" t="s">
        <v>222</v>
      </c>
      <c r="B27" s="2" t="s">
        <v>226</v>
      </c>
      <c r="C27" s="11"/>
      <c r="D27" s="11"/>
      <c r="E27" s="11"/>
      <c r="F27" s="14"/>
      <c r="G27" s="14"/>
      <c r="H27" s="14"/>
      <c r="I27" s="14"/>
      <c r="J27" s="14"/>
      <c r="K27" s="18"/>
      <c r="L27" s="18"/>
      <c r="M27" s="18"/>
      <c r="N27" s="18"/>
      <c r="O27" s="18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>
        <v>25</v>
      </c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88">
        <f t="shared" si="0"/>
        <v>25</v>
      </c>
    </row>
    <row r="28" spans="1:57" ht="15.75" x14ac:dyDescent="0.25">
      <c r="A28" s="2" t="s">
        <v>222</v>
      </c>
      <c r="B28" s="2" t="s">
        <v>227</v>
      </c>
      <c r="C28" s="11"/>
      <c r="D28" s="14"/>
      <c r="E28" s="14"/>
      <c r="F28" s="14"/>
      <c r="G28" s="14"/>
      <c r="H28" s="14"/>
      <c r="I28" s="14"/>
      <c r="J28" s="14"/>
      <c r="K28" s="18"/>
      <c r="L28" s="18"/>
      <c r="M28" s="18"/>
      <c r="N28" s="18"/>
      <c r="O28" s="18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>
        <v>25</v>
      </c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88">
        <f t="shared" si="0"/>
        <v>25</v>
      </c>
    </row>
    <row r="29" spans="1:57" ht="15.75" x14ac:dyDescent="0.25">
      <c r="A29" s="2" t="s">
        <v>222</v>
      </c>
      <c r="B29" s="2" t="s">
        <v>228</v>
      </c>
      <c r="C29" s="11"/>
      <c r="D29" s="11"/>
      <c r="E29" s="11"/>
      <c r="F29" s="14"/>
      <c r="G29" s="14"/>
      <c r="H29" s="14"/>
      <c r="I29" s="14"/>
      <c r="J29" s="14"/>
      <c r="K29" s="18"/>
      <c r="L29" s="18"/>
      <c r="M29" s="18"/>
      <c r="N29" s="18"/>
      <c r="O29" s="18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>
        <v>25</v>
      </c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88">
        <f t="shared" si="0"/>
        <v>25</v>
      </c>
    </row>
    <row r="30" spans="1:57" ht="15.75" x14ac:dyDescent="0.25">
      <c r="A30" s="2" t="s">
        <v>222</v>
      </c>
      <c r="B30" s="2" t="s">
        <v>229</v>
      </c>
      <c r="C30" s="11"/>
      <c r="D30" s="14"/>
      <c r="E30" s="14"/>
      <c r="F30" s="14"/>
      <c r="G30" s="14"/>
      <c r="H30" s="14"/>
      <c r="I30" s="14"/>
      <c r="J30" s="14"/>
      <c r="K30" s="18"/>
      <c r="L30" s="18"/>
      <c r="M30" s="18"/>
      <c r="N30" s="18"/>
      <c r="O30" s="18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>
        <v>25</v>
      </c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88">
        <f t="shared" si="0"/>
        <v>25</v>
      </c>
    </row>
    <row r="31" spans="1:57" ht="15.75" x14ac:dyDescent="0.25">
      <c r="A31" s="2" t="s">
        <v>222</v>
      </c>
      <c r="B31" s="2" t="s">
        <v>230</v>
      </c>
      <c r="C31" s="11"/>
      <c r="D31" s="14"/>
      <c r="E31" s="14"/>
      <c r="F31" s="14"/>
      <c r="G31" s="14"/>
      <c r="H31" s="14"/>
      <c r="I31" s="14"/>
      <c r="J31" s="14"/>
      <c r="K31" s="18"/>
      <c r="L31" s="18"/>
      <c r="M31" s="18"/>
      <c r="N31" s="18"/>
      <c r="O31" s="18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>
        <v>25</v>
      </c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88">
        <f t="shared" si="0"/>
        <v>25</v>
      </c>
    </row>
    <row r="32" spans="1:57" ht="15.75" x14ac:dyDescent="0.25">
      <c r="A32" s="2" t="s">
        <v>222</v>
      </c>
      <c r="B32" s="2" t="s">
        <v>231</v>
      </c>
      <c r="C32" s="11"/>
      <c r="D32" s="18"/>
      <c r="E32" s="18"/>
      <c r="F32" s="14"/>
      <c r="G32" s="14"/>
      <c r="H32" s="14"/>
      <c r="I32" s="14"/>
      <c r="J32" s="14"/>
      <c r="K32" s="18"/>
      <c r="L32" s="18"/>
      <c r="M32" s="18"/>
      <c r="N32" s="18"/>
      <c r="O32" s="18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>
        <v>25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88">
        <f t="shared" si="0"/>
        <v>25</v>
      </c>
    </row>
    <row r="33" spans="1:49" ht="15.75" x14ac:dyDescent="0.25">
      <c r="A33" s="2" t="s">
        <v>222</v>
      </c>
      <c r="B33" s="2" t="s">
        <v>232</v>
      </c>
      <c r="C33" s="11"/>
      <c r="D33" s="14"/>
      <c r="E33" s="14"/>
      <c r="F33" s="18"/>
      <c r="G33" s="14"/>
      <c r="H33" s="14"/>
      <c r="I33" s="14"/>
      <c r="J33" s="14"/>
      <c r="K33" s="18"/>
      <c r="L33" s="18"/>
      <c r="M33" s="18"/>
      <c r="N33" s="18"/>
      <c r="O33" s="18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>
        <v>25</v>
      </c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88">
        <f t="shared" si="0"/>
        <v>25</v>
      </c>
    </row>
    <row r="34" spans="1:49" ht="15.75" x14ac:dyDescent="0.25">
      <c r="A34" s="2" t="s">
        <v>222</v>
      </c>
      <c r="B34" s="2" t="s">
        <v>235</v>
      </c>
      <c r="C34" s="11"/>
      <c r="D34" s="18"/>
      <c r="E34" s="14"/>
      <c r="F34" s="14"/>
      <c r="G34" s="14"/>
      <c r="H34" s="14"/>
      <c r="I34" s="14"/>
      <c r="J34" s="14"/>
      <c r="K34" s="18"/>
      <c r="L34" s="18"/>
      <c r="M34" s="18"/>
      <c r="N34" s="18">
        <v>38.5</v>
      </c>
      <c r="O34" s="18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88">
        <f t="shared" si="0"/>
        <v>38.5</v>
      </c>
    </row>
    <row r="35" spans="1:49" ht="15.75" x14ac:dyDescent="0.25">
      <c r="A35" s="2" t="s">
        <v>237</v>
      </c>
      <c r="B35" s="2" t="s">
        <v>239</v>
      </c>
      <c r="C35" s="11"/>
      <c r="D35" s="14"/>
      <c r="E35" s="14"/>
      <c r="F35" s="18"/>
      <c r="G35" s="18"/>
      <c r="H35" s="14"/>
      <c r="I35" s="14"/>
      <c r="J35" s="14"/>
      <c r="K35" s="18"/>
      <c r="L35" s="18"/>
      <c r="M35" s="18"/>
      <c r="N35" s="18"/>
      <c r="O35" s="18"/>
      <c r="P35" s="125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>
        <v>25</v>
      </c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88">
        <f t="shared" si="0"/>
        <v>25</v>
      </c>
    </row>
    <row r="36" spans="1:49" ht="15.75" x14ac:dyDescent="0.25">
      <c r="A36" s="2" t="s">
        <v>237</v>
      </c>
      <c r="B36" s="2" t="s">
        <v>240</v>
      </c>
      <c r="C36" s="11"/>
      <c r="D36" s="18"/>
      <c r="E36" s="18"/>
      <c r="F36" s="14"/>
      <c r="G36" s="14"/>
      <c r="H36" s="18"/>
      <c r="I36" s="14"/>
      <c r="J36" s="14"/>
      <c r="K36" s="18"/>
      <c r="L36" s="18"/>
      <c r="M36" s="18"/>
      <c r="N36" s="18"/>
      <c r="O36" s="18"/>
      <c r="P36" s="125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>
        <v>25</v>
      </c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88">
        <f t="shared" si="0"/>
        <v>25</v>
      </c>
    </row>
    <row r="37" spans="1:49" ht="15.75" x14ac:dyDescent="0.25">
      <c r="A37" s="2" t="s">
        <v>241</v>
      </c>
      <c r="B37" s="117" t="s">
        <v>242</v>
      </c>
      <c r="C37" s="125"/>
      <c r="D37" s="152"/>
      <c r="E37" s="152"/>
      <c r="F37" s="152"/>
      <c r="G37" s="152"/>
      <c r="H37" s="125"/>
      <c r="I37" s="125"/>
      <c r="J37" s="152"/>
      <c r="K37" s="125"/>
      <c r="L37" s="125"/>
      <c r="M37" s="125"/>
      <c r="N37" s="125">
        <v>15.02</v>
      </c>
      <c r="O37" s="125"/>
      <c r="P37" s="125"/>
      <c r="Q37" s="125"/>
      <c r="R37" s="125"/>
      <c r="S37" s="125">
        <v>50</v>
      </c>
      <c r="T37" s="125"/>
      <c r="U37" s="125"/>
      <c r="V37" s="125"/>
      <c r="W37" s="125"/>
      <c r="X37" s="125"/>
      <c r="Y37" s="125">
        <v>28.75</v>
      </c>
      <c r="Z37" s="125"/>
      <c r="AA37" s="125"/>
      <c r="AB37" s="125"/>
      <c r="AC37" s="125">
        <f>13.5+12.92+11.19+53.6+35.13</f>
        <v>126.34</v>
      </c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88">
        <f t="shared" si="0"/>
        <v>220.11</v>
      </c>
    </row>
    <row r="38" spans="1:49" ht="15.75" x14ac:dyDescent="0.25">
      <c r="A38" s="2" t="s">
        <v>249</v>
      </c>
      <c r="B38" s="53" t="s">
        <v>253</v>
      </c>
      <c r="C38" s="125"/>
      <c r="D38" s="152"/>
      <c r="E38" s="152"/>
      <c r="F38" s="152"/>
      <c r="G38" s="125"/>
      <c r="H38" s="152"/>
      <c r="I38" s="152"/>
      <c r="J38" s="152"/>
      <c r="K38" s="125"/>
      <c r="L38" s="125"/>
      <c r="M38" s="125"/>
      <c r="N38" s="125">
        <v>55</v>
      </c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88">
        <f t="shared" si="0"/>
        <v>55</v>
      </c>
    </row>
    <row r="39" spans="1:49" ht="15.75" x14ac:dyDescent="0.25">
      <c r="A39" s="2" t="s">
        <v>249</v>
      </c>
      <c r="B39" s="2" t="s">
        <v>256</v>
      </c>
      <c r="C39" s="125"/>
      <c r="D39" s="152"/>
      <c r="E39" s="152"/>
      <c r="F39" s="125">
        <v>390.1</v>
      </c>
      <c r="G39" s="152"/>
      <c r="H39" s="152"/>
      <c r="I39" s="152"/>
      <c r="J39" s="152"/>
      <c r="K39" s="125"/>
      <c r="L39" s="125"/>
      <c r="M39" s="125"/>
      <c r="N39" s="125"/>
      <c r="O39" s="125"/>
      <c r="P39" s="155"/>
      <c r="Q39" s="155"/>
      <c r="R39" s="15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88">
        <f t="shared" si="0"/>
        <v>390.1</v>
      </c>
    </row>
    <row r="40" spans="1:49" ht="15.75" x14ac:dyDescent="0.25">
      <c r="A40" s="2" t="s">
        <v>260</v>
      </c>
      <c r="B40" s="53" t="s">
        <v>261</v>
      </c>
      <c r="C40" s="125"/>
      <c r="D40" s="125"/>
      <c r="E40" s="125"/>
      <c r="F40" s="125"/>
      <c r="G40" s="152"/>
      <c r="H40" s="152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>
        <v>426.55</v>
      </c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88">
        <f t="shared" si="0"/>
        <v>426.55</v>
      </c>
    </row>
    <row r="41" spans="1:49" ht="15.75" x14ac:dyDescent="0.25">
      <c r="A41" s="2" t="s">
        <v>260</v>
      </c>
      <c r="B41" s="53" t="s">
        <v>262</v>
      </c>
      <c r="C41" s="125"/>
      <c r="D41" s="152"/>
      <c r="E41" s="152"/>
      <c r="F41" s="125"/>
      <c r="G41" s="152"/>
      <c r="H41" s="152"/>
      <c r="I41" s="125"/>
      <c r="J41" s="125"/>
      <c r="K41" s="125"/>
      <c r="L41" s="125"/>
      <c r="M41" s="125"/>
      <c r="N41" s="125">
        <v>46.75</v>
      </c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88">
        <f t="shared" si="0"/>
        <v>46.75</v>
      </c>
    </row>
    <row r="42" spans="1:49" ht="15.75" x14ac:dyDescent="0.25">
      <c r="A42" s="2" t="s">
        <v>260</v>
      </c>
      <c r="B42" s="53" t="s">
        <v>263</v>
      </c>
      <c r="C42" s="125"/>
      <c r="D42" s="152"/>
      <c r="E42" s="152"/>
      <c r="F42" s="125"/>
      <c r="G42" s="125"/>
      <c r="H42" s="125"/>
      <c r="I42" s="125"/>
      <c r="J42" s="125"/>
      <c r="K42" s="125"/>
      <c r="L42" s="125"/>
      <c r="M42" s="125"/>
      <c r="N42" s="125">
        <v>44.25</v>
      </c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88">
        <f t="shared" si="0"/>
        <v>44.25</v>
      </c>
    </row>
    <row r="43" spans="1:49" ht="15.75" x14ac:dyDescent="0.25">
      <c r="A43" s="2" t="s">
        <v>260</v>
      </c>
      <c r="B43" s="53" t="s">
        <v>264</v>
      </c>
      <c r="C43" s="125"/>
      <c r="D43" s="152"/>
      <c r="E43" s="152"/>
      <c r="F43" s="152"/>
      <c r="G43" s="152"/>
      <c r="H43" s="125"/>
      <c r="I43" s="152"/>
      <c r="J43" s="152"/>
      <c r="K43" s="125"/>
      <c r="L43" s="125"/>
      <c r="M43" s="125"/>
      <c r="N43" s="125">
        <v>33</v>
      </c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  <c r="AA43" s="125"/>
      <c r="AB43" s="125"/>
      <c r="AC43" s="125"/>
      <c r="AD43" s="125"/>
      <c r="AE43" s="125"/>
      <c r="AF43" s="125"/>
      <c r="AG43" s="125"/>
      <c r="AH43" s="125"/>
      <c r="AI43" s="125"/>
      <c r="AJ43" s="125"/>
      <c r="AK43" s="125"/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88">
        <f t="shared" si="0"/>
        <v>33</v>
      </c>
    </row>
    <row r="44" spans="1:49" ht="17.25" customHeight="1" x14ac:dyDescent="0.25">
      <c r="A44" s="2" t="s">
        <v>285</v>
      </c>
      <c r="B44" s="117" t="s">
        <v>288</v>
      </c>
      <c r="C44" s="125"/>
      <c r="D44" s="125">
        <v>3715.38</v>
      </c>
      <c r="E44" s="152"/>
      <c r="F44" s="152"/>
      <c r="G44" s="152"/>
      <c r="H44" s="125"/>
      <c r="I44" s="152"/>
      <c r="J44" s="152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125"/>
      <c r="AH44" s="125"/>
      <c r="AI44" s="125"/>
      <c r="AJ44" s="125"/>
      <c r="AK44" s="125"/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88">
        <f t="shared" si="0"/>
        <v>3715.38</v>
      </c>
    </row>
    <row r="45" spans="1:49" ht="15.75" x14ac:dyDescent="0.25">
      <c r="A45" s="2" t="s">
        <v>285</v>
      </c>
      <c r="B45" s="117" t="s">
        <v>289</v>
      </c>
      <c r="C45" s="125">
        <v>15590</v>
      </c>
      <c r="D45" s="125"/>
      <c r="E45" s="125"/>
      <c r="F45" s="125"/>
      <c r="G45" s="152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88">
        <f t="shared" si="0"/>
        <v>15590</v>
      </c>
    </row>
    <row r="46" spans="1:49" ht="15.75" x14ac:dyDescent="0.25">
      <c r="A46" s="2" t="s">
        <v>291</v>
      </c>
      <c r="B46" s="2" t="s">
        <v>295</v>
      </c>
      <c r="C46" s="125"/>
      <c r="D46" s="152"/>
      <c r="E46" s="152"/>
      <c r="F46" s="125"/>
      <c r="G46" s="152"/>
      <c r="H46" s="125"/>
      <c r="I46" s="125"/>
      <c r="J46" s="125"/>
      <c r="K46" s="125"/>
      <c r="L46" s="125"/>
      <c r="M46" s="125"/>
      <c r="N46" s="125">
        <v>77.7</v>
      </c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  <c r="AA46" s="125"/>
      <c r="AB46" s="125"/>
      <c r="AC46" s="125"/>
      <c r="AD46" s="125"/>
      <c r="AE46" s="125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88">
        <f t="shared" si="0"/>
        <v>77.7</v>
      </c>
    </row>
    <row r="47" spans="1:49" ht="15.75" x14ac:dyDescent="0.25">
      <c r="A47" s="2" t="s">
        <v>291</v>
      </c>
      <c r="B47" s="117" t="s">
        <v>296</v>
      </c>
      <c r="C47" s="125"/>
      <c r="D47" s="125"/>
      <c r="E47" s="125"/>
      <c r="F47" s="152"/>
      <c r="G47" s="152"/>
      <c r="H47" s="125"/>
      <c r="I47" s="152"/>
      <c r="J47" s="125"/>
      <c r="K47" s="125"/>
      <c r="L47" s="125"/>
      <c r="M47" s="125"/>
      <c r="N47" s="125">
        <v>74.75</v>
      </c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  <c r="AA47" s="125"/>
      <c r="AB47" s="125"/>
      <c r="AC47" s="125"/>
      <c r="AD47" s="125"/>
      <c r="AE47" s="125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88">
        <f t="shared" si="0"/>
        <v>74.75</v>
      </c>
    </row>
    <row r="48" spans="1:49" ht="15.75" x14ac:dyDescent="0.25">
      <c r="A48" s="2" t="s">
        <v>297</v>
      </c>
      <c r="B48" s="53" t="s">
        <v>304</v>
      </c>
      <c r="C48" s="125"/>
      <c r="D48" s="152"/>
      <c r="E48" s="152"/>
      <c r="F48" s="125"/>
      <c r="G48" s="152"/>
      <c r="H48" s="152"/>
      <c r="I48" s="152"/>
      <c r="J48" s="152"/>
      <c r="K48" s="125"/>
      <c r="L48" s="125"/>
      <c r="M48" s="125"/>
      <c r="N48" s="125">
        <v>27.5</v>
      </c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125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88">
        <f t="shared" si="0"/>
        <v>27.5</v>
      </c>
    </row>
    <row r="49" spans="1:49" ht="15.75" x14ac:dyDescent="0.25">
      <c r="A49" s="2" t="s">
        <v>307</v>
      </c>
      <c r="B49" s="117" t="s">
        <v>308</v>
      </c>
      <c r="C49" s="125"/>
      <c r="D49" s="152"/>
      <c r="E49" s="152"/>
      <c r="F49" s="152"/>
      <c r="G49" s="152"/>
      <c r="H49" s="152"/>
      <c r="I49" s="152"/>
      <c r="J49" s="152"/>
      <c r="K49" s="125"/>
      <c r="L49" s="125"/>
      <c r="M49" s="125"/>
      <c r="N49" s="125">
        <v>52.25</v>
      </c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88">
        <f t="shared" si="0"/>
        <v>52.25</v>
      </c>
    </row>
    <row r="50" spans="1:49" ht="15.75" x14ac:dyDescent="0.25">
      <c r="A50" s="2" t="s">
        <v>320</v>
      </c>
      <c r="B50" s="117" t="s">
        <v>321</v>
      </c>
      <c r="C50" s="125"/>
      <c r="D50" s="152"/>
      <c r="E50" s="152"/>
      <c r="F50" s="125"/>
      <c r="G50" s="125"/>
      <c r="H50" s="152"/>
      <c r="I50" s="152"/>
      <c r="J50" s="152"/>
      <c r="K50" s="125"/>
      <c r="L50" s="125"/>
      <c r="M50" s="125"/>
      <c r="N50" s="125">
        <v>33</v>
      </c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88">
        <f t="shared" si="0"/>
        <v>33</v>
      </c>
    </row>
    <row r="51" spans="1:49" ht="15.75" x14ac:dyDescent="0.25">
      <c r="A51" s="2" t="s">
        <v>320</v>
      </c>
      <c r="B51" s="117" t="s">
        <v>322</v>
      </c>
      <c r="C51" s="125"/>
      <c r="D51" s="125"/>
      <c r="E51" s="125"/>
      <c r="F51" s="152"/>
      <c r="G51" s="152"/>
      <c r="H51" s="152"/>
      <c r="I51" s="152"/>
      <c r="J51" s="125"/>
      <c r="K51" s="125"/>
      <c r="L51" s="125"/>
      <c r="M51" s="125"/>
      <c r="N51" s="125">
        <v>54</v>
      </c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88">
        <f t="shared" si="0"/>
        <v>54</v>
      </c>
    </row>
    <row r="52" spans="1:49" ht="15.75" x14ac:dyDescent="0.25">
      <c r="A52" s="2" t="s">
        <v>331</v>
      </c>
      <c r="B52" s="117" t="s">
        <v>332</v>
      </c>
      <c r="C52" s="125"/>
      <c r="D52" s="152"/>
      <c r="E52" s="152"/>
      <c r="F52" s="152"/>
      <c r="G52" s="125"/>
      <c r="H52" s="152"/>
      <c r="I52" s="152"/>
      <c r="J52" s="125"/>
      <c r="K52" s="125"/>
      <c r="L52" s="125"/>
      <c r="M52" s="125"/>
      <c r="N52" s="125">
        <f>11+80+72.81</f>
        <v>163.81</v>
      </c>
      <c r="O52" s="125"/>
      <c r="P52" s="125"/>
      <c r="Q52" s="125"/>
      <c r="R52" s="125"/>
      <c r="S52" s="125">
        <f>30+5.5</f>
        <v>35.5</v>
      </c>
      <c r="T52" s="125"/>
      <c r="U52" s="125"/>
      <c r="V52" s="125"/>
      <c r="W52" s="125"/>
      <c r="X52" s="125"/>
      <c r="Y52" s="125">
        <v>11</v>
      </c>
      <c r="Z52" s="125"/>
      <c r="AA52" s="125">
        <f>3.37+12+21.7+2.5</f>
        <v>39.57</v>
      </c>
      <c r="AB52" s="125"/>
      <c r="AC52" s="125">
        <v>11</v>
      </c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88">
        <f t="shared" si="0"/>
        <v>260.88</v>
      </c>
    </row>
    <row r="53" spans="1:49" ht="15.75" x14ac:dyDescent="0.25">
      <c r="A53" s="2" t="s">
        <v>331</v>
      </c>
      <c r="B53" s="117" t="s">
        <v>333</v>
      </c>
      <c r="C53" s="125"/>
      <c r="D53" s="125"/>
      <c r="E53" s="152"/>
      <c r="F53" s="152"/>
      <c r="G53" s="152"/>
      <c r="H53" s="152"/>
      <c r="I53" s="152"/>
      <c r="J53" s="152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>
        <v>25</v>
      </c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88">
        <f t="shared" si="0"/>
        <v>25</v>
      </c>
    </row>
    <row r="54" spans="1:49" ht="15.75" x14ac:dyDescent="0.25">
      <c r="A54" s="2" t="s">
        <v>331</v>
      </c>
      <c r="B54" s="117" t="s">
        <v>334</v>
      </c>
      <c r="C54" s="125"/>
      <c r="D54" s="125"/>
      <c r="E54" s="125"/>
      <c r="F54" s="152"/>
      <c r="G54" s="152"/>
      <c r="H54" s="125"/>
      <c r="I54" s="152"/>
      <c r="J54" s="152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125"/>
      <c r="AL54" s="125">
        <v>25</v>
      </c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88">
        <f t="shared" si="0"/>
        <v>25</v>
      </c>
    </row>
    <row r="55" spans="1:49" ht="15.75" x14ac:dyDescent="0.25">
      <c r="A55" s="2" t="s">
        <v>335</v>
      </c>
      <c r="B55" s="117" t="s">
        <v>336</v>
      </c>
      <c r="C55" s="125"/>
      <c r="D55" s="152"/>
      <c r="E55" s="152"/>
      <c r="F55" s="125"/>
      <c r="G55" s="152"/>
      <c r="H55" s="152"/>
      <c r="I55" s="152"/>
      <c r="J55" s="152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>
        <v>25</v>
      </c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88">
        <f t="shared" si="0"/>
        <v>25</v>
      </c>
    </row>
    <row r="56" spans="1:49" ht="15.75" x14ac:dyDescent="0.25">
      <c r="A56" s="2" t="s">
        <v>335</v>
      </c>
      <c r="B56" s="117" t="s">
        <v>338</v>
      </c>
      <c r="C56" s="11"/>
      <c r="D56" s="14"/>
      <c r="E56" s="14"/>
      <c r="F56" s="18"/>
      <c r="G56" s="14"/>
      <c r="H56" s="14"/>
      <c r="I56" s="14"/>
      <c r="J56" s="14"/>
      <c r="K56" s="18"/>
      <c r="L56" s="18"/>
      <c r="M56" s="18"/>
      <c r="N56" s="18">
        <v>63.5</v>
      </c>
      <c r="O56" s="18"/>
      <c r="P56" s="12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88">
        <f t="shared" si="0"/>
        <v>63.5</v>
      </c>
    </row>
    <row r="57" spans="1:49" ht="15.75" x14ac:dyDescent="0.25">
      <c r="A57" s="2" t="s">
        <v>335</v>
      </c>
      <c r="B57" s="117" t="s">
        <v>339</v>
      </c>
      <c r="C57" s="11"/>
      <c r="D57" s="18"/>
      <c r="E57" s="18"/>
      <c r="F57" s="14"/>
      <c r="G57" s="14"/>
      <c r="H57" s="14"/>
      <c r="I57" s="14"/>
      <c r="J57" s="14"/>
      <c r="K57" s="18"/>
      <c r="L57" s="18"/>
      <c r="M57" s="18"/>
      <c r="N57" s="18">
        <v>38.5</v>
      </c>
      <c r="O57" s="18"/>
      <c r="P57" s="125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88">
        <f t="shared" si="0"/>
        <v>38.5</v>
      </c>
    </row>
    <row r="58" spans="1:49" ht="15.75" x14ac:dyDescent="0.25">
      <c r="A58" s="2" t="s">
        <v>335</v>
      </c>
      <c r="B58" s="2" t="s">
        <v>341</v>
      </c>
      <c r="C58" s="11"/>
      <c r="D58" s="14"/>
      <c r="E58" s="14"/>
      <c r="F58" s="14"/>
      <c r="G58" s="14"/>
      <c r="H58" s="14"/>
      <c r="I58" s="14"/>
      <c r="J58" s="14"/>
      <c r="K58" s="18"/>
      <c r="L58" s="18"/>
      <c r="M58" s="18"/>
      <c r="N58" s="18"/>
      <c r="O58" s="18"/>
      <c r="P58" s="125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>
        <v>25</v>
      </c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88">
        <f t="shared" si="0"/>
        <v>25</v>
      </c>
    </row>
    <row r="59" spans="1:49" ht="15.75" x14ac:dyDescent="0.25">
      <c r="A59" s="2" t="s">
        <v>354</v>
      </c>
      <c r="B59" s="117" t="s">
        <v>356</v>
      </c>
      <c r="C59" s="11"/>
      <c r="D59" s="14"/>
      <c r="E59" s="14"/>
      <c r="F59" s="18">
        <v>341.79</v>
      </c>
      <c r="G59" s="18"/>
      <c r="H59" s="14"/>
      <c r="I59" s="14"/>
      <c r="J59" s="14"/>
      <c r="K59" s="18"/>
      <c r="L59" s="18"/>
      <c r="M59" s="18"/>
      <c r="N59" s="18"/>
      <c r="O59" s="18"/>
      <c r="P59" s="125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88">
        <f t="shared" si="0"/>
        <v>341.79</v>
      </c>
    </row>
    <row r="60" spans="1:49" ht="15.75" x14ac:dyDescent="0.25">
      <c r="A60" s="2" t="s">
        <v>354</v>
      </c>
      <c r="B60" s="2" t="s">
        <v>357</v>
      </c>
      <c r="C60" s="11"/>
      <c r="D60" s="18"/>
      <c r="E60" s="18"/>
      <c r="F60" s="14"/>
      <c r="G60" s="14"/>
      <c r="H60" s="14"/>
      <c r="I60" s="18">
        <v>702.65</v>
      </c>
      <c r="J60" s="18">
        <v>274.68</v>
      </c>
      <c r="K60" s="121"/>
      <c r="L60" s="121"/>
      <c r="M60" s="18"/>
      <c r="N60" s="18"/>
      <c r="O60" s="18"/>
      <c r="P60" s="125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88">
        <f t="shared" si="0"/>
        <v>977.32999999999993</v>
      </c>
    </row>
    <row r="61" spans="1:49" ht="15.75" x14ac:dyDescent="0.25">
      <c r="A61" s="2" t="s">
        <v>354</v>
      </c>
      <c r="B61" s="117" t="s">
        <v>358</v>
      </c>
      <c r="C61" s="11"/>
      <c r="D61" s="18"/>
      <c r="E61" s="18"/>
      <c r="F61" s="14"/>
      <c r="G61" s="14"/>
      <c r="H61" s="14"/>
      <c r="I61" s="18">
        <v>6.56</v>
      </c>
      <c r="J61" s="14"/>
      <c r="K61" s="18"/>
      <c r="L61" s="18"/>
      <c r="M61" s="18"/>
      <c r="N61" s="18"/>
      <c r="O61" s="18"/>
      <c r="P61" s="125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88">
        <f t="shared" si="0"/>
        <v>6.56</v>
      </c>
    </row>
    <row r="62" spans="1:49" ht="15.75" x14ac:dyDescent="0.25">
      <c r="A62" s="2" t="s">
        <v>354</v>
      </c>
      <c r="B62" s="117" t="s">
        <v>359</v>
      </c>
      <c r="C62" s="11"/>
      <c r="D62" s="11"/>
      <c r="E62" s="11"/>
      <c r="F62" s="11"/>
      <c r="G62" s="11">
        <v>1410.93</v>
      </c>
      <c r="H62" s="18">
        <v>427.77</v>
      </c>
      <c r="I62" s="14"/>
      <c r="J62" s="14"/>
      <c r="K62" s="18"/>
      <c r="L62" s="18"/>
      <c r="M62" s="18"/>
      <c r="N62" s="18"/>
      <c r="O62" s="18"/>
      <c r="P62" s="12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88">
        <f t="shared" si="0"/>
        <v>1838.7</v>
      </c>
    </row>
    <row r="63" spans="1:49" ht="15.75" x14ac:dyDescent="0.25">
      <c r="A63" s="2" t="s">
        <v>360</v>
      </c>
      <c r="B63" s="2" t="s">
        <v>363</v>
      </c>
      <c r="C63" s="11"/>
      <c r="D63" s="11"/>
      <c r="E63" s="11"/>
      <c r="F63" s="11"/>
      <c r="G63" s="11"/>
      <c r="H63" s="14"/>
      <c r="I63" s="14"/>
      <c r="J63" s="14"/>
      <c r="K63" s="18"/>
      <c r="L63" s="18"/>
      <c r="M63" s="18"/>
      <c r="N63" s="18">
        <v>35.75</v>
      </c>
      <c r="O63" s="18"/>
      <c r="P63" s="12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88">
        <f t="shared" si="0"/>
        <v>35.75</v>
      </c>
    </row>
    <row r="64" spans="1:49" ht="15.75" x14ac:dyDescent="0.25">
      <c r="A64" s="2" t="s">
        <v>360</v>
      </c>
      <c r="B64" s="2" t="s">
        <v>364</v>
      </c>
      <c r="C64" s="11"/>
      <c r="D64" s="11"/>
      <c r="E64" s="11"/>
      <c r="F64" s="11"/>
      <c r="G64" s="11"/>
      <c r="H64" s="14"/>
      <c r="I64" s="14"/>
      <c r="J64" s="14"/>
      <c r="K64" s="18"/>
      <c r="L64" s="18"/>
      <c r="M64" s="18"/>
      <c r="N64" s="18">
        <v>30.25</v>
      </c>
      <c r="O64" s="18"/>
      <c r="P64" s="12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88">
        <f t="shared" si="0"/>
        <v>30.25</v>
      </c>
    </row>
    <row r="65" spans="1:49" ht="15.75" x14ac:dyDescent="0.25">
      <c r="A65" s="2" t="s">
        <v>360</v>
      </c>
      <c r="B65" s="2" t="s">
        <v>365</v>
      </c>
      <c r="C65" s="11"/>
      <c r="D65" s="11"/>
      <c r="E65" s="11"/>
      <c r="F65" s="11"/>
      <c r="G65" s="11"/>
      <c r="H65" s="14"/>
      <c r="I65" s="14"/>
      <c r="J65" s="14"/>
      <c r="K65" s="18"/>
      <c r="L65" s="18"/>
      <c r="M65" s="18"/>
      <c r="N65" s="18">
        <v>38.5</v>
      </c>
      <c r="O65" s="18"/>
      <c r="P65" s="12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88">
        <f t="shared" si="0"/>
        <v>38.5</v>
      </c>
    </row>
    <row r="66" spans="1:49" ht="15.75" x14ac:dyDescent="0.25">
      <c r="A66" s="2" t="s">
        <v>360</v>
      </c>
      <c r="B66" s="2" t="s">
        <v>367</v>
      </c>
      <c r="C66" s="11"/>
      <c r="D66" s="11"/>
      <c r="E66" s="11"/>
      <c r="F66" s="11"/>
      <c r="G66" s="11"/>
      <c r="H66" s="18"/>
      <c r="I66" s="18">
        <v>745.41</v>
      </c>
      <c r="J66" s="18">
        <v>165.67</v>
      </c>
      <c r="K66" s="18"/>
      <c r="L66" s="18"/>
      <c r="M66" s="18"/>
      <c r="N66" s="18"/>
      <c r="O66" s="18"/>
      <c r="P66" s="12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88">
        <f t="shared" si="0"/>
        <v>911.07999999999993</v>
      </c>
    </row>
    <row r="67" spans="1:49" ht="15.75" x14ac:dyDescent="0.25">
      <c r="A67" s="2" t="s">
        <v>370</v>
      </c>
      <c r="B67" s="53" t="s">
        <v>371</v>
      </c>
      <c r="C67" s="11"/>
      <c r="D67" s="11"/>
      <c r="E67" s="11"/>
      <c r="F67" s="11"/>
      <c r="G67" s="11"/>
      <c r="H67" s="14"/>
      <c r="I67" s="14"/>
      <c r="J67" s="14"/>
      <c r="K67" s="18"/>
      <c r="L67" s="18"/>
      <c r="M67" s="18"/>
      <c r="N67" s="18"/>
      <c r="O67" s="18"/>
      <c r="P67" s="12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>
        <v>25</v>
      </c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88">
        <f t="shared" si="0"/>
        <v>25</v>
      </c>
    </row>
    <row r="68" spans="1:49" ht="15.75" x14ac:dyDescent="0.25">
      <c r="A68" s="2" t="s">
        <v>370</v>
      </c>
      <c r="B68" s="53" t="s">
        <v>372</v>
      </c>
      <c r="C68" s="11"/>
      <c r="D68" s="11"/>
      <c r="E68" s="11"/>
      <c r="F68" s="11"/>
      <c r="G68" s="11"/>
      <c r="H68" s="18"/>
      <c r="I68" s="18"/>
      <c r="J68" s="14"/>
      <c r="K68" s="18"/>
      <c r="L68" s="18"/>
      <c r="M68" s="18"/>
      <c r="N68" s="18"/>
      <c r="O68" s="18"/>
      <c r="P68" s="12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>
        <v>25</v>
      </c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88">
        <f t="shared" si="0"/>
        <v>25</v>
      </c>
    </row>
    <row r="69" spans="1:49" ht="15.75" x14ac:dyDescent="0.25">
      <c r="A69" s="2" t="s">
        <v>375</v>
      </c>
      <c r="B69" s="53" t="s">
        <v>376</v>
      </c>
      <c r="C69" s="11"/>
      <c r="D69" s="11"/>
      <c r="E69" s="11"/>
      <c r="F69" s="11"/>
      <c r="G69" s="11"/>
      <c r="H69" s="14"/>
      <c r="I69" s="18"/>
      <c r="J69" s="18"/>
      <c r="K69" s="18"/>
      <c r="L69" s="18"/>
      <c r="M69" s="18"/>
      <c r="N69" s="18"/>
      <c r="O69" s="18"/>
      <c r="P69" s="12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>
        <v>25</v>
      </c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88">
        <f t="shared" si="0"/>
        <v>25</v>
      </c>
    </row>
    <row r="70" spans="1:49" ht="15.75" x14ac:dyDescent="0.25">
      <c r="A70" s="2" t="s">
        <v>375</v>
      </c>
      <c r="B70" s="117" t="s">
        <v>377</v>
      </c>
      <c r="C70" s="121"/>
      <c r="D70" s="11"/>
      <c r="E70" s="11"/>
      <c r="F70" s="121"/>
      <c r="G70" s="11"/>
      <c r="H70" s="14"/>
      <c r="I70" s="18"/>
      <c r="J70" s="18"/>
      <c r="K70" s="18"/>
      <c r="L70" s="18"/>
      <c r="M70" s="18"/>
      <c r="N70" s="18"/>
      <c r="O70" s="18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>
        <v>25</v>
      </c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88">
        <f t="shared" ref="AW70:AW132" si="1">SUM(C70:AV70)</f>
        <v>25</v>
      </c>
    </row>
    <row r="71" spans="1:49" ht="15.75" x14ac:dyDescent="0.25">
      <c r="A71" s="2" t="s">
        <v>375</v>
      </c>
      <c r="B71" s="117" t="s">
        <v>378</v>
      </c>
      <c r="C71" s="11"/>
      <c r="D71" s="11"/>
      <c r="E71" s="11"/>
      <c r="F71" s="11"/>
      <c r="G71" s="11"/>
      <c r="H71" s="14"/>
      <c r="I71" s="18"/>
      <c r="J71" s="18"/>
      <c r="K71" s="18"/>
      <c r="L71" s="18"/>
      <c r="M71" s="18"/>
      <c r="N71" s="18"/>
      <c r="O71" s="18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>
        <v>25</v>
      </c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88">
        <f t="shared" si="1"/>
        <v>25</v>
      </c>
    </row>
    <row r="72" spans="1:49" ht="15.75" x14ac:dyDescent="0.25">
      <c r="A72" s="2" t="s">
        <v>375</v>
      </c>
      <c r="B72" s="117" t="s">
        <v>379</v>
      </c>
      <c r="C72" s="11"/>
      <c r="D72" s="11"/>
      <c r="E72" s="11"/>
      <c r="F72" s="11"/>
      <c r="G72" s="11"/>
      <c r="H72" s="14"/>
      <c r="I72" s="18"/>
      <c r="J72" s="18"/>
      <c r="K72" s="121"/>
      <c r="L72" s="121"/>
      <c r="M72" s="18"/>
      <c r="N72" s="18"/>
      <c r="O72" s="18"/>
      <c r="P72" s="12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>
        <v>25</v>
      </c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88">
        <f t="shared" si="1"/>
        <v>25</v>
      </c>
    </row>
    <row r="73" spans="1:49" ht="15.75" x14ac:dyDescent="0.25">
      <c r="A73" s="2" t="s">
        <v>375</v>
      </c>
      <c r="B73" s="117" t="s">
        <v>380</v>
      </c>
      <c r="C73" s="11"/>
      <c r="D73" s="11"/>
      <c r="E73" s="11"/>
      <c r="F73" s="11"/>
      <c r="G73" s="11"/>
      <c r="H73" s="18"/>
      <c r="I73" s="14"/>
      <c r="J73" s="14"/>
      <c r="K73" s="18"/>
      <c r="L73" s="18"/>
      <c r="M73" s="18"/>
      <c r="N73" s="18">
        <v>106</v>
      </c>
      <c r="O73" s="18"/>
      <c r="P73" s="12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88">
        <f t="shared" si="1"/>
        <v>106</v>
      </c>
    </row>
    <row r="74" spans="1:49" ht="15.75" x14ac:dyDescent="0.25">
      <c r="A74" s="2" t="s">
        <v>375</v>
      </c>
      <c r="B74" s="117" t="s">
        <v>381</v>
      </c>
      <c r="C74" s="11"/>
      <c r="D74" s="11"/>
      <c r="E74" s="11"/>
      <c r="F74" s="11"/>
      <c r="G74" s="11"/>
      <c r="H74" s="18"/>
      <c r="I74" s="18">
        <v>722.42</v>
      </c>
      <c r="J74" s="18">
        <v>139.47</v>
      </c>
      <c r="K74" s="18"/>
      <c r="L74" s="18"/>
      <c r="M74" s="18"/>
      <c r="N74" s="18"/>
      <c r="O74" s="18"/>
      <c r="P74" s="12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88">
        <f t="shared" si="1"/>
        <v>861.89</v>
      </c>
    </row>
    <row r="75" spans="1:49" ht="15.75" x14ac:dyDescent="0.25">
      <c r="A75" s="2" t="s">
        <v>375</v>
      </c>
      <c r="B75" s="53" t="s">
        <v>386</v>
      </c>
      <c r="C75" s="11"/>
      <c r="D75" s="11"/>
      <c r="E75" s="11"/>
      <c r="F75" s="11"/>
      <c r="G75" s="11"/>
      <c r="H75" s="14"/>
      <c r="I75" s="18">
        <v>696.05</v>
      </c>
      <c r="J75" s="18">
        <v>197.35</v>
      </c>
      <c r="K75" s="18"/>
      <c r="L75" s="18"/>
      <c r="M75" s="18"/>
      <c r="N75" s="18"/>
      <c r="O75" s="18"/>
      <c r="P75" s="12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88">
        <f t="shared" si="1"/>
        <v>893.4</v>
      </c>
    </row>
    <row r="76" spans="1:49" ht="15.75" x14ac:dyDescent="0.25">
      <c r="A76" s="2" t="s">
        <v>384</v>
      </c>
      <c r="B76" s="117" t="s">
        <v>404</v>
      </c>
      <c r="C76" s="11"/>
      <c r="D76" s="11"/>
      <c r="E76" s="11"/>
      <c r="F76" s="11"/>
      <c r="G76" s="11">
        <v>1377.95</v>
      </c>
      <c r="H76" s="18">
        <v>327.2</v>
      </c>
      <c r="I76" s="14"/>
      <c r="J76" s="14"/>
      <c r="K76" s="18"/>
      <c r="L76" s="18"/>
      <c r="M76" s="18"/>
      <c r="N76" s="18"/>
      <c r="O76" s="18"/>
      <c r="P76" s="12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88">
        <f t="shared" si="1"/>
        <v>1705.15</v>
      </c>
    </row>
    <row r="77" spans="1:49" ht="15.75" x14ac:dyDescent="0.25">
      <c r="A77" s="2" t="s">
        <v>405</v>
      </c>
      <c r="B77" s="117" t="s">
        <v>406</v>
      </c>
      <c r="C77" s="11">
        <v>15722.88</v>
      </c>
      <c r="D77" s="11"/>
      <c r="E77" s="11"/>
      <c r="F77" s="11"/>
      <c r="G77" s="11"/>
      <c r="H77" s="14"/>
      <c r="I77" s="14"/>
      <c r="J77" s="14"/>
      <c r="K77" s="18"/>
      <c r="L77" s="18"/>
      <c r="M77" s="18"/>
      <c r="N77" s="18"/>
      <c r="O77" s="18"/>
      <c r="P77" s="12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88">
        <f t="shared" si="1"/>
        <v>15722.88</v>
      </c>
    </row>
    <row r="78" spans="1:49" ht="18" customHeight="1" x14ac:dyDescent="0.25">
      <c r="A78" s="2" t="s">
        <v>405</v>
      </c>
      <c r="B78" s="117" t="s">
        <v>407</v>
      </c>
      <c r="C78" s="11"/>
      <c r="D78" s="11">
        <v>3595.78</v>
      </c>
      <c r="E78" s="11"/>
      <c r="F78" s="11"/>
      <c r="G78" s="11"/>
      <c r="H78" s="14"/>
      <c r="I78" s="14"/>
      <c r="J78" s="14"/>
      <c r="K78" s="18"/>
      <c r="L78" s="18"/>
      <c r="M78" s="18"/>
      <c r="N78" s="18"/>
      <c r="O78" s="18"/>
      <c r="P78" s="12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88">
        <f t="shared" si="1"/>
        <v>3595.78</v>
      </c>
    </row>
    <row r="79" spans="1:49" ht="15.75" x14ac:dyDescent="0.25">
      <c r="A79" s="2" t="s">
        <v>405</v>
      </c>
      <c r="B79" s="2" t="s">
        <v>415</v>
      </c>
      <c r="C79" s="11"/>
      <c r="D79" s="11"/>
      <c r="E79" s="11"/>
      <c r="F79" s="121"/>
      <c r="G79" s="121"/>
      <c r="H79" s="157"/>
      <c r="I79" s="14"/>
      <c r="J79" s="14"/>
      <c r="K79" s="18"/>
      <c r="L79" s="18"/>
      <c r="M79" s="18"/>
      <c r="N79" s="18"/>
      <c r="O79" s="18"/>
      <c r="P79" s="121"/>
      <c r="Q79" s="11"/>
      <c r="R79" s="11"/>
      <c r="S79" s="11"/>
      <c r="T79" s="11"/>
      <c r="U79" s="11"/>
      <c r="V79" s="11"/>
      <c r="W79" s="11"/>
      <c r="X79" s="11"/>
      <c r="Y79" s="11">
        <v>1665.27</v>
      </c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88">
        <f t="shared" si="1"/>
        <v>1665.27</v>
      </c>
    </row>
    <row r="80" spans="1:49" ht="15.75" x14ac:dyDescent="0.25">
      <c r="A80" s="2" t="s">
        <v>416</v>
      </c>
      <c r="B80" s="2" t="s">
        <v>417</v>
      </c>
      <c r="C80" s="11"/>
      <c r="D80" s="11"/>
      <c r="E80" s="11"/>
      <c r="F80" s="121"/>
      <c r="G80" s="121"/>
      <c r="H80" s="157"/>
      <c r="I80" s="14"/>
      <c r="J80" s="14"/>
      <c r="K80" s="18"/>
      <c r="L80" s="18"/>
      <c r="M80" s="18"/>
      <c r="N80" s="125">
        <v>33</v>
      </c>
      <c r="O80" s="18"/>
      <c r="P80" s="12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88">
        <f t="shared" si="1"/>
        <v>33</v>
      </c>
    </row>
    <row r="81" spans="1:65" ht="15.75" x14ac:dyDescent="0.25">
      <c r="A81" s="2" t="s">
        <v>416</v>
      </c>
      <c r="B81" s="2" t="s">
        <v>418</v>
      </c>
      <c r="C81" s="11"/>
      <c r="D81" s="121"/>
      <c r="E81" s="11"/>
      <c r="F81" s="11"/>
      <c r="G81" s="121"/>
      <c r="H81" s="157"/>
      <c r="I81" s="14"/>
      <c r="J81" s="14"/>
      <c r="K81" s="18"/>
      <c r="L81" s="18"/>
      <c r="M81" s="18"/>
      <c r="N81" s="125">
        <v>38.5</v>
      </c>
      <c r="O81" s="18"/>
      <c r="P81" s="12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88">
        <f t="shared" si="1"/>
        <v>38.5</v>
      </c>
    </row>
    <row r="82" spans="1:65" ht="15.75" x14ac:dyDescent="0.25">
      <c r="A82" s="2" t="s">
        <v>416</v>
      </c>
      <c r="B82" s="2" t="s">
        <v>419</v>
      </c>
      <c r="C82" s="121"/>
      <c r="D82" s="11"/>
      <c r="E82" s="11"/>
      <c r="F82" s="121"/>
      <c r="G82" s="121"/>
      <c r="H82" s="157"/>
      <c r="I82" s="14"/>
      <c r="J82" s="14"/>
      <c r="K82" s="18"/>
      <c r="L82" s="18"/>
      <c r="M82" s="18"/>
      <c r="N82" s="125">
        <v>38.5</v>
      </c>
      <c r="O82" s="18"/>
      <c r="P82" s="12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88">
        <f t="shared" si="1"/>
        <v>38.5</v>
      </c>
    </row>
    <row r="83" spans="1:65" ht="15.75" x14ac:dyDescent="0.25">
      <c r="A83" s="2" t="s">
        <v>431</v>
      </c>
      <c r="B83" s="2" t="s">
        <v>433</v>
      </c>
      <c r="C83" s="121"/>
      <c r="D83" s="11"/>
      <c r="E83" s="11"/>
      <c r="F83" s="121"/>
      <c r="G83" s="121"/>
      <c r="H83" s="121"/>
      <c r="I83" s="11"/>
      <c r="J83" s="11"/>
      <c r="K83" s="18"/>
      <c r="L83" s="18"/>
      <c r="M83" s="18"/>
      <c r="N83" s="125">
        <v>200.1</v>
      </c>
      <c r="O83" s="18"/>
      <c r="P83" s="12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4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88">
        <f t="shared" si="1"/>
        <v>200.1</v>
      </c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">
        <f>SUM(C83:BL83)</f>
        <v>400.2</v>
      </c>
    </row>
    <row r="84" spans="1:65" ht="15.75" x14ac:dyDescent="0.25">
      <c r="A84" s="2" t="s">
        <v>441</v>
      </c>
      <c r="B84" s="2" t="s">
        <v>442</v>
      </c>
      <c r="C84" s="11"/>
      <c r="D84" s="11"/>
      <c r="E84" s="11"/>
      <c r="F84" s="121"/>
      <c r="G84" s="121"/>
      <c r="H84" s="121"/>
      <c r="I84" s="11"/>
      <c r="J84" s="11"/>
      <c r="K84" s="18"/>
      <c r="L84" s="18"/>
      <c r="M84" s="18"/>
      <c r="N84" s="125">
        <v>24.75</v>
      </c>
      <c r="O84" s="18"/>
      <c r="P84" s="12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4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88">
        <f t="shared" si="1"/>
        <v>24.75</v>
      </c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">
        <f>SUM(C84:BL84)</f>
        <v>49.5</v>
      </c>
    </row>
    <row r="85" spans="1:65" ht="15.75" x14ac:dyDescent="0.25">
      <c r="A85" s="2" t="s">
        <v>441</v>
      </c>
      <c r="B85" s="2" t="s">
        <v>443</v>
      </c>
      <c r="C85" s="11"/>
      <c r="D85" s="11"/>
      <c r="E85" s="11"/>
      <c r="F85" s="11"/>
      <c r="G85" s="121"/>
      <c r="H85" s="121"/>
      <c r="I85" s="11"/>
      <c r="J85" s="11"/>
      <c r="K85" s="18"/>
      <c r="L85" s="18"/>
      <c r="M85" s="18"/>
      <c r="N85" s="125">
        <v>51</v>
      </c>
      <c r="O85" s="18"/>
      <c r="P85" s="12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4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88">
        <f t="shared" si="1"/>
        <v>51</v>
      </c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">
        <f>SUM(C85:BL85)</f>
        <v>102</v>
      </c>
    </row>
    <row r="86" spans="1:65" ht="15.75" x14ac:dyDescent="0.25">
      <c r="A86" s="2" t="s">
        <v>441</v>
      </c>
      <c r="B86" s="2" t="s">
        <v>444</v>
      </c>
      <c r="C86" s="11"/>
      <c r="D86" s="11"/>
      <c r="E86" s="11"/>
      <c r="F86" s="11"/>
      <c r="G86" s="121"/>
      <c r="H86" s="121"/>
      <c r="I86" s="11"/>
      <c r="J86" s="11"/>
      <c r="K86" s="18"/>
      <c r="L86" s="18"/>
      <c r="M86" s="18"/>
      <c r="N86" s="18">
        <v>41.25</v>
      </c>
      <c r="O86" s="18"/>
      <c r="P86" s="12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4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88">
        <f t="shared" si="1"/>
        <v>41.25</v>
      </c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"/>
    </row>
    <row r="87" spans="1:65" ht="15.75" x14ac:dyDescent="0.25">
      <c r="A87" s="2" t="s">
        <v>441</v>
      </c>
      <c r="B87" s="150" t="s">
        <v>447</v>
      </c>
      <c r="C87" s="11"/>
      <c r="D87" s="11"/>
      <c r="E87" s="11"/>
      <c r="F87" s="11"/>
      <c r="G87" s="121"/>
      <c r="H87" s="121"/>
      <c r="I87" s="11"/>
      <c r="J87" s="11"/>
      <c r="K87" s="18"/>
      <c r="L87" s="18"/>
      <c r="M87" s="18"/>
      <c r="N87" s="18">
        <v>113.4</v>
      </c>
      <c r="O87" s="18"/>
      <c r="P87" s="12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4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88">
        <f t="shared" si="1"/>
        <v>113.4</v>
      </c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"/>
    </row>
    <row r="88" spans="1:65" ht="15.75" x14ac:dyDescent="0.25">
      <c r="A88" s="2" t="s">
        <v>449</v>
      </c>
      <c r="B88" s="2" t="s">
        <v>450</v>
      </c>
      <c r="C88" s="11"/>
      <c r="D88" s="11"/>
      <c r="E88" s="11"/>
      <c r="F88" s="11"/>
      <c r="G88" s="121"/>
      <c r="H88" s="121"/>
      <c r="I88" s="11"/>
      <c r="J88" s="11"/>
      <c r="K88" s="18"/>
      <c r="L88" s="18"/>
      <c r="M88" s="18"/>
      <c r="N88" s="18"/>
      <c r="O88" s="18"/>
      <c r="P88" s="12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v>510.16</v>
      </c>
      <c r="AD88" s="11"/>
      <c r="AE88" s="11"/>
      <c r="AF88" s="11"/>
      <c r="AG88" s="11"/>
      <c r="AH88" s="14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88">
        <f t="shared" si="1"/>
        <v>510.16</v>
      </c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"/>
    </row>
    <row r="89" spans="1:65" ht="15.75" x14ac:dyDescent="0.25">
      <c r="A89" s="2" t="s">
        <v>451</v>
      </c>
      <c r="B89" s="2" t="s">
        <v>452</v>
      </c>
      <c r="C89" s="11"/>
      <c r="D89" s="11"/>
      <c r="E89" s="11"/>
      <c r="F89" s="11"/>
      <c r="G89" s="121"/>
      <c r="H89" s="121"/>
      <c r="I89" s="11"/>
      <c r="J89" s="11"/>
      <c r="K89" s="18"/>
      <c r="L89" s="18"/>
      <c r="M89" s="18"/>
      <c r="N89" s="18">
        <v>14</v>
      </c>
      <c r="O89" s="18"/>
      <c r="P89" s="121"/>
      <c r="Q89" s="11"/>
      <c r="R89" s="11"/>
      <c r="S89" s="11">
        <v>20</v>
      </c>
      <c r="T89" s="11"/>
      <c r="U89" s="11"/>
      <c r="V89" s="11"/>
      <c r="W89" s="11"/>
      <c r="X89" s="11"/>
      <c r="Y89" s="11">
        <f>27+45</f>
        <v>72</v>
      </c>
      <c r="Z89" s="11"/>
      <c r="AA89" s="11">
        <f>4.75+50</f>
        <v>54.75</v>
      </c>
      <c r="AB89" s="11">
        <v>6.65</v>
      </c>
      <c r="AC89" s="11">
        <v>10.87</v>
      </c>
      <c r="AD89" s="11"/>
      <c r="AE89" s="11"/>
      <c r="AF89" s="11"/>
      <c r="AG89" s="11"/>
      <c r="AH89" s="14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88">
        <f t="shared" si="1"/>
        <v>178.27</v>
      </c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"/>
    </row>
    <row r="90" spans="1:65" ht="15.75" x14ac:dyDescent="0.25">
      <c r="A90" s="2" t="s">
        <v>456</v>
      </c>
      <c r="B90" s="150" t="s">
        <v>458</v>
      </c>
      <c r="C90" s="11"/>
      <c r="D90" s="11"/>
      <c r="E90" s="11"/>
      <c r="F90" s="11"/>
      <c r="G90" s="121"/>
      <c r="H90" s="121"/>
      <c r="I90" s="11"/>
      <c r="J90" s="11"/>
      <c r="K90" s="18"/>
      <c r="L90" s="18"/>
      <c r="M90" s="18"/>
      <c r="N90" s="121"/>
      <c r="O90" s="18"/>
      <c r="P90" s="12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4"/>
      <c r="AI90" s="11"/>
      <c r="AJ90" s="11"/>
      <c r="AK90" s="11"/>
      <c r="AL90" s="11">
        <v>25</v>
      </c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88">
        <f t="shared" si="1"/>
        <v>25</v>
      </c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"/>
    </row>
    <row r="91" spans="1:65" ht="15.75" x14ac:dyDescent="0.25">
      <c r="A91" s="2" t="s">
        <v>456</v>
      </c>
      <c r="B91" s="150" t="s">
        <v>459</v>
      </c>
      <c r="C91" s="11"/>
      <c r="D91" s="11"/>
      <c r="E91" s="11"/>
      <c r="F91" s="11"/>
      <c r="G91" s="121"/>
      <c r="H91" s="121"/>
      <c r="I91" s="11"/>
      <c r="J91" s="11"/>
      <c r="K91" s="18"/>
      <c r="L91" s="18"/>
      <c r="M91" s="18"/>
      <c r="N91" s="121"/>
      <c r="O91" s="18"/>
      <c r="P91" s="12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4"/>
      <c r="AI91" s="11"/>
      <c r="AJ91" s="11"/>
      <c r="AK91" s="11"/>
      <c r="AL91" s="11">
        <v>25</v>
      </c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88">
        <f t="shared" si="1"/>
        <v>25</v>
      </c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"/>
    </row>
    <row r="92" spans="1:65" ht="15.75" x14ac:dyDescent="0.25">
      <c r="A92" s="2" t="s">
        <v>456</v>
      </c>
      <c r="B92" s="150" t="s">
        <v>461</v>
      </c>
      <c r="C92" s="11"/>
      <c r="D92" s="11"/>
      <c r="E92" s="11"/>
      <c r="F92" s="11"/>
      <c r="G92" s="121"/>
      <c r="H92" s="121"/>
      <c r="I92" s="11"/>
      <c r="J92" s="11"/>
      <c r="K92" s="18"/>
      <c r="L92" s="18"/>
      <c r="M92" s="18"/>
      <c r="N92" s="125">
        <v>27.5</v>
      </c>
      <c r="O92" s="18"/>
      <c r="P92" s="12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4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88">
        <f t="shared" si="1"/>
        <v>27.5</v>
      </c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"/>
    </row>
    <row r="93" spans="1:65" ht="15.75" x14ac:dyDescent="0.25">
      <c r="A93" s="2" t="s">
        <v>456</v>
      </c>
      <c r="B93" s="150" t="s">
        <v>462</v>
      </c>
      <c r="C93" s="11"/>
      <c r="D93" s="11"/>
      <c r="E93" s="11"/>
      <c r="F93" s="11"/>
      <c r="G93" s="121"/>
      <c r="H93" s="121"/>
      <c r="I93" s="11"/>
      <c r="J93" s="11"/>
      <c r="K93" s="18"/>
      <c r="L93" s="18"/>
      <c r="M93" s="18"/>
      <c r="N93" s="125">
        <v>49.5</v>
      </c>
      <c r="O93" s="18"/>
      <c r="P93" s="12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4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88">
        <f t="shared" si="1"/>
        <v>49.5</v>
      </c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"/>
    </row>
    <row r="94" spans="1:65" ht="15.75" x14ac:dyDescent="0.25">
      <c r="A94" s="2" t="s">
        <v>456</v>
      </c>
      <c r="B94" s="150" t="s">
        <v>463</v>
      </c>
      <c r="C94" s="11"/>
      <c r="D94" s="11"/>
      <c r="E94" s="11"/>
      <c r="F94" s="11"/>
      <c r="G94" s="121"/>
      <c r="H94" s="121"/>
      <c r="I94" s="11"/>
      <c r="J94" s="11"/>
      <c r="K94" s="18"/>
      <c r="L94" s="18"/>
      <c r="M94" s="18"/>
      <c r="N94" s="125">
        <v>44</v>
      </c>
      <c r="O94" s="18"/>
      <c r="P94" s="12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4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88">
        <f t="shared" si="1"/>
        <v>44</v>
      </c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"/>
    </row>
    <row r="95" spans="1:65" ht="15.75" x14ac:dyDescent="0.25">
      <c r="A95" s="2" t="s">
        <v>465</v>
      </c>
      <c r="B95" s="53" t="s">
        <v>467</v>
      </c>
      <c r="C95" s="11"/>
      <c r="D95" s="11"/>
      <c r="E95" s="11"/>
      <c r="F95" s="11"/>
      <c r="G95" s="121"/>
      <c r="H95" s="121"/>
      <c r="I95" s="11"/>
      <c r="J95" s="11"/>
      <c r="K95" s="11"/>
      <c r="L95" s="11"/>
      <c r="M95" s="11"/>
      <c r="N95" s="125"/>
      <c r="O95" s="11"/>
      <c r="P95" s="12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4"/>
      <c r="AI95" s="11"/>
      <c r="AJ95" s="11"/>
      <c r="AK95" s="11"/>
      <c r="AL95" s="11">
        <v>25</v>
      </c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88">
        <f t="shared" si="1"/>
        <v>25</v>
      </c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"/>
    </row>
    <row r="96" spans="1:65" ht="15.75" x14ac:dyDescent="0.25">
      <c r="A96" s="2" t="s">
        <v>465</v>
      </c>
      <c r="B96" s="2" t="s">
        <v>468</v>
      </c>
      <c r="C96" s="11"/>
      <c r="D96" s="11"/>
      <c r="E96" s="11"/>
      <c r="F96" s="11"/>
      <c r="G96" s="121"/>
      <c r="H96" s="121"/>
      <c r="I96" s="11"/>
      <c r="J96" s="121"/>
      <c r="K96" s="18"/>
      <c r="L96" s="18"/>
      <c r="M96" s="18"/>
      <c r="N96" s="125"/>
      <c r="O96" s="18"/>
      <c r="P96" s="12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4"/>
      <c r="AI96" s="11"/>
      <c r="AJ96" s="11"/>
      <c r="AK96" s="11"/>
      <c r="AL96" s="11">
        <v>25</v>
      </c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88">
        <f t="shared" si="1"/>
        <v>25</v>
      </c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"/>
    </row>
    <row r="97" spans="1:65" ht="15.75" x14ac:dyDescent="0.25">
      <c r="A97" s="2" t="s">
        <v>473</v>
      </c>
      <c r="B97" s="2" t="s">
        <v>474</v>
      </c>
      <c r="C97" s="11"/>
      <c r="D97" s="11"/>
      <c r="E97" s="11"/>
      <c r="F97" s="11"/>
      <c r="G97" s="121"/>
      <c r="H97" s="121"/>
      <c r="I97" s="11"/>
      <c r="J97" s="11"/>
      <c r="K97" s="121"/>
      <c r="L97" s="121"/>
      <c r="M97" s="18"/>
      <c r="N97" s="125">
        <v>33</v>
      </c>
      <c r="O97" s="18"/>
      <c r="P97" s="121"/>
      <c r="Q97" s="125"/>
      <c r="R97" s="125"/>
      <c r="S97" s="125"/>
      <c r="T97" s="125"/>
      <c r="U97" s="125"/>
      <c r="V97" s="125"/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88">
        <f t="shared" si="1"/>
        <v>33</v>
      </c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"/>
    </row>
    <row r="98" spans="1:65" ht="15.75" x14ac:dyDescent="0.25">
      <c r="A98" s="2" t="s">
        <v>473</v>
      </c>
      <c r="B98" s="2" t="s">
        <v>475</v>
      </c>
      <c r="C98" s="11"/>
      <c r="D98" s="11"/>
      <c r="E98" s="11"/>
      <c r="F98" s="11"/>
      <c r="G98" s="121"/>
      <c r="H98" s="121"/>
      <c r="I98" s="11"/>
      <c r="J98" s="11"/>
      <c r="K98" s="18"/>
      <c r="L98" s="18"/>
      <c r="M98" s="18"/>
      <c r="N98" s="125">
        <v>24.75</v>
      </c>
      <c r="O98" s="18"/>
      <c r="P98" s="12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4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88">
        <f t="shared" si="1"/>
        <v>24.75</v>
      </c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"/>
    </row>
    <row r="99" spans="1:65" ht="15.75" x14ac:dyDescent="0.25">
      <c r="A99" s="2" t="s">
        <v>473</v>
      </c>
      <c r="B99" s="2" t="s">
        <v>477</v>
      </c>
      <c r="C99" s="11"/>
      <c r="D99" s="11"/>
      <c r="E99" s="11"/>
      <c r="F99" s="11"/>
      <c r="G99" s="121"/>
      <c r="H99" s="121"/>
      <c r="I99" s="11"/>
      <c r="J99" s="11"/>
      <c r="K99" s="18"/>
      <c r="L99" s="18"/>
      <c r="M99" s="18"/>
      <c r="N99" s="125">
        <v>52.25</v>
      </c>
      <c r="O99" s="18"/>
      <c r="P99" s="12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4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88">
        <f t="shared" si="1"/>
        <v>52.25</v>
      </c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"/>
    </row>
    <row r="100" spans="1:65" ht="15.75" x14ac:dyDescent="0.25">
      <c r="A100" s="2" t="s">
        <v>473</v>
      </c>
      <c r="B100" s="2" t="s">
        <v>476</v>
      </c>
      <c r="C100" s="11"/>
      <c r="D100" s="11"/>
      <c r="E100" s="11"/>
      <c r="F100" s="11"/>
      <c r="G100" s="121"/>
      <c r="H100" s="121"/>
      <c r="I100" s="11"/>
      <c r="J100" s="11"/>
      <c r="K100" s="18"/>
      <c r="L100" s="18"/>
      <c r="M100" s="18"/>
      <c r="N100" s="125">
        <v>41.25</v>
      </c>
      <c r="O100" s="18"/>
      <c r="P100" s="12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4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88">
        <f t="shared" si="1"/>
        <v>41.25</v>
      </c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"/>
    </row>
    <row r="101" spans="1:65" ht="15.75" x14ac:dyDescent="0.25">
      <c r="A101" s="2" t="s">
        <v>480</v>
      </c>
      <c r="B101" s="53" t="s">
        <v>481</v>
      </c>
      <c r="C101" s="11"/>
      <c r="D101" s="11"/>
      <c r="E101" s="11"/>
      <c r="F101" s="11"/>
      <c r="G101" s="121"/>
      <c r="H101" s="121"/>
      <c r="I101" s="11"/>
      <c r="J101" s="11"/>
      <c r="K101" s="121"/>
      <c r="L101" s="121"/>
      <c r="M101" s="18"/>
      <c r="N101" s="121"/>
      <c r="O101" s="18"/>
      <c r="P101" s="12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4"/>
      <c r="AI101" s="11"/>
      <c r="AJ101" s="11"/>
      <c r="AK101" s="11"/>
      <c r="AL101" s="11">
        <v>25</v>
      </c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88">
        <f t="shared" si="1"/>
        <v>25</v>
      </c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"/>
    </row>
    <row r="102" spans="1:65" ht="15.75" x14ac:dyDescent="0.25">
      <c r="A102" s="2" t="s">
        <v>480</v>
      </c>
      <c r="B102" s="2" t="s">
        <v>482</v>
      </c>
      <c r="C102" s="11"/>
      <c r="D102" s="11"/>
      <c r="E102" s="11"/>
      <c r="F102" s="11"/>
      <c r="G102" s="121"/>
      <c r="H102" s="121"/>
      <c r="I102" s="11"/>
      <c r="J102" s="11"/>
      <c r="K102" s="18"/>
      <c r="L102" s="18"/>
      <c r="M102" s="18"/>
      <c r="N102" s="121"/>
      <c r="O102" s="18"/>
      <c r="P102" s="12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4"/>
      <c r="AI102" s="11"/>
      <c r="AJ102" s="11"/>
      <c r="AK102" s="11"/>
      <c r="AL102" s="11">
        <v>25</v>
      </c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88">
        <f t="shared" si="1"/>
        <v>25</v>
      </c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"/>
    </row>
    <row r="103" spans="1:65" ht="15.75" x14ac:dyDescent="0.25">
      <c r="A103" s="2" t="s">
        <v>480</v>
      </c>
      <c r="B103" s="2" t="s">
        <v>483</v>
      </c>
      <c r="C103" s="121"/>
      <c r="D103" s="121"/>
      <c r="E103" s="121"/>
      <c r="F103" s="121"/>
      <c r="G103" s="121"/>
      <c r="H103" s="121"/>
      <c r="I103" s="11"/>
      <c r="J103" s="11"/>
      <c r="K103" s="18"/>
      <c r="L103" s="18"/>
      <c r="M103" s="18"/>
      <c r="N103" s="121"/>
      <c r="O103" s="18"/>
      <c r="P103" s="12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4"/>
      <c r="AI103" s="11"/>
      <c r="AJ103" s="11"/>
      <c r="AK103" s="11"/>
      <c r="AL103" s="11">
        <v>25</v>
      </c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88">
        <f t="shared" si="1"/>
        <v>25</v>
      </c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"/>
    </row>
    <row r="104" spans="1:65" ht="15.75" x14ac:dyDescent="0.25">
      <c r="A104" s="2" t="s">
        <v>480</v>
      </c>
      <c r="B104" s="2" t="s">
        <v>484</v>
      </c>
      <c r="C104" s="121"/>
      <c r="D104" s="121"/>
      <c r="E104" s="121"/>
      <c r="F104" s="121"/>
      <c r="G104" s="121"/>
      <c r="H104" s="121"/>
      <c r="I104" s="11"/>
      <c r="J104" s="11"/>
      <c r="K104" s="18"/>
      <c r="L104" s="18"/>
      <c r="M104" s="18"/>
      <c r="N104" s="121"/>
      <c r="O104" s="18"/>
      <c r="P104" s="12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4"/>
      <c r="AI104" s="11"/>
      <c r="AJ104" s="11"/>
      <c r="AK104" s="11"/>
      <c r="AL104" s="11">
        <v>25</v>
      </c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88">
        <f t="shared" si="1"/>
        <v>25</v>
      </c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"/>
    </row>
    <row r="105" spans="1:65" ht="15.75" x14ac:dyDescent="0.25">
      <c r="A105" s="2" t="s">
        <v>480</v>
      </c>
      <c r="B105" s="2" t="s">
        <v>485</v>
      </c>
      <c r="C105" s="121"/>
      <c r="D105" s="121"/>
      <c r="E105" s="121"/>
      <c r="F105" s="121"/>
      <c r="G105" s="121"/>
      <c r="H105" s="121"/>
      <c r="I105" s="11"/>
      <c r="J105" s="11"/>
      <c r="K105" s="18"/>
      <c r="L105" s="18"/>
      <c r="M105" s="18"/>
      <c r="N105" s="121"/>
      <c r="O105" s="18"/>
      <c r="P105" s="12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4"/>
      <c r="AI105" s="11"/>
      <c r="AJ105" s="11"/>
      <c r="AK105" s="11"/>
      <c r="AL105" s="11">
        <v>25</v>
      </c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88">
        <f t="shared" si="1"/>
        <v>25</v>
      </c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"/>
    </row>
    <row r="106" spans="1:65" ht="15.75" x14ac:dyDescent="0.25">
      <c r="A106" s="2" t="s">
        <v>480</v>
      </c>
      <c r="B106" s="2" t="s">
        <v>486</v>
      </c>
      <c r="C106" s="121"/>
      <c r="D106" s="121"/>
      <c r="E106" s="121"/>
      <c r="F106" s="121"/>
      <c r="G106" s="121"/>
      <c r="H106" s="121"/>
      <c r="I106" s="11"/>
      <c r="J106" s="11"/>
      <c r="K106" s="18"/>
      <c r="L106" s="18"/>
      <c r="M106" s="18"/>
      <c r="N106" s="121"/>
      <c r="O106" s="18"/>
      <c r="P106" s="12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4"/>
      <c r="AI106" s="11"/>
      <c r="AJ106" s="11"/>
      <c r="AK106" s="11"/>
      <c r="AL106" s="11">
        <v>25</v>
      </c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88">
        <f t="shared" si="1"/>
        <v>25</v>
      </c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"/>
    </row>
    <row r="107" spans="1:65" ht="15.75" x14ac:dyDescent="0.25">
      <c r="A107" s="2" t="s">
        <v>480</v>
      </c>
      <c r="B107" s="212" t="s">
        <v>487</v>
      </c>
      <c r="C107" s="121"/>
      <c r="D107" s="121"/>
      <c r="E107" s="121"/>
      <c r="F107" s="121"/>
      <c r="G107" s="121"/>
      <c r="H107" s="121"/>
      <c r="I107" s="11">
        <v>695.14</v>
      </c>
      <c r="J107" s="11">
        <v>197.75</v>
      </c>
      <c r="K107" s="18"/>
      <c r="L107" s="18"/>
      <c r="M107" s="18"/>
      <c r="N107" s="121"/>
      <c r="O107" s="18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8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88">
        <f t="shared" si="1"/>
        <v>892.89</v>
      </c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"/>
    </row>
    <row r="108" spans="1:65" ht="15.75" x14ac:dyDescent="0.25">
      <c r="A108" s="2" t="s">
        <v>480</v>
      </c>
      <c r="B108" s="211" t="s">
        <v>489</v>
      </c>
      <c r="C108" s="121"/>
      <c r="D108" s="121"/>
      <c r="E108" s="121"/>
      <c r="F108" s="121"/>
      <c r="G108" s="121"/>
      <c r="H108" s="121"/>
      <c r="I108" s="11">
        <v>687.3</v>
      </c>
      <c r="J108" s="11">
        <v>128.29</v>
      </c>
      <c r="K108" s="18"/>
      <c r="L108" s="18"/>
      <c r="M108" s="18"/>
      <c r="N108" s="121"/>
      <c r="O108" s="18"/>
      <c r="P108" s="12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4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88">
        <f t="shared" si="1"/>
        <v>815.58999999999992</v>
      </c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"/>
    </row>
    <row r="109" spans="1:65" ht="15.75" x14ac:dyDescent="0.25">
      <c r="A109" s="2" t="s">
        <v>480</v>
      </c>
      <c r="B109" s="53" t="s">
        <v>490</v>
      </c>
      <c r="C109" s="11"/>
      <c r="D109" s="14"/>
      <c r="E109" s="14"/>
      <c r="F109" s="18"/>
      <c r="G109" s="157"/>
      <c r="H109" s="157"/>
      <c r="I109" s="18">
        <v>29.55</v>
      </c>
      <c r="J109" s="14"/>
      <c r="K109" s="18"/>
      <c r="L109" s="18"/>
      <c r="M109" s="18"/>
      <c r="N109" s="121"/>
      <c r="O109" s="18"/>
      <c r="P109" s="12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88">
        <f t="shared" si="1"/>
        <v>29.55</v>
      </c>
    </row>
    <row r="110" spans="1:65" ht="15.75" x14ac:dyDescent="0.25">
      <c r="A110" s="2" t="s">
        <v>480</v>
      </c>
      <c r="B110" s="212" t="s">
        <v>491</v>
      </c>
      <c r="C110" s="11"/>
      <c r="D110" s="14"/>
      <c r="E110" s="14"/>
      <c r="F110" s="14"/>
      <c r="G110" s="125">
        <v>1342.94</v>
      </c>
      <c r="H110" s="125">
        <v>316.72000000000003</v>
      </c>
      <c r="I110" s="14"/>
      <c r="J110" s="14"/>
      <c r="K110" s="18"/>
      <c r="L110" s="18"/>
      <c r="M110" s="18"/>
      <c r="N110" s="121"/>
      <c r="O110" s="18"/>
      <c r="P110" s="12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88">
        <f t="shared" si="1"/>
        <v>1659.66</v>
      </c>
    </row>
    <row r="111" spans="1:65" ht="15.75" x14ac:dyDescent="0.25">
      <c r="A111" s="2" t="s">
        <v>480</v>
      </c>
      <c r="B111" s="2" t="s">
        <v>495</v>
      </c>
      <c r="C111" s="11"/>
      <c r="D111" s="18"/>
      <c r="E111" s="14"/>
      <c r="F111" s="18">
        <v>638.74</v>
      </c>
      <c r="G111" s="125"/>
      <c r="H111" s="125"/>
      <c r="I111" s="14"/>
      <c r="J111" s="14"/>
      <c r="K111" s="18"/>
      <c r="L111" s="18"/>
      <c r="M111" s="18"/>
      <c r="N111" s="121"/>
      <c r="O111" s="18"/>
      <c r="P111" s="12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88">
        <f t="shared" si="1"/>
        <v>638.74</v>
      </c>
    </row>
    <row r="112" spans="1:65" ht="15.75" x14ac:dyDescent="0.25">
      <c r="A112" s="2" t="s">
        <v>500</v>
      </c>
      <c r="B112" s="2" t="s">
        <v>503</v>
      </c>
      <c r="C112" s="11">
        <v>16014.42</v>
      </c>
      <c r="D112" s="14"/>
      <c r="E112" s="14"/>
      <c r="F112" s="14"/>
      <c r="G112" s="157"/>
      <c r="H112" s="157"/>
      <c r="I112" s="14"/>
      <c r="J112" s="14"/>
      <c r="K112" s="18"/>
      <c r="L112" s="18"/>
      <c r="M112" s="18"/>
      <c r="N112" s="121"/>
      <c r="O112" s="18"/>
      <c r="P112" s="12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88">
        <f t="shared" si="1"/>
        <v>16014.42</v>
      </c>
    </row>
    <row r="113" spans="1:49" ht="15.75" x14ac:dyDescent="0.25">
      <c r="A113" s="2" t="s">
        <v>504</v>
      </c>
      <c r="B113" s="2" t="s">
        <v>505</v>
      </c>
      <c r="C113" s="11"/>
      <c r="D113" s="18">
        <v>3198.13</v>
      </c>
      <c r="E113" s="14"/>
      <c r="F113" s="18"/>
      <c r="G113" s="121"/>
      <c r="H113" s="121"/>
      <c r="I113" s="14"/>
      <c r="J113" s="14"/>
      <c r="K113" s="18"/>
      <c r="L113" s="18"/>
      <c r="M113" s="18"/>
      <c r="N113" s="18"/>
      <c r="O113" s="18"/>
      <c r="P113" s="12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88">
        <f t="shared" si="1"/>
        <v>3198.13</v>
      </c>
    </row>
    <row r="114" spans="1:49" ht="15.75" x14ac:dyDescent="0.25">
      <c r="A114" s="2" t="s">
        <v>507</v>
      </c>
      <c r="B114" s="2" t="s">
        <v>508</v>
      </c>
      <c r="C114" s="11"/>
      <c r="D114" s="18"/>
      <c r="E114" s="14"/>
      <c r="F114" s="14"/>
      <c r="G114" s="157"/>
      <c r="H114" s="157"/>
      <c r="I114" s="121"/>
      <c r="J114" s="121"/>
      <c r="K114" s="18"/>
      <c r="L114" s="18"/>
      <c r="M114" s="18"/>
      <c r="N114" s="18">
        <v>106</v>
      </c>
      <c r="O114" s="18"/>
      <c r="P114" s="12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88">
        <f t="shared" si="1"/>
        <v>106</v>
      </c>
    </row>
    <row r="115" spans="1:49" ht="15.75" x14ac:dyDescent="0.25">
      <c r="A115" s="2" t="s">
        <v>510</v>
      </c>
      <c r="B115" s="2" t="s">
        <v>515</v>
      </c>
      <c r="C115" s="11"/>
      <c r="D115" s="14"/>
      <c r="E115" s="14"/>
      <c r="F115" s="18"/>
      <c r="G115" s="157"/>
      <c r="H115" s="157"/>
      <c r="I115" s="121"/>
      <c r="J115" s="121"/>
      <c r="K115" s="18"/>
      <c r="L115" s="18"/>
      <c r="M115" s="18"/>
      <c r="N115" s="18">
        <v>77.7</v>
      </c>
      <c r="O115" s="18"/>
      <c r="P115" s="12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88">
        <f t="shared" si="1"/>
        <v>77.7</v>
      </c>
    </row>
    <row r="116" spans="1:49" ht="15.75" x14ac:dyDescent="0.25">
      <c r="A116" s="2" t="s">
        <v>510</v>
      </c>
      <c r="B116" s="117" t="s">
        <v>516</v>
      </c>
      <c r="C116" s="11"/>
      <c r="D116" s="14"/>
      <c r="E116" s="14"/>
      <c r="F116" s="14"/>
      <c r="G116" s="157"/>
      <c r="H116" s="157"/>
      <c r="I116" s="121"/>
      <c r="J116" s="121"/>
      <c r="K116" s="18"/>
      <c r="L116" s="18"/>
      <c r="M116" s="18"/>
      <c r="N116" s="18">
        <v>22</v>
      </c>
      <c r="O116" s="18"/>
      <c r="P116" s="12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88">
        <f t="shared" si="1"/>
        <v>22</v>
      </c>
    </row>
    <row r="117" spans="1:49" ht="15.75" x14ac:dyDescent="0.25">
      <c r="A117" s="2" t="s">
        <v>510</v>
      </c>
      <c r="B117" s="117" t="s">
        <v>517</v>
      </c>
      <c r="C117" s="11"/>
      <c r="D117" s="14"/>
      <c r="E117" s="14"/>
      <c r="F117" s="14"/>
      <c r="G117" s="121"/>
      <c r="H117" s="157"/>
      <c r="I117" s="121"/>
      <c r="J117" s="121"/>
      <c r="K117" s="18"/>
      <c r="L117" s="18"/>
      <c r="M117" s="18"/>
      <c r="N117" s="18">
        <v>48.25</v>
      </c>
      <c r="O117" s="18"/>
      <c r="P117" s="12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88">
        <f t="shared" si="1"/>
        <v>48.25</v>
      </c>
    </row>
    <row r="118" spans="1:49" ht="15.75" x14ac:dyDescent="0.25">
      <c r="A118" s="2" t="s">
        <v>510</v>
      </c>
      <c r="B118" s="117" t="s">
        <v>518</v>
      </c>
      <c r="C118" s="11"/>
      <c r="D118" s="14"/>
      <c r="E118" s="14"/>
      <c r="F118" s="18"/>
      <c r="G118" s="121"/>
      <c r="H118" s="121"/>
      <c r="I118" s="121"/>
      <c r="J118" s="121"/>
      <c r="K118" s="18"/>
      <c r="L118" s="18"/>
      <c r="M118" s="18"/>
      <c r="N118" s="18">
        <v>30.25</v>
      </c>
      <c r="O118" s="18"/>
      <c r="P118" s="12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88">
        <f t="shared" si="1"/>
        <v>30.25</v>
      </c>
    </row>
    <row r="119" spans="1:49" ht="15.75" x14ac:dyDescent="0.25">
      <c r="A119" s="2" t="s">
        <v>531</v>
      </c>
      <c r="B119" s="117" t="s">
        <v>534</v>
      </c>
      <c r="C119" s="11"/>
      <c r="D119" s="18"/>
      <c r="E119" s="18"/>
      <c r="F119" s="18"/>
      <c r="G119" s="121"/>
      <c r="H119" s="121"/>
      <c r="I119" s="121"/>
      <c r="J119" s="121"/>
      <c r="K119" s="18"/>
      <c r="L119" s="18"/>
      <c r="M119" s="18"/>
      <c r="N119" s="18">
        <v>33</v>
      </c>
      <c r="O119" s="18"/>
      <c r="P119" s="12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88">
        <f t="shared" si="1"/>
        <v>33</v>
      </c>
    </row>
    <row r="120" spans="1:49" ht="15.75" x14ac:dyDescent="0.25">
      <c r="A120" s="2" t="s">
        <v>531</v>
      </c>
      <c r="B120" s="117" t="s">
        <v>533</v>
      </c>
      <c r="C120" s="11"/>
      <c r="D120" s="14"/>
      <c r="E120" s="14"/>
      <c r="F120" s="14"/>
      <c r="G120" s="121"/>
      <c r="H120" s="121"/>
      <c r="I120" s="121"/>
      <c r="J120" s="121"/>
      <c r="K120" s="18"/>
      <c r="L120" s="18"/>
      <c r="M120" s="18"/>
      <c r="N120" s="18">
        <v>35.75</v>
      </c>
      <c r="O120" s="18"/>
      <c r="P120" s="12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88">
        <f t="shared" si="1"/>
        <v>35.75</v>
      </c>
    </row>
    <row r="121" spans="1:49" ht="15.75" x14ac:dyDescent="0.25">
      <c r="A121" s="2" t="s">
        <v>531</v>
      </c>
      <c r="B121" s="117" t="s">
        <v>532</v>
      </c>
      <c r="C121" s="11"/>
      <c r="D121" s="14"/>
      <c r="E121" s="14"/>
      <c r="F121" s="14"/>
      <c r="G121" s="121"/>
      <c r="H121" s="121"/>
      <c r="I121" s="121"/>
      <c r="J121" s="121"/>
      <c r="K121" s="18"/>
      <c r="L121" s="18"/>
      <c r="M121" s="18"/>
      <c r="N121" s="18">
        <v>49.5</v>
      </c>
      <c r="O121" s="18"/>
      <c r="P121" s="12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88">
        <f t="shared" si="1"/>
        <v>49.5</v>
      </c>
    </row>
    <row r="122" spans="1:49" ht="15.75" x14ac:dyDescent="0.25">
      <c r="A122" s="2" t="s">
        <v>536</v>
      </c>
      <c r="B122" s="2" t="s">
        <v>538</v>
      </c>
      <c r="C122" s="121"/>
      <c r="D122" s="18"/>
      <c r="E122" s="18"/>
      <c r="F122" s="121"/>
      <c r="G122" s="121"/>
      <c r="H122" s="121"/>
      <c r="I122" s="121"/>
      <c r="J122" s="121"/>
      <c r="K122" s="18"/>
      <c r="L122" s="18"/>
      <c r="M122" s="18"/>
      <c r="N122" s="18"/>
      <c r="O122" s="18"/>
      <c r="P122" s="12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>
        <v>25</v>
      </c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88">
        <f t="shared" si="1"/>
        <v>25</v>
      </c>
    </row>
    <row r="123" spans="1:49" ht="15.75" x14ac:dyDescent="0.25">
      <c r="A123" s="2" t="s">
        <v>536</v>
      </c>
      <c r="B123" s="2" t="s">
        <v>539</v>
      </c>
      <c r="C123" s="11"/>
      <c r="D123" s="14"/>
      <c r="E123" s="14"/>
      <c r="F123" s="18"/>
      <c r="G123" s="18"/>
      <c r="H123" s="18"/>
      <c r="I123" s="121"/>
      <c r="J123" s="121"/>
      <c r="K123" s="18"/>
      <c r="L123" s="18"/>
      <c r="M123" s="18"/>
      <c r="N123" s="18">
        <v>90</v>
      </c>
      <c r="O123" s="18"/>
      <c r="P123" s="12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88">
        <f t="shared" si="1"/>
        <v>90</v>
      </c>
    </row>
    <row r="124" spans="1:49" ht="15.75" x14ac:dyDescent="0.25">
      <c r="A124" s="2" t="s">
        <v>560</v>
      </c>
      <c r="B124" s="117" t="s">
        <v>561</v>
      </c>
      <c r="C124" s="11"/>
      <c r="D124" s="14"/>
      <c r="E124" s="14"/>
      <c r="F124" s="14"/>
      <c r="G124" s="14"/>
      <c r="H124" s="18"/>
      <c r="I124" s="121"/>
      <c r="J124" s="121"/>
      <c r="K124" s="18"/>
      <c r="L124" s="18"/>
      <c r="M124" s="18"/>
      <c r="N124" s="18"/>
      <c r="O124" s="18"/>
      <c r="P124" s="12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>
        <v>25</v>
      </c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88">
        <f t="shared" si="1"/>
        <v>25</v>
      </c>
    </row>
    <row r="125" spans="1:49" ht="15.75" x14ac:dyDescent="0.25">
      <c r="A125" s="2" t="s">
        <v>560</v>
      </c>
      <c r="B125" s="117" t="s">
        <v>562</v>
      </c>
      <c r="C125" s="11"/>
      <c r="D125" s="14"/>
      <c r="E125" s="14"/>
      <c r="F125" s="14"/>
      <c r="G125" s="14"/>
      <c r="H125" s="14"/>
      <c r="I125" s="14"/>
      <c r="J125" s="14"/>
      <c r="K125" s="18"/>
      <c r="L125" s="18"/>
      <c r="M125" s="18"/>
      <c r="N125" s="18"/>
      <c r="O125" s="18"/>
      <c r="P125" s="12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>
        <v>25</v>
      </c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88">
        <f t="shared" si="1"/>
        <v>25</v>
      </c>
    </row>
    <row r="126" spans="1:49" ht="15.75" x14ac:dyDescent="0.25">
      <c r="A126" s="16" t="s">
        <v>563</v>
      </c>
      <c r="B126" s="2" t="s">
        <v>564</v>
      </c>
      <c r="C126" s="11"/>
      <c r="D126" s="14"/>
      <c r="E126" s="14"/>
      <c r="F126" s="14"/>
      <c r="G126" s="125"/>
      <c r="H126" s="125"/>
      <c r="I126" s="14"/>
      <c r="J126" s="14"/>
      <c r="K126" s="18"/>
      <c r="L126" s="18"/>
      <c r="M126" s="18"/>
      <c r="N126" s="18"/>
      <c r="O126" s="18"/>
      <c r="P126" s="12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>
        <v>25</v>
      </c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88">
        <f t="shared" si="1"/>
        <v>25</v>
      </c>
    </row>
    <row r="127" spans="1:49" ht="15.75" x14ac:dyDescent="0.25">
      <c r="A127" s="2" t="s">
        <v>563</v>
      </c>
      <c r="B127" s="53" t="s">
        <v>565</v>
      </c>
      <c r="C127" s="11"/>
      <c r="D127" s="14"/>
      <c r="E127" s="14"/>
      <c r="F127" s="14"/>
      <c r="G127" s="14"/>
      <c r="H127" s="14"/>
      <c r="I127" s="18"/>
      <c r="J127" s="18"/>
      <c r="K127" s="18"/>
      <c r="L127" s="18"/>
      <c r="M127" s="18"/>
      <c r="N127" s="18"/>
      <c r="O127" s="18"/>
      <c r="P127" s="12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>
        <v>25</v>
      </c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88">
        <f t="shared" si="1"/>
        <v>25</v>
      </c>
    </row>
    <row r="128" spans="1:49" ht="15.75" x14ac:dyDescent="0.25">
      <c r="A128" s="2" t="s">
        <v>563</v>
      </c>
      <c r="B128" s="53" t="s">
        <v>568</v>
      </c>
      <c r="C128" s="11"/>
      <c r="D128" s="14"/>
      <c r="E128" s="14"/>
      <c r="F128" s="14"/>
      <c r="G128" s="14"/>
      <c r="H128" s="14"/>
      <c r="I128" s="18"/>
      <c r="J128" s="18"/>
      <c r="K128" s="18"/>
      <c r="L128" s="18"/>
      <c r="M128" s="18"/>
      <c r="N128" s="18"/>
      <c r="O128" s="18"/>
      <c r="P128" s="12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>
        <v>25</v>
      </c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88">
        <f t="shared" si="1"/>
        <v>25</v>
      </c>
    </row>
    <row r="129" spans="1:49" ht="15.75" x14ac:dyDescent="0.25">
      <c r="A129" s="2" t="s">
        <v>570</v>
      </c>
      <c r="B129" s="53" t="s">
        <v>571</v>
      </c>
      <c r="C129" s="11"/>
      <c r="D129" s="18"/>
      <c r="E129" s="14"/>
      <c r="F129" s="14"/>
      <c r="G129" s="14"/>
      <c r="H129" s="14"/>
      <c r="I129" s="14"/>
      <c r="J129" s="14"/>
      <c r="K129" s="18"/>
      <c r="L129" s="18"/>
      <c r="M129" s="18"/>
      <c r="N129" s="18"/>
      <c r="O129" s="18"/>
      <c r="P129" s="12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>
        <v>25</v>
      </c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88">
        <f t="shared" si="1"/>
        <v>25</v>
      </c>
    </row>
    <row r="130" spans="1:49" ht="15.75" x14ac:dyDescent="0.25">
      <c r="A130" s="2" t="s">
        <v>570</v>
      </c>
      <c r="B130" s="2" t="s">
        <v>572</v>
      </c>
      <c r="C130" s="11"/>
      <c r="D130" s="18"/>
      <c r="E130" s="14"/>
      <c r="F130" s="14"/>
      <c r="G130" s="14"/>
      <c r="H130" s="14"/>
      <c r="I130" s="14"/>
      <c r="J130" s="14"/>
      <c r="K130" s="18"/>
      <c r="L130" s="18"/>
      <c r="M130" s="18"/>
      <c r="N130" s="18"/>
      <c r="O130" s="18"/>
      <c r="P130" s="12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>
        <v>25</v>
      </c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88">
        <f t="shared" si="1"/>
        <v>25</v>
      </c>
    </row>
    <row r="131" spans="1:49" ht="15.75" x14ac:dyDescent="0.25">
      <c r="A131" s="2" t="s">
        <v>570</v>
      </c>
      <c r="B131" s="2" t="s">
        <v>573</v>
      </c>
      <c r="C131" s="11"/>
      <c r="D131" s="18"/>
      <c r="E131" s="14"/>
      <c r="F131" s="14"/>
      <c r="G131" s="14"/>
      <c r="H131" s="14"/>
      <c r="I131" s="14"/>
      <c r="J131" s="14"/>
      <c r="K131" s="18"/>
      <c r="L131" s="18"/>
      <c r="M131" s="18"/>
      <c r="N131" s="18"/>
      <c r="O131" s="18"/>
      <c r="P131" s="12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>
        <v>25</v>
      </c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88">
        <f t="shared" si="1"/>
        <v>25</v>
      </c>
    </row>
    <row r="132" spans="1:49" ht="15.75" x14ac:dyDescent="0.25">
      <c r="A132" s="2" t="s">
        <v>580</v>
      </c>
      <c r="B132" s="150" t="s">
        <v>581</v>
      </c>
      <c r="C132" s="11"/>
      <c r="D132" s="18"/>
      <c r="E132" s="18"/>
      <c r="F132" s="18">
        <v>1095.8599999999999</v>
      </c>
      <c r="G132" s="14"/>
      <c r="H132" s="14"/>
      <c r="I132" s="14"/>
      <c r="J132" s="14"/>
      <c r="K132" s="18"/>
      <c r="L132" s="18"/>
      <c r="M132" s="18"/>
      <c r="N132" s="18"/>
      <c r="O132" s="18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88">
        <f t="shared" si="1"/>
        <v>1095.8599999999999</v>
      </c>
    </row>
    <row r="133" spans="1:49" ht="15.75" x14ac:dyDescent="0.25">
      <c r="A133" s="150" t="s">
        <v>582</v>
      </c>
      <c r="B133" s="150" t="s">
        <v>585</v>
      </c>
      <c r="C133" s="11"/>
      <c r="D133" s="18"/>
      <c r="E133" s="18"/>
      <c r="F133" s="18"/>
      <c r="G133" s="14"/>
      <c r="H133" s="14"/>
      <c r="I133" s="18">
        <v>695.91</v>
      </c>
      <c r="J133" s="18">
        <v>184.02</v>
      </c>
      <c r="K133" s="18"/>
      <c r="L133" s="18"/>
      <c r="M133" s="18"/>
      <c r="N133" s="18"/>
      <c r="O133" s="18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88">
        <f t="shared" ref="AW133:AW195" si="2">SUM(C133:AV133)</f>
        <v>879.93</v>
      </c>
    </row>
    <row r="134" spans="1:49" ht="15.75" x14ac:dyDescent="0.25">
      <c r="A134" s="150" t="s">
        <v>582</v>
      </c>
      <c r="B134" s="150" t="s">
        <v>586</v>
      </c>
      <c r="C134" s="11"/>
      <c r="D134" s="18"/>
      <c r="E134" s="18"/>
      <c r="F134" s="18"/>
      <c r="G134" s="14"/>
      <c r="H134" s="14"/>
      <c r="I134" s="18">
        <v>12.06</v>
      </c>
      <c r="J134" s="18"/>
      <c r="K134" s="18"/>
      <c r="L134" s="18"/>
      <c r="M134" s="18"/>
      <c r="N134" s="18"/>
      <c r="O134" s="18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88">
        <f t="shared" si="2"/>
        <v>12.06</v>
      </c>
    </row>
    <row r="135" spans="1:49" ht="15.75" x14ac:dyDescent="0.25">
      <c r="A135" s="2" t="s">
        <v>587</v>
      </c>
      <c r="B135" s="2" t="s">
        <v>589</v>
      </c>
      <c r="C135" s="11"/>
      <c r="D135" s="18"/>
      <c r="E135" s="18"/>
      <c r="F135" s="18"/>
      <c r="G135" s="14"/>
      <c r="H135" s="14"/>
      <c r="I135" s="18"/>
      <c r="J135" s="18"/>
      <c r="K135" s="18"/>
      <c r="L135" s="18"/>
      <c r="M135" s="18"/>
      <c r="N135" s="18">
        <v>41.16</v>
      </c>
      <c r="O135" s="18"/>
      <c r="P135" s="121"/>
      <c r="Q135" s="11"/>
      <c r="R135" s="11"/>
      <c r="S135" s="11"/>
      <c r="T135" s="11"/>
      <c r="U135" s="11"/>
      <c r="V135" s="11"/>
      <c r="W135" s="11"/>
      <c r="X135" s="11"/>
      <c r="Y135" s="11">
        <v>20</v>
      </c>
      <c r="Z135" s="11"/>
      <c r="AA135" s="11">
        <v>34.51</v>
      </c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88">
        <f t="shared" si="2"/>
        <v>95.669999999999987</v>
      </c>
    </row>
    <row r="136" spans="1:49" ht="15.75" x14ac:dyDescent="0.25">
      <c r="A136" s="2" t="s">
        <v>587</v>
      </c>
      <c r="B136" s="53" t="s">
        <v>590</v>
      </c>
      <c r="C136" s="11"/>
      <c r="D136" s="14"/>
      <c r="E136" s="14"/>
      <c r="F136" s="18"/>
      <c r="G136" s="14"/>
      <c r="H136" s="18"/>
      <c r="I136" s="18"/>
      <c r="J136" s="18"/>
      <c r="K136" s="11"/>
      <c r="L136" s="11"/>
      <c r="M136" s="11"/>
      <c r="N136" s="11">
        <v>52.25</v>
      </c>
      <c r="O136" s="11"/>
      <c r="P136" s="12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88">
        <f t="shared" si="2"/>
        <v>52.25</v>
      </c>
    </row>
    <row r="137" spans="1:49" ht="15.75" x14ac:dyDescent="0.25">
      <c r="A137" s="2" t="s">
        <v>587</v>
      </c>
      <c r="B137" s="53" t="s">
        <v>591</v>
      </c>
      <c r="C137" s="11"/>
      <c r="D137" s="14"/>
      <c r="E137" s="14"/>
      <c r="F137" s="14"/>
      <c r="G137" s="14"/>
      <c r="H137" s="14"/>
      <c r="I137" s="18"/>
      <c r="J137" s="18"/>
      <c r="K137" s="121"/>
      <c r="L137" s="121"/>
      <c r="M137" s="18"/>
      <c r="N137" s="18">
        <v>35.75</v>
      </c>
      <c r="O137" s="18"/>
      <c r="P137" s="12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88">
        <f t="shared" si="2"/>
        <v>35.75</v>
      </c>
    </row>
    <row r="138" spans="1:49" ht="15.75" x14ac:dyDescent="0.25">
      <c r="A138" s="2" t="s">
        <v>587</v>
      </c>
      <c r="B138" s="53" t="s">
        <v>592</v>
      </c>
      <c r="C138" s="11"/>
      <c r="D138" s="18"/>
      <c r="E138" s="18"/>
      <c r="F138" s="14"/>
      <c r="G138" s="14"/>
      <c r="H138" s="14"/>
      <c r="I138" s="18"/>
      <c r="J138" s="18"/>
      <c r="K138" s="18"/>
      <c r="L138" s="18"/>
      <c r="M138" s="18"/>
      <c r="N138" s="18">
        <v>30.25</v>
      </c>
      <c r="O138" s="18"/>
      <c r="P138" s="12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88">
        <f t="shared" si="2"/>
        <v>30.25</v>
      </c>
    </row>
    <row r="139" spans="1:49" ht="15.75" x14ac:dyDescent="0.25">
      <c r="A139" s="2" t="s">
        <v>587</v>
      </c>
      <c r="B139" s="53" t="s">
        <v>593</v>
      </c>
      <c r="C139" s="11"/>
      <c r="D139" s="14"/>
      <c r="E139" s="14"/>
      <c r="F139" s="14"/>
      <c r="G139" s="18"/>
      <c r="H139" s="14"/>
      <c r="I139" s="18"/>
      <c r="J139" s="18"/>
      <c r="K139" s="18"/>
      <c r="L139" s="18"/>
      <c r="M139" s="18"/>
      <c r="N139" s="18">
        <v>30.25</v>
      </c>
      <c r="O139" s="18"/>
      <c r="P139" s="121"/>
      <c r="Q139" s="1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21"/>
      <c r="AV139" s="121"/>
      <c r="AW139" s="88">
        <f t="shared" si="2"/>
        <v>30.25</v>
      </c>
    </row>
    <row r="140" spans="1:49" ht="15.75" x14ac:dyDescent="0.25">
      <c r="A140" s="2" t="s">
        <v>587</v>
      </c>
      <c r="B140" s="150" t="s">
        <v>596</v>
      </c>
      <c r="C140" s="11"/>
      <c r="D140" s="18"/>
      <c r="E140" s="14"/>
      <c r="F140" s="14"/>
      <c r="G140" s="14"/>
      <c r="H140" s="18"/>
      <c r="I140" s="18">
        <v>695.91</v>
      </c>
      <c r="J140" s="18">
        <v>184.02</v>
      </c>
      <c r="K140" s="18"/>
      <c r="L140" s="18"/>
      <c r="M140" s="18"/>
      <c r="N140" s="18"/>
      <c r="O140" s="18"/>
      <c r="P140" s="121"/>
      <c r="Q140" s="1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21"/>
      <c r="AV140" s="121"/>
      <c r="AW140" s="88">
        <f t="shared" si="2"/>
        <v>879.93</v>
      </c>
    </row>
    <row r="141" spans="1:49" ht="15.75" x14ac:dyDescent="0.25">
      <c r="A141" s="150" t="s">
        <v>597</v>
      </c>
      <c r="B141" s="150" t="s">
        <v>600</v>
      </c>
      <c r="C141" s="11"/>
      <c r="D141" s="14"/>
      <c r="E141" s="14"/>
      <c r="F141" s="18"/>
      <c r="G141" s="18">
        <v>1382.9</v>
      </c>
      <c r="H141" s="18">
        <v>280.36</v>
      </c>
      <c r="I141" s="18"/>
      <c r="J141" s="18"/>
      <c r="K141" s="18"/>
      <c r="L141" s="18"/>
      <c r="M141" s="18"/>
      <c r="N141" s="18"/>
      <c r="O141" s="18"/>
      <c r="P141" s="121"/>
      <c r="Q141" s="1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21"/>
      <c r="AV141" s="121"/>
      <c r="AW141" s="88">
        <f t="shared" si="2"/>
        <v>1663.2600000000002</v>
      </c>
    </row>
    <row r="142" spans="1:49" ht="15.75" x14ac:dyDescent="0.25">
      <c r="A142" s="2" t="s">
        <v>601</v>
      </c>
      <c r="B142" s="2" t="s">
        <v>602</v>
      </c>
      <c r="C142" s="11"/>
      <c r="D142" s="14"/>
      <c r="E142" s="14"/>
      <c r="F142" s="14"/>
      <c r="G142" s="14"/>
      <c r="H142" s="14"/>
      <c r="I142" s="14"/>
      <c r="J142" s="14"/>
      <c r="K142" s="18"/>
      <c r="L142" s="18"/>
      <c r="M142" s="18"/>
      <c r="N142" s="18">
        <v>19.25</v>
      </c>
      <c r="O142" s="18"/>
      <c r="P142" s="121"/>
      <c r="Q142" s="1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21"/>
      <c r="AV142" s="121"/>
      <c r="AW142" s="88">
        <f t="shared" si="2"/>
        <v>19.25</v>
      </c>
    </row>
    <row r="143" spans="1:49" ht="15.75" x14ac:dyDescent="0.25">
      <c r="A143" s="2" t="s">
        <v>601</v>
      </c>
      <c r="B143" s="2" t="s">
        <v>603</v>
      </c>
      <c r="C143" s="11"/>
      <c r="D143" s="18"/>
      <c r="E143" s="14"/>
      <c r="F143" s="18"/>
      <c r="G143" s="14"/>
      <c r="H143" s="14"/>
      <c r="I143" s="14"/>
      <c r="J143" s="14"/>
      <c r="K143" s="18"/>
      <c r="L143" s="18"/>
      <c r="M143" s="18"/>
      <c r="N143" s="18">
        <v>32.25</v>
      </c>
      <c r="O143" s="18"/>
      <c r="P143" s="121"/>
      <c r="Q143" s="1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21"/>
      <c r="AV143" s="121"/>
      <c r="AW143" s="88">
        <f t="shared" si="2"/>
        <v>32.25</v>
      </c>
    </row>
    <row r="144" spans="1:49" ht="15.75" x14ac:dyDescent="0.25">
      <c r="A144" s="2" t="s">
        <v>601</v>
      </c>
      <c r="B144" s="2" t="s">
        <v>604</v>
      </c>
      <c r="C144" s="121"/>
      <c r="D144" s="14"/>
      <c r="E144" s="14"/>
      <c r="F144" s="121"/>
      <c r="G144" s="14"/>
      <c r="H144" s="14"/>
      <c r="I144" s="14"/>
      <c r="J144" s="14"/>
      <c r="K144" s="18"/>
      <c r="L144" s="18"/>
      <c r="M144" s="18"/>
      <c r="N144" s="18">
        <v>31.75</v>
      </c>
      <c r="O144" s="18"/>
      <c r="P144" s="121"/>
      <c r="Q144" s="1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21"/>
      <c r="AV144" s="121"/>
      <c r="AW144" s="88">
        <f t="shared" si="2"/>
        <v>31.75</v>
      </c>
    </row>
    <row r="145" spans="1:49" ht="15.75" x14ac:dyDescent="0.25">
      <c r="A145" s="2" t="s">
        <v>601</v>
      </c>
      <c r="B145" s="53" t="s">
        <v>605</v>
      </c>
      <c r="C145" s="11"/>
      <c r="D145" s="14"/>
      <c r="E145" s="14"/>
      <c r="F145" s="14"/>
      <c r="G145" s="14"/>
      <c r="H145" s="14"/>
      <c r="I145" s="14"/>
      <c r="J145" s="14"/>
      <c r="K145" s="18"/>
      <c r="L145" s="18"/>
      <c r="M145" s="18"/>
      <c r="N145" s="18"/>
      <c r="O145" s="18"/>
      <c r="P145" s="121"/>
      <c r="Q145" s="1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>
        <v>1.7</v>
      </c>
      <c r="AQ145" s="121"/>
      <c r="AR145" s="121"/>
      <c r="AS145" s="121"/>
      <c r="AT145" s="121"/>
      <c r="AU145" s="121"/>
      <c r="AV145" s="121"/>
      <c r="AW145" s="88">
        <f t="shared" si="2"/>
        <v>1.7</v>
      </c>
    </row>
    <row r="146" spans="1:49" ht="15.75" x14ac:dyDescent="0.25">
      <c r="A146" s="2" t="s">
        <v>601</v>
      </c>
      <c r="B146" s="53" t="s">
        <v>606</v>
      </c>
      <c r="C146" s="11"/>
      <c r="D146" s="14"/>
      <c r="E146" s="14"/>
      <c r="F146" s="14"/>
      <c r="G146" s="14"/>
      <c r="H146" s="14"/>
      <c r="I146" s="14"/>
      <c r="J146" s="14"/>
      <c r="K146" s="18"/>
      <c r="L146" s="18"/>
      <c r="M146" s="18"/>
      <c r="N146" s="18"/>
      <c r="O146" s="18"/>
      <c r="P146" s="121"/>
      <c r="Q146" s="1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>
        <v>1.7</v>
      </c>
      <c r="AQ146" s="121"/>
      <c r="AR146" s="121"/>
      <c r="AS146" s="121"/>
      <c r="AT146" s="121"/>
      <c r="AU146" s="121"/>
      <c r="AV146" s="121"/>
      <c r="AW146" s="88">
        <f t="shared" si="2"/>
        <v>1.7</v>
      </c>
    </row>
    <row r="147" spans="1:49" ht="15.75" x14ac:dyDescent="0.25">
      <c r="A147" s="2" t="s">
        <v>601</v>
      </c>
      <c r="B147" s="53" t="s">
        <v>607</v>
      </c>
      <c r="C147" s="11"/>
      <c r="D147" s="14"/>
      <c r="E147" s="14"/>
      <c r="F147" s="14"/>
      <c r="G147" s="14"/>
      <c r="H147" s="14"/>
      <c r="I147" s="14"/>
      <c r="J147" s="14"/>
      <c r="K147" s="18"/>
      <c r="L147" s="18"/>
      <c r="M147" s="18"/>
      <c r="N147" s="18"/>
      <c r="O147" s="18"/>
      <c r="P147" s="121"/>
      <c r="Q147" s="1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>
        <v>1.7</v>
      </c>
      <c r="AQ147" s="121"/>
      <c r="AR147" s="121"/>
      <c r="AS147" s="121"/>
      <c r="AT147" s="121"/>
      <c r="AU147" s="121"/>
      <c r="AV147" s="121"/>
      <c r="AW147" s="88">
        <f t="shared" si="2"/>
        <v>1.7</v>
      </c>
    </row>
    <row r="148" spans="1:49" ht="15.75" x14ac:dyDescent="0.25">
      <c r="A148" s="2" t="s">
        <v>601</v>
      </c>
      <c r="B148" s="53" t="s">
        <v>608</v>
      </c>
      <c r="C148" s="11"/>
      <c r="D148" s="18"/>
      <c r="E148" s="18"/>
      <c r="F148" s="14"/>
      <c r="G148" s="14"/>
      <c r="H148" s="14"/>
      <c r="I148" s="14"/>
      <c r="J148" s="14"/>
      <c r="K148" s="18"/>
      <c r="L148" s="18"/>
      <c r="M148" s="18"/>
      <c r="N148" s="18"/>
      <c r="O148" s="18"/>
      <c r="P148" s="121"/>
      <c r="Q148" s="1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>
        <v>1.7</v>
      </c>
      <c r="AQ148" s="121"/>
      <c r="AR148" s="121"/>
      <c r="AS148" s="121"/>
      <c r="AT148" s="121"/>
      <c r="AU148" s="121"/>
      <c r="AV148" s="121"/>
      <c r="AW148" s="88">
        <f t="shared" si="2"/>
        <v>1.7</v>
      </c>
    </row>
    <row r="149" spans="1:49" ht="15.75" x14ac:dyDescent="0.25">
      <c r="A149" s="2" t="s">
        <v>601</v>
      </c>
      <c r="B149" s="53" t="s">
        <v>609</v>
      </c>
      <c r="C149" s="11"/>
      <c r="D149" s="14"/>
      <c r="E149" s="14"/>
      <c r="F149" s="14"/>
      <c r="G149" s="14"/>
      <c r="H149" s="14"/>
      <c r="I149" s="14"/>
      <c r="J149" s="14"/>
      <c r="K149" s="18"/>
      <c r="L149" s="18"/>
      <c r="M149" s="18"/>
      <c r="N149" s="18"/>
      <c r="O149" s="18"/>
      <c r="P149" s="121"/>
      <c r="Q149" s="1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>
        <v>1.7</v>
      </c>
      <c r="AQ149" s="121"/>
      <c r="AR149" s="121"/>
      <c r="AS149" s="121"/>
      <c r="AT149" s="121"/>
      <c r="AU149" s="121"/>
      <c r="AV149" s="121"/>
      <c r="AW149" s="88">
        <f t="shared" si="2"/>
        <v>1.7</v>
      </c>
    </row>
    <row r="150" spans="1:49" ht="15.75" x14ac:dyDescent="0.25">
      <c r="A150" s="2" t="s">
        <v>601</v>
      </c>
      <c r="B150" s="53" t="s">
        <v>610</v>
      </c>
      <c r="C150" s="11"/>
      <c r="D150" s="18"/>
      <c r="E150" s="18"/>
      <c r="F150" s="14"/>
      <c r="G150" s="14"/>
      <c r="H150" s="14"/>
      <c r="I150" s="14"/>
      <c r="J150" s="14"/>
      <c r="K150" s="18"/>
      <c r="L150" s="18"/>
      <c r="M150" s="18"/>
      <c r="N150" s="18"/>
      <c r="O150" s="18"/>
      <c r="P150" s="121"/>
      <c r="Q150" s="1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>
        <v>1.7</v>
      </c>
      <c r="AQ150" s="121"/>
      <c r="AR150" s="121"/>
      <c r="AS150" s="121"/>
      <c r="AT150" s="121"/>
      <c r="AU150" s="121"/>
      <c r="AV150" s="121"/>
      <c r="AW150" s="88">
        <f t="shared" si="2"/>
        <v>1.7</v>
      </c>
    </row>
    <row r="151" spans="1:49" ht="15.75" x14ac:dyDescent="0.25">
      <c r="A151" s="2" t="s">
        <v>630</v>
      </c>
      <c r="B151" s="2" t="s">
        <v>631</v>
      </c>
      <c r="C151" s="11">
        <v>15632.26</v>
      </c>
      <c r="D151" s="14"/>
      <c r="E151" s="14"/>
      <c r="F151" s="14"/>
      <c r="G151" s="14"/>
      <c r="H151" s="14"/>
      <c r="I151" s="14"/>
      <c r="J151" s="14"/>
      <c r="K151" s="18"/>
      <c r="L151" s="18"/>
      <c r="M151" s="18"/>
      <c r="N151" s="18"/>
      <c r="O151" s="18"/>
      <c r="P151" s="12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88">
        <f t="shared" si="2"/>
        <v>15632.26</v>
      </c>
    </row>
    <row r="152" spans="1:49" ht="15.75" x14ac:dyDescent="0.25">
      <c r="A152" s="2" t="s">
        <v>630</v>
      </c>
      <c r="B152" s="2" t="s">
        <v>632</v>
      </c>
      <c r="C152" s="11"/>
      <c r="D152" s="18">
        <v>3355</v>
      </c>
      <c r="E152" s="14"/>
      <c r="F152" s="14"/>
      <c r="G152" s="14"/>
      <c r="H152" s="14"/>
      <c r="I152" s="14"/>
      <c r="J152" s="14"/>
      <c r="K152" s="18"/>
      <c r="L152" s="18"/>
      <c r="M152" s="18"/>
      <c r="N152" s="18"/>
      <c r="O152" s="18"/>
      <c r="P152" s="12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88">
        <f t="shared" si="2"/>
        <v>3355</v>
      </c>
    </row>
    <row r="153" spans="1:49" ht="15.75" x14ac:dyDescent="0.25">
      <c r="A153" s="2" t="s">
        <v>649</v>
      </c>
      <c r="B153" s="150" t="s">
        <v>650</v>
      </c>
      <c r="C153" s="11"/>
      <c r="D153" s="18"/>
      <c r="E153" s="18"/>
      <c r="F153" s="18"/>
      <c r="G153" s="14"/>
      <c r="H153" s="14"/>
      <c r="I153" s="14"/>
      <c r="J153" s="14"/>
      <c r="K153" s="18"/>
      <c r="L153" s="18"/>
      <c r="M153" s="18"/>
      <c r="N153" s="125">
        <v>44</v>
      </c>
      <c r="O153" s="12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88">
        <f t="shared" si="2"/>
        <v>44</v>
      </c>
    </row>
    <row r="154" spans="1:49" ht="15.75" x14ac:dyDescent="0.25">
      <c r="A154" s="2" t="s">
        <v>649</v>
      </c>
      <c r="B154" s="150" t="s">
        <v>651</v>
      </c>
      <c r="C154" s="11"/>
      <c r="D154" s="14"/>
      <c r="E154" s="14"/>
      <c r="F154" s="18"/>
      <c r="G154" s="14"/>
      <c r="H154" s="14"/>
      <c r="I154" s="14"/>
      <c r="J154" s="14"/>
      <c r="K154" s="18"/>
      <c r="L154" s="18"/>
      <c r="M154" s="18"/>
      <c r="N154" s="125">
        <v>35.75</v>
      </c>
      <c r="O154" s="12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88">
        <f t="shared" si="2"/>
        <v>35.75</v>
      </c>
    </row>
    <row r="155" spans="1:49" ht="15.75" x14ac:dyDescent="0.25">
      <c r="A155" s="2" t="s">
        <v>649</v>
      </c>
      <c r="B155" s="150" t="s">
        <v>652</v>
      </c>
      <c r="C155" s="11"/>
      <c r="D155" s="14"/>
      <c r="E155" s="14"/>
      <c r="F155" s="14"/>
      <c r="G155" s="14"/>
      <c r="H155" s="14"/>
      <c r="I155" s="14"/>
      <c r="J155" s="14"/>
      <c r="K155" s="18"/>
      <c r="L155" s="18"/>
      <c r="M155" s="18"/>
      <c r="N155" s="125">
        <v>24.75</v>
      </c>
      <c r="O155" s="18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88">
        <f t="shared" si="2"/>
        <v>24.75</v>
      </c>
    </row>
    <row r="156" spans="1:49" ht="15.75" x14ac:dyDescent="0.25">
      <c r="A156" s="2" t="s">
        <v>649</v>
      </c>
      <c r="B156" s="150" t="s">
        <v>653</v>
      </c>
      <c r="C156" s="11"/>
      <c r="D156" s="14"/>
      <c r="E156" s="14"/>
      <c r="F156" s="14"/>
      <c r="G156" s="14"/>
      <c r="H156" s="14"/>
      <c r="I156" s="14"/>
      <c r="J156" s="14"/>
      <c r="K156" s="18"/>
      <c r="L156" s="18"/>
      <c r="M156" s="18"/>
      <c r="N156" s="18">
        <v>35.75</v>
      </c>
      <c r="O156" s="18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88">
        <f t="shared" si="2"/>
        <v>35.75</v>
      </c>
    </row>
    <row r="157" spans="1:49" ht="15.75" x14ac:dyDescent="0.25">
      <c r="A157" s="2" t="s">
        <v>649</v>
      </c>
      <c r="B157" s="53" t="s">
        <v>654</v>
      </c>
      <c r="C157" s="11"/>
      <c r="D157" s="14"/>
      <c r="E157" s="14"/>
      <c r="F157" s="14"/>
      <c r="G157" s="14"/>
      <c r="H157" s="14"/>
      <c r="I157" s="14"/>
      <c r="J157" s="14"/>
      <c r="K157" s="18"/>
      <c r="L157" s="18"/>
      <c r="M157" s="18"/>
      <c r="N157" s="18"/>
      <c r="O157" s="18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>
        <v>1.7</v>
      </c>
      <c r="AQ157" s="11"/>
      <c r="AR157" s="11"/>
      <c r="AS157" s="11"/>
      <c r="AT157" s="11"/>
      <c r="AU157" s="11"/>
      <c r="AV157" s="11"/>
      <c r="AW157" s="88">
        <f t="shared" si="2"/>
        <v>1.7</v>
      </c>
    </row>
    <row r="158" spans="1:49" ht="15.75" x14ac:dyDescent="0.25">
      <c r="A158" s="2" t="s">
        <v>649</v>
      </c>
      <c r="B158" s="53" t="s">
        <v>655</v>
      </c>
      <c r="C158" s="11"/>
      <c r="D158" s="14"/>
      <c r="E158" s="14"/>
      <c r="F158" s="14"/>
      <c r="G158" s="14"/>
      <c r="H158" s="14"/>
      <c r="I158" s="14"/>
      <c r="J158" s="14"/>
      <c r="N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>
        <v>1.7</v>
      </c>
      <c r="AQ158" s="11"/>
      <c r="AR158" s="11"/>
      <c r="AS158" s="11"/>
      <c r="AT158" s="11"/>
      <c r="AU158" s="11"/>
      <c r="AV158" s="11"/>
      <c r="AW158" s="88">
        <f t="shared" si="2"/>
        <v>1.7</v>
      </c>
    </row>
    <row r="159" spans="1:49" ht="15.75" x14ac:dyDescent="0.25">
      <c r="A159" s="2" t="s">
        <v>649</v>
      </c>
      <c r="B159" s="53" t="s">
        <v>656</v>
      </c>
      <c r="C159" s="11"/>
      <c r="D159" s="14"/>
      <c r="E159" s="14"/>
      <c r="F159" s="14"/>
      <c r="G159" s="14"/>
      <c r="H159" s="14"/>
      <c r="I159" s="14"/>
      <c r="J159" s="14"/>
      <c r="N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>
        <v>1.7</v>
      </c>
      <c r="AQ159" s="11"/>
      <c r="AR159" s="11"/>
      <c r="AS159" s="11"/>
      <c r="AT159" s="11"/>
      <c r="AU159" s="11"/>
      <c r="AV159" s="11"/>
      <c r="AW159" s="88">
        <f t="shared" si="2"/>
        <v>1.7</v>
      </c>
    </row>
    <row r="160" spans="1:49" ht="15.75" x14ac:dyDescent="0.25">
      <c r="A160" s="2" t="s">
        <v>649</v>
      </c>
      <c r="B160" s="53" t="s">
        <v>657</v>
      </c>
      <c r="C160" s="11"/>
      <c r="D160" s="14"/>
      <c r="E160" s="14"/>
      <c r="F160" s="14"/>
      <c r="G160" s="14"/>
      <c r="H160" s="14"/>
      <c r="I160" s="14"/>
      <c r="J160" s="14"/>
      <c r="K160" s="18"/>
      <c r="L160" s="18"/>
      <c r="M160" s="6"/>
      <c r="N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>
        <v>1.7</v>
      </c>
      <c r="AQ160" s="11"/>
      <c r="AR160" s="11"/>
      <c r="AS160" s="11"/>
      <c r="AT160" s="11"/>
      <c r="AU160" s="11"/>
      <c r="AV160" s="11"/>
      <c r="AW160" s="88">
        <f t="shared" si="2"/>
        <v>1.7</v>
      </c>
    </row>
    <row r="161" spans="1:49" ht="15.75" x14ac:dyDescent="0.25">
      <c r="A161" s="2" t="s">
        <v>649</v>
      </c>
      <c r="B161" s="53" t="s">
        <v>658</v>
      </c>
      <c r="C161" s="11"/>
      <c r="D161" s="14"/>
      <c r="E161" s="14"/>
      <c r="F161" s="18"/>
      <c r="G161" s="14"/>
      <c r="H161" s="14"/>
      <c r="I161" s="18"/>
      <c r="J161" s="18"/>
      <c r="N161" s="18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>
        <v>1.7</v>
      </c>
      <c r="AQ161" s="11"/>
      <c r="AR161" s="11"/>
      <c r="AS161" s="11"/>
      <c r="AT161" s="11"/>
      <c r="AU161" s="11"/>
      <c r="AV161" s="11"/>
      <c r="AW161" s="88">
        <f t="shared" si="2"/>
        <v>1.7</v>
      </c>
    </row>
    <row r="162" spans="1:49" ht="15.75" x14ac:dyDescent="0.25">
      <c r="A162" s="2" t="s">
        <v>649</v>
      </c>
      <c r="B162" s="53" t="s">
        <v>659</v>
      </c>
      <c r="C162" s="11"/>
      <c r="D162" s="14"/>
      <c r="E162" s="14"/>
      <c r="F162" s="14"/>
      <c r="G162" s="14"/>
      <c r="H162" s="14"/>
      <c r="I162" s="18"/>
      <c r="J162" s="18"/>
      <c r="N162" s="18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>
        <v>1.7</v>
      </c>
      <c r="AQ162" s="11"/>
      <c r="AR162" s="11"/>
      <c r="AS162" s="11"/>
      <c r="AT162" s="11"/>
      <c r="AU162" s="11"/>
      <c r="AV162" s="11"/>
      <c r="AW162" s="88">
        <f t="shared" si="2"/>
        <v>1.7</v>
      </c>
    </row>
    <row r="163" spans="1:49" ht="15.75" x14ac:dyDescent="0.25">
      <c r="A163" s="2" t="s">
        <v>649</v>
      </c>
      <c r="B163" s="53" t="s">
        <v>660</v>
      </c>
      <c r="C163" s="11"/>
      <c r="D163" s="14"/>
      <c r="E163" s="14"/>
      <c r="F163" s="14"/>
      <c r="G163" s="14"/>
      <c r="H163" s="14"/>
      <c r="I163" s="18"/>
      <c r="J163" s="18"/>
      <c r="N163" s="18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>
        <v>1.7</v>
      </c>
      <c r="AQ163" s="11"/>
      <c r="AR163" s="11"/>
      <c r="AS163" s="11"/>
      <c r="AT163" s="11"/>
      <c r="AU163" s="11"/>
      <c r="AV163" s="11"/>
      <c r="AW163" s="88">
        <f t="shared" si="2"/>
        <v>1.7</v>
      </c>
    </row>
    <row r="164" spans="1:49" ht="15.75" x14ac:dyDescent="0.25">
      <c r="A164" s="2" t="s">
        <v>649</v>
      </c>
      <c r="B164" s="53" t="s">
        <v>661</v>
      </c>
      <c r="C164" s="11"/>
      <c r="D164" s="14"/>
      <c r="E164" s="14"/>
      <c r="F164" s="14"/>
      <c r="G164" s="14"/>
      <c r="H164" s="14"/>
      <c r="I164" s="18"/>
      <c r="J164" s="18"/>
      <c r="K164" s="11"/>
      <c r="L164" s="11"/>
      <c r="M164" s="11"/>
      <c r="N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>
        <v>1.7</v>
      </c>
      <c r="AQ164" s="11"/>
      <c r="AR164" s="11"/>
      <c r="AS164" s="11"/>
      <c r="AT164" s="11"/>
      <c r="AU164" s="11"/>
      <c r="AV164" s="11"/>
      <c r="AW164" s="88">
        <f t="shared" si="2"/>
        <v>1.7</v>
      </c>
    </row>
    <row r="165" spans="1:49" ht="15.75" x14ac:dyDescent="0.25">
      <c r="A165" s="2" t="s">
        <v>649</v>
      </c>
      <c r="B165" s="53" t="s">
        <v>662</v>
      </c>
      <c r="C165" s="11"/>
      <c r="D165" s="14"/>
      <c r="E165" s="14"/>
      <c r="F165" s="14"/>
      <c r="G165" s="18"/>
      <c r="H165" s="18"/>
      <c r="I165" s="14"/>
      <c r="J165" s="14"/>
      <c r="N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>
        <v>1.7</v>
      </c>
      <c r="AQ165" s="11"/>
      <c r="AR165" s="11"/>
      <c r="AS165" s="11"/>
      <c r="AT165" s="11"/>
      <c r="AU165" s="11"/>
      <c r="AV165" s="11"/>
      <c r="AW165" s="88">
        <f t="shared" si="2"/>
        <v>1.7</v>
      </c>
    </row>
    <row r="166" spans="1:49" ht="15.75" x14ac:dyDescent="0.25">
      <c r="A166" s="2" t="s">
        <v>649</v>
      </c>
      <c r="B166" s="53" t="s">
        <v>663</v>
      </c>
      <c r="C166" s="11"/>
      <c r="D166" s="14"/>
      <c r="E166" s="14"/>
      <c r="F166" s="14"/>
      <c r="G166" s="14"/>
      <c r="H166" s="14"/>
      <c r="I166" s="14"/>
      <c r="J166" s="14"/>
      <c r="N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>
        <v>1.7</v>
      </c>
      <c r="AQ166" s="11"/>
      <c r="AR166" s="11"/>
      <c r="AS166" s="11"/>
      <c r="AT166" s="11"/>
      <c r="AU166" s="11"/>
      <c r="AV166" s="11"/>
      <c r="AW166" s="88">
        <f t="shared" si="2"/>
        <v>1.7</v>
      </c>
    </row>
    <row r="167" spans="1:49" ht="15.75" x14ac:dyDescent="0.25">
      <c r="A167" s="2" t="s">
        <v>649</v>
      </c>
      <c r="B167" s="53" t="s">
        <v>664</v>
      </c>
      <c r="C167" s="11"/>
      <c r="D167" s="18"/>
      <c r="E167" s="18"/>
      <c r="F167" s="14"/>
      <c r="G167" s="14"/>
      <c r="H167" s="14"/>
      <c r="I167" s="14"/>
      <c r="J167" s="14"/>
      <c r="K167" s="11"/>
      <c r="L167" s="11"/>
      <c r="N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>
        <v>1.7</v>
      </c>
      <c r="AQ167" s="11"/>
      <c r="AR167" s="11"/>
      <c r="AS167" s="11"/>
      <c r="AT167" s="11"/>
      <c r="AU167" s="11"/>
      <c r="AV167" s="11"/>
      <c r="AW167" s="88">
        <f t="shared" si="2"/>
        <v>1.7</v>
      </c>
    </row>
    <row r="168" spans="1:49" ht="15.75" x14ac:dyDescent="0.25">
      <c r="A168" s="2" t="s">
        <v>649</v>
      </c>
      <c r="B168" s="53" t="s">
        <v>665</v>
      </c>
      <c r="C168" s="11"/>
      <c r="D168" s="14"/>
      <c r="E168" s="14"/>
      <c r="F168" s="14"/>
      <c r="G168" s="18"/>
      <c r="H168" s="18"/>
      <c r="I168" s="14"/>
      <c r="J168" s="14"/>
      <c r="N168" s="18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>
        <v>1.7</v>
      </c>
      <c r="AQ168" s="11"/>
      <c r="AR168" s="11"/>
      <c r="AS168" s="11"/>
      <c r="AT168" s="11"/>
      <c r="AU168" s="11"/>
      <c r="AV168" s="11"/>
      <c r="AW168" s="88">
        <f t="shared" si="2"/>
        <v>1.7</v>
      </c>
    </row>
    <row r="169" spans="1:49" ht="15.75" x14ac:dyDescent="0.25">
      <c r="A169" s="2" t="s">
        <v>649</v>
      </c>
      <c r="B169" s="53" t="s">
        <v>666</v>
      </c>
      <c r="C169" s="11"/>
      <c r="D169" s="14"/>
      <c r="E169" s="14"/>
      <c r="F169" s="14"/>
      <c r="G169" s="14"/>
      <c r="H169" s="14"/>
      <c r="I169" s="14"/>
      <c r="J169" s="14"/>
      <c r="N169" s="18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>
        <v>1.7</v>
      </c>
      <c r="AQ169" s="11"/>
      <c r="AR169" s="11"/>
      <c r="AS169" s="11"/>
      <c r="AT169" s="11"/>
      <c r="AU169" s="11"/>
      <c r="AV169" s="11"/>
      <c r="AW169" s="88">
        <f t="shared" si="2"/>
        <v>1.7</v>
      </c>
    </row>
    <row r="170" spans="1:49" ht="15.75" x14ac:dyDescent="0.25">
      <c r="A170" s="2" t="s">
        <v>649</v>
      </c>
      <c r="B170" s="53" t="s">
        <v>667</v>
      </c>
      <c r="C170" s="11"/>
      <c r="D170" s="14"/>
      <c r="E170" s="14"/>
      <c r="F170" s="18"/>
      <c r="G170" s="14"/>
      <c r="H170" s="14"/>
      <c r="I170" s="14"/>
      <c r="J170" s="14"/>
      <c r="K170" s="11"/>
      <c r="L170" s="11"/>
      <c r="M170" s="11"/>
      <c r="N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>
        <v>1.7</v>
      </c>
      <c r="AQ170" s="11"/>
      <c r="AR170" s="11"/>
      <c r="AS170" s="11"/>
      <c r="AT170" s="11"/>
      <c r="AU170" s="11"/>
      <c r="AV170" s="11"/>
      <c r="AW170" s="88">
        <f t="shared" si="2"/>
        <v>1.7</v>
      </c>
    </row>
    <row r="171" spans="1:49" ht="15.75" x14ac:dyDescent="0.25">
      <c r="A171" s="2" t="s">
        <v>649</v>
      </c>
      <c r="B171" s="53" t="s">
        <v>668</v>
      </c>
      <c r="C171" s="11"/>
      <c r="D171" s="14"/>
      <c r="E171" s="14"/>
      <c r="F171" s="18"/>
      <c r="G171" s="14"/>
      <c r="H171" s="14"/>
      <c r="I171" s="14"/>
      <c r="J171" s="14"/>
      <c r="N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>
        <v>1.7</v>
      </c>
      <c r="AQ171" s="11"/>
      <c r="AR171" s="11"/>
      <c r="AS171" s="11"/>
      <c r="AT171" s="11"/>
      <c r="AU171" s="11"/>
      <c r="AV171" s="11"/>
      <c r="AW171" s="88">
        <f t="shared" si="2"/>
        <v>1.7</v>
      </c>
    </row>
    <row r="172" spans="1:49" ht="15.75" x14ac:dyDescent="0.25">
      <c r="A172" s="2" t="s">
        <v>649</v>
      </c>
      <c r="B172" s="53" t="s">
        <v>669</v>
      </c>
      <c r="C172" s="11"/>
      <c r="D172" s="18"/>
      <c r="E172" s="18"/>
      <c r="F172" s="18"/>
      <c r="G172" s="14"/>
      <c r="H172" s="14"/>
      <c r="I172" s="14"/>
      <c r="J172" s="14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>
        <v>1.7</v>
      </c>
      <c r="AQ172" s="11"/>
      <c r="AR172" s="11"/>
      <c r="AS172" s="11"/>
      <c r="AT172" s="11"/>
      <c r="AU172" s="11"/>
      <c r="AV172" s="11"/>
      <c r="AW172" s="88">
        <f t="shared" si="2"/>
        <v>1.7</v>
      </c>
    </row>
    <row r="173" spans="1:49" ht="15.75" x14ac:dyDescent="0.25">
      <c r="A173" s="2" t="s">
        <v>649</v>
      </c>
      <c r="B173" s="53" t="s">
        <v>670</v>
      </c>
      <c r="C173" s="11"/>
      <c r="D173" s="18"/>
      <c r="E173" s="14"/>
      <c r="F173" s="14"/>
      <c r="G173" s="18"/>
      <c r="H173" s="18"/>
      <c r="I173" s="14"/>
      <c r="J173" s="14"/>
      <c r="N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>
        <v>1.7</v>
      </c>
      <c r="AQ173" s="11"/>
      <c r="AR173" s="11"/>
      <c r="AS173" s="11"/>
      <c r="AT173" s="11"/>
      <c r="AU173" s="11"/>
      <c r="AV173" s="11"/>
      <c r="AW173" s="88">
        <f t="shared" si="2"/>
        <v>1.7</v>
      </c>
    </row>
    <row r="174" spans="1:49" ht="15.75" x14ac:dyDescent="0.25">
      <c r="A174" s="2" t="s">
        <v>649</v>
      </c>
      <c r="B174" s="53" t="s">
        <v>671</v>
      </c>
      <c r="C174" s="11"/>
      <c r="D174" s="14"/>
      <c r="E174" s="14"/>
      <c r="F174" s="14"/>
      <c r="G174" s="14"/>
      <c r="H174" s="14"/>
      <c r="I174" s="18"/>
      <c r="J174" s="18"/>
      <c r="N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>
        <v>1.7</v>
      </c>
      <c r="AQ174" s="11"/>
      <c r="AR174" s="11"/>
      <c r="AS174" s="11"/>
      <c r="AT174" s="11"/>
      <c r="AU174" s="11"/>
      <c r="AV174" s="11"/>
      <c r="AW174" s="88">
        <f t="shared" si="2"/>
        <v>1.7</v>
      </c>
    </row>
    <row r="175" spans="1:49" ht="15.75" x14ac:dyDescent="0.25">
      <c r="A175" s="2" t="s">
        <v>672</v>
      </c>
      <c r="B175" s="2" t="s">
        <v>673</v>
      </c>
      <c r="C175" s="11"/>
      <c r="D175" s="18">
        <v>585.20000000000005</v>
      </c>
      <c r="E175" s="14"/>
      <c r="F175" s="14"/>
      <c r="G175" s="14"/>
      <c r="H175" s="14"/>
      <c r="I175" s="18"/>
      <c r="J175" s="18"/>
      <c r="M175" s="11"/>
      <c r="N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88">
        <f t="shared" si="2"/>
        <v>585.20000000000005</v>
      </c>
    </row>
    <row r="176" spans="1:49" ht="15.75" x14ac:dyDescent="0.25">
      <c r="A176" s="2" t="s">
        <v>677</v>
      </c>
      <c r="B176" s="2" t="s">
        <v>678</v>
      </c>
      <c r="C176" s="11"/>
      <c r="D176" s="14"/>
      <c r="E176" s="14"/>
      <c r="F176" s="14"/>
      <c r="G176" s="14"/>
      <c r="H176" s="14"/>
      <c r="I176" s="18"/>
      <c r="J176" s="18"/>
      <c r="K176" s="11"/>
      <c r="L176" s="11"/>
      <c r="M176" s="11"/>
      <c r="N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>
        <v>460.76</v>
      </c>
      <c r="AQ176" s="11"/>
      <c r="AR176" s="11"/>
      <c r="AS176" s="11"/>
      <c r="AT176" s="11"/>
      <c r="AU176" s="11"/>
      <c r="AV176" s="11"/>
      <c r="AW176" s="88">
        <f t="shared" si="2"/>
        <v>460.76</v>
      </c>
    </row>
    <row r="177" spans="1:49" ht="15.75" x14ac:dyDescent="0.25">
      <c r="A177" s="2" t="s">
        <v>675</v>
      </c>
      <c r="B177" s="2" t="s">
        <v>679</v>
      </c>
      <c r="C177" s="11"/>
      <c r="D177" s="14"/>
      <c r="E177" s="14"/>
      <c r="F177" s="14"/>
      <c r="G177" s="14"/>
      <c r="H177" s="14"/>
      <c r="I177" s="18"/>
      <c r="J177" s="18"/>
      <c r="N177" s="18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88">
        <f t="shared" si="2"/>
        <v>0</v>
      </c>
    </row>
    <row r="178" spans="1:49" ht="15.75" x14ac:dyDescent="0.25">
      <c r="A178" s="2" t="s">
        <v>688</v>
      </c>
      <c r="B178" s="2" t="s">
        <v>692</v>
      </c>
      <c r="C178" s="11"/>
      <c r="D178" s="14"/>
      <c r="E178" s="14"/>
      <c r="F178" s="14"/>
      <c r="G178" s="14"/>
      <c r="H178" s="14"/>
      <c r="I178" s="18"/>
      <c r="J178" s="18"/>
      <c r="N178" s="18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>
        <v>25</v>
      </c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88">
        <f t="shared" si="2"/>
        <v>25</v>
      </c>
    </row>
    <row r="179" spans="1:49" ht="15.75" x14ac:dyDescent="0.25">
      <c r="A179" s="2" t="s">
        <v>688</v>
      </c>
      <c r="B179" s="2" t="s">
        <v>693</v>
      </c>
      <c r="C179" s="11"/>
      <c r="D179" s="14"/>
      <c r="E179" s="14"/>
      <c r="F179" s="14"/>
      <c r="G179" s="18"/>
      <c r="H179" s="18"/>
      <c r="I179" s="18"/>
      <c r="J179" s="18"/>
      <c r="N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>
        <v>25</v>
      </c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88">
        <f t="shared" si="2"/>
        <v>25</v>
      </c>
    </row>
    <row r="180" spans="1:49" ht="15.75" x14ac:dyDescent="0.25">
      <c r="A180" s="2" t="s">
        <v>688</v>
      </c>
      <c r="B180" s="2" t="s">
        <v>694</v>
      </c>
      <c r="C180" s="11"/>
      <c r="D180" s="14"/>
      <c r="E180" s="14"/>
      <c r="F180" s="14"/>
      <c r="G180" s="18"/>
      <c r="H180" s="18"/>
      <c r="I180" s="18"/>
      <c r="J180" s="18"/>
      <c r="N180" s="18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>
        <v>25</v>
      </c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88">
        <f t="shared" si="2"/>
        <v>25</v>
      </c>
    </row>
    <row r="181" spans="1:49" ht="15.75" x14ac:dyDescent="0.25">
      <c r="A181" s="2" t="s">
        <v>688</v>
      </c>
      <c r="B181" s="2" t="s">
        <v>695</v>
      </c>
      <c r="C181" s="11"/>
      <c r="D181" s="18"/>
      <c r="E181" s="18"/>
      <c r="F181" s="14"/>
      <c r="G181" s="14"/>
      <c r="H181" s="14"/>
      <c r="I181" s="18"/>
      <c r="J181" s="18"/>
      <c r="N181" s="18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>
        <v>25</v>
      </c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88">
        <f t="shared" si="2"/>
        <v>25</v>
      </c>
    </row>
    <row r="182" spans="1:49" ht="15.75" x14ac:dyDescent="0.25">
      <c r="A182" s="2" t="s">
        <v>688</v>
      </c>
      <c r="B182" s="2" t="s">
        <v>696</v>
      </c>
      <c r="C182" s="11"/>
      <c r="D182" s="18"/>
      <c r="E182" s="18"/>
      <c r="F182" s="14"/>
      <c r="G182" s="14"/>
      <c r="H182" s="14"/>
      <c r="I182" s="18"/>
      <c r="J182" s="18"/>
      <c r="N182" s="18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>
        <v>25</v>
      </c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88">
        <f t="shared" si="2"/>
        <v>25</v>
      </c>
    </row>
    <row r="183" spans="1:49" ht="15.75" x14ac:dyDescent="0.25">
      <c r="A183" s="2" t="s">
        <v>688</v>
      </c>
      <c r="B183" s="2" t="s">
        <v>697</v>
      </c>
      <c r="C183" s="11"/>
      <c r="D183" s="14"/>
      <c r="E183" s="14"/>
      <c r="F183" s="14"/>
      <c r="G183" s="14"/>
      <c r="H183" s="18"/>
      <c r="I183" s="14"/>
      <c r="J183" s="14"/>
      <c r="N183" s="18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>
        <v>25</v>
      </c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88">
        <f t="shared" si="2"/>
        <v>25</v>
      </c>
    </row>
    <row r="184" spans="1:49" ht="15.75" x14ac:dyDescent="0.25">
      <c r="A184" s="2" t="s">
        <v>688</v>
      </c>
      <c r="B184" s="2" t="s">
        <v>698</v>
      </c>
      <c r="C184" s="11"/>
      <c r="D184" s="14"/>
      <c r="E184" s="14"/>
      <c r="F184" s="18"/>
      <c r="G184" s="14"/>
      <c r="H184" s="14"/>
      <c r="I184" s="14"/>
      <c r="J184" s="14"/>
      <c r="N184" s="18">
        <v>35.75</v>
      </c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88">
        <f t="shared" si="2"/>
        <v>35.75</v>
      </c>
    </row>
    <row r="185" spans="1:49" ht="15.75" x14ac:dyDescent="0.25">
      <c r="A185" s="2" t="s">
        <v>688</v>
      </c>
      <c r="B185" s="2" t="s">
        <v>699</v>
      </c>
      <c r="C185" s="11"/>
      <c r="D185" s="14"/>
      <c r="E185" s="14"/>
      <c r="F185" s="14"/>
      <c r="G185" s="18"/>
      <c r="H185" s="18"/>
      <c r="I185" s="18"/>
      <c r="J185" s="18"/>
      <c r="N185" s="18">
        <v>38.5</v>
      </c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88">
        <f t="shared" si="2"/>
        <v>38.5</v>
      </c>
    </row>
    <row r="186" spans="1:49" ht="15.75" x14ac:dyDescent="0.25">
      <c r="A186" s="2" t="s">
        <v>688</v>
      </c>
      <c r="B186" s="2" t="s">
        <v>700</v>
      </c>
      <c r="C186" s="11"/>
      <c r="D186" s="14"/>
      <c r="E186" s="14"/>
      <c r="F186" s="14"/>
      <c r="G186" s="18"/>
      <c r="H186" s="18"/>
      <c r="I186" s="18"/>
      <c r="J186" s="18"/>
      <c r="N186" s="18">
        <v>33</v>
      </c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88">
        <f t="shared" si="2"/>
        <v>33</v>
      </c>
    </row>
    <row r="187" spans="1:49" ht="15.75" x14ac:dyDescent="0.25">
      <c r="A187" s="2" t="s">
        <v>688</v>
      </c>
      <c r="B187" s="2" t="s">
        <v>701</v>
      </c>
      <c r="C187" s="11"/>
      <c r="D187" s="14"/>
      <c r="E187" s="14"/>
      <c r="F187" s="18"/>
      <c r="G187" s="18"/>
      <c r="H187" s="18"/>
      <c r="I187" s="18"/>
      <c r="J187" s="18"/>
      <c r="N187" s="18">
        <v>35.75</v>
      </c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88">
        <f t="shared" si="2"/>
        <v>35.75</v>
      </c>
    </row>
    <row r="188" spans="1:49" ht="15.75" x14ac:dyDescent="0.25">
      <c r="A188" s="2" t="s">
        <v>688</v>
      </c>
      <c r="B188" s="2" t="s">
        <v>702</v>
      </c>
      <c r="C188" s="11"/>
      <c r="D188" s="14"/>
      <c r="E188" s="14"/>
      <c r="F188" s="14"/>
      <c r="G188" s="18"/>
      <c r="H188" s="18"/>
      <c r="I188" s="18"/>
      <c r="J188" s="18"/>
      <c r="N188" s="18">
        <v>88.2</v>
      </c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88">
        <f t="shared" si="2"/>
        <v>88.2</v>
      </c>
    </row>
    <row r="189" spans="1:49" ht="15.75" x14ac:dyDescent="0.25">
      <c r="A189" s="2" t="s">
        <v>688</v>
      </c>
      <c r="B189" s="2" t="s">
        <v>703</v>
      </c>
      <c r="C189" s="11"/>
      <c r="D189" s="14"/>
      <c r="E189" s="14"/>
      <c r="F189" s="14"/>
      <c r="G189" s="14"/>
      <c r="H189" s="14"/>
      <c r="I189" s="14"/>
      <c r="J189" s="14"/>
      <c r="N189" s="18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>
        <v>25</v>
      </c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88">
        <f t="shared" si="2"/>
        <v>25</v>
      </c>
    </row>
    <row r="190" spans="1:49" ht="15.75" x14ac:dyDescent="0.25">
      <c r="A190" s="2" t="s">
        <v>688</v>
      </c>
      <c r="B190" s="2" t="s">
        <v>707</v>
      </c>
      <c r="C190" s="11"/>
      <c r="D190" s="18"/>
      <c r="E190" s="14"/>
      <c r="F190" s="18"/>
      <c r="G190" s="14"/>
      <c r="H190" s="14"/>
      <c r="I190" s="14"/>
      <c r="J190" s="14"/>
      <c r="N190" s="18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>
        <v>25</v>
      </c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88">
        <f t="shared" si="2"/>
        <v>25</v>
      </c>
    </row>
    <row r="191" spans="1:49" ht="15.75" x14ac:dyDescent="0.25">
      <c r="A191" s="2" t="s">
        <v>688</v>
      </c>
      <c r="B191" s="53" t="s">
        <v>705</v>
      </c>
      <c r="C191" s="11"/>
      <c r="D191" s="14"/>
      <c r="E191" s="14"/>
      <c r="F191" s="14"/>
      <c r="G191" s="14"/>
      <c r="H191" s="14"/>
      <c r="I191" s="14"/>
      <c r="J191" s="14"/>
      <c r="N191" s="18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>
        <v>1.7</v>
      </c>
      <c r="AQ191" s="11"/>
      <c r="AR191" s="11"/>
      <c r="AS191" s="11"/>
      <c r="AT191" s="11"/>
      <c r="AU191" s="11"/>
      <c r="AV191" s="11"/>
      <c r="AW191" s="88">
        <f t="shared" si="2"/>
        <v>1.7</v>
      </c>
    </row>
    <row r="192" spans="1:49" ht="15.75" x14ac:dyDescent="0.25">
      <c r="A192" s="2" t="s">
        <v>688</v>
      </c>
      <c r="B192" s="53" t="s">
        <v>706</v>
      </c>
      <c r="C192" s="11"/>
      <c r="D192" s="18"/>
      <c r="E192" s="14"/>
      <c r="F192" s="14"/>
      <c r="G192" s="14"/>
      <c r="H192" s="14"/>
      <c r="I192" s="14"/>
      <c r="J192" s="14"/>
      <c r="K192" s="11"/>
      <c r="L192" s="11"/>
      <c r="N192" s="18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>
        <v>1.7</v>
      </c>
      <c r="AQ192" s="11"/>
      <c r="AR192" s="11"/>
      <c r="AS192" s="11"/>
      <c r="AT192" s="11"/>
      <c r="AU192" s="11"/>
      <c r="AV192" s="11"/>
      <c r="AW192" s="88">
        <f t="shared" si="2"/>
        <v>1.7</v>
      </c>
    </row>
    <row r="193" spans="1:49" ht="15.75" x14ac:dyDescent="0.25">
      <c r="A193" s="2" t="s">
        <v>708</v>
      </c>
      <c r="B193" s="150" t="s">
        <v>709</v>
      </c>
      <c r="C193" s="11"/>
      <c r="D193" s="14"/>
      <c r="E193" s="14"/>
      <c r="F193" s="14"/>
      <c r="G193" s="14"/>
      <c r="H193" s="14"/>
      <c r="I193" s="14"/>
      <c r="J193" s="14"/>
      <c r="N193" s="18">
        <v>120</v>
      </c>
      <c r="O193" s="18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88">
        <f t="shared" si="2"/>
        <v>120</v>
      </c>
    </row>
    <row r="194" spans="1:49" ht="15.75" x14ac:dyDescent="0.25">
      <c r="A194" s="2" t="s">
        <v>708</v>
      </c>
      <c r="B194" s="53" t="s">
        <v>710</v>
      </c>
      <c r="C194" s="11"/>
      <c r="D194" s="14"/>
      <c r="E194" s="14"/>
      <c r="F194" s="14"/>
      <c r="G194" s="14"/>
      <c r="H194" s="14"/>
      <c r="I194" s="14"/>
      <c r="J194" s="14"/>
      <c r="K194" s="11"/>
      <c r="L194" s="11"/>
      <c r="M194" s="11"/>
      <c r="N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>
        <v>1.7</v>
      </c>
      <c r="AQ194" s="11"/>
      <c r="AR194" s="11"/>
      <c r="AS194" s="11"/>
      <c r="AT194" s="11"/>
      <c r="AU194" s="11"/>
      <c r="AV194" s="11"/>
      <c r="AW194" s="88">
        <f t="shared" si="2"/>
        <v>1.7</v>
      </c>
    </row>
    <row r="195" spans="1:49" ht="15.75" x14ac:dyDescent="0.25">
      <c r="A195" s="2" t="s">
        <v>708</v>
      </c>
      <c r="B195" s="53" t="s">
        <v>711</v>
      </c>
      <c r="C195" s="11"/>
      <c r="D195" s="14"/>
      <c r="E195" s="14"/>
      <c r="F195" s="18"/>
      <c r="G195" s="14"/>
      <c r="H195" s="14"/>
      <c r="I195" s="14"/>
      <c r="J195" s="14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>
        <v>1.7</v>
      </c>
      <c r="AQ195" s="11"/>
      <c r="AR195" s="11"/>
      <c r="AS195" s="11"/>
      <c r="AT195" s="11"/>
      <c r="AU195" s="11"/>
      <c r="AV195" s="11"/>
      <c r="AW195" s="88">
        <f t="shared" si="2"/>
        <v>1.7</v>
      </c>
    </row>
    <row r="196" spans="1:49" ht="15.75" x14ac:dyDescent="0.25">
      <c r="A196" s="2" t="s">
        <v>708</v>
      </c>
      <c r="B196" s="53" t="s">
        <v>712</v>
      </c>
      <c r="C196" s="11"/>
      <c r="D196" s="18"/>
      <c r="E196" s="18"/>
      <c r="F196" s="18"/>
      <c r="G196" s="14"/>
      <c r="H196" s="14"/>
      <c r="I196" s="14"/>
      <c r="J196" s="14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>
        <v>1.7</v>
      </c>
      <c r="AQ196" s="11"/>
      <c r="AR196" s="11"/>
      <c r="AS196" s="11"/>
      <c r="AT196" s="11"/>
      <c r="AU196" s="11"/>
      <c r="AV196" s="11"/>
      <c r="AW196" s="88">
        <f t="shared" ref="AW196:AW259" si="3">SUM(C196:AV196)</f>
        <v>1.7</v>
      </c>
    </row>
    <row r="197" spans="1:49" ht="15.75" x14ac:dyDescent="0.25">
      <c r="A197" s="2" t="s">
        <v>708</v>
      </c>
      <c r="B197" s="53" t="s">
        <v>713</v>
      </c>
      <c r="C197" s="11"/>
      <c r="D197" s="14"/>
      <c r="E197" s="14"/>
      <c r="F197" s="14"/>
      <c r="G197" s="14"/>
      <c r="H197" s="14"/>
      <c r="I197" s="14"/>
      <c r="J197" s="14"/>
      <c r="K197" s="11"/>
      <c r="L197" s="11"/>
      <c r="M197" s="11"/>
      <c r="N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>
        <v>1.7</v>
      </c>
      <c r="AQ197" s="11"/>
      <c r="AR197" s="11"/>
      <c r="AS197" s="11"/>
      <c r="AT197" s="11"/>
      <c r="AU197" s="11"/>
      <c r="AV197" s="11"/>
      <c r="AW197" s="88">
        <f t="shared" si="3"/>
        <v>1.7</v>
      </c>
    </row>
    <row r="198" spans="1:49" ht="15.75" x14ac:dyDescent="0.25">
      <c r="A198" s="2" t="s">
        <v>708</v>
      </c>
      <c r="B198" s="53" t="s">
        <v>714</v>
      </c>
      <c r="C198" s="11"/>
      <c r="D198" s="14"/>
      <c r="E198" s="14"/>
      <c r="F198" s="18"/>
      <c r="G198" s="14"/>
      <c r="H198" s="14"/>
      <c r="I198" s="18"/>
      <c r="J198" s="18"/>
      <c r="N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>
        <v>1.7</v>
      </c>
      <c r="AQ198" s="11"/>
      <c r="AR198" s="11"/>
      <c r="AS198" s="11"/>
      <c r="AT198" s="11"/>
      <c r="AU198" s="11"/>
      <c r="AV198" s="11"/>
      <c r="AW198" s="88">
        <f t="shared" si="3"/>
        <v>1.7</v>
      </c>
    </row>
    <row r="199" spans="1:49" ht="15.75" x14ac:dyDescent="0.25">
      <c r="A199" s="2" t="s">
        <v>708</v>
      </c>
      <c r="B199" s="53" t="s">
        <v>715</v>
      </c>
      <c r="C199" s="11"/>
      <c r="D199" s="14"/>
      <c r="E199" s="14"/>
      <c r="F199" s="14"/>
      <c r="G199" s="14"/>
      <c r="H199" s="14"/>
      <c r="I199" s="18"/>
      <c r="J199" s="18"/>
      <c r="N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>
        <v>1.7</v>
      </c>
      <c r="AQ199" s="11"/>
      <c r="AR199" s="11"/>
      <c r="AS199" s="11"/>
      <c r="AT199" s="11"/>
      <c r="AU199" s="11"/>
      <c r="AV199" s="11"/>
      <c r="AW199" s="88">
        <f t="shared" si="3"/>
        <v>1.7</v>
      </c>
    </row>
    <row r="200" spans="1:49" ht="15.75" x14ac:dyDescent="0.25">
      <c r="A200" s="2" t="s">
        <v>708</v>
      </c>
      <c r="B200" s="53" t="s">
        <v>716</v>
      </c>
      <c r="C200" s="11"/>
      <c r="D200" s="14"/>
      <c r="E200" s="14"/>
      <c r="F200" s="18"/>
      <c r="G200" s="18"/>
      <c r="H200" s="18"/>
      <c r="I200" s="14"/>
      <c r="J200" s="14"/>
      <c r="N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>
        <v>1.7</v>
      </c>
      <c r="AQ200" s="11"/>
      <c r="AR200" s="11"/>
      <c r="AS200" s="11"/>
      <c r="AT200" s="11"/>
      <c r="AU200" s="11"/>
      <c r="AV200" s="11"/>
      <c r="AW200" s="88">
        <f t="shared" si="3"/>
        <v>1.7</v>
      </c>
    </row>
    <row r="201" spans="1:49" ht="15.75" x14ac:dyDescent="0.25">
      <c r="A201" s="2" t="s">
        <v>708</v>
      </c>
      <c r="B201" s="53" t="s">
        <v>717</v>
      </c>
      <c r="C201" s="11"/>
      <c r="D201" s="14"/>
      <c r="E201" s="14"/>
      <c r="F201" s="14"/>
      <c r="G201" s="14"/>
      <c r="H201" s="14"/>
      <c r="I201" s="14"/>
      <c r="J201" s="14"/>
      <c r="N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>
        <v>1.7</v>
      </c>
      <c r="AQ201" s="11"/>
      <c r="AR201" s="11"/>
      <c r="AS201" s="11"/>
      <c r="AT201" s="11"/>
      <c r="AU201" s="11"/>
      <c r="AV201" s="11"/>
      <c r="AW201" s="88">
        <f t="shared" si="3"/>
        <v>1.7</v>
      </c>
    </row>
    <row r="202" spans="1:49" ht="15.75" x14ac:dyDescent="0.25">
      <c r="A202" s="2" t="s">
        <v>708</v>
      </c>
      <c r="B202" s="2" t="s">
        <v>718</v>
      </c>
      <c r="C202" s="11"/>
      <c r="D202" s="18"/>
      <c r="E202" s="14"/>
      <c r="F202" s="14"/>
      <c r="G202" s="14"/>
      <c r="H202" s="14"/>
      <c r="I202" s="14"/>
      <c r="J202" s="14"/>
      <c r="M202" s="11">
        <v>3748.46</v>
      </c>
      <c r="N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88">
        <f t="shared" si="3"/>
        <v>3748.46</v>
      </c>
    </row>
    <row r="203" spans="1:49" ht="15.75" x14ac:dyDescent="0.25">
      <c r="A203" s="2" t="s">
        <v>719</v>
      </c>
      <c r="B203" s="2" t="s">
        <v>723</v>
      </c>
      <c r="C203" s="11"/>
      <c r="D203" s="18"/>
      <c r="E203" s="14"/>
      <c r="F203" s="14"/>
      <c r="G203" s="14"/>
      <c r="H203" s="14"/>
      <c r="I203" s="14"/>
      <c r="J203" s="14"/>
      <c r="N203" s="18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>
        <v>25</v>
      </c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88">
        <f t="shared" si="3"/>
        <v>25</v>
      </c>
    </row>
    <row r="204" spans="1:49" ht="15.75" x14ac:dyDescent="0.25">
      <c r="A204" s="2" t="s">
        <v>719</v>
      </c>
      <c r="B204" s="2" t="s">
        <v>724</v>
      </c>
      <c r="C204" s="11"/>
      <c r="D204" s="14"/>
      <c r="E204" s="14"/>
      <c r="F204" s="14"/>
      <c r="G204" s="14"/>
      <c r="H204" s="14"/>
      <c r="I204" s="18"/>
      <c r="J204" s="18"/>
      <c r="N204" s="18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>
        <v>25</v>
      </c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88">
        <f t="shared" si="3"/>
        <v>25</v>
      </c>
    </row>
    <row r="205" spans="1:49" ht="15.75" x14ac:dyDescent="0.25">
      <c r="A205" s="2" t="s">
        <v>725</v>
      </c>
      <c r="B205" s="2" t="s">
        <v>727</v>
      </c>
      <c r="C205" s="11"/>
      <c r="D205" s="14"/>
      <c r="E205" s="14"/>
      <c r="F205" s="18">
        <v>436.41</v>
      </c>
      <c r="G205" s="14"/>
      <c r="H205" s="14"/>
      <c r="I205" s="18"/>
      <c r="J205" s="18"/>
      <c r="K205" s="11"/>
      <c r="L205" s="11"/>
      <c r="M205" s="11"/>
      <c r="N205" s="18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88">
        <f t="shared" si="3"/>
        <v>436.41</v>
      </c>
    </row>
    <row r="206" spans="1:49" ht="15.75" x14ac:dyDescent="0.25">
      <c r="A206" s="2" t="s">
        <v>729</v>
      </c>
      <c r="B206" s="2" t="s">
        <v>731</v>
      </c>
      <c r="C206" s="11"/>
      <c r="D206" s="14"/>
      <c r="E206" s="14"/>
      <c r="F206" s="14"/>
      <c r="G206" s="18"/>
      <c r="H206" s="18"/>
      <c r="I206" s="18"/>
      <c r="J206" s="18"/>
      <c r="N206" s="18">
        <v>22</v>
      </c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88">
        <f t="shared" si="3"/>
        <v>22</v>
      </c>
    </row>
    <row r="207" spans="1:49" ht="15.75" x14ac:dyDescent="0.25">
      <c r="A207" s="2" t="s">
        <v>729</v>
      </c>
      <c r="B207" s="2" t="s">
        <v>732</v>
      </c>
      <c r="C207" s="11"/>
      <c r="D207" s="18"/>
      <c r="E207" s="18"/>
      <c r="F207" s="14"/>
      <c r="G207" s="14"/>
      <c r="H207" s="14"/>
      <c r="I207" s="18"/>
      <c r="J207" s="18"/>
      <c r="N207" s="11">
        <v>38.5</v>
      </c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88">
        <f t="shared" si="3"/>
        <v>38.5</v>
      </c>
    </row>
    <row r="208" spans="1:49" ht="15.75" x14ac:dyDescent="0.25">
      <c r="A208" s="2" t="s">
        <v>729</v>
      </c>
      <c r="B208" s="2" t="s">
        <v>733</v>
      </c>
      <c r="C208" s="11"/>
      <c r="D208" s="14"/>
      <c r="E208" s="14"/>
      <c r="F208" s="14"/>
      <c r="G208" s="14"/>
      <c r="H208" s="14"/>
      <c r="I208" s="18"/>
      <c r="J208" s="18"/>
      <c r="N208" s="11">
        <v>30.25</v>
      </c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88">
        <f t="shared" si="3"/>
        <v>30.25</v>
      </c>
    </row>
    <row r="209" spans="1:49" ht="15.75" x14ac:dyDescent="0.25">
      <c r="A209" s="2" t="s">
        <v>739</v>
      </c>
      <c r="B209" s="2" t="s">
        <v>747</v>
      </c>
      <c r="C209" s="11"/>
      <c r="D209" s="14"/>
      <c r="E209" s="14"/>
      <c r="F209" s="14"/>
      <c r="G209" s="14"/>
      <c r="H209" s="14"/>
      <c r="I209" s="14"/>
      <c r="J209" s="14"/>
      <c r="N209" s="11">
        <v>44</v>
      </c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88">
        <f t="shared" si="3"/>
        <v>44</v>
      </c>
    </row>
    <row r="210" spans="1:49" ht="15.75" x14ac:dyDescent="0.25">
      <c r="A210" s="2" t="s">
        <v>739</v>
      </c>
      <c r="B210" s="2" t="s">
        <v>748</v>
      </c>
      <c r="C210" s="11"/>
      <c r="D210" s="14"/>
      <c r="E210" s="14"/>
      <c r="F210" s="14"/>
      <c r="G210" s="14"/>
      <c r="H210" s="14"/>
      <c r="I210" s="14"/>
      <c r="J210" s="14"/>
      <c r="N210" s="11">
        <v>57.75</v>
      </c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88">
        <f t="shared" si="3"/>
        <v>57.75</v>
      </c>
    </row>
    <row r="211" spans="1:49" ht="15.75" x14ac:dyDescent="0.25">
      <c r="A211" s="2" t="s">
        <v>739</v>
      </c>
      <c r="B211" s="2" t="s">
        <v>749</v>
      </c>
      <c r="C211" s="11"/>
      <c r="D211" s="18"/>
      <c r="E211" s="18"/>
      <c r="F211" s="18"/>
      <c r="G211" s="14"/>
      <c r="H211" s="14"/>
      <c r="I211" s="14"/>
      <c r="J211" s="14"/>
      <c r="N211" s="11">
        <v>30.25</v>
      </c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88">
        <f t="shared" si="3"/>
        <v>30.25</v>
      </c>
    </row>
    <row r="212" spans="1:49" ht="15.75" x14ac:dyDescent="0.25">
      <c r="A212" s="2" t="s">
        <v>751</v>
      </c>
      <c r="B212" s="2" t="s">
        <v>752</v>
      </c>
      <c r="C212" s="11"/>
      <c r="D212" s="14"/>
      <c r="E212" s="14"/>
      <c r="F212" s="18"/>
      <c r="G212" s="14"/>
      <c r="H212" s="14"/>
      <c r="I212" s="18">
        <v>755.14</v>
      </c>
      <c r="J212" s="18">
        <v>115.08</v>
      </c>
      <c r="N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88">
        <f t="shared" si="3"/>
        <v>870.22</v>
      </c>
    </row>
    <row r="213" spans="1:49" ht="15.75" x14ac:dyDescent="0.25">
      <c r="A213" s="2" t="s">
        <v>751</v>
      </c>
      <c r="B213" s="2" t="s">
        <v>753</v>
      </c>
      <c r="C213" s="11"/>
      <c r="D213" s="14"/>
      <c r="E213" s="14"/>
      <c r="F213" s="14"/>
      <c r="G213" s="14"/>
      <c r="H213" s="14"/>
      <c r="I213" s="18">
        <v>695.92</v>
      </c>
      <c r="J213" s="18">
        <v>197.75</v>
      </c>
      <c r="N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88">
        <f t="shared" si="3"/>
        <v>893.67</v>
      </c>
    </row>
    <row r="214" spans="1:49" ht="15.75" x14ac:dyDescent="0.25">
      <c r="A214" s="2" t="s">
        <v>751</v>
      </c>
      <c r="B214" s="2" t="s">
        <v>754</v>
      </c>
      <c r="C214" s="11">
        <v>15605.87</v>
      </c>
      <c r="D214" s="14"/>
      <c r="E214" s="14"/>
      <c r="F214" s="18"/>
      <c r="G214" s="14"/>
      <c r="H214" s="14"/>
      <c r="I214" s="14"/>
      <c r="J214" s="14"/>
      <c r="N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88">
        <f t="shared" si="3"/>
        <v>15605.87</v>
      </c>
    </row>
    <row r="215" spans="1:49" ht="15.75" x14ac:dyDescent="0.25">
      <c r="A215" s="2" t="s">
        <v>751</v>
      </c>
      <c r="B215" s="2" t="s">
        <v>755</v>
      </c>
      <c r="C215" s="11"/>
      <c r="D215" s="18">
        <v>4142.83</v>
      </c>
      <c r="E215" s="14"/>
      <c r="F215" s="14"/>
      <c r="G215" s="14"/>
      <c r="H215" s="14"/>
      <c r="I215" s="14"/>
      <c r="J215" s="14"/>
      <c r="N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88">
        <f t="shared" si="3"/>
        <v>4142.83</v>
      </c>
    </row>
    <row r="216" spans="1:49" ht="15.75" x14ac:dyDescent="0.25">
      <c r="A216" s="2" t="s">
        <v>751</v>
      </c>
      <c r="B216" s="2" t="s">
        <v>758</v>
      </c>
      <c r="C216" s="11"/>
      <c r="D216" s="14"/>
      <c r="E216" s="14"/>
      <c r="F216" s="14"/>
      <c r="G216" s="14"/>
      <c r="H216" s="14"/>
      <c r="I216" s="18">
        <v>4.07</v>
      </c>
      <c r="J216" s="14"/>
      <c r="N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88">
        <f t="shared" si="3"/>
        <v>4.07</v>
      </c>
    </row>
    <row r="217" spans="1:49" ht="15.75" x14ac:dyDescent="0.25">
      <c r="A217" s="2" t="s">
        <v>751</v>
      </c>
      <c r="B217" s="212" t="s">
        <v>766</v>
      </c>
      <c r="C217" s="11"/>
      <c r="D217" s="14"/>
      <c r="E217" s="14"/>
      <c r="F217" s="14"/>
      <c r="G217" s="18">
        <v>1408.06</v>
      </c>
      <c r="H217" s="18">
        <v>353.64</v>
      </c>
      <c r="I217" s="14"/>
      <c r="J217" s="14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88">
        <f t="shared" si="3"/>
        <v>1761.6999999999998</v>
      </c>
    </row>
    <row r="218" spans="1:49" ht="15.75" x14ac:dyDescent="0.25">
      <c r="A218" s="2" t="s">
        <v>767</v>
      </c>
      <c r="B218" s="2" t="s">
        <v>773</v>
      </c>
      <c r="C218" s="11"/>
      <c r="D218" s="14"/>
      <c r="E218" s="14"/>
      <c r="F218" s="18"/>
      <c r="G218" s="14"/>
      <c r="H218" s="14"/>
      <c r="I218" s="14"/>
      <c r="J218" s="14"/>
      <c r="N218" s="11">
        <v>30.25</v>
      </c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88">
        <f t="shared" si="3"/>
        <v>30.25</v>
      </c>
    </row>
    <row r="219" spans="1:49" ht="15.75" x14ac:dyDescent="0.25">
      <c r="A219" s="2" t="s">
        <v>767</v>
      </c>
      <c r="B219" s="2" t="s">
        <v>774</v>
      </c>
      <c r="C219" s="11"/>
      <c r="D219" s="14"/>
      <c r="E219" s="14"/>
      <c r="F219" s="14"/>
      <c r="G219" s="14"/>
      <c r="H219" s="14"/>
      <c r="I219" s="14"/>
      <c r="J219" s="14"/>
      <c r="N219" s="11">
        <v>11</v>
      </c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88">
        <f t="shared" si="3"/>
        <v>11</v>
      </c>
    </row>
    <row r="220" spans="1:49" ht="15.75" x14ac:dyDescent="0.25">
      <c r="A220" s="2" t="s">
        <v>767</v>
      </c>
      <c r="B220" s="2" t="s">
        <v>775</v>
      </c>
      <c r="C220" s="11"/>
      <c r="D220" s="14"/>
      <c r="E220" s="14"/>
      <c r="F220" s="14"/>
      <c r="G220" s="14"/>
      <c r="H220" s="14"/>
      <c r="I220" s="14"/>
      <c r="J220" s="14"/>
      <c r="N220" s="11">
        <v>30.25</v>
      </c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88">
        <f t="shared" si="3"/>
        <v>30.25</v>
      </c>
    </row>
    <row r="221" spans="1:49" ht="15.75" x14ac:dyDescent="0.25">
      <c r="A221" s="2" t="s">
        <v>767</v>
      </c>
      <c r="B221" s="2" t="s">
        <v>776</v>
      </c>
      <c r="C221" s="11"/>
      <c r="D221" s="18"/>
      <c r="E221" s="14"/>
      <c r="F221" s="14"/>
      <c r="G221" s="14"/>
      <c r="H221" s="18"/>
      <c r="I221" s="14"/>
      <c r="J221" s="14"/>
      <c r="N221" s="11">
        <v>38.5</v>
      </c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88">
        <f t="shared" si="3"/>
        <v>38.5</v>
      </c>
    </row>
    <row r="222" spans="1:49" ht="15.75" x14ac:dyDescent="0.25">
      <c r="A222" s="2" t="s">
        <v>798</v>
      </c>
      <c r="B222" s="2" t="s">
        <v>801</v>
      </c>
      <c r="C222" s="11"/>
      <c r="D222" s="14"/>
      <c r="E222" s="14"/>
      <c r="F222" s="18"/>
      <c r="G222" s="14"/>
      <c r="H222" s="14"/>
      <c r="I222" s="14"/>
      <c r="J222" s="14"/>
      <c r="N222" s="18">
        <v>29.3</v>
      </c>
      <c r="O222" s="18"/>
      <c r="P222" s="11"/>
      <c r="Q222" s="11">
        <v>60.85</v>
      </c>
      <c r="R222" s="11"/>
      <c r="S222" s="11">
        <f>20.75+22.15</f>
        <v>42.9</v>
      </c>
      <c r="T222" s="11"/>
      <c r="U222" s="11"/>
      <c r="V222" s="11"/>
      <c r="W222" s="11"/>
      <c r="X222" s="11">
        <f>8</f>
        <v>8</v>
      </c>
      <c r="Y222" s="11"/>
      <c r="Z222" s="11"/>
      <c r="AA222" s="11">
        <f>24.75+16+9.75+5+7</f>
        <v>62.5</v>
      </c>
      <c r="AB222" s="11"/>
      <c r="AC222" s="11">
        <v>11.85</v>
      </c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88">
        <f t="shared" si="3"/>
        <v>215.4</v>
      </c>
    </row>
    <row r="223" spans="1:49" ht="15.75" x14ac:dyDescent="0.25">
      <c r="A223" s="2" t="s">
        <v>798</v>
      </c>
      <c r="B223" s="2" t="s">
        <v>802</v>
      </c>
      <c r="C223" s="11"/>
      <c r="D223" s="14"/>
      <c r="E223" s="14"/>
      <c r="F223" s="18"/>
      <c r="G223" s="14"/>
      <c r="H223" s="14"/>
      <c r="I223" s="14"/>
      <c r="J223" s="14"/>
      <c r="N223" s="18">
        <v>30.25</v>
      </c>
      <c r="O223" s="18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88">
        <f t="shared" si="3"/>
        <v>30.25</v>
      </c>
    </row>
    <row r="224" spans="1:49" ht="15.75" x14ac:dyDescent="0.25">
      <c r="A224" s="2" t="s">
        <v>798</v>
      </c>
      <c r="B224" s="2" t="s">
        <v>803</v>
      </c>
      <c r="C224" s="11"/>
      <c r="D224" s="14"/>
      <c r="E224" s="14"/>
      <c r="F224" s="14"/>
      <c r="G224" s="14"/>
      <c r="H224" s="14"/>
      <c r="I224" s="14"/>
      <c r="J224" s="14"/>
      <c r="K224" s="11"/>
      <c r="L224" s="11"/>
      <c r="M224" s="11"/>
      <c r="N224" s="11">
        <v>30.25</v>
      </c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88">
        <f t="shared" si="3"/>
        <v>30.25</v>
      </c>
    </row>
    <row r="225" spans="1:49" ht="15.75" x14ac:dyDescent="0.25">
      <c r="A225" s="2" t="s">
        <v>798</v>
      </c>
      <c r="B225" s="2" t="s">
        <v>804</v>
      </c>
      <c r="C225" s="11"/>
      <c r="D225" s="18"/>
      <c r="E225" s="14"/>
      <c r="F225" s="14"/>
      <c r="G225" s="14"/>
      <c r="H225" s="14"/>
      <c r="I225" s="14"/>
      <c r="J225" s="14"/>
      <c r="N225" s="11">
        <v>35.75</v>
      </c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88">
        <f t="shared" si="3"/>
        <v>35.75</v>
      </c>
    </row>
    <row r="226" spans="1:49" ht="15.75" x14ac:dyDescent="0.25">
      <c r="A226" s="2" t="s">
        <v>807</v>
      </c>
      <c r="B226" s="2" t="s">
        <v>810</v>
      </c>
      <c r="C226" s="11"/>
      <c r="D226" s="14"/>
      <c r="E226" s="14"/>
      <c r="F226" s="14"/>
      <c r="G226" s="14"/>
      <c r="H226" s="14"/>
      <c r="I226" s="14"/>
      <c r="J226" s="14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>
        <v>25</v>
      </c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88">
        <f t="shared" si="3"/>
        <v>25</v>
      </c>
    </row>
    <row r="227" spans="1:49" ht="15.75" x14ac:dyDescent="0.25">
      <c r="A227" s="2" t="s">
        <v>807</v>
      </c>
      <c r="B227" s="150" t="s">
        <v>811</v>
      </c>
      <c r="C227" s="11"/>
      <c r="D227" s="14"/>
      <c r="E227" s="14"/>
      <c r="F227" s="14"/>
      <c r="G227" s="14"/>
      <c r="H227" s="14"/>
      <c r="I227" s="14"/>
      <c r="J227" s="14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>
        <v>25</v>
      </c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88">
        <f t="shared" si="3"/>
        <v>25</v>
      </c>
    </row>
    <row r="228" spans="1:49" ht="15.75" x14ac:dyDescent="0.25">
      <c r="A228" s="2" t="s">
        <v>807</v>
      </c>
      <c r="B228" s="150" t="s">
        <v>812</v>
      </c>
      <c r="C228" s="11"/>
      <c r="D228" s="14"/>
      <c r="E228" s="14"/>
      <c r="F228" s="14"/>
      <c r="G228" s="14"/>
      <c r="H228" s="14"/>
      <c r="I228" s="14"/>
      <c r="J228" s="14"/>
      <c r="N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>
        <v>25</v>
      </c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88">
        <f t="shared" si="3"/>
        <v>25</v>
      </c>
    </row>
    <row r="229" spans="1:49" ht="15.75" x14ac:dyDescent="0.25">
      <c r="A229" s="2" t="s">
        <v>807</v>
      </c>
      <c r="B229" s="150" t="s">
        <v>813</v>
      </c>
      <c r="C229" s="11"/>
      <c r="D229" s="14"/>
      <c r="E229" s="14"/>
      <c r="F229" s="14"/>
      <c r="G229" s="14"/>
      <c r="H229" s="14"/>
      <c r="I229" s="14"/>
      <c r="J229" s="14"/>
      <c r="K229" s="11"/>
      <c r="L229" s="11"/>
      <c r="N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>
        <v>25</v>
      </c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88">
        <f t="shared" si="3"/>
        <v>25</v>
      </c>
    </row>
    <row r="230" spans="1:49" ht="15.75" x14ac:dyDescent="0.25">
      <c r="A230" s="2" t="s">
        <v>807</v>
      </c>
      <c r="B230" s="2" t="s">
        <v>814</v>
      </c>
      <c r="C230" s="11"/>
      <c r="D230" s="14"/>
      <c r="E230" s="14"/>
      <c r="F230" s="14"/>
      <c r="G230" s="14"/>
      <c r="H230" s="14"/>
      <c r="I230" s="14"/>
      <c r="J230" s="14"/>
      <c r="K230" s="11"/>
      <c r="L230" s="11"/>
      <c r="N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>
        <v>25</v>
      </c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88">
        <f t="shared" si="3"/>
        <v>25</v>
      </c>
    </row>
    <row r="231" spans="1:49" ht="15.75" x14ac:dyDescent="0.25">
      <c r="A231" s="2" t="s">
        <v>807</v>
      </c>
      <c r="B231" s="2" t="s">
        <v>824</v>
      </c>
      <c r="C231" s="11"/>
      <c r="D231" s="18"/>
      <c r="E231" s="14"/>
      <c r="F231" s="18"/>
      <c r="G231" s="14"/>
      <c r="H231" s="14"/>
      <c r="I231" s="18"/>
      <c r="J231" s="18"/>
      <c r="N231" s="11"/>
      <c r="P231" s="11"/>
      <c r="Q231" s="11"/>
      <c r="R231" s="11"/>
      <c r="S231" s="11"/>
      <c r="T231" s="11"/>
      <c r="U231" s="11"/>
      <c r="V231" s="121"/>
      <c r="W231" s="11"/>
      <c r="X231" s="121"/>
      <c r="Y231" s="11"/>
      <c r="Z231" s="11"/>
      <c r="AA231" s="12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>
        <v>1.7</v>
      </c>
      <c r="AQ231" s="11"/>
      <c r="AR231" s="11"/>
      <c r="AS231" s="11"/>
      <c r="AT231" s="11"/>
      <c r="AU231" s="11"/>
      <c r="AV231" s="11"/>
      <c r="AW231" s="88">
        <f t="shared" si="3"/>
        <v>1.7</v>
      </c>
    </row>
    <row r="232" spans="1:49" ht="15.75" x14ac:dyDescent="0.25">
      <c r="A232" s="2" t="s">
        <v>807</v>
      </c>
      <c r="B232" s="2" t="s">
        <v>825</v>
      </c>
      <c r="C232" s="11"/>
      <c r="D232" s="14"/>
      <c r="E232" s="14"/>
      <c r="F232" s="14"/>
      <c r="G232" s="14"/>
      <c r="H232" s="14"/>
      <c r="I232" s="18"/>
      <c r="J232" s="18"/>
      <c r="N232" s="11"/>
      <c r="P232" s="11"/>
      <c r="Q232" s="11"/>
      <c r="R232" s="11"/>
      <c r="S232" s="121"/>
      <c r="T232" s="11"/>
      <c r="U232" s="11"/>
      <c r="V232" s="11"/>
      <c r="W232" s="11"/>
      <c r="X232" s="121"/>
      <c r="Y232" s="12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>
        <v>1.7</v>
      </c>
      <c r="AQ232" s="11"/>
      <c r="AR232" s="11"/>
      <c r="AS232" s="11"/>
      <c r="AT232" s="11"/>
      <c r="AU232" s="11"/>
      <c r="AV232" s="11"/>
      <c r="AW232" s="88">
        <f t="shared" si="3"/>
        <v>1.7</v>
      </c>
    </row>
    <row r="233" spans="1:49" ht="15.75" x14ac:dyDescent="0.25">
      <c r="A233" s="2" t="s">
        <v>807</v>
      </c>
      <c r="B233" s="2" t="s">
        <v>826</v>
      </c>
      <c r="C233" s="11"/>
      <c r="D233" s="14"/>
      <c r="E233" s="14"/>
      <c r="F233" s="14"/>
      <c r="G233" s="18"/>
      <c r="H233" s="18"/>
      <c r="I233" s="18"/>
      <c r="J233" s="18"/>
      <c r="N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>
        <v>1.7</v>
      </c>
      <c r="AQ233" s="11"/>
      <c r="AR233" s="11"/>
      <c r="AS233" s="11"/>
      <c r="AT233" s="11"/>
      <c r="AU233" s="11"/>
      <c r="AV233" s="11"/>
      <c r="AW233" s="88">
        <f t="shared" si="3"/>
        <v>1.7</v>
      </c>
    </row>
    <row r="234" spans="1:49" ht="15.75" x14ac:dyDescent="0.25">
      <c r="A234" s="2" t="s">
        <v>807</v>
      </c>
      <c r="B234" s="2" t="s">
        <v>827</v>
      </c>
      <c r="C234" s="11"/>
      <c r="D234" s="14"/>
      <c r="E234" s="14"/>
      <c r="F234" s="14"/>
      <c r="G234" s="18"/>
      <c r="H234" s="18"/>
      <c r="I234" s="18"/>
      <c r="J234" s="18"/>
      <c r="N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>
        <v>1.7</v>
      </c>
      <c r="AQ234" s="11"/>
      <c r="AR234" s="11"/>
      <c r="AS234" s="11"/>
      <c r="AT234" s="11"/>
      <c r="AU234" s="11"/>
      <c r="AV234" s="11"/>
      <c r="AW234" s="88">
        <f t="shared" si="3"/>
        <v>1.7</v>
      </c>
    </row>
    <row r="235" spans="1:49" ht="15.75" x14ac:dyDescent="0.25">
      <c r="A235" s="2" t="s">
        <v>807</v>
      </c>
      <c r="B235" s="2" t="s">
        <v>828</v>
      </c>
      <c r="C235" s="11"/>
      <c r="D235" s="14"/>
      <c r="E235" s="14"/>
      <c r="F235" s="14"/>
      <c r="G235" s="18"/>
      <c r="H235" s="18"/>
      <c r="I235" s="18"/>
      <c r="J235" s="18"/>
      <c r="N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>
        <v>1.7</v>
      </c>
      <c r="AQ235" s="11"/>
      <c r="AR235" s="11"/>
      <c r="AS235" s="11"/>
      <c r="AT235" s="11"/>
      <c r="AU235" s="11"/>
      <c r="AV235" s="11"/>
      <c r="AW235" s="88">
        <f t="shared" si="3"/>
        <v>1.7</v>
      </c>
    </row>
    <row r="236" spans="1:49" ht="15.75" x14ac:dyDescent="0.25">
      <c r="A236" s="2" t="s">
        <v>807</v>
      </c>
      <c r="B236" s="2" t="s">
        <v>829</v>
      </c>
      <c r="C236" s="11"/>
      <c r="D236" s="14"/>
      <c r="E236" s="14"/>
      <c r="F236" s="14"/>
      <c r="G236" s="14"/>
      <c r="H236" s="14"/>
      <c r="I236" s="14"/>
      <c r="J236" s="14"/>
      <c r="N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>
        <v>1.7</v>
      </c>
      <c r="AQ236" s="11"/>
      <c r="AR236" s="11"/>
      <c r="AS236" s="11"/>
      <c r="AT236" s="11"/>
      <c r="AU236" s="11"/>
      <c r="AV236" s="11"/>
      <c r="AW236" s="88">
        <f t="shared" si="3"/>
        <v>1.7</v>
      </c>
    </row>
    <row r="237" spans="1:49" ht="15.75" x14ac:dyDescent="0.25">
      <c r="A237" s="2" t="s">
        <v>807</v>
      </c>
      <c r="B237" s="2" t="s">
        <v>830</v>
      </c>
      <c r="C237" s="11"/>
      <c r="D237" s="14"/>
      <c r="E237" s="18"/>
      <c r="F237" s="14"/>
      <c r="G237" s="14"/>
      <c r="H237" s="14"/>
      <c r="I237" s="14"/>
      <c r="J237" s="14"/>
      <c r="N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>
        <v>1.7</v>
      </c>
      <c r="AQ237" s="11"/>
      <c r="AR237" s="11"/>
      <c r="AS237" s="11"/>
      <c r="AT237" s="11"/>
      <c r="AU237" s="11"/>
      <c r="AV237" s="11"/>
      <c r="AW237" s="88">
        <f t="shared" si="3"/>
        <v>1.7</v>
      </c>
    </row>
    <row r="238" spans="1:49" ht="15.75" x14ac:dyDescent="0.25">
      <c r="A238" s="2" t="s">
        <v>807</v>
      </c>
      <c r="B238" s="2" t="s">
        <v>831</v>
      </c>
      <c r="C238" s="11"/>
      <c r="D238" s="14"/>
      <c r="E238" s="14"/>
      <c r="F238" s="14"/>
      <c r="G238" s="14"/>
      <c r="H238" s="14"/>
      <c r="I238" s="14"/>
      <c r="J238" s="14"/>
      <c r="N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>
        <v>1.7</v>
      </c>
      <c r="AQ238" s="11"/>
      <c r="AR238" s="11"/>
      <c r="AS238" s="11"/>
      <c r="AT238" s="11"/>
      <c r="AU238" s="11"/>
      <c r="AV238" s="11"/>
      <c r="AW238" s="88">
        <f t="shared" si="3"/>
        <v>1.7</v>
      </c>
    </row>
    <row r="239" spans="1:49" ht="15.75" x14ac:dyDescent="0.25">
      <c r="B239" s="2"/>
      <c r="C239" s="11"/>
      <c r="D239" s="14"/>
      <c r="E239" s="14"/>
      <c r="F239" s="14"/>
      <c r="G239" s="14"/>
      <c r="H239" s="14"/>
      <c r="I239" s="14"/>
      <c r="J239" s="14"/>
      <c r="N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88">
        <f t="shared" si="3"/>
        <v>0</v>
      </c>
    </row>
    <row r="240" spans="1:49" ht="15.75" x14ac:dyDescent="0.25">
      <c r="B240" s="110"/>
      <c r="C240" s="11"/>
      <c r="D240" s="14"/>
      <c r="E240" s="14"/>
      <c r="F240" s="14"/>
      <c r="G240" s="14"/>
      <c r="H240" s="14"/>
      <c r="I240" s="18"/>
      <c r="J240" s="18"/>
      <c r="N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88">
        <f t="shared" si="3"/>
        <v>0</v>
      </c>
    </row>
    <row r="241" spans="1:49" ht="15.75" x14ac:dyDescent="0.25">
      <c r="B241" s="110"/>
      <c r="C241" s="11"/>
      <c r="D241" s="14"/>
      <c r="E241" s="14"/>
      <c r="F241" s="14"/>
      <c r="G241" s="14"/>
      <c r="H241" s="14"/>
      <c r="I241" s="18"/>
      <c r="J241" s="18"/>
      <c r="N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88">
        <f t="shared" si="3"/>
        <v>0</v>
      </c>
    </row>
    <row r="242" spans="1:49" ht="15.75" x14ac:dyDescent="0.25">
      <c r="B242" s="119"/>
      <c r="C242" s="11"/>
      <c r="D242" s="14"/>
      <c r="E242" s="14"/>
      <c r="F242" s="18"/>
      <c r="G242" s="14"/>
      <c r="H242" s="14"/>
      <c r="I242" s="14"/>
      <c r="J242" s="14"/>
      <c r="N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88">
        <f t="shared" si="3"/>
        <v>0</v>
      </c>
    </row>
    <row r="243" spans="1:49" ht="15.75" x14ac:dyDescent="0.25">
      <c r="B243" s="119"/>
      <c r="C243" s="11"/>
      <c r="D243" s="14"/>
      <c r="E243" s="14"/>
      <c r="F243" s="7"/>
      <c r="G243" s="14"/>
      <c r="H243" s="14"/>
      <c r="I243" s="14"/>
      <c r="J243" s="14"/>
      <c r="N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88">
        <f t="shared" si="3"/>
        <v>0</v>
      </c>
    </row>
    <row r="244" spans="1:49" ht="15.75" x14ac:dyDescent="0.25">
      <c r="B244" s="119"/>
      <c r="C244" s="11"/>
      <c r="D244" s="14"/>
      <c r="E244" s="14"/>
      <c r="F244" s="14"/>
      <c r="G244" s="14"/>
      <c r="H244" s="14"/>
      <c r="I244" s="14"/>
      <c r="J244" s="14"/>
      <c r="N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88">
        <f t="shared" si="3"/>
        <v>0</v>
      </c>
    </row>
    <row r="245" spans="1:49" ht="15.75" x14ac:dyDescent="0.25">
      <c r="B245" s="2"/>
      <c r="C245" s="11"/>
      <c r="D245" s="14"/>
      <c r="E245" s="14"/>
      <c r="F245" s="14"/>
      <c r="G245" s="14"/>
      <c r="H245" s="14"/>
      <c r="I245" s="14"/>
      <c r="J245" s="14"/>
      <c r="N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88">
        <f t="shared" si="3"/>
        <v>0</v>
      </c>
    </row>
    <row r="246" spans="1:49" ht="15.75" x14ac:dyDescent="0.25">
      <c r="B246" s="119"/>
      <c r="C246" s="11"/>
      <c r="D246" s="14"/>
      <c r="E246" s="14"/>
      <c r="F246" s="14"/>
      <c r="G246" s="14"/>
      <c r="H246" s="14"/>
      <c r="I246" s="14"/>
      <c r="J246" s="14"/>
      <c r="N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88">
        <f t="shared" si="3"/>
        <v>0</v>
      </c>
    </row>
    <row r="247" spans="1:49" ht="15.75" x14ac:dyDescent="0.25">
      <c r="B247" s="119"/>
      <c r="C247" s="11"/>
      <c r="D247" s="14"/>
      <c r="E247" s="14"/>
      <c r="F247" s="14"/>
      <c r="G247" s="14"/>
      <c r="H247" s="14"/>
      <c r="I247" s="14"/>
      <c r="J247" s="14"/>
      <c r="K247" s="11"/>
      <c r="L247" s="11"/>
      <c r="N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88">
        <f t="shared" si="3"/>
        <v>0</v>
      </c>
    </row>
    <row r="248" spans="1:49" ht="15.75" x14ac:dyDescent="0.25">
      <c r="B248" s="119"/>
      <c r="C248" s="11"/>
      <c r="D248" s="14"/>
      <c r="E248" s="14"/>
      <c r="F248" s="18"/>
      <c r="G248" s="14"/>
      <c r="H248" s="14"/>
      <c r="I248" s="14"/>
      <c r="J248" s="14"/>
      <c r="K248" s="11"/>
      <c r="L248" s="11"/>
      <c r="N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88">
        <f t="shared" si="3"/>
        <v>0</v>
      </c>
    </row>
    <row r="249" spans="1:49" ht="15.75" x14ac:dyDescent="0.25">
      <c r="B249" s="2"/>
      <c r="C249" s="11"/>
      <c r="D249" s="14"/>
      <c r="E249" s="14"/>
      <c r="F249" s="14"/>
      <c r="G249" s="14"/>
      <c r="H249" s="14"/>
      <c r="I249" s="14"/>
      <c r="J249" s="14"/>
      <c r="N249" s="18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88">
        <f t="shared" si="3"/>
        <v>0</v>
      </c>
    </row>
    <row r="250" spans="1:49" ht="15.75" x14ac:dyDescent="0.25">
      <c r="B250" s="2"/>
      <c r="C250" s="11"/>
      <c r="D250" s="18"/>
      <c r="E250" s="18"/>
      <c r="F250" s="14"/>
      <c r="G250" s="14"/>
      <c r="H250" s="14"/>
      <c r="I250" s="14"/>
      <c r="J250" s="14"/>
      <c r="N250" s="18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88">
        <f t="shared" si="3"/>
        <v>0</v>
      </c>
    </row>
    <row r="251" spans="1:49" ht="15.75" x14ac:dyDescent="0.25">
      <c r="B251" s="2"/>
      <c r="C251" s="11"/>
      <c r="D251" s="18"/>
      <c r="E251" s="14"/>
      <c r="F251" s="14"/>
      <c r="G251" s="14"/>
      <c r="H251" s="18"/>
      <c r="I251" s="14"/>
      <c r="J251" s="14"/>
      <c r="K251" s="11"/>
      <c r="L251" s="11"/>
      <c r="N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88">
        <f t="shared" si="3"/>
        <v>0</v>
      </c>
    </row>
    <row r="252" spans="1:49" ht="15.75" x14ac:dyDescent="0.25">
      <c r="B252" s="2"/>
      <c r="C252" s="11"/>
      <c r="D252" s="14"/>
      <c r="E252" s="14"/>
      <c r="F252" s="14"/>
      <c r="G252" s="14"/>
      <c r="H252" s="18"/>
      <c r="I252" s="14"/>
      <c r="J252" s="14"/>
      <c r="K252" s="11"/>
      <c r="L252" s="11"/>
      <c r="N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88">
        <f t="shared" si="3"/>
        <v>0</v>
      </c>
    </row>
    <row r="253" spans="1:49" ht="15.75" x14ac:dyDescent="0.25">
      <c r="B253" s="2"/>
      <c r="C253" s="11"/>
      <c r="D253" s="14"/>
      <c r="E253" s="14"/>
      <c r="F253" s="14"/>
      <c r="G253" s="14"/>
      <c r="H253" s="14"/>
      <c r="I253" s="14"/>
      <c r="J253" s="14"/>
      <c r="N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88">
        <f t="shared" si="3"/>
        <v>0</v>
      </c>
    </row>
    <row r="254" spans="1:49" ht="15.75" x14ac:dyDescent="0.25">
      <c r="B254" s="2"/>
      <c r="C254" s="11"/>
      <c r="D254" s="14"/>
      <c r="E254" s="14"/>
      <c r="F254" s="14"/>
      <c r="G254" s="14"/>
      <c r="H254" s="14"/>
      <c r="I254" s="14"/>
      <c r="J254" s="14"/>
      <c r="N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88">
        <f t="shared" si="3"/>
        <v>0</v>
      </c>
    </row>
    <row r="255" spans="1:49" ht="15.75" x14ac:dyDescent="0.25">
      <c r="A255" s="16"/>
      <c r="B255" s="2"/>
      <c r="C255" s="11"/>
      <c r="D255" s="14"/>
      <c r="E255" s="14"/>
      <c r="F255" s="18"/>
      <c r="G255" s="14"/>
      <c r="H255" s="14"/>
      <c r="I255" s="14"/>
      <c r="J255" s="14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88">
        <f t="shared" si="3"/>
        <v>0</v>
      </c>
    </row>
    <row r="256" spans="1:49" ht="15.75" x14ac:dyDescent="0.25">
      <c r="B256" s="2"/>
      <c r="C256" s="11"/>
      <c r="D256" s="14"/>
      <c r="E256" s="14"/>
      <c r="F256" s="14"/>
      <c r="G256" s="14"/>
      <c r="H256" s="14"/>
      <c r="I256" s="14"/>
      <c r="J256" s="14"/>
      <c r="N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88">
        <f t="shared" si="3"/>
        <v>0</v>
      </c>
    </row>
    <row r="257" spans="2:49" ht="15.75" x14ac:dyDescent="0.25">
      <c r="B257" s="2"/>
      <c r="C257" s="11"/>
      <c r="D257" s="18"/>
      <c r="E257" s="14"/>
      <c r="F257" s="14"/>
      <c r="G257" s="14"/>
      <c r="H257" s="14"/>
      <c r="I257" s="14"/>
      <c r="J257" s="14"/>
      <c r="N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88">
        <f t="shared" si="3"/>
        <v>0</v>
      </c>
    </row>
    <row r="258" spans="2:49" ht="15.75" x14ac:dyDescent="0.25">
      <c r="B258" s="2"/>
      <c r="C258" s="11"/>
      <c r="D258" s="18"/>
      <c r="E258" s="14"/>
      <c r="F258" s="14"/>
      <c r="G258" s="14"/>
      <c r="H258" s="14"/>
      <c r="I258" s="14"/>
      <c r="J258" s="14"/>
      <c r="N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88">
        <f t="shared" si="3"/>
        <v>0</v>
      </c>
    </row>
    <row r="259" spans="2:49" ht="15.75" x14ac:dyDescent="0.25">
      <c r="B259" s="2"/>
      <c r="C259" s="11"/>
      <c r="D259" s="14"/>
      <c r="E259" s="14"/>
      <c r="F259" s="14"/>
      <c r="G259" s="14"/>
      <c r="H259" s="14"/>
      <c r="I259" s="14"/>
      <c r="J259" s="14"/>
      <c r="N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88">
        <f t="shared" si="3"/>
        <v>0</v>
      </c>
    </row>
    <row r="260" spans="2:49" ht="15.75" x14ac:dyDescent="0.25">
      <c r="B260" s="2"/>
      <c r="C260" s="11"/>
      <c r="D260" s="14"/>
      <c r="E260" s="14"/>
      <c r="F260" s="14"/>
      <c r="G260" s="14"/>
      <c r="H260" s="14"/>
      <c r="I260" s="14"/>
      <c r="J260" s="14"/>
      <c r="N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88">
        <f t="shared" ref="AW260:AW365" si="4">SUM(C260:AV260)</f>
        <v>0</v>
      </c>
    </row>
    <row r="261" spans="2:49" ht="15.75" x14ac:dyDescent="0.25">
      <c r="B261" s="2"/>
      <c r="C261" s="11"/>
      <c r="D261" s="14"/>
      <c r="E261" s="14"/>
      <c r="F261" s="14"/>
      <c r="G261" s="14"/>
      <c r="H261" s="14"/>
      <c r="I261" s="14"/>
      <c r="J261" s="14"/>
      <c r="K261" s="11"/>
      <c r="L261" s="11"/>
      <c r="M261" s="11"/>
      <c r="N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88">
        <f t="shared" si="4"/>
        <v>0</v>
      </c>
    </row>
    <row r="262" spans="2:49" ht="15.75" x14ac:dyDescent="0.25">
      <c r="B262" s="2"/>
      <c r="C262" s="11"/>
      <c r="D262" s="14"/>
      <c r="E262" s="14"/>
      <c r="F262" s="14"/>
      <c r="G262" s="14"/>
      <c r="H262" s="14"/>
      <c r="I262" s="14"/>
      <c r="J262" s="14"/>
      <c r="N262" s="18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88">
        <f t="shared" si="4"/>
        <v>0</v>
      </c>
    </row>
    <row r="263" spans="2:49" ht="15.75" x14ac:dyDescent="0.25">
      <c r="B263" s="2"/>
      <c r="C263" s="11"/>
      <c r="D263" s="14"/>
      <c r="E263" s="14"/>
      <c r="F263" s="14"/>
      <c r="G263" s="14"/>
      <c r="H263" s="14"/>
      <c r="I263" s="14"/>
      <c r="J263" s="14"/>
      <c r="N263" s="18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88">
        <f t="shared" si="4"/>
        <v>0</v>
      </c>
    </row>
    <row r="264" spans="2:49" ht="15.75" x14ac:dyDescent="0.25">
      <c r="B264" s="2"/>
      <c r="C264" s="11"/>
      <c r="D264" s="14"/>
      <c r="E264" s="14"/>
      <c r="F264" s="14"/>
      <c r="G264" s="14"/>
      <c r="H264" s="14"/>
      <c r="I264" s="14"/>
      <c r="J264" s="14"/>
      <c r="N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88">
        <f t="shared" si="4"/>
        <v>0</v>
      </c>
    </row>
    <row r="265" spans="2:49" ht="15.75" x14ac:dyDescent="0.25">
      <c r="B265" s="2"/>
      <c r="C265" s="11"/>
      <c r="D265" s="14"/>
      <c r="E265" s="14"/>
      <c r="F265" s="14"/>
      <c r="G265" s="14"/>
      <c r="H265" s="14"/>
      <c r="I265" s="14"/>
      <c r="J265" s="14"/>
      <c r="N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88">
        <f t="shared" si="4"/>
        <v>0</v>
      </c>
    </row>
    <row r="266" spans="2:49" ht="15.75" x14ac:dyDescent="0.25">
      <c r="B266" s="2"/>
      <c r="C266" s="11"/>
      <c r="D266" s="14"/>
      <c r="E266" s="14"/>
      <c r="F266" s="14"/>
      <c r="G266" s="14"/>
      <c r="H266" s="14"/>
      <c r="I266" s="14"/>
      <c r="J266" s="14"/>
      <c r="N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88">
        <f t="shared" si="4"/>
        <v>0</v>
      </c>
    </row>
    <row r="267" spans="2:49" ht="15.75" x14ac:dyDescent="0.25">
      <c r="B267" s="2"/>
      <c r="C267" s="11"/>
      <c r="D267" s="14"/>
      <c r="E267" s="14"/>
      <c r="F267" s="14"/>
      <c r="G267" s="14"/>
      <c r="H267" s="14"/>
      <c r="I267" s="14"/>
      <c r="J267" s="14"/>
      <c r="N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88">
        <f t="shared" si="4"/>
        <v>0</v>
      </c>
    </row>
    <row r="268" spans="2:49" ht="15.75" x14ac:dyDescent="0.25">
      <c r="B268" s="2"/>
      <c r="C268" s="11"/>
      <c r="D268" s="14"/>
      <c r="E268" s="14"/>
      <c r="F268" s="14"/>
      <c r="G268" s="14"/>
      <c r="H268" s="14"/>
      <c r="I268" s="18"/>
      <c r="J268" s="18"/>
      <c r="N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88">
        <f t="shared" si="4"/>
        <v>0</v>
      </c>
    </row>
    <row r="269" spans="2:49" ht="15.75" x14ac:dyDescent="0.25">
      <c r="B269" s="2"/>
      <c r="C269" s="11"/>
      <c r="D269" s="14"/>
      <c r="E269" s="14"/>
      <c r="F269" s="14"/>
      <c r="G269" s="14"/>
      <c r="H269" s="14"/>
      <c r="I269" s="18"/>
      <c r="J269" s="18"/>
      <c r="N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88">
        <f t="shared" si="4"/>
        <v>0</v>
      </c>
    </row>
    <row r="270" spans="2:49" ht="15.75" x14ac:dyDescent="0.25">
      <c r="B270" s="2"/>
      <c r="C270" s="11"/>
      <c r="D270" s="18"/>
      <c r="E270" s="14"/>
      <c r="F270" s="14"/>
      <c r="G270" s="18"/>
      <c r="H270" s="18"/>
      <c r="I270" s="18"/>
      <c r="J270" s="18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88">
        <f t="shared" si="4"/>
        <v>0</v>
      </c>
    </row>
    <row r="271" spans="2:49" ht="15.75" x14ac:dyDescent="0.25">
      <c r="B271" s="2"/>
      <c r="C271" s="11"/>
      <c r="D271" s="14"/>
      <c r="E271" s="14"/>
      <c r="F271" s="18"/>
      <c r="G271" s="14"/>
      <c r="H271" s="14"/>
      <c r="I271" s="18"/>
      <c r="J271" s="18"/>
      <c r="N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88">
        <f t="shared" si="4"/>
        <v>0</v>
      </c>
    </row>
    <row r="272" spans="2:49" ht="15.75" x14ac:dyDescent="0.25">
      <c r="B272" s="2"/>
      <c r="C272" s="11"/>
      <c r="D272" s="18"/>
      <c r="E272" s="18"/>
      <c r="F272" s="14"/>
      <c r="G272" s="14"/>
      <c r="H272" s="14"/>
      <c r="I272" s="14"/>
      <c r="J272" s="14"/>
      <c r="N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88">
        <f t="shared" si="4"/>
        <v>0</v>
      </c>
    </row>
    <row r="273" spans="2:49" ht="15.75" x14ac:dyDescent="0.25">
      <c r="B273" s="2"/>
      <c r="C273" s="11"/>
      <c r="D273" s="14"/>
      <c r="E273" s="14"/>
      <c r="F273" s="14"/>
      <c r="G273" s="14"/>
      <c r="H273" s="14"/>
      <c r="I273" s="14"/>
      <c r="J273" s="14"/>
      <c r="N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88">
        <f t="shared" si="4"/>
        <v>0</v>
      </c>
    </row>
    <row r="274" spans="2:49" ht="15.75" x14ac:dyDescent="0.25">
      <c r="B274" s="2"/>
      <c r="C274" s="11"/>
      <c r="D274" s="14"/>
      <c r="E274" s="14"/>
      <c r="F274" s="14"/>
      <c r="G274" s="14"/>
      <c r="H274" s="14"/>
      <c r="I274" s="14"/>
      <c r="J274" s="14"/>
      <c r="N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88">
        <f t="shared" si="4"/>
        <v>0</v>
      </c>
    </row>
    <row r="275" spans="2:49" ht="15.75" x14ac:dyDescent="0.25">
      <c r="B275" s="2"/>
      <c r="C275" s="11"/>
      <c r="D275" s="14"/>
      <c r="E275" s="14"/>
      <c r="F275" s="14"/>
      <c r="G275" s="14"/>
      <c r="H275" s="14"/>
      <c r="I275" s="14"/>
      <c r="J275" s="14"/>
      <c r="N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88">
        <f t="shared" si="4"/>
        <v>0</v>
      </c>
    </row>
    <row r="276" spans="2:49" ht="15.75" x14ac:dyDescent="0.25">
      <c r="B276" s="2"/>
      <c r="C276" s="11"/>
      <c r="D276" s="14"/>
      <c r="E276" s="14"/>
      <c r="F276" s="14"/>
      <c r="G276" s="14"/>
      <c r="H276" s="14"/>
      <c r="I276" s="14"/>
      <c r="J276" s="14"/>
      <c r="N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88">
        <f t="shared" si="4"/>
        <v>0</v>
      </c>
    </row>
    <row r="277" spans="2:49" ht="15.75" x14ac:dyDescent="0.25">
      <c r="B277" s="2"/>
      <c r="C277" s="11"/>
      <c r="D277" s="14"/>
      <c r="E277" s="14"/>
      <c r="F277" s="14"/>
      <c r="G277" s="14"/>
      <c r="H277" s="14"/>
      <c r="I277" s="14"/>
      <c r="J277" s="14"/>
      <c r="N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88">
        <f t="shared" si="4"/>
        <v>0</v>
      </c>
    </row>
    <row r="278" spans="2:49" ht="15.75" x14ac:dyDescent="0.25">
      <c r="B278" s="2"/>
      <c r="C278" s="11"/>
      <c r="D278" s="14"/>
      <c r="E278" s="14"/>
      <c r="F278" s="14"/>
      <c r="G278" s="14"/>
      <c r="H278" s="14"/>
      <c r="I278" s="18"/>
      <c r="J278" s="18"/>
      <c r="N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88">
        <f t="shared" si="4"/>
        <v>0</v>
      </c>
    </row>
    <row r="279" spans="2:49" ht="15.75" x14ac:dyDescent="0.25">
      <c r="B279" s="2"/>
      <c r="C279" s="11"/>
      <c r="D279" s="14"/>
      <c r="E279" s="14"/>
      <c r="F279" s="14"/>
      <c r="G279" s="14"/>
      <c r="H279" s="14"/>
      <c r="I279" s="18"/>
      <c r="J279" s="18"/>
      <c r="N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88">
        <f t="shared" si="4"/>
        <v>0</v>
      </c>
    </row>
    <row r="280" spans="2:49" ht="15.75" x14ac:dyDescent="0.25">
      <c r="B280" s="2"/>
      <c r="C280" s="11"/>
      <c r="D280" s="14"/>
      <c r="E280" s="14"/>
      <c r="F280" s="14"/>
      <c r="G280" s="14"/>
      <c r="H280" s="14"/>
      <c r="I280" s="14"/>
      <c r="J280" s="14"/>
      <c r="N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88">
        <f t="shared" si="4"/>
        <v>0</v>
      </c>
    </row>
    <row r="281" spans="2:49" ht="15.75" x14ac:dyDescent="0.25">
      <c r="B281" s="2"/>
      <c r="C281" s="11"/>
      <c r="D281" s="14"/>
      <c r="E281" s="14"/>
      <c r="F281" s="14"/>
      <c r="G281" s="14"/>
      <c r="H281" s="14"/>
      <c r="I281" s="14"/>
      <c r="J281" s="14"/>
      <c r="N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88">
        <f t="shared" si="4"/>
        <v>0</v>
      </c>
    </row>
    <row r="282" spans="2:49" ht="15.75" x14ac:dyDescent="0.25">
      <c r="B282" s="2"/>
      <c r="C282" s="11"/>
      <c r="D282" s="14"/>
      <c r="E282" s="14"/>
      <c r="F282" s="14"/>
      <c r="G282" s="14"/>
      <c r="H282" s="14"/>
      <c r="I282" s="14"/>
      <c r="J282" s="14"/>
      <c r="N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88">
        <f t="shared" si="4"/>
        <v>0</v>
      </c>
    </row>
    <row r="283" spans="2:49" ht="15.75" x14ac:dyDescent="0.25">
      <c r="B283" s="2"/>
      <c r="C283" s="11"/>
      <c r="D283" s="14"/>
      <c r="E283" s="14"/>
      <c r="F283" s="14"/>
      <c r="G283" s="14"/>
      <c r="H283" s="14"/>
      <c r="I283" s="14"/>
      <c r="J283" s="14"/>
      <c r="N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88">
        <f t="shared" si="4"/>
        <v>0</v>
      </c>
    </row>
    <row r="284" spans="2:49" ht="15.75" x14ac:dyDescent="0.25">
      <c r="B284" s="2"/>
      <c r="C284" s="11"/>
      <c r="D284" s="14"/>
      <c r="E284" s="14"/>
      <c r="F284" s="14"/>
      <c r="G284" s="14"/>
      <c r="H284" s="14"/>
      <c r="I284" s="14"/>
      <c r="J284" s="14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88">
        <f t="shared" si="4"/>
        <v>0</v>
      </c>
    </row>
    <row r="285" spans="2:49" ht="15.75" x14ac:dyDescent="0.25">
      <c r="B285" s="2"/>
      <c r="C285" s="11"/>
      <c r="D285" s="14"/>
      <c r="E285" s="14"/>
      <c r="F285" s="14"/>
      <c r="G285" s="14"/>
      <c r="H285" s="14"/>
      <c r="I285" s="14"/>
      <c r="J285" s="14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88">
        <f t="shared" si="4"/>
        <v>0</v>
      </c>
    </row>
    <row r="286" spans="2:49" ht="15.75" x14ac:dyDescent="0.25">
      <c r="B286" s="2"/>
      <c r="C286" s="11"/>
      <c r="D286" s="14"/>
      <c r="E286" s="14"/>
      <c r="F286" s="14"/>
      <c r="G286" s="14"/>
      <c r="H286" s="14"/>
      <c r="I286" s="14"/>
      <c r="J286" s="14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88">
        <f t="shared" si="4"/>
        <v>0</v>
      </c>
    </row>
    <row r="287" spans="2:49" ht="15.75" x14ac:dyDescent="0.25">
      <c r="B287" s="2"/>
      <c r="C287" s="11"/>
      <c r="D287" s="14"/>
      <c r="E287" s="14"/>
      <c r="F287" s="14"/>
      <c r="G287" s="14"/>
      <c r="H287" s="14"/>
      <c r="I287" s="14"/>
      <c r="J287" s="14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88">
        <f t="shared" si="4"/>
        <v>0</v>
      </c>
    </row>
    <row r="288" spans="2:49" ht="15.75" x14ac:dyDescent="0.25">
      <c r="B288" s="2"/>
      <c r="C288" s="11"/>
      <c r="D288" s="14"/>
      <c r="E288" s="14"/>
      <c r="F288" s="14"/>
      <c r="G288" s="14"/>
      <c r="H288" s="14"/>
      <c r="I288" s="14"/>
      <c r="J288" s="14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88">
        <f t="shared" si="4"/>
        <v>0</v>
      </c>
    </row>
    <row r="289" spans="2:49" ht="15.75" x14ac:dyDescent="0.25">
      <c r="B289" s="2"/>
      <c r="C289" s="11"/>
      <c r="D289" s="14"/>
      <c r="E289" s="14"/>
      <c r="F289" s="14"/>
      <c r="G289" s="14"/>
      <c r="H289" s="14"/>
      <c r="I289" s="14"/>
      <c r="J289" s="14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88">
        <f t="shared" si="4"/>
        <v>0</v>
      </c>
    </row>
    <row r="290" spans="2:49" ht="15.75" x14ac:dyDescent="0.25">
      <c r="B290" s="2"/>
      <c r="C290" s="11"/>
      <c r="D290" s="14"/>
      <c r="E290" s="14"/>
      <c r="F290" s="14"/>
      <c r="G290" s="14"/>
      <c r="H290" s="14"/>
      <c r="I290" s="14"/>
      <c r="J290" s="14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88">
        <f t="shared" si="4"/>
        <v>0</v>
      </c>
    </row>
    <row r="291" spans="2:49" ht="15.75" x14ac:dyDescent="0.25">
      <c r="B291" s="2"/>
      <c r="C291" s="11"/>
      <c r="D291" s="14"/>
      <c r="E291" s="14"/>
      <c r="F291" s="14"/>
      <c r="G291" s="14"/>
      <c r="H291" s="14"/>
      <c r="I291" s="14"/>
      <c r="J291" s="14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88">
        <f t="shared" si="4"/>
        <v>0</v>
      </c>
    </row>
    <row r="292" spans="2:49" ht="15.75" x14ac:dyDescent="0.25">
      <c r="B292" s="2"/>
      <c r="C292" s="11"/>
      <c r="D292" s="14"/>
      <c r="E292" s="14"/>
      <c r="F292" s="14"/>
      <c r="G292" s="14"/>
      <c r="H292" s="14"/>
      <c r="I292" s="14"/>
      <c r="J292" s="14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88">
        <f t="shared" si="4"/>
        <v>0</v>
      </c>
    </row>
    <row r="293" spans="2:49" ht="15.75" x14ac:dyDescent="0.25">
      <c r="B293" s="2"/>
      <c r="C293" s="11"/>
      <c r="D293" s="14"/>
      <c r="E293" s="14"/>
      <c r="F293" s="14"/>
      <c r="G293" s="14"/>
      <c r="H293" s="14"/>
      <c r="I293" s="14"/>
      <c r="J293" s="14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88">
        <f t="shared" si="4"/>
        <v>0</v>
      </c>
    </row>
    <row r="294" spans="2:49" ht="15.75" x14ac:dyDescent="0.25">
      <c r="B294" s="2"/>
      <c r="C294" s="11"/>
      <c r="D294" s="14"/>
      <c r="E294" s="14"/>
      <c r="F294" s="14"/>
      <c r="G294" s="14"/>
      <c r="H294" s="14"/>
      <c r="I294" s="14"/>
      <c r="J294" s="14"/>
      <c r="N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88">
        <f t="shared" si="4"/>
        <v>0</v>
      </c>
    </row>
    <row r="295" spans="2:49" ht="15.75" x14ac:dyDescent="0.25">
      <c r="B295" s="2"/>
      <c r="C295" s="11"/>
      <c r="D295" s="14"/>
      <c r="E295" s="14"/>
      <c r="F295" s="14"/>
      <c r="G295" s="14"/>
      <c r="H295" s="14"/>
      <c r="I295" s="14"/>
      <c r="J295" s="14"/>
      <c r="K295" s="11"/>
      <c r="L295" s="11"/>
      <c r="N295" s="18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88">
        <f t="shared" si="4"/>
        <v>0</v>
      </c>
    </row>
    <row r="296" spans="2:49" ht="15.75" x14ac:dyDescent="0.25">
      <c r="B296" s="2"/>
      <c r="C296" s="11"/>
      <c r="D296" s="14"/>
      <c r="E296" s="14"/>
      <c r="F296" s="14"/>
      <c r="G296" s="14"/>
      <c r="H296" s="14"/>
      <c r="I296" s="14"/>
      <c r="J296" s="14"/>
      <c r="N296" s="18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88">
        <f t="shared" si="4"/>
        <v>0</v>
      </c>
    </row>
    <row r="297" spans="2:49" ht="15.75" x14ac:dyDescent="0.25">
      <c r="B297" s="2"/>
      <c r="C297" s="11"/>
      <c r="D297" s="14"/>
      <c r="E297" s="14"/>
      <c r="F297" s="14"/>
      <c r="G297" s="14"/>
      <c r="H297" s="14"/>
      <c r="I297" s="14"/>
      <c r="J297" s="14"/>
      <c r="N297" s="18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88">
        <f t="shared" si="4"/>
        <v>0</v>
      </c>
    </row>
    <row r="298" spans="2:49" ht="15.75" x14ac:dyDescent="0.25">
      <c r="B298" s="2"/>
      <c r="C298" s="11"/>
      <c r="D298" s="14"/>
      <c r="E298" s="14"/>
      <c r="F298" s="14"/>
      <c r="G298" s="14"/>
      <c r="H298" s="14"/>
      <c r="I298" s="14"/>
      <c r="J298" s="14"/>
      <c r="N298" s="18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88">
        <f t="shared" si="4"/>
        <v>0</v>
      </c>
    </row>
    <row r="299" spans="2:49" ht="15.75" x14ac:dyDescent="0.25">
      <c r="B299" s="2"/>
      <c r="C299" s="11"/>
      <c r="D299" s="14"/>
      <c r="E299" s="14"/>
      <c r="F299" s="14"/>
      <c r="G299" s="14"/>
      <c r="H299" s="14"/>
      <c r="I299" s="14"/>
      <c r="J299" s="14"/>
      <c r="N299" s="18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88">
        <f t="shared" si="4"/>
        <v>0</v>
      </c>
    </row>
    <row r="300" spans="2:49" ht="15.75" x14ac:dyDescent="0.25">
      <c r="B300" s="2"/>
      <c r="C300" s="11"/>
      <c r="D300" s="18"/>
      <c r="E300" s="14"/>
      <c r="F300" s="14"/>
      <c r="G300" s="14"/>
      <c r="H300" s="14"/>
      <c r="I300" s="14"/>
      <c r="J300" s="14"/>
      <c r="N300" s="18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88">
        <f t="shared" si="4"/>
        <v>0</v>
      </c>
    </row>
    <row r="301" spans="2:49" ht="15.75" x14ac:dyDescent="0.25">
      <c r="B301" s="2"/>
      <c r="C301" s="11"/>
      <c r="D301" s="14"/>
      <c r="E301" s="14"/>
      <c r="F301" s="14"/>
      <c r="G301" s="18"/>
      <c r="H301" s="18"/>
      <c r="I301" s="14"/>
      <c r="J301" s="14"/>
      <c r="N301" s="18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88">
        <f t="shared" si="4"/>
        <v>0</v>
      </c>
    </row>
    <row r="302" spans="2:49" ht="15.75" x14ac:dyDescent="0.25">
      <c r="B302" s="2"/>
      <c r="C302" s="11"/>
      <c r="D302" s="14"/>
      <c r="E302" s="14"/>
      <c r="F302" s="14"/>
      <c r="G302" s="14"/>
      <c r="H302" s="14"/>
      <c r="I302" s="14"/>
      <c r="J302" s="14"/>
      <c r="N302" s="18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88">
        <f t="shared" si="4"/>
        <v>0</v>
      </c>
    </row>
    <row r="303" spans="2:49" ht="15.75" x14ac:dyDescent="0.25">
      <c r="B303" s="2"/>
      <c r="C303" s="11"/>
      <c r="D303" s="14"/>
      <c r="E303" s="14"/>
      <c r="F303" s="14"/>
      <c r="G303" s="14"/>
      <c r="H303" s="14"/>
      <c r="I303" s="14"/>
      <c r="J303" s="14"/>
      <c r="N303" s="18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88">
        <f t="shared" si="4"/>
        <v>0</v>
      </c>
    </row>
    <row r="304" spans="2:49" ht="15.75" x14ac:dyDescent="0.25">
      <c r="B304" s="2"/>
      <c r="C304" s="11"/>
      <c r="D304" s="14"/>
      <c r="E304" s="14"/>
      <c r="F304" s="14"/>
      <c r="G304" s="18"/>
      <c r="H304" s="18"/>
      <c r="I304" s="14"/>
      <c r="J304" s="14"/>
      <c r="N304" s="18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88">
        <f t="shared" si="4"/>
        <v>0</v>
      </c>
    </row>
    <row r="305" spans="2:49" ht="15.75" x14ac:dyDescent="0.25">
      <c r="B305" s="2"/>
      <c r="C305" s="11"/>
      <c r="D305" s="14"/>
      <c r="E305" s="14"/>
      <c r="F305" s="14"/>
      <c r="G305" s="14"/>
      <c r="H305" s="14"/>
      <c r="I305" s="18"/>
      <c r="J305" s="18"/>
      <c r="N305" s="18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88">
        <f t="shared" si="4"/>
        <v>0</v>
      </c>
    </row>
    <row r="306" spans="2:49" ht="15.75" x14ac:dyDescent="0.25">
      <c r="B306" s="2"/>
      <c r="C306" s="11"/>
      <c r="D306" s="14"/>
      <c r="E306" s="14"/>
      <c r="F306" s="14"/>
      <c r="G306" s="14"/>
      <c r="H306" s="14"/>
      <c r="I306" s="18"/>
      <c r="J306" s="18"/>
      <c r="N306" s="18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88">
        <f t="shared" si="4"/>
        <v>0</v>
      </c>
    </row>
    <row r="307" spans="2:49" ht="15.75" x14ac:dyDescent="0.25">
      <c r="B307" s="2"/>
      <c r="C307" s="11"/>
      <c r="D307" s="14"/>
      <c r="E307" s="14"/>
      <c r="F307" s="14"/>
      <c r="G307" s="14"/>
      <c r="H307" s="14"/>
      <c r="I307" s="14"/>
      <c r="J307" s="14"/>
      <c r="N307" s="18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88">
        <f t="shared" si="4"/>
        <v>0</v>
      </c>
    </row>
    <row r="308" spans="2:49" ht="15.75" x14ac:dyDescent="0.25">
      <c r="B308" s="2"/>
      <c r="C308" s="11"/>
      <c r="D308" s="18"/>
      <c r="E308" s="18"/>
      <c r="F308" s="14"/>
      <c r="G308" s="14"/>
      <c r="H308" s="14"/>
      <c r="I308" s="14"/>
      <c r="J308" s="14"/>
      <c r="N308" s="18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88">
        <f t="shared" si="4"/>
        <v>0</v>
      </c>
    </row>
    <row r="309" spans="2:49" ht="15.75" x14ac:dyDescent="0.25">
      <c r="B309" s="2"/>
      <c r="C309" s="11"/>
      <c r="D309" s="18"/>
      <c r="E309" s="18"/>
      <c r="F309" s="14"/>
      <c r="G309" s="14"/>
      <c r="H309" s="14"/>
      <c r="I309" s="14"/>
      <c r="J309" s="14"/>
      <c r="K309" s="11"/>
      <c r="L309" s="11"/>
      <c r="N309" s="18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88">
        <f t="shared" si="4"/>
        <v>0</v>
      </c>
    </row>
    <row r="310" spans="2:49" ht="15.75" x14ac:dyDescent="0.25">
      <c r="B310" s="2"/>
      <c r="C310" s="11"/>
      <c r="D310" s="18"/>
      <c r="E310" s="18"/>
      <c r="F310" s="14"/>
      <c r="G310" s="14"/>
      <c r="H310" s="14"/>
      <c r="I310" s="14"/>
      <c r="J310" s="14"/>
      <c r="N310" s="18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88">
        <f t="shared" si="4"/>
        <v>0</v>
      </c>
    </row>
    <row r="311" spans="2:49" ht="15.75" x14ac:dyDescent="0.25">
      <c r="B311" s="2"/>
      <c r="C311" s="11"/>
      <c r="D311" s="18"/>
      <c r="E311" s="18"/>
      <c r="F311" s="14"/>
      <c r="G311" s="14"/>
      <c r="H311" s="14"/>
      <c r="I311" s="14"/>
      <c r="J311" s="14"/>
      <c r="N311" s="18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88">
        <f t="shared" si="4"/>
        <v>0</v>
      </c>
    </row>
    <row r="312" spans="2:49" ht="15.75" x14ac:dyDescent="0.25">
      <c r="B312" s="2"/>
      <c r="C312" s="11"/>
      <c r="D312" s="18"/>
      <c r="E312" s="18"/>
      <c r="F312" s="14"/>
      <c r="G312" s="14"/>
      <c r="H312" s="14"/>
      <c r="I312" s="14"/>
      <c r="J312" s="14"/>
      <c r="N312" s="18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88">
        <f t="shared" si="4"/>
        <v>0</v>
      </c>
    </row>
    <row r="313" spans="2:49" ht="15.75" x14ac:dyDescent="0.25">
      <c r="B313" s="2"/>
      <c r="C313" s="11"/>
      <c r="D313" s="18"/>
      <c r="E313" s="18"/>
      <c r="F313" s="14"/>
      <c r="G313" s="14"/>
      <c r="H313" s="14"/>
      <c r="I313" s="14"/>
      <c r="J313" s="14"/>
      <c r="N313" s="18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88">
        <f t="shared" si="4"/>
        <v>0</v>
      </c>
    </row>
    <row r="314" spans="2:49" ht="15.75" x14ac:dyDescent="0.25">
      <c r="B314" s="2"/>
      <c r="C314" s="11"/>
      <c r="D314" s="18"/>
      <c r="E314" s="18"/>
      <c r="F314" s="14"/>
      <c r="G314" s="14"/>
      <c r="H314" s="14"/>
      <c r="I314" s="14"/>
      <c r="J314" s="14"/>
      <c r="N314" s="18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88">
        <f t="shared" si="4"/>
        <v>0</v>
      </c>
    </row>
    <row r="315" spans="2:49" ht="15.75" x14ac:dyDescent="0.25">
      <c r="B315" s="2"/>
      <c r="C315" s="11"/>
      <c r="D315" s="18"/>
      <c r="E315" s="18"/>
      <c r="F315" s="14"/>
      <c r="G315" s="14"/>
      <c r="H315" s="14"/>
      <c r="I315" s="14"/>
      <c r="J315" s="14"/>
      <c r="N315" s="18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88">
        <f t="shared" si="4"/>
        <v>0</v>
      </c>
    </row>
    <row r="316" spans="2:49" ht="15.75" x14ac:dyDescent="0.25">
      <c r="B316" s="2"/>
      <c r="C316" s="11"/>
      <c r="D316" s="18"/>
      <c r="E316" s="18"/>
      <c r="F316" s="14"/>
      <c r="G316" s="14"/>
      <c r="H316" s="14"/>
      <c r="I316" s="14"/>
      <c r="J316" s="14"/>
      <c r="N316" s="18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88">
        <f t="shared" si="4"/>
        <v>0</v>
      </c>
    </row>
    <row r="317" spans="2:49" ht="15.75" x14ac:dyDescent="0.25">
      <c r="B317" s="2"/>
      <c r="C317" s="11"/>
      <c r="D317" s="18"/>
      <c r="E317" s="18"/>
      <c r="F317" s="14"/>
      <c r="G317" s="14"/>
      <c r="H317" s="14"/>
      <c r="I317" s="14"/>
      <c r="J317" s="14"/>
      <c r="N317" s="18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88">
        <f t="shared" si="4"/>
        <v>0</v>
      </c>
    </row>
    <row r="318" spans="2:49" ht="15.75" x14ac:dyDescent="0.25">
      <c r="B318" s="2"/>
      <c r="C318" s="11"/>
      <c r="D318" s="18"/>
      <c r="E318" s="18"/>
      <c r="F318" s="14"/>
      <c r="G318" s="14"/>
      <c r="H318" s="14"/>
      <c r="I318" s="14"/>
      <c r="J318" s="14"/>
      <c r="N318" s="18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88">
        <f t="shared" si="4"/>
        <v>0</v>
      </c>
    </row>
    <row r="319" spans="2:49" ht="15.75" x14ac:dyDescent="0.25">
      <c r="B319" s="223"/>
      <c r="C319" s="11"/>
      <c r="D319" s="18"/>
      <c r="E319" s="18"/>
      <c r="F319" s="14"/>
      <c r="G319" s="14"/>
      <c r="H319" s="14"/>
      <c r="I319" s="14"/>
      <c r="J319" s="14"/>
      <c r="N319" s="18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88">
        <f t="shared" si="4"/>
        <v>0</v>
      </c>
    </row>
    <row r="320" spans="2:49" ht="15.75" x14ac:dyDescent="0.25">
      <c r="B320" s="2"/>
      <c r="C320" s="11"/>
      <c r="D320" s="18"/>
      <c r="E320" s="18"/>
      <c r="F320" s="14"/>
      <c r="G320" s="14"/>
      <c r="H320" s="14"/>
      <c r="I320" s="14"/>
      <c r="J320" s="14"/>
      <c r="N320" s="18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88">
        <f t="shared" si="4"/>
        <v>0</v>
      </c>
    </row>
    <row r="321" spans="2:49" ht="15.75" x14ac:dyDescent="0.25">
      <c r="B321" s="2"/>
      <c r="C321" s="11"/>
      <c r="D321" s="18"/>
      <c r="E321" s="18"/>
      <c r="F321" s="14"/>
      <c r="G321" s="14"/>
      <c r="H321" s="14"/>
      <c r="I321" s="14"/>
      <c r="J321" s="14"/>
      <c r="N321" s="18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88">
        <f t="shared" si="4"/>
        <v>0</v>
      </c>
    </row>
    <row r="322" spans="2:49" ht="15.75" x14ac:dyDescent="0.25">
      <c r="B322" s="2"/>
      <c r="C322" s="11"/>
      <c r="D322" s="18"/>
      <c r="E322" s="18"/>
      <c r="F322" s="18"/>
      <c r="G322" s="14"/>
      <c r="H322" s="14"/>
      <c r="I322" s="14"/>
      <c r="J322" s="14"/>
      <c r="N322" s="18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88">
        <f t="shared" si="4"/>
        <v>0</v>
      </c>
    </row>
    <row r="323" spans="2:49" ht="15.75" x14ac:dyDescent="0.25">
      <c r="B323" s="2"/>
      <c r="C323" s="11"/>
      <c r="D323" s="18"/>
      <c r="E323" s="18"/>
      <c r="F323" s="14"/>
      <c r="G323" s="14"/>
      <c r="H323" s="14"/>
      <c r="I323" s="14"/>
      <c r="J323" s="14"/>
      <c r="N323" s="18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88">
        <f t="shared" si="4"/>
        <v>0</v>
      </c>
    </row>
    <row r="324" spans="2:49" ht="15.75" x14ac:dyDescent="0.25">
      <c r="B324" s="2"/>
      <c r="C324" s="11"/>
      <c r="D324" s="18"/>
      <c r="E324" s="18"/>
      <c r="F324" s="14"/>
      <c r="G324" s="14"/>
      <c r="H324" s="14"/>
      <c r="I324" s="14"/>
      <c r="J324" s="14"/>
      <c r="N324" s="18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88">
        <f t="shared" si="4"/>
        <v>0</v>
      </c>
    </row>
    <row r="325" spans="2:49" ht="15.75" x14ac:dyDescent="0.25">
      <c r="B325" s="2"/>
      <c r="C325" s="11"/>
      <c r="D325" s="18"/>
      <c r="E325" s="18"/>
      <c r="F325" s="18"/>
      <c r="G325" s="14"/>
      <c r="H325" s="14"/>
      <c r="I325" s="14"/>
      <c r="J325" s="14"/>
      <c r="N325" s="18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88">
        <f t="shared" si="4"/>
        <v>0</v>
      </c>
    </row>
    <row r="326" spans="2:49" ht="15.75" x14ac:dyDescent="0.25">
      <c r="B326" s="2"/>
      <c r="C326" s="11"/>
      <c r="D326" s="18"/>
      <c r="E326" s="18"/>
      <c r="F326" s="14"/>
      <c r="G326" s="14"/>
      <c r="H326" s="14"/>
      <c r="I326" s="14"/>
      <c r="J326" s="14"/>
      <c r="N326" s="18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88">
        <f t="shared" si="4"/>
        <v>0</v>
      </c>
    </row>
    <row r="327" spans="2:49" ht="15.75" x14ac:dyDescent="0.25">
      <c r="B327" s="2"/>
      <c r="C327" s="11"/>
      <c r="D327" s="18"/>
      <c r="E327" s="18"/>
      <c r="F327" s="14"/>
      <c r="G327" s="14"/>
      <c r="H327" s="14"/>
      <c r="I327" s="14"/>
      <c r="J327" s="14"/>
      <c r="N327" s="18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88">
        <f t="shared" si="4"/>
        <v>0</v>
      </c>
    </row>
    <row r="328" spans="2:49" ht="15.75" x14ac:dyDescent="0.25">
      <c r="B328" s="211"/>
      <c r="C328" s="11"/>
      <c r="D328" s="18"/>
      <c r="E328" s="18"/>
      <c r="F328" s="14"/>
      <c r="G328" s="14"/>
      <c r="H328" s="14"/>
      <c r="I328" s="14"/>
      <c r="J328" s="14"/>
      <c r="N328" s="18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88">
        <f t="shared" si="4"/>
        <v>0</v>
      </c>
    </row>
    <row r="329" spans="2:49" ht="15.75" x14ac:dyDescent="0.25">
      <c r="B329" s="211"/>
      <c r="C329" s="11"/>
      <c r="D329" s="18"/>
      <c r="E329" s="18"/>
      <c r="F329" s="14"/>
      <c r="G329" s="14"/>
      <c r="H329" s="14"/>
      <c r="I329" s="14"/>
      <c r="J329" s="14"/>
      <c r="N329" s="18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88">
        <f t="shared" si="4"/>
        <v>0</v>
      </c>
    </row>
    <row r="330" spans="2:49" ht="15.75" x14ac:dyDescent="0.25">
      <c r="B330" s="211"/>
      <c r="C330" s="11"/>
      <c r="D330" s="18"/>
      <c r="E330" s="18"/>
      <c r="F330" s="14"/>
      <c r="G330" s="14"/>
      <c r="H330" s="14"/>
      <c r="I330" s="14"/>
      <c r="J330" s="14"/>
      <c r="N330" s="18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88">
        <f t="shared" si="4"/>
        <v>0</v>
      </c>
    </row>
    <row r="331" spans="2:49" ht="15.75" x14ac:dyDescent="0.25">
      <c r="B331" s="211"/>
      <c r="C331" s="11"/>
      <c r="D331" s="18"/>
      <c r="E331" s="18"/>
      <c r="F331" s="14"/>
      <c r="G331" s="14"/>
      <c r="H331" s="14"/>
      <c r="I331" s="14"/>
      <c r="J331" s="14"/>
      <c r="N331" s="18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88">
        <f t="shared" si="4"/>
        <v>0</v>
      </c>
    </row>
    <row r="332" spans="2:49" ht="15.75" x14ac:dyDescent="0.25">
      <c r="B332" s="211"/>
      <c r="C332" s="11"/>
      <c r="D332" s="18"/>
      <c r="E332" s="18"/>
      <c r="F332" s="14"/>
      <c r="G332" s="14"/>
      <c r="H332" s="14"/>
      <c r="I332" s="14"/>
      <c r="J332" s="14"/>
      <c r="N332" s="18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88">
        <f t="shared" si="4"/>
        <v>0</v>
      </c>
    </row>
    <row r="333" spans="2:49" ht="15.75" x14ac:dyDescent="0.25">
      <c r="B333" s="211"/>
      <c r="C333" s="11"/>
      <c r="D333" s="18"/>
      <c r="E333" s="18"/>
      <c r="F333" s="14"/>
      <c r="G333" s="14"/>
      <c r="H333" s="14"/>
      <c r="I333" s="14"/>
      <c r="J333" s="14"/>
      <c r="N333" s="18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88">
        <f t="shared" si="4"/>
        <v>0</v>
      </c>
    </row>
    <row r="334" spans="2:49" ht="15.75" x14ac:dyDescent="0.25">
      <c r="B334" s="211"/>
      <c r="C334" s="11"/>
      <c r="D334" s="18"/>
      <c r="E334" s="18"/>
      <c r="F334" s="14"/>
      <c r="G334" s="14"/>
      <c r="H334" s="14"/>
      <c r="I334" s="14"/>
      <c r="J334" s="14"/>
      <c r="N334" s="18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88">
        <f t="shared" si="4"/>
        <v>0</v>
      </c>
    </row>
    <row r="335" spans="2:49" ht="15.75" x14ac:dyDescent="0.25">
      <c r="B335" s="211"/>
      <c r="C335" s="11"/>
      <c r="D335" s="18"/>
      <c r="E335" s="18"/>
      <c r="F335" s="14"/>
      <c r="G335" s="14"/>
      <c r="H335" s="14"/>
      <c r="I335" s="14"/>
      <c r="J335" s="14"/>
      <c r="N335" s="18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88">
        <f t="shared" si="4"/>
        <v>0</v>
      </c>
    </row>
    <row r="336" spans="2:49" ht="15.75" x14ac:dyDescent="0.25">
      <c r="B336" s="211"/>
      <c r="C336" s="11"/>
      <c r="D336" s="18"/>
      <c r="E336" s="18"/>
      <c r="F336" s="14"/>
      <c r="G336" s="14"/>
      <c r="H336" s="14"/>
      <c r="I336" s="14"/>
      <c r="J336" s="14"/>
      <c r="N336" s="18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88">
        <f t="shared" si="4"/>
        <v>0</v>
      </c>
    </row>
    <row r="337" spans="2:49" ht="15.75" x14ac:dyDescent="0.25">
      <c r="B337" s="211"/>
      <c r="C337" s="11"/>
      <c r="D337" s="18"/>
      <c r="E337" s="18"/>
      <c r="F337" s="14"/>
      <c r="G337" s="14"/>
      <c r="H337" s="14"/>
      <c r="I337" s="14"/>
      <c r="J337" s="14"/>
      <c r="N337" s="18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88">
        <f t="shared" si="4"/>
        <v>0</v>
      </c>
    </row>
    <row r="338" spans="2:49" ht="15.75" x14ac:dyDescent="0.25">
      <c r="B338" s="211"/>
      <c r="C338" s="11"/>
      <c r="D338" s="18"/>
      <c r="E338" s="18"/>
      <c r="F338" s="14"/>
      <c r="G338" s="14"/>
      <c r="H338" s="14"/>
      <c r="I338" s="14"/>
      <c r="J338" s="14"/>
      <c r="N338" s="18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88">
        <f t="shared" si="4"/>
        <v>0</v>
      </c>
    </row>
    <row r="339" spans="2:49" ht="15.75" x14ac:dyDescent="0.25">
      <c r="B339" s="211"/>
      <c r="C339" s="11"/>
      <c r="D339" s="18"/>
      <c r="E339" s="18"/>
      <c r="F339" s="14"/>
      <c r="G339" s="14"/>
      <c r="H339" s="14"/>
      <c r="I339" s="14"/>
      <c r="J339" s="14"/>
      <c r="N339" s="18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88">
        <f t="shared" si="4"/>
        <v>0</v>
      </c>
    </row>
    <row r="340" spans="2:49" ht="15.75" x14ac:dyDescent="0.25">
      <c r="B340" s="211"/>
      <c r="C340" s="11"/>
      <c r="D340" s="18"/>
      <c r="E340" s="18"/>
      <c r="F340" s="14"/>
      <c r="G340" s="14"/>
      <c r="H340" s="14"/>
      <c r="I340" s="14"/>
      <c r="J340" s="14"/>
      <c r="N340" s="18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88">
        <f t="shared" si="4"/>
        <v>0</v>
      </c>
    </row>
    <row r="341" spans="2:49" ht="15.75" x14ac:dyDescent="0.25">
      <c r="B341" s="211"/>
      <c r="C341" s="11"/>
      <c r="D341" s="18"/>
      <c r="E341" s="18"/>
      <c r="F341" s="18"/>
      <c r="G341" s="14"/>
      <c r="H341" s="14"/>
      <c r="I341" s="14"/>
      <c r="J341" s="14"/>
      <c r="N341" s="18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88">
        <f t="shared" si="4"/>
        <v>0</v>
      </c>
    </row>
    <row r="342" spans="2:49" ht="15.75" x14ac:dyDescent="0.25">
      <c r="B342" s="211"/>
      <c r="C342" s="11"/>
      <c r="D342" s="18"/>
      <c r="E342" s="18"/>
      <c r="F342" s="14"/>
      <c r="G342" s="14"/>
      <c r="H342" s="14"/>
      <c r="I342" s="14"/>
      <c r="J342" s="14"/>
      <c r="N342" s="18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88">
        <f t="shared" si="4"/>
        <v>0</v>
      </c>
    </row>
    <row r="343" spans="2:49" ht="15.75" x14ac:dyDescent="0.25">
      <c r="B343" s="211"/>
      <c r="C343" s="11"/>
      <c r="D343" s="18"/>
      <c r="E343" s="18"/>
      <c r="F343" s="14"/>
      <c r="G343" s="14"/>
      <c r="H343" s="14"/>
      <c r="I343" s="14"/>
      <c r="J343" s="14"/>
      <c r="N343" s="18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88">
        <f t="shared" si="4"/>
        <v>0</v>
      </c>
    </row>
    <row r="344" spans="2:49" ht="15.75" x14ac:dyDescent="0.25">
      <c r="B344" s="211"/>
      <c r="C344" s="11"/>
      <c r="D344" s="18"/>
      <c r="E344" s="18"/>
      <c r="F344" s="14"/>
      <c r="G344" s="14"/>
      <c r="H344" s="14"/>
      <c r="I344" s="14"/>
      <c r="J344" s="14"/>
      <c r="N344" s="18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88">
        <f t="shared" si="4"/>
        <v>0</v>
      </c>
    </row>
    <row r="345" spans="2:49" ht="15.75" x14ac:dyDescent="0.25">
      <c r="B345" s="211"/>
      <c r="C345" s="11"/>
      <c r="D345" s="18"/>
      <c r="E345" s="18"/>
      <c r="F345" s="14"/>
      <c r="G345" s="14"/>
      <c r="H345" s="14"/>
      <c r="I345" s="14"/>
      <c r="J345" s="14"/>
      <c r="N345" s="18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88">
        <f t="shared" si="4"/>
        <v>0</v>
      </c>
    </row>
    <row r="346" spans="2:49" ht="15.75" x14ac:dyDescent="0.25">
      <c r="B346" s="211"/>
      <c r="C346" s="11"/>
      <c r="D346" s="18"/>
      <c r="E346" s="18"/>
      <c r="F346" s="14"/>
      <c r="G346" s="14"/>
      <c r="H346" s="14"/>
      <c r="I346" s="14"/>
      <c r="J346" s="14"/>
      <c r="N346" s="18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88">
        <f t="shared" si="4"/>
        <v>0</v>
      </c>
    </row>
    <row r="347" spans="2:49" ht="15.75" x14ac:dyDescent="0.25">
      <c r="B347" s="211"/>
      <c r="C347" s="11"/>
      <c r="D347" s="18"/>
      <c r="E347" s="18"/>
      <c r="F347" s="14"/>
      <c r="G347" s="14"/>
      <c r="H347" s="14"/>
      <c r="I347" s="14"/>
      <c r="J347" s="14"/>
      <c r="N347" s="18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88">
        <f t="shared" si="4"/>
        <v>0</v>
      </c>
    </row>
    <row r="348" spans="2:49" ht="15.75" x14ac:dyDescent="0.25">
      <c r="B348" s="211"/>
      <c r="C348" s="11"/>
      <c r="D348" s="18"/>
      <c r="E348" s="18"/>
      <c r="F348" s="14"/>
      <c r="G348" s="14"/>
      <c r="H348" s="14"/>
      <c r="I348" s="14"/>
      <c r="J348" s="14"/>
      <c r="N348" s="18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88">
        <f t="shared" si="4"/>
        <v>0</v>
      </c>
    </row>
    <row r="349" spans="2:49" ht="15.75" x14ac:dyDescent="0.25">
      <c r="B349" s="211"/>
      <c r="C349" s="11"/>
      <c r="D349" s="18"/>
      <c r="E349" s="18"/>
      <c r="F349" s="14"/>
      <c r="G349" s="14"/>
      <c r="H349" s="14"/>
      <c r="I349" s="14"/>
      <c r="J349" s="14"/>
      <c r="N349" s="18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88">
        <f t="shared" si="4"/>
        <v>0</v>
      </c>
    </row>
    <row r="350" spans="2:49" ht="15.75" x14ac:dyDescent="0.25">
      <c r="B350" s="211"/>
      <c r="C350" s="11"/>
      <c r="D350" s="18"/>
      <c r="E350" s="18"/>
      <c r="F350" s="14"/>
      <c r="G350" s="14"/>
      <c r="H350" s="14"/>
      <c r="I350" s="14"/>
      <c r="J350" s="14"/>
      <c r="N350" s="18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88">
        <f t="shared" si="4"/>
        <v>0</v>
      </c>
    </row>
    <row r="351" spans="2:49" ht="15.75" x14ac:dyDescent="0.25">
      <c r="B351" s="211"/>
      <c r="C351" s="11"/>
      <c r="D351" s="18"/>
      <c r="E351" s="18"/>
      <c r="F351" s="18"/>
      <c r="G351" s="14"/>
      <c r="H351" s="14"/>
      <c r="I351" s="14"/>
      <c r="J351" s="14"/>
      <c r="N351" s="18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88">
        <f t="shared" si="4"/>
        <v>0</v>
      </c>
    </row>
    <row r="352" spans="2:49" ht="15.75" x14ac:dyDescent="0.25">
      <c r="B352" s="211"/>
      <c r="C352" s="11"/>
      <c r="D352" s="18"/>
      <c r="E352" s="18"/>
      <c r="F352" s="14"/>
      <c r="G352" s="14"/>
      <c r="H352" s="14"/>
      <c r="I352" s="14"/>
      <c r="J352" s="14"/>
      <c r="N352" s="18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88">
        <f t="shared" si="4"/>
        <v>0</v>
      </c>
    </row>
    <row r="353" spans="2:49" ht="15.75" x14ac:dyDescent="0.25">
      <c r="B353" s="211"/>
      <c r="C353" s="11"/>
      <c r="D353" s="18"/>
      <c r="E353" s="18"/>
      <c r="F353" s="14"/>
      <c r="G353" s="14"/>
      <c r="H353" s="14"/>
      <c r="I353" s="14"/>
      <c r="J353" s="14"/>
      <c r="N353" s="18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88">
        <f t="shared" si="4"/>
        <v>0</v>
      </c>
    </row>
    <row r="354" spans="2:49" ht="15.75" x14ac:dyDescent="0.25">
      <c r="B354" s="211"/>
      <c r="C354" s="11"/>
      <c r="D354" s="18"/>
      <c r="E354" s="18"/>
      <c r="F354" s="14"/>
      <c r="G354" s="14"/>
      <c r="H354" s="14"/>
      <c r="I354" s="14"/>
      <c r="J354" s="14"/>
      <c r="N354" s="18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88">
        <f t="shared" si="4"/>
        <v>0</v>
      </c>
    </row>
    <row r="355" spans="2:49" ht="15.75" x14ac:dyDescent="0.25">
      <c r="B355" s="211"/>
      <c r="C355" s="11"/>
      <c r="D355" s="18"/>
      <c r="E355" s="18"/>
      <c r="F355" s="14"/>
      <c r="G355" s="14"/>
      <c r="H355" s="14"/>
      <c r="I355" s="14"/>
      <c r="J355" s="14"/>
      <c r="N355" s="18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88">
        <f t="shared" si="4"/>
        <v>0</v>
      </c>
    </row>
    <row r="356" spans="2:49" ht="15.75" x14ac:dyDescent="0.25">
      <c r="B356" s="2"/>
      <c r="C356" s="11"/>
      <c r="D356" s="18"/>
      <c r="E356" s="18"/>
      <c r="F356" s="14"/>
      <c r="G356" s="14"/>
      <c r="H356" s="14"/>
      <c r="I356" s="14"/>
      <c r="J356" s="14"/>
      <c r="N356" s="18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88">
        <f t="shared" si="4"/>
        <v>0</v>
      </c>
    </row>
    <row r="357" spans="2:49" ht="15.75" x14ac:dyDescent="0.25">
      <c r="B357" s="211"/>
      <c r="C357" s="11"/>
      <c r="D357" s="18"/>
      <c r="E357" s="18"/>
      <c r="F357" s="14"/>
      <c r="G357" s="14"/>
      <c r="H357" s="14"/>
      <c r="I357" s="14"/>
      <c r="J357" s="14"/>
      <c r="N357" s="18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88">
        <f t="shared" si="4"/>
        <v>0</v>
      </c>
    </row>
    <row r="358" spans="2:49" ht="15.75" x14ac:dyDescent="0.25">
      <c r="B358" s="211"/>
      <c r="C358" s="11"/>
      <c r="D358" s="18"/>
      <c r="E358" s="18"/>
      <c r="F358" s="14"/>
      <c r="G358" s="14"/>
      <c r="H358" s="14"/>
      <c r="I358" s="14"/>
      <c r="J358" s="14"/>
      <c r="N358" s="18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88">
        <f t="shared" si="4"/>
        <v>0</v>
      </c>
    </row>
    <row r="359" spans="2:49" ht="15.75" x14ac:dyDescent="0.25">
      <c r="B359" s="2"/>
      <c r="C359" s="11"/>
      <c r="D359" s="18"/>
      <c r="E359" s="18"/>
      <c r="F359" s="14"/>
      <c r="G359" s="14"/>
      <c r="H359" s="14"/>
      <c r="I359" s="14"/>
      <c r="J359" s="14"/>
      <c r="N359" s="18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88">
        <f t="shared" si="4"/>
        <v>0</v>
      </c>
    </row>
    <row r="360" spans="2:49" ht="15.75" x14ac:dyDescent="0.25">
      <c r="B360" s="2"/>
      <c r="C360" s="11"/>
      <c r="D360" s="18"/>
      <c r="E360" s="18"/>
      <c r="F360" s="14"/>
      <c r="G360" s="14"/>
      <c r="H360" s="14"/>
      <c r="I360" s="14"/>
      <c r="J360" s="14"/>
      <c r="N360" s="18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88">
        <f t="shared" si="4"/>
        <v>0</v>
      </c>
    </row>
    <row r="361" spans="2:49" ht="15.75" x14ac:dyDescent="0.25">
      <c r="B361" s="2"/>
      <c r="C361" s="11"/>
      <c r="D361" s="18"/>
      <c r="E361" s="18"/>
      <c r="F361" s="14"/>
      <c r="G361" s="14"/>
      <c r="H361" s="14"/>
      <c r="I361" s="14"/>
      <c r="J361" s="14"/>
      <c r="N361" s="18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88">
        <f t="shared" si="4"/>
        <v>0</v>
      </c>
    </row>
    <row r="362" spans="2:49" ht="15.75" x14ac:dyDescent="0.25">
      <c r="B362" s="2"/>
      <c r="C362" s="11"/>
      <c r="D362" s="18"/>
      <c r="E362" s="18"/>
      <c r="F362" s="14"/>
      <c r="G362" s="14"/>
      <c r="H362" s="14"/>
      <c r="I362" s="14"/>
      <c r="J362" s="14"/>
      <c r="N362" s="18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88">
        <f t="shared" si="4"/>
        <v>0</v>
      </c>
    </row>
    <row r="363" spans="2:49" ht="15.75" x14ac:dyDescent="0.25">
      <c r="B363" s="2"/>
      <c r="C363" s="11"/>
      <c r="D363" s="18"/>
      <c r="E363" s="18"/>
      <c r="F363" s="14"/>
      <c r="G363" s="14"/>
      <c r="H363" s="14"/>
      <c r="I363" s="14"/>
      <c r="J363" s="14"/>
      <c r="N363" s="18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88">
        <f t="shared" si="4"/>
        <v>0</v>
      </c>
    </row>
    <row r="364" spans="2:49" ht="15.75" x14ac:dyDescent="0.25">
      <c r="B364" s="2"/>
      <c r="C364" s="11"/>
      <c r="D364" s="14"/>
      <c r="E364" s="14"/>
      <c r="F364" s="14"/>
      <c r="G364" s="14"/>
      <c r="H364" s="14"/>
      <c r="I364" s="14"/>
      <c r="J364" s="14"/>
      <c r="N364" s="18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88">
        <f t="shared" si="4"/>
        <v>0</v>
      </c>
    </row>
    <row r="365" spans="2:49" ht="15.75" x14ac:dyDescent="0.25">
      <c r="C365" s="11"/>
      <c r="D365" s="14"/>
      <c r="E365" s="14"/>
      <c r="F365" s="14"/>
      <c r="G365" s="14"/>
      <c r="H365" s="14"/>
      <c r="I365" s="14"/>
      <c r="J365" s="14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88">
        <f t="shared" si="4"/>
        <v>0</v>
      </c>
    </row>
    <row r="366" spans="2:49" ht="15.75" x14ac:dyDescent="0.25">
      <c r="C366" s="22">
        <f>SUM(C4:C365)</f>
        <v>94438.739999999991</v>
      </c>
      <c r="D366" s="22">
        <f t="shared" ref="D366:AW366" si="5">SUM(D4:D365)</f>
        <v>23112.32</v>
      </c>
      <c r="E366" s="22">
        <f t="shared" si="5"/>
        <v>0</v>
      </c>
      <c r="F366" s="22">
        <f t="shared" si="5"/>
        <v>2902.8999999999996</v>
      </c>
      <c r="G366" s="22">
        <f t="shared" si="5"/>
        <v>6922.7799999999988</v>
      </c>
      <c r="H366" s="22">
        <f t="shared" si="5"/>
        <v>1705.69</v>
      </c>
      <c r="I366" s="22">
        <f t="shared" si="5"/>
        <v>7144.09</v>
      </c>
      <c r="J366" s="22">
        <f t="shared" si="5"/>
        <v>1784.08</v>
      </c>
      <c r="K366" s="22">
        <f t="shared" si="5"/>
        <v>634.69000000000005</v>
      </c>
      <c r="L366" s="22"/>
      <c r="M366" s="22">
        <f t="shared" si="5"/>
        <v>7620.3099999999995</v>
      </c>
      <c r="N366" s="22">
        <f t="shared" si="5"/>
        <v>4371.4399999999996</v>
      </c>
      <c r="O366" s="22">
        <f t="shared" si="5"/>
        <v>0</v>
      </c>
      <c r="P366" s="22">
        <f t="shared" si="5"/>
        <v>0</v>
      </c>
      <c r="Q366" s="22">
        <f t="shared" si="5"/>
        <v>60.85</v>
      </c>
      <c r="R366" s="22">
        <f t="shared" si="5"/>
        <v>0</v>
      </c>
      <c r="S366" s="22">
        <f t="shared" si="5"/>
        <v>148.4</v>
      </c>
      <c r="T366" s="22">
        <f t="shared" si="5"/>
        <v>0</v>
      </c>
      <c r="U366" s="22">
        <f t="shared" si="5"/>
        <v>0</v>
      </c>
      <c r="V366" s="22">
        <f t="shared" si="5"/>
        <v>0</v>
      </c>
      <c r="W366" s="22">
        <f t="shared" si="5"/>
        <v>0</v>
      </c>
      <c r="X366" s="22">
        <f t="shared" si="5"/>
        <v>8</v>
      </c>
      <c r="Y366" s="22">
        <f t="shared" si="5"/>
        <v>1797.02</v>
      </c>
      <c r="Z366" s="22">
        <f t="shared" si="5"/>
        <v>0</v>
      </c>
      <c r="AA366" s="22">
        <f t="shared" si="5"/>
        <v>191.32999999999998</v>
      </c>
      <c r="AB366" s="22">
        <f t="shared" si="5"/>
        <v>6.65</v>
      </c>
      <c r="AC366" s="22">
        <f t="shared" si="5"/>
        <v>1096.7699999999998</v>
      </c>
      <c r="AD366" s="22">
        <f t="shared" si="5"/>
        <v>0</v>
      </c>
      <c r="AE366" s="22">
        <f t="shared" si="5"/>
        <v>0</v>
      </c>
      <c r="AF366" s="22">
        <f t="shared" si="5"/>
        <v>0</v>
      </c>
      <c r="AG366" s="22">
        <f t="shared" si="5"/>
        <v>0</v>
      </c>
      <c r="AH366" s="22">
        <f t="shared" si="5"/>
        <v>0</v>
      </c>
      <c r="AI366" s="22">
        <f t="shared" si="5"/>
        <v>0</v>
      </c>
      <c r="AJ366" s="22">
        <f t="shared" si="5"/>
        <v>0</v>
      </c>
      <c r="AK366" s="22">
        <f t="shared" si="5"/>
        <v>0</v>
      </c>
      <c r="AL366" s="22">
        <f t="shared" si="5"/>
        <v>1350</v>
      </c>
      <c r="AM366" s="22">
        <f t="shared" si="5"/>
        <v>0</v>
      </c>
      <c r="AN366" s="22">
        <f t="shared" si="5"/>
        <v>0</v>
      </c>
      <c r="AO366" s="22">
        <f t="shared" si="5"/>
        <v>0</v>
      </c>
      <c r="AP366" s="22">
        <f t="shared" si="5"/>
        <v>532.16000000000042</v>
      </c>
      <c r="AQ366" s="22">
        <f t="shared" si="5"/>
        <v>0</v>
      </c>
      <c r="AR366" s="22">
        <f t="shared" si="5"/>
        <v>0</v>
      </c>
      <c r="AS366" s="22">
        <f t="shared" si="5"/>
        <v>0</v>
      </c>
      <c r="AT366" s="22">
        <f t="shared" si="5"/>
        <v>0</v>
      </c>
      <c r="AU366" s="22">
        <f t="shared" si="5"/>
        <v>0</v>
      </c>
      <c r="AV366" s="22">
        <f t="shared" si="5"/>
        <v>0</v>
      </c>
      <c r="AW366" s="22">
        <f t="shared" si="5"/>
        <v>155828.21999999997</v>
      </c>
    </row>
  </sheetData>
  <mergeCells count="5">
    <mergeCell ref="A2:B2"/>
    <mergeCell ref="N1:O1"/>
    <mergeCell ref="G1:H1"/>
    <mergeCell ref="I1:J1"/>
    <mergeCell ref="L1:L2"/>
  </mergeCells>
  <conditionalFormatting sqref="I155">
    <cfRule type="dataBar" priority="1">
      <dataBar>
        <cfvo type="min"/>
        <cfvo type="max"/>
        <color rgb="FF63C384"/>
      </dataBar>
    </cfRule>
  </conditionalFormatting>
  <pageMargins left="0.32" right="0.21" top="0.36" bottom="0.33" header="0.3" footer="0.3"/>
  <pageSetup paperSize="9" orientation="landscape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I191"/>
  <sheetViews>
    <sheetView zoomScaleNormal="100" workbookViewId="0">
      <pane xSplit="2" ySplit="3" topLeftCell="D55" activePane="bottomRight" state="frozen"/>
      <selection activeCell="A114" sqref="A114:B114"/>
      <selection pane="topRight" activeCell="A114" sqref="A114:B114"/>
      <selection pane="bottomLeft" activeCell="A114" sqref="A114:B114"/>
      <selection pane="bottomRight" activeCell="D88" sqref="D88"/>
    </sheetView>
  </sheetViews>
  <sheetFormatPr baseColWidth="10" defaultRowHeight="15" x14ac:dyDescent="0.25"/>
  <cols>
    <col min="1" max="1" width="10.5703125" style="2" customWidth="1"/>
    <col min="2" max="2" width="115.42578125" customWidth="1"/>
    <col min="3" max="3" width="14.42578125" style="6" bestFit="1" customWidth="1"/>
    <col min="4" max="4" width="14.42578125" style="6" customWidth="1"/>
    <col min="5" max="7" width="13.28515625" style="15" customWidth="1"/>
    <col min="8" max="8" width="18.28515625" style="15" customWidth="1"/>
    <col min="9" max="9" width="15.5703125" style="15" customWidth="1"/>
    <col min="10" max="19" width="13.28515625" style="15" customWidth="1"/>
    <col min="20" max="20" width="12.42578125" customWidth="1"/>
    <col min="21" max="21" width="10.5703125" customWidth="1"/>
    <col min="22" max="22" width="11.5703125" bestFit="1" customWidth="1"/>
    <col min="23" max="23" width="13.85546875" customWidth="1"/>
    <col min="24" max="24" width="12.42578125" bestFit="1" customWidth="1"/>
    <col min="25" max="26" width="13.42578125" customWidth="1"/>
    <col min="27" max="27" width="11.5703125" bestFit="1" customWidth="1"/>
    <col min="28" max="28" width="12.140625" bestFit="1" customWidth="1"/>
    <col min="29" max="29" width="11.5703125" bestFit="1" customWidth="1"/>
    <col min="30" max="30" width="12.140625" bestFit="1" customWidth="1"/>
    <col min="31" max="31" width="12.140625" customWidth="1"/>
    <col min="32" max="32" width="12.42578125" bestFit="1" customWidth="1"/>
    <col min="33" max="33" width="12.140625" bestFit="1" customWidth="1"/>
    <col min="34" max="34" width="13.5703125" bestFit="1" customWidth="1"/>
    <col min="35" max="35" width="11.5703125" bestFit="1" customWidth="1"/>
    <col min="36" max="36" width="12.7109375" customWidth="1"/>
    <col min="37" max="37" width="11.5703125" customWidth="1"/>
    <col min="38" max="39" width="12.28515625" customWidth="1"/>
    <col min="40" max="40" width="13.28515625" customWidth="1"/>
    <col min="41" max="41" width="11.5703125" bestFit="1" customWidth="1"/>
    <col min="42" max="42" width="11.5703125" customWidth="1"/>
    <col min="43" max="43" width="12.140625" bestFit="1" customWidth="1"/>
    <col min="44" max="44" width="13.5703125" customWidth="1"/>
    <col min="45" max="45" width="17" customWidth="1"/>
  </cols>
  <sheetData>
    <row r="1" spans="1:46" ht="18" customHeight="1" x14ac:dyDescent="0.25">
      <c r="B1" s="268"/>
      <c r="C1" s="268"/>
      <c r="D1" s="268"/>
      <c r="E1" s="268"/>
      <c r="H1" s="269" t="s">
        <v>104</v>
      </c>
      <c r="I1" s="269"/>
      <c r="J1" s="264" t="s">
        <v>105</v>
      </c>
      <c r="K1" s="264"/>
      <c r="L1" s="175"/>
      <c r="M1" s="175"/>
      <c r="P1" s="263"/>
      <c r="Q1" s="263"/>
      <c r="R1" s="264"/>
      <c r="S1" s="264"/>
    </row>
    <row r="2" spans="1:46" ht="30.75" customHeight="1" x14ac:dyDescent="0.35">
      <c r="A2" s="266" t="s">
        <v>3</v>
      </c>
      <c r="B2" s="266"/>
      <c r="C2" s="94" t="s">
        <v>78</v>
      </c>
      <c r="D2" s="94" t="s">
        <v>73</v>
      </c>
      <c r="E2" s="96" t="s">
        <v>74</v>
      </c>
      <c r="F2" s="15" t="s">
        <v>71</v>
      </c>
      <c r="G2" s="188" t="s">
        <v>131</v>
      </c>
      <c r="H2" s="149" t="s">
        <v>107</v>
      </c>
      <c r="I2" s="149" t="s">
        <v>135</v>
      </c>
      <c r="J2" s="149" t="s">
        <v>110</v>
      </c>
      <c r="K2" s="149" t="s">
        <v>129</v>
      </c>
      <c r="L2" s="149" t="s">
        <v>16</v>
      </c>
      <c r="M2" s="142"/>
      <c r="O2" s="163"/>
      <c r="P2" s="149"/>
      <c r="Q2" s="149"/>
      <c r="R2" s="149"/>
      <c r="S2" s="149"/>
    </row>
    <row r="3" spans="1:46" ht="21" x14ac:dyDescent="0.35">
      <c r="A3" s="20"/>
      <c r="B3" s="226" t="s">
        <v>152</v>
      </c>
      <c r="C3" s="20">
        <v>51101</v>
      </c>
      <c r="D3" s="194">
        <v>51201</v>
      </c>
      <c r="E3" s="172">
        <v>51107</v>
      </c>
      <c r="F3" s="51">
        <v>51301</v>
      </c>
      <c r="G3" s="187">
        <v>51701</v>
      </c>
      <c r="H3" s="20">
        <v>51401</v>
      </c>
      <c r="I3" s="195">
        <v>51402</v>
      </c>
      <c r="J3" s="20">
        <v>51501</v>
      </c>
      <c r="K3" s="131">
        <v>51502</v>
      </c>
      <c r="L3" s="123">
        <v>51901</v>
      </c>
      <c r="M3" s="180">
        <v>51903</v>
      </c>
      <c r="N3" s="20">
        <v>54101</v>
      </c>
      <c r="O3" s="23">
        <v>54103</v>
      </c>
      <c r="P3" s="141">
        <v>54104</v>
      </c>
      <c r="Q3" s="141">
        <v>54105</v>
      </c>
      <c r="R3" s="141">
        <v>54106</v>
      </c>
      <c r="S3" s="141">
        <v>54107</v>
      </c>
      <c r="T3" s="20">
        <v>54108</v>
      </c>
      <c r="U3" s="71">
        <v>54109</v>
      </c>
      <c r="V3" s="20">
        <v>54110</v>
      </c>
      <c r="W3" s="91">
        <v>54111</v>
      </c>
      <c r="X3" s="20">
        <v>54112</v>
      </c>
      <c r="Y3" s="20">
        <v>54114</v>
      </c>
      <c r="Z3" s="139">
        <v>54115</v>
      </c>
      <c r="AA3" s="20">
        <v>54117</v>
      </c>
      <c r="AB3" s="20">
        <v>54118</v>
      </c>
      <c r="AC3" s="20">
        <v>54119</v>
      </c>
      <c r="AD3" s="20">
        <v>54199</v>
      </c>
      <c r="AE3" s="91">
        <v>54202</v>
      </c>
      <c r="AF3" s="20">
        <v>54204</v>
      </c>
      <c r="AG3" s="20">
        <v>54301</v>
      </c>
      <c r="AH3" s="20">
        <v>54302</v>
      </c>
      <c r="AI3" s="20">
        <v>54304</v>
      </c>
      <c r="AJ3" s="73">
        <v>54313</v>
      </c>
      <c r="AK3" s="91">
        <v>54401</v>
      </c>
      <c r="AL3" s="92">
        <v>54403</v>
      </c>
      <c r="AM3" s="139">
        <v>54505</v>
      </c>
      <c r="AN3" s="92">
        <v>55601</v>
      </c>
      <c r="AO3" s="20">
        <v>61104</v>
      </c>
      <c r="AP3" s="158">
        <v>61110</v>
      </c>
      <c r="AQ3" s="20">
        <v>61199</v>
      </c>
      <c r="AR3" s="20">
        <v>61403</v>
      </c>
      <c r="AS3" s="89" t="s">
        <v>59</v>
      </c>
    </row>
    <row r="4" spans="1:46" ht="21" x14ac:dyDescent="0.35">
      <c r="A4" s="266" t="s">
        <v>58</v>
      </c>
      <c r="B4" s="266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6"/>
      <c r="AT4" s="6"/>
    </row>
    <row r="5" spans="1:46" ht="21" customHeight="1" x14ac:dyDescent="0.25">
      <c r="A5" s="2" t="s">
        <v>150</v>
      </c>
      <c r="B5" t="s">
        <v>151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>
        <v>10028.23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88">
        <f t="shared" ref="AS5:AS35" si="0">SUM(C5:AR5)</f>
        <v>10028.23</v>
      </c>
      <c r="AT5" s="6"/>
    </row>
    <row r="6" spans="1:46" ht="15.75" x14ac:dyDescent="0.25">
      <c r="A6" s="2" t="s">
        <v>153</v>
      </c>
      <c r="B6" t="s">
        <v>154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>
        <v>119.82</v>
      </c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88">
        <f t="shared" si="0"/>
        <v>119.82</v>
      </c>
      <c r="AT6" s="6"/>
    </row>
    <row r="7" spans="1:46" ht="15.75" x14ac:dyDescent="0.25">
      <c r="A7" s="2" t="s">
        <v>164</v>
      </c>
      <c r="B7" s="53" t="s">
        <v>173</v>
      </c>
      <c r="C7" s="18">
        <f>40761.38+225</f>
        <v>40986.379999999997</v>
      </c>
      <c r="D7" s="18"/>
      <c r="E7" s="18">
        <v>67.5</v>
      </c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88">
        <f t="shared" si="0"/>
        <v>41053.879999999997</v>
      </c>
      <c r="AT7" s="6"/>
    </row>
    <row r="8" spans="1:46" ht="15.75" x14ac:dyDescent="0.25">
      <c r="A8" s="2" t="s">
        <v>164</v>
      </c>
      <c r="B8" s="53" t="s">
        <v>174</v>
      </c>
      <c r="C8" s="18"/>
      <c r="D8" s="18">
        <v>8731.75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88">
        <f t="shared" si="0"/>
        <v>8731.75</v>
      </c>
      <c r="AT8" s="6"/>
    </row>
    <row r="9" spans="1:46" ht="15.75" x14ac:dyDescent="0.25">
      <c r="A9" s="2" t="s">
        <v>164</v>
      </c>
      <c r="B9" s="117" t="s">
        <v>175</v>
      </c>
      <c r="C9" s="18"/>
      <c r="D9" s="18">
        <v>425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88">
        <f t="shared" si="0"/>
        <v>425</v>
      </c>
      <c r="AT9" s="6"/>
    </row>
    <row r="10" spans="1:46" ht="15.75" x14ac:dyDescent="0.25">
      <c r="A10" s="2" t="s">
        <v>209</v>
      </c>
      <c r="B10" s="53" t="s">
        <v>213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>
        <v>819</v>
      </c>
      <c r="AO10" s="18"/>
      <c r="AP10" s="18"/>
      <c r="AQ10" s="18"/>
      <c r="AR10" s="18"/>
      <c r="AS10" s="88">
        <f t="shared" si="0"/>
        <v>819</v>
      </c>
      <c r="AT10" s="6"/>
    </row>
    <row r="11" spans="1:46" ht="15.75" x14ac:dyDescent="0.25">
      <c r="A11" s="2" t="s">
        <v>249</v>
      </c>
      <c r="B11" s="2" t="s">
        <v>256</v>
      </c>
      <c r="C11" s="18"/>
      <c r="D11" s="18"/>
      <c r="E11" s="18"/>
      <c r="F11" s="18">
        <v>8107.5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88">
        <f t="shared" si="0"/>
        <v>8107.5</v>
      </c>
      <c r="AT11" s="6"/>
    </row>
    <row r="12" spans="1:46" s="15" customFormat="1" ht="15.75" x14ac:dyDescent="0.25">
      <c r="A12" s="2" t="s">
        <v>285</v>
      </c>
      <c r="B12" s="53" t="s">
        <v>286</v>
      </c>
      <c r="C12" s="18"/>
      <c r="D12" s="18"/>
      <c r="E12" s="18"/>
      <c r="F12" s="18"/>
      <c r="G12" s="18"/>
      <c r="J12" s="18"/>
      <c r="K12" s="18"/>
      <c r="L12" s="18"/>
      <c r="M12" s="18"/>
      <c r="N12" s="18">
        <v>460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88">
        <f t="shared" si="0"/>
        <v>460</v>
      </c>
      <c r="AT12" s="6"/>
    </row>
    <row r="13" spans="1:46" s="15" customFormat="1" ht="15.75" x14ac:dyDescent="0.25">
      <c r="A13" s="2" t="s">
        <v>285</v>
      </c>
      <c r="B13" s="117" t="s">
        <v>288</v>
      </c>
      <c r="C13" s="18"/>
      <c r="D13" s="18">
        <v>8728.7099999999991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88">
        <f t="shared" si="0"/>
        <v>8728.7099999999991</v>
      </c>
      <c r="AT13" s="6"/>
    </row>
    <row r="14" spans="1:46" ht="15.75" x14ac:dyDescent="0.25">
      <c r="A14" s="2" t="s">
        <v>285</v>
      </c>
      <c r="B14" s="117" t="s">
        <v>289</v>
      </c>
      <c r="C14" s="18">
        <f>40371.57+182.5+182.5+225+182.5+182.5</f>
        <v>41326.57</v>
      </c>
      <c r="D14" s="18"/>
      <c r="E14" s="18">
        <f>219+67.5</f>
        <v>286.5</v>
      </c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88">
        <f t="shared" si="0"/>
        <v>41613.07</v>
      </c>
      <c r="AT14" s="6"/>
    </row>
    <row r="15" spans="1:46" s="15" customFormat="1" ht="16.5" customHeight="1" x14ac:dyDescent="0.25">
      <c r="A15" s="2" t="s">
        <v>285</v>
      </c>
      <c r="B15" s="2" t="s">
        <v>290</v>
      </c>
      <c r="C15" s="18"/>
      <c r="D15" s="18">
        <v>425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88">
        <f t="shared" si="0"/>
        <v>425</v>
      </c>
      <c r="AT15" s="6"/>
    </row>
    <row r="16" spans="1:46" s="15" customFormat="1" ht="15.75" x14ac:dyDescent="0.25">
      <c r="A16" s="2" t="s">
        <v>291</v>
      </c>
      <c r="B16" s="53" t="s">
        <v>293</v>
      </c>
      <c r="C16" s="18"/>
      <c r="D16" s="18"/>
      <c r="E16" s="18"/>
      <c r="F16" s="18"/>
      <c r="G16" s="18">
        <v>2712.91</v>
      </c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25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88">
        <f t="shared" si="0"/>
        <v>2712.91</v>
      </c>
      <c r="AT16" s="6"/>
    </row>
    <row r="17" spans="1:46" s="15" customFormat="1" ht="15.75" x14ac:dyDescent="0.25">
      <c r="A17" s="2" t="s">
        <v>313</v>
      </c>
      <c r="B17" s="2" t="s">
        <v>316</v>
      </c>
      <c r="C17" s="18"/>
      <c r="D17" s="18"/>
      <c r="E17" s="18"/>
      <c r="F17" s="121"/>
      <c r="G17" s="121"/>
      <c r="H17" s="121"/>
      <c r="I17" s="121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>
        <v>3121.8</v>
      </c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88">
        <f t="shared" si="0"/>
        <v>3121.8</v>
      </c>
      <c r="AT17" s="6"/>
    </row>
    <row r="18" spans="1:46" s="15" customFormat="1" ht="15.75" x14ac:dyDescent="0.25">
      <c r="A18" s="2" t="s">
        <v>313</v>
      </c>
      <c r="B18" s="2" t="s">
        <v>317</v>
      </c>
      <c r="C18" s="121"/>
      <c r="D18" s="121"/>
      <c r="E18" s="18"/>
      <c r="F18" s="121"/>
      <c r="G18" s="121"/>
      <c r="H18" s="121"/>
      <c r="I18" s="121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>
        <v>5679.9</v>
      </c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88">
        <f t="shared" si="0"/>
        <v>5679.9</v>
      </c>
      <c r="AT18" s="6"/>
    </row>
    <row r="19" spans="1:46" s="15" customFormat="1" ht="15.75" x14ac:dyDescent="0.25">
      <c r="A19" s="2" t="s">
        <v>320</v>
      </c>
      <c r="B19" s="2" t="s">
        <v>323</v>
      </c>
      <c r="C19" s="18"/>
      <c r="D19" s="18"/>
      <c r="E19" s="18"/>
      <c r="F19" s="121"/>
      <c r="G19" s="121"/>
      <c r="H19" s="121"/>
      <c r="I19" s="121"/>
      <c r="J19" s="18"/>
      <c r="K19" s="18"/>
      <c r="L19" s="18"/>
      <c r="M19" s="18"/>
      <c r="N19" s="18"/>
      <c r="O19" s="18"/>
      <c r="P19" s="18"/>
      <c r="Q19" s="18"/>
      <c r="R19" s="18"/>
      <c r="S19" s="18">
        <v>74.7</v>
      </c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88">
        <f t="shared" si="0"/>
        <v>74.7</v>
      </c>
      <c r="AT19" s="6"/>
    </row>
    <row r="20" spans="1:46" s="15" customFormat="1" ht="15.75" x14ac:dyDescent="0.25">
      <c r="A20" s="2" t="s">
        <v>354</v>
      </c>
      <c r="B20" s="117" t="s">
        <v>356</v>
      </c>
      <c r="C20" s="125"/>
      <c r="D20" s="125"/>
      <c r="E20" s="125"/>
      <c r="F20" s="125">
        <v>6437.51</v>
      </c>
      <c r="G20" s="121"/>
      <c r="H20" s="121"/>
      <c r="I20" s="121"/>
      <c r="J20" s="125"/>
      <c r="K20" s="125"/>
      <c r="L20" s="121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88">
        <f t="shared" si="0"/>
        <v>6437.51</v>
      </c>
      <c r="AT20" s="6"/>
    </row>
    <row r="21" spans="1:46" s="15" customFormat="1" ht="15.75" x14ac:dyDescent="0.25">
      <c r="A21" s="2" t="s">
        <v>354</v>
      </c>
      <c r="B21" s="2" t="s">
        <v>357</v>
      </c>
      <c r="C21" s="121"/>
      <c r="D21" s="121"/>
      <c r="E21" s="125"/>
      <c r="F21" s="121"/>
      <c r="G21" s="121"/>
      <c r="H21" s="121"/>
      <c r="I21" s="121"/>
      <c r="J21" s="125">
        <v>1846.17</v>
      </c>
      <c r="K21" s="125">
        <v>500.28</v>
      </c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88">
        <f t="shared" si="0"/>
        <v>2346.4499999999998</v>
      </c>
      <c r="AT21" s="6"/>
    </row>
    <row r="22" spans="1:46" s="15" customFormat="1" ht="15.75" x14ac:dyDescent="0.25">
      <c r="A22" s="2" t="s">
        <v>354</v>
      </c>
      <c r="B22" s="117" t="s">
        <v>358</v>
      </c>
      <c r="C22" s="125"/>
      <c r="D22" s="125"/>
      <c r="E22" s="125"/>
      <c r="F22" s="121"/>
      <c r="G22" s="121"/>
      <c r="H22" s="121"/>
      <c r="I22" s="121"/>
      <c r="J22" s="125">
        <v>56</v>
      </c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1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88">
        <f t="shared" si="0"/>
        <v>56</v>
      </c>
      <c r="AT22" s="6"/>
    </row>
    <row r="23" spans="1:46" s="15" customFormat="1" ht="15.75" x14ac:dyDescent="0.25">
      <c r="A23" s="2" t="s">
        <v>354</v>
      </c>
      <c r="B23" s="117" t="s">
        <v>359</v>
      </c>
      <c r="C23" s="125"/>
      <c r="D23" s="125"/>
      <c r="E23" s="125"/>
      <c r="F23" s="121"/>
      <c r="G23" s="121"/>
      <c r="H23" s="125">
        <v>4158.34</v>
      </c>
      <c r="I23" s="125">
        <v>1029.1300000000001</v>
      </c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1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88">
        <f t="shared" si="0"/>
        <v>5187.47</v>
      </c>
      <c r="AT23" s="6"/>
    </row>
    <row r="24" spans="1:46" s="15" customFormat="1" ht="15.75" x14ac:dyDescent="0.25">
      <c r="A24" s="2" t="s">
        <v>360</v>
      </c>
      <c r="B24" s="2" t="s">
        <v>367</v>
      </c>
      <c r="C24" s="11"/>
      <c r="D24" s="2"/>
      <c r="E24" s="125"/>
      <c r="F24" s="121"/>
      <c r="G24" s="121"/>
      <c r="H24" s="121"/>
      <c r="I24" s="121"/>
      <c r="J24" s="125">
        <v>1978.33</v>
      </c>
      <c r="K24" s="125">
        <v>340.38</v>
      </c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88">
        <f t="shared" si="0"/>
        <v>2318.71</v>
      </c>
      <c r="AT24" s="6"/>
    </row>
    <row r="25" spans="1:46" s="15" customFormat="1" ht="15.75" x14ac:dyDescent="0.25">
      <c r="A25" s="2" t="s">
        <v>360</v>
      </c>
      <c r="B25" s="2" t="s">
        <v>368</v>
      </c>
      <c r="C25" s="125"/>
      <c r="D25" s="125"/>
      <c r="E25" s="125"/>
      <c r="F25" s="121"/>
      <c r="G25" s="121"/>
      <c r="H25" s="121"/>
      <c r="I25" s="121"/>
      <c r="J25" s="125">
        <v>25.04</v>
      </c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88">
        <f t="shared" si="0"/>
        <v>25.04</v>
      </c>
      <c r="AT25" s="6"/>
    </row>
    <row r="26" spans="1:46" s="15" customFormat="1" ht="15.75" x14ac:dyDescent="0.25">
      <c r="A26" s="2" t="s">
        <v>375</v>
      </c>
      <c r="B26" s="117" t="s">
        <v>381</v>
      </c>
      <c r="C26" s="125"/>
      <c r="D26" s="125"/>
      <c r="E26" s="125"/>
      <c r="F26" s="121"/>
      <c r="G26" s="121"/>
      <c r="H26" s="121"/>
      <c r="I26" s="121"/>
      <c r="J26" s="125">
        <v>1550.53</v>
      </c>
      <c r="K26" s="125">
        <v>198.29</v>
      </c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88">
        <f t="shared" si="0"/>
        <v>1748.82</v>
      </c>
      <c r="AT26" s="6"/>
    </row>
    <row r="27" spans="1:46" s="15" customFormat="1" ht="15.75" x14ac:dyDescent="0.25">
      <c r="A27" s="2" t="s">
        <v>375</v>
      </c>
      <c r="B27" s="53" t="s">
        <v>382</v>
      </c>
      <c r="C27" s="125"/>
      <c r="D27" s="125"/>
      <c r="E27" s="125"/>
      <c r="F27" s="121"/>
      <c r="G27" s="121"/>
      <c r="H27" s="121"/>
      <c r="I27" s="121"/>
      <c r="J27" s="125">
        <v>51.47</v>
      </c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88">
        <f t="shared" si="0"/>
        <v>51.47</v>
      </c>
      <c r="AT27" s="6"/>
    </row>
    <row r="28" spans="1:46" s="15" customFormat="1" ht="15.75" x14ac:dyDescent="0.25">
      <c r="A28" s="2" t="s">
        <v>384</v>
      </c>
      <c r="B28" s="53" t="s">
        <v>385</v>
      </c>
      <c r="C28" s="125"/>
      <c r="D28" s="125"/>
      <c r="E28" s="125"/>
      <c r="F28" s="121"/>
      <c r="G28" s="121"/>
      <c r="H28" s="121"/>
      <c r="I28" s="121"/>
      <c r="J28" s="121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>
        <v>150</v>
      </c>
      <c r="AS28" s="88">
        <f t="shared" si="0"/>
        <v>150</v>
      </c>
      <c r="AT28" s="6"/>
    </row>
    <row r="29" spans="1:46" s="15" customFormat="1" ht="15.75" x14ac:dyDescent="0.25">
      <c r="A29" s="2" t="s">
        <v>375</v>
      </c>
      <c r="B29" s="53" t="s">
        <v>386</v>
      </c>
      <c r="C29" s="125"/>
      <c r="D29" s="125"/>
      <c r="E29" s="125"/>
      <c r="F29" s="121"/>
      <c r="G29" s="121"/>
      <c r="H29" s="121"/>
      <c r="I29" s="121"/>
      <c r="J29" s="125">
        <v>1809.87</v>
      </c>
      <c r="K29" s="125">
        <v>481.33</v>
      </c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88">
        <f t="shared" si="0"/>
        <v>2291.1999999999998</v>
      </c>
      <c r="AT29" s="6"/>
    </row>
    <row r="30" spans="1:46" s="15" customFormat="1" ht="17.25" customHeight="1" x14ac:dyDescent="0.25">
      <c r="A30" s="2" t="s">
        <v>375</v>
      </c>
      <c r="B30" s="2" t="s">
        <v>387</v>
      </c>
      <c r="C30" s="18"/>
      <c r="D30" s="18"/>
      <c r="E30" s="18"/>
      <c r="F30" s="121"/>
      <c r="G30" s="121"/>
      <c r="H30" s="125"/>
      <c r="I30" s="125"/>
      <c r="J30" s="125">
        <v>62.05</v>
      </c>
      <c r="K30" s="18"/>
      <c r="L30" s="18"/>
      <c r="M30" s="18"/>
      <c r="N30" s="18"/>
      <c r="O30" s="18"/>
      <c r="P30" s="121"/>
      <c r="Q30" s="121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88">
        <f t="shared" si="0"/>
        <v>62.05</v>
      </c>
      <c r="AT30" s="6"/>
    </row>
    <row r="31" spans="1:46" s="15" customFormat="1" ht="15.75" x14ac:dyDescent="0.25">
      <c r="A31" s="2" t="s">
        <v>384</v>
      </c>
      <c r="B31" s="117" t="s">
        <v>404</v>
      </c>
      <c r="C31" s="121"/>
      <c r="D31" s="121"/>
      <c r="E31" s="121"/>
      <c r="F31" s="121"/>
      <c r="G31" s="121"/>
      <c r="H31" s="125">
        <v>3931.94</v>
      </c>
      <c r="I31" s="125">
        <v>911.3</v>
      </c>
      <c r="J31" s="121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88">
        <f t="shared" si="0"/>
        <v>4843.24</v>
      </c>
      <c r="AT31" s="6"/>
    </row>
    <row r="32" spans="1:46" s="15" customFormat="1" ht="15.75" x14ac:dyDescent="0.25">
      <c r="A32" s="2" t="s">
        <v>405</v>
      </c>
      <c r="B32" s="117" t="s">
        <v>406</v>
      </c>
      <c r="C32" s="121">
        <v>41755.5</v>
      </c>
      <c r="D32" s="121"/>
      <c r="E32" s="121"/>
      <c r="F32" s="121"/>
      <c r="G32" s="121"/>
      <c r="H32" s="121"/>
      <c r="I32" s="121"/>
      <c r="J32" s="121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88">
        <f t="shared" si="0"/>
        <v>41755.5</v>
      </c>
      <c r="AT32" s="6"/>
    </row>
    <row r="33" spans="1:61" s="15" customFormat="1" ht="15.75" x14ac:dyDescent="0.25">
      <c r="A33" s="2" t="s">
        <v>405</v>
      </c>
      <c r="B33" s="117" t="s">
        <v>407</v>
      </c>
      <c r="C33" s="18"/>
      <c r="D33" s="18">
        <v>8747.2000000000007</v>
      </c>
      <c r="E33" s="18"/>
      <c r="F33" s="121"/>
      <c r="G33" s="121"/>
      <c r="H33" s="121"/>
      <c r="I33" s="121"/>
      <c r="J33" s="121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21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88">
        <f t="shared" si="0"/>
        <v>8747.2000000000007</v>
      </c>
      <c r="AT33" s="6"/>
    </row>
    <row r="34" spans="1:61" s="15" customFormat="1" ht="15.75" x14ac:dyDescent="0.25">
      <c r="A34" s="2" t="s">
        <v>405</v>
      </c>
      <c r="B34" s="2" t="s">
        <v>408</v>
      </c>
      <c r="C34" s="18"/>
      <c r="D34" s="18">
        <v>425</v>
      </c>
      <c r="E34" s="18"/>
      <c r="F34" s="125"/>
      <c r="G34" s="121"/>
      <c r="H34" s="121"/>
      <c r="I34" s="121"/>
      <c r="J34" s="121"/>
      <c r="K34" s="18"/>
      <c r="L34" s="18"/>
      <c r="M34" s="18"/>
      <c r="N34" s="121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88">
        <f t="shared" si="0"/>
        <v>425</v>
      </c>
      <c r="AT34" s="6"/>
    </row>
    <row r="35" spans="1:61" s="15" customFormat="1" ht="15.75" x14ac:dyDescent="0.25">
      <c r="A35" s="2" t="s">
        <v>405</v>
      </c>
      <c r="B35" s="2" t="s">
        <v>409</v>
      </c>
      <c r="C35" s="11"/>
      <c r="D35" s="11"/>
      <c r="E35" s="121"/>
      <c r="F35" s="121"/>
      <c r="G35" s="121"/>
      <c r="H35" s="121"/>
      <c r="I35" s="121"/>
      <c r="J35" s="121"/>
      <c r="K35" s="18"/>
      <c r="L35" s="18"/>
      <c r="M35" s="18"/>
      <c r="N35" s="18"/>
      <c r="O35" s="18"/>
      <c r="P35" s="121"/>
      <c r="Q35" s="121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>
        <v>169.5</v>
      </c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88">
        <f t="shared" si="0"/>
        <v>169.5</v>
      </c>
      <c r="AT35" s="6"/>
    </row>
    <row r="36" spans="1:61" s="15" customFormat="1" ht="15.75" x14ac:dyDescent="0.25">
      <c r="A36" s="2" t="s">
        <v>426</v>
      </c>
      <c r="B36" s="2" t="s">
        <v>430</v>
      </c>
      <c r="C36" s="18"/>
      <c r="D36" s="18"/>
      <c r="E36" s="121"/>
      <c r="F36" s="121"/>
      <c r="G36" s="121"/>
      <c r="H36" s="121"/>
      <c r="I36" s="121"/>
      <c r="J36" s="121"/>
      <c r="K36" s="18"/>
      <c r="L36" s="18"/>
      <c r="M36" s="18"/>
      <c r="N36" s="18"/>
      <c r="O36" s="18"/>
      <c r="P36" s="121"/>
      <c r="Q36" s="121"/>
      <c r="R36" s="18"/>
      <c r="S36" s="18"/>
      <c r="T36" s="18"/>
      <c r="U36" s="18"/>
      <c r="V36" s="18"/>
      <c r="W36" s="18"/>
      <c r="X36" s="18"/>
      <c r="Y36" s="18">
        <v>40</v>
      </c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88">
        <f t="shared" ref="AS36:AS67" si="1">SUM(C36:AR36)</f>
        <v>40</v>
      </c>
      <c r="AT36" s="81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</row>
    <row r="37" spans="1:61" s="46" customFormat="1" ht="15.75" x14ac:dyDescent="0.25">
      <c r="A37" s="2" t="s">
        <v>456</v>
      </c>
      <c r="B37" s="2" t="s">
        <v>460</v>
      </c>
      <c r="C37" s="18"/>
      <c r="D37" s="18"/>
      <c r="E37" s="18"/>
      <c r="F37" s="121"/>
      <c r="G37" s="121"/>
      <c r="H37" s="121"/>
      <c r="I37" s="121"/>
      <c r="J37" s="121"/>
      <c r="K37" s="18"/>
      <c r="L37" s="18"/>
      <c r="M37" s="18"/>
      <c r="N37" s="18"/>
      <c r="O37" s="18"/>
      <c r="P37" s="18"/>
      <c r="Q37" s="18"/>
      <c r="R37" s="121"/>
      <c r="S37" s="121"/>
      <c r="T37" s="18"/>
      <c r="U37" s="18"/>
      <c r="V37" s="18"/>
      <c r="W37" s="18"/>
      <c r="X37" s="18"/>
      <c r="Y37" s="18"/>
      <c r="Z37" s="18"/>
      <c r="AA37" s="18"/>
      <c r="AB37" s="18"/>
      <c r="AC37" s="18">
        <v>400</v>
      </c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88">
        <f t="shared" si="1"/>
        <v>400</v>
      </c>
      <c r="AT37" s="82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</row>
    <row r="38" spans="1:61" s="46" customFormat="1" ht="15.75" x14ac:dyDescent="0.25">
      <c r="A38" s="2" t="s">
        <v>465</v>
      </c>
      <c r="B38" s="117" t="s">
        <v>471</v>
      </c>
      <c r="C38" s="18"/>
      <c r="D38" s="18"/>
      <c r="E38" s="18"/>
      <c r="F38" s="18"/>
      <c r="G38" s="18"/>
      <c r="H38" s="121"/>
      <c r="I38" s="121"/>
      <c r="J38" s="121"/>
      <c r="K38" s="18"/>
      <c r="L38" s="18"/>
      <c r="M38" s="18"/>
      <c r="N38" s="18"/>
      <c r="O38" s="18"/>
      <c r="P38" s="18">
        <v>2860.57</v>
      </c>
      <c r="Q38" s="18"/>
      <c r="R38" s="121"/>
      <c r="S38" s="121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88">
        <f t="shared" si="1"/>
        <v>2860.57</v>
      </c>
      <c r="AT38" s="82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</row>
    <row r="39" spans="1:61" s="46" customFormat="1" ht="15.75" x14ac:dyDescent="0.25">
      <c r="A39" s="2" t="s">
        <v>480</v>
      </c>
      <c r="B39" s="212" t="s">
        <v>487</v>
      </c>
      <c r="C39" s="121"/>
      <c r="D39" s="121"/>
      <c r="E39" s="121"/>
      <c r="F39" s="18"/>
      <c r="G39" s="18"/>
      <c r="H39" s="121"/>
      <c r="I39" s="121"/>
      <c r="J39" s="125">
        <v>1721.57</v>
      </c>
      <c r="K39" s="18">
        <v>473.35</v>
      </c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88">
        <f t="shared" si="1"/>
        <v>2194.92</v>
      </c>
      <c r="AT39" s="82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</row>
    <row r="40" spans="1:61" s="46" customFormat="1" ht="15.75" x14ac:dyDescent="0.25">
      <c r="A40" s="2" t="s">
        <v>480</v>
      </c>
      <c r="B40" s="53" t="s">
        <v>488</v>
      </c>
      <c r="C40" s="121"/>
      <c r="D40" s="121"/>
      <c r="E40" s="121"/>
      <c r="F40" s="121"/>
      <c r="G40" s="121"/>
      <c r="H40" s="121"/>
      <c r="I40" s="121"/>
      <c r="J40" s="125">
        <v>46.93</v>
      </c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88">
        <f t="shared" si="1"/>
        <v>46.93</v>
      </c>
      <c r="AT40" s="82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</row>
    <row r="41" spans="1:61" s="46" customFormat="1" ht="15.75" x14ac:dyDescent="0.25">
      <c r="A41" s="2" t="s">
        <v>480</v>
      </c>
      <c r="B41" s="211" t="s">
        <v>489</v>
      </c>
      <c r="C41" s="121"/>
      <c r="D41" s="121"/>
      <c r="E41" s="121"/>
      <c r="F41" s="18"/>
      <c r="G41" s="18"/>
      <c r="H41" s="18"/>
      <c r="I41" s="18"/>
      <c r="J41" s="18">
        <v>1833.79</v>
      </c>
      <c r="K41" s="18">
        <v>280.88</v>
      </c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88">
        <f t="shared" si="1"/>
        <v>2114.67</v>
      </c>
      <c r="AT41" s="82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</row>
    <row r="42" spans="1:61" s="46" customFormat="1" ht="15.75" x14ac:dyDescent="0.25">
      <c r="A42" s="2" t="s">
        <v>480</v>
      </c>
      <c r="B42" s="53" t="s">
        <v>490</v>
      </c>
      <c r="C42" s="121"/>
      <c r="D42" s="121"/>
      <c r="E42" s="121"/>
      <c r="F42" s="18"/>
      <c r="G42" s="18"/>
      <c r="H42" s="18"/>
      <c r="I42" s="18"/>
      <c r="J42" s="18">
        <v>35.46</v>
      </c>
      <c r="K42" s="18"/>
      <c r="L42" s="18"/>
      <c r="M42" s="18"/>
      <c r="N42" s="121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88">
        <f t="shared" si="1"/>
        <v>35.46</v>
      </c>
      <c r="AT42" s="82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</row>
    <row r="43" spans="1:61" s="46" customFormat="1" ht="16.5" customHeight="1" x14ac:dyDescent="0.25">
      <c r="A43" s="2" t="s">
        <v>480</v>
      </c>
      <c r="B43" s="212" t="s">
        <v>492</v>
      </c>
      <c r="C43" s="18"/>
      <c r="D43" s="18"/>
      <c r="E43" s="18"/>
      <c r="F43" s="18"/>
      <c r="G43" s="18"/>
      <c r="H43" s="18">
        <v>3811.15</v>
      </c>
      <c r="I43" s="18">
        <v>889.5</v>
      </c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21"/>
      <c r="AK43" s="18"/>
      <c r="AL43" s="18"/>
      <c r="AM43" s="18"/>
      <c r="AN43" s="18"/>
      <c r="AO43" s="18"/>
      <c r="AP43" s="18"/>
      <c r="AQ43" s="18"/>
      <c r="AR43" s="18"/>
      <c r="AS43" s="88">
        <f t="shared" si="1"/>
        <v>4700.6499999999996</v>
      </c>
      <c r="AT43" s="82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</row>
    <row r="44" spans="1:61" s="46" customFormat="1" ht="15.75" x14ac:dyDescent="0.25">
      <c r="A44" s="2" t="s">
        <v>480</v>
      </c>
      <c r="B44" s="150" t="s">
        <v>493</v>
      </c>
      <c r="C44" s="18"/>
      <c r="D44" s="18"/>
      <c r="E44" s="18"/>
      <c r="F44" s="18"/>
      <c r="G44" s="18"/>
      <c r="H44" s="18">
        <v>264.24</v>
      </c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21"/>
      <c r="AK44" s="18"/>
      <c r="AL44" s="18"/>
      <c r="AM44" s="18"/>
      <c r="AN44" s="18"/>
      <c r="AO44" s="18"/>
      <c r="AP44" s="18"/>
      <c r="AQ44" s="18"/>
      <c r="AR44" s="18"/>
      <c r="AS44" s="88">
        <f t="shared" si="1"/>
        <v>264.24</v>
      </c>
      <c r="AT44" s="82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</row>
    <row r="45" spans="1:61" s="46" customFormat="1" ht="15.75" x14ac:dyDescent="0.25">
      <c r="A45" s="2" t="s">
        <v>480</v>
      </c>
      <c r="B45" s="53" t="s">
        <v>494</v>
      </c>
      <c r="C45" s="18"/>
      <c r="D45" s="18"/>
      <c r="E45" s="18"/>
      <c r="F45" s="18"/>
      <c r="G45" s="18"/>
      <c r="H45" s="18">
        <v>183.7</v>
      </c>
      <c r="I45" s="18">
        <v>92.4</v>
      </c>
      <c r="J45" s="18"/>
      <c r="K45" s="18"/>
      <c r="L45" s="18"/>
      <c r="M45" s="18"/>
      <c r="N45" s="18"/>
      <c r="O45" s="121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88">
        <f t="shared" si="1"/>
        <v>276.10000000000002</v>
      </c>
      <c r="AT45" s="82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</row>
    <row r="46" spans="1:61" s="48" customFormat="1" ht="15.75" x14ac:dyDescent="0.25">
      <c r="A46" s="2" t="s">
        <v>480</v>
      </c>
      <c r="B46" s="2" t="s">
        <v>495</v>
      </c>
      <c r="C46" s="18"/>
      <c r="D46" s="18"/>
      <c r="E46" s="121"/>
      <c r="F46" s="18">
        <v>282.89</v>
      </c>
      <c r="G46" s="18"/>
      <c r="H46" s="18"/>
      <c r="I46" s="18"/>
      <c r="J46" s="18"/>
      <c r="K46" s="18"/>
      <c r="L46" s="18"/>
      <c r="M46" s="18"/>
      <c r="N46" s="18"/>
      <c r="O46" s="18"/>
      <c r="P46" s="121"/>
      <c r="Q46" s="121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88">
        <f t="shared" si="1"/>
        <v>282.89</v>
      </c>
      <c r="AT46" s="82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</row>
    <row r="47" spans="1:61" s="48" customFormat="1" ht="15.75" x14ac:dyDescent="0.25">
      <c r="A47" s="2" t="s">
        <v>500</v>
      </c>
      <c r="B47" s="2" t="s">
        <v>503</v>
      </c>
      <c r="C47" s="18">
        <f>40882.66+182.5+182.5+182.5+200+250+225</f>
        <v>42105.16</v>
      </c>
      <c r="D47" s="18"/>
      <c r="E47" s="121">
        <f>54.75+54.75+54.75+60+75+67.5</f>
        <v>366.75</v>
      </c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21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21"/>
      <c r="AS47" s="88">
        <f t="shared" si="1"/>
        <v>42471.91</v>
      </c>
      <c r="AT47" s="82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</row>
    <row r="48" spans="1:61" s="48" customFormat="1" ht="15.75" x14ac:dyDescent="0.25">
      <c r="A48" s="2" t="s">
        <v>504</v>
      </c>
      <c r="B48" s="2" t="s">
        <v>505</v>
      </c>
      <c r="C48" s="18"/>
      <c r="D48" s="18">
        <v>8521.9599999999991</v>
      </c>
      <c r="E48" s="121"/>
      <c r="F48" s="18"/>
      <c r="G48" s="18"/>
      <c r="H48" s="18"/>
      <c r="I48" s="18"/>
      <c r="J48" s="18"/>
      <c r="K48" s="18"/>
      <c r="L48" s="18"/>
      <c r="M48" s="18"/>
      <c r="N48" s="121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88">
        <f t="shared" si="1"/>
        <v>8521.9599999999991</v>
      </c>
      <c r="AT48" s="82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</row>
    <row r="49" spans="1:61" s="48" customFormat="1" ht="15.75" x14ac:dyDescent="0.25">
      <c r="A49" s="2" t="s">
        <v>504</v>
      </c>
      <c r="B49" s="53" t="s">
        <v>506</v>
      </c>
      <c r="C49" s="18"/>
      <c r="D49" s="18">
        <v>425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88">
        <f t="shared" si="1"/>
        <v>425</v>
      </c>
      <c r="AT49" s="82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</row>
    <row r="50" spans="1:61" s="48" customFormat="1" ht="15.75" x14ac:dyDescent="0.25">
      <c r="A50" s="2" t="s">
        <v>520</v>
      </c>
      <c r="B50" s="2" t="s">
        <v>523</v>
      </c>
      <c r="C50" s="18"/>
      <c r="D50" s="18"/>
      <c r="E50" s="18"/>
      <c r="F50" s="18"/>
      <c r="G50" s="18"/>
      <c r="H50" s="18"/>
      <c r="I50" s="18"/>
      <c r="J50" s="18"/>
      <c r="K50" s="18"/>
      <c r="L50" s="18">
        <v>365</v>
      </c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88">
        <f t="shared" si="1"/>
        <v>365</v>
      </c>
      <c r="AT50" s="82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</row>
    <row r="51" spans="1:61" s="48" customFormat="1" ht="15.75" x14ac:dyDescent="0.25">
      <c r="A51" s="2" t="s">
        <v>536</v>
      </c>
      <c r="B51" s="2" t="s">
        <v>540</v>
      </c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>
        <v>1285.73</v>
      </c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88">
        <f t="shared" si="1"/>
        <v>1285.73</v>
      </c>
      <c r="AT51" s="82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</row>
    <row r="52" spans="1:61" s="48" customFormat="1" ht="15.75" x14ac:dyDescent="0.25">
      <c r="A52" s="2" t="s">
        <v>575</v>
      </c>
      <c r="B52" s="150" t="s">
        <v>576</v>
      </c>
      <c r="C52" s="125"/>
      <c r="D52" s="121"/>
      <c r="E52" s="121"/>
      <c r="F52" s="121"/>
      <c r="G52" s="121"/>
      <c r="H52" s="18"/>
      <c r="I52" s="18"/>
      <c r="J52" s="121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>
        <v>360.8</v>
      </c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88">
        <f t="shared" si="1"/>
        <v>360.8</v>
      </c>
      <c r="AT52" s="82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</row>
    <row r="53" spans="1:61" s="48" customFormat="1" ht="17.25" customHeight="1" x14ac:dyDescent="0.25">
      <c r="A53" s="2" t="s">
        <v>575</v>
      </c>
      <c r="B53" s="2" t="s">
        <v>578</v>
      </c>
      <c r="C53" s="121"/>
      <c r="D53" s="121"/>
      <c r="E53" s="121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>
        <v>1174.5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88">
        <f t="shared" si="1"/>
        <v>1174.5</v>
      </c>
      <c r="AT53" s="82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</row>
    <row r="54" spans="1:61" s="48" customFormat="1" ht="15.75" x14ac:dyDescent="0.25">
      <c r="A54" s="2" t="s">
        <v>580</v>
      </c>
      <c r="B54" s="150" t="s">
        <v>581</v>
      </c>
      <c r="C54" s="121"/>
      <c r="D54" s="121"/>
      <c r="E54" s="121"/>
      <c r="F54" s="18">
        <v>6593.33</v>
      </c>
      <c r="G54" s="18"/>
      <c r="H54" s="18"/>
      <c r="I54" s="18"/>
      <c r="J54" s="121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88">
        <f t="shared" si="1"/>
        <v>6593.33</v>
      </c>
      <c r="AT54" s="82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</row>
    <row r="55" spans="1:61" s="48" customFormat="1" ht="15.75" x14ac:dyDescent="0.25">
      <c r="A55" s="150" t="s">
        <v>582</v>
      </c>
      <c r="B55" s="150" t="s">
        <v>585</v>
      </c>
      <c r="C55" s="121"/>
      <c r="D55" s="121"/>
      <c r="E55" s="121"/>
      <c r="F55" s="18"/>
      <c r="G55" s="18"/>
      <c r="H55" s="18"/>
      <c r="I55" s="18"/>
      <c r="J55" s="18">
        <v>1596.39</v>
      </c>
      <c r="K55" s="18">
        <v>371.61</v>
      </c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88">
        <f t="shared" si="1"/>
        <v>1968</v>
      </c>
      <c r="AT55" s="82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</row>
    <row r="56" spans="1:61" s="48" customFormat="1" ht="15.75" x14ac:dyDescent="0.25">
      <c r="A56" s="150" t="s">
        <v>582</v>
      </c>
      <c r="B56" s="150" t="s">
        <v>586</v>
      </c>
      <c r="C56" s="121"/>
      <c r="D56" s="121"/>
      <c r="E56" s="121"/>
      <c r="F56" s="18"/>
      <c r="G56" s="18"/>
      <c r="H56" s="18"/>
      <c r="I56" s="18"/>
      <c r="J56" s="18">
        <v>63.64</v>
      </c>
      <c r="K56" s="18"/>
      <c r="L56" s="18"/>
      <c r="M56" s="18"/>
      <c r="N56" s="121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88">
        <f t="shared" si="1"/>
        <v>63.64</v>
      </c>
      <c r="AT56" s="82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</row>
    <row r="57" spans="1:61" s="15" customFormat="1" ht="15.75" x14ac:dyDescent="0.25">
      <c r="A57" s="2" t="s">
        <v>587</v>
      </c>
      <c r="B57" s="150" t="s">
        <v>596</v>
      </c>
      <c r="C57" s="18"/>
      <c r="D57" s="18"/>
      <c r="E57" s="18"/>
      <c r="F57" s="18"/>
      <c r="G57" s="18"/>
      <c r="H57" s="18"/>
      <c r="I57" s="18"/>
      <c r="J57" s="18">
        <v>1596.39</v>
      </c>
      <c r="K57" s="18">
        <v>371.61</v>
      </c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21"/>
      <c r="AK57" s="18"/>
      <c r="AL57" s="18"/>
      <c r="AM57" s="18"/>
      <c r="AN57" s="18"/>
      <c r="AO57" s="18"/>
      <c r="AP57" s="18"/>
      <c r="AQ57" s="18"/>
      <c r="AR57" s="18"/>
      <c r="AS57" s="88">
        <f t="shared" si="1"/>
        <v>1968</v>
      </c>
      <c r="AT57" s="81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</row>
    <row r="58" spans="1:61" s="15" customFormat="1" ht="15.75" x14ac:dyDescent="0.25">
      <c r="A58" s="2" t="s">
        <v>597</v>
      </c>
      <c r="B58" s="2" t="s">
        <v>598</v>
      </c>
      <c r="C58" s="18"/>
      <c r="D58" s="18"/>
      <c r="E58" s="18"/>
      <c r="F58" s="18"/>
      <c r="G58" s="18"/>
      <c r="H58" s="18">
        <v>145.15</v>
      </c>
      <c r="I58" s="18">
        <v>74.849999999999994</v>
      </c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21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88">
        <f t="shared" si="1"/>
        <v>220</v>
      </c>
      <c r="AT58" s="6"/>
    </row>
    <row r="59" spans="1:61" s="15" customFormat="1" ht="15.75" x14ac:dyDescent="0.25">
      <c r="A59" s="150" t="s">
        <v>597</v>
      </c>
      <c r="B59" s="150" t="s">
        <v>600</v>
      </c>
      <c r="C59" s="18"/>
      <c r="D59" s="18"/>
      <c r="E59" s="121"/>
      <c r="F59" s="18"/>
      <c r="G59" s="18"/>
      <c r="H59" s="18">
        <v>3532.92</v>
      </c>
      <c r="I59" s="18">
        <v>720.57</v>
      </c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21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88">
        <f t="shared" si="1"/>
        <v>4253.49</v>
      </c>
      <c r="AT59" s="6"/>
    </row>
    <row r="60" spans="1:61" ht="15.75" x14ac:dyDescent="0.25">
      <c r="A60" s="2" t="s">
        <v>630</v>
      </c>
      <c r="B60" s="2" t="s">
        <v>631</v>
      </c>
      <c r="C60" s="18">
        <f>41254.63+1367.5</f>
        <v>42622.13</v>
      </c>
      <c r="D60" s="18"/>
      <c r="E60" s="125">
        <f>54.75+58.5+67.5+60+54.75+60+54.75</f>
        <v>410.25</v>
      </c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88">
        <f t="shared" si="1"/>
        <v>43032.38</v>
      </c>
      <c r="AT60" s="6"/>
    </row>
    <row r="61" spans="1:61" ht="15.75" x14ac:dyDescent="0.25">
      <c r="A61" s="2" t="s">
        <v>630</v>
      </c>
      <c r="B61" s="2" t="s">
        <v>632</v>
      </c>
      <c r="C61" s="18"/>
      <c r="D61" s="18">
        <v>9115</v>
      </c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88">
        <f t="shared" si="1"/>
        <v>9115</v>
      </c>
      <c r="AT61" s="6"/>
    </row>
    <row r="62" spans="1:61" ht="15.75" x14ac:dyDescent="0.25">
      <c r="A62" s="2" t="s">
        <v>630</v>
      </c>
      <c r="B62" s="2" t="s">
        <v>633</v>
      </c>
      <c r="C62" s="18"/>
      <c r="D62" s="18">
        <v>425</v>
      </c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88">
        <f t="shared" si="1"/>
        <v>425</v>
      </c>
      <c r="AT62" s="6"/>
    </row>
    <row r="63" spans="1:61" ht="15.75" x14ac:dyDescent="0.25">
      <c r="A63" s="2" t="s">
        <v>675</v>
      </c>
      <c r="B63" s="2" t="s">
        <v>676</v>
      </c>
      <c r="C63" s="18"/>
      <c r="D63" s="18"/>
      <c r="E63" s="18"/>
      <c r="F63" s="18"/>
      <c r="G63" s="18"/>
      <c r="H63" s="18"/>
      <c r="I63" s="18"/>
      <c r="J63" s="18"/>
      <c r="K63" s="18"/>
      <c r="L63" s="18">
        <v>365</v>
      </c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88">
        <f t="shared" si="1"/>
        <v>365</v>
      </c>
      <c r="AT63" s="6"/>
    </row>
    <row r="64" spans="1:61" ht="15.75" x14ac:dyDescent="0.25">
      <c r="A64" s="2" t="s">
        <v>708</v>
      </c>
      <c r="B64" s="2" t="s">
        <v>718</v>
      </c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>
        <v>11060.3</v>
      </c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21"/>
      <c r="AE64" s="121"/>
      <c r="AF64" s="121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88">
        <f t="shared" si="1"/>
        <v>11060.3</v>
      </c>
      <c r="AT64" s="6"/>
    </row>
    <row r="65" spans="1:46" ht="15.75" x14ac:dyDescent="0.25">
      <c r="A65" s="2" t="s">
        <v>725</v>
      </c>
      <c r="B65" s="2" t="s">
        <v>727</v>
      </c>
      <c r="C65" s="18"/>
      <c r="D65" s="18"/>
      <c r="E65" s="18"/>
      <c r="F65" s="18">
        <v>3811.36</v>
      </c>
      <c r="G65" s="18"/>
      <c r="H65" s="18"/>
      <c r="I65" s="18"/>
      <c r="J65" s="18"/>
      <c r="K65" s="18"/>
      <c r="L65" s="18"/>
      <c r="M65" s="18"/>
      <c r="N65" s="18"/>
      <c r="O65" s="18"/>
      <c r="P65" s="121"/>
      <c r="Q65" s="121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21"/>
      <c r="AE65" s="121"/>
      <c r="AF65" s="121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88">
        <f t="shared" si="1"/>
        <v>3811.36</v>
      </c>
      <c r="AT65" s="6"/>
    </row>
    <row r="66" spans="1:46" ht="15.75" x14ac:dyDescent="0.25">
      <c r="A66" s="2" t="s">
        <v>751</v>
      </c>
      <c r="B66" s="2" t="s">
        <v>752</v>
      </c>
      <c r="C66" s="18"/>
      <c r="D66" s="18"/>
      <c r="E66" s="18"/>
      <c r="F66" s="18"/>
      <c r="G66" s="18"/>
      <c r="H66" s="18"/>
      <c r="I66" s="18"/>
      <c r="J66" s="18">
        <v>1919.39</v>
      </c>
      <c r="K66" s="18">
        <v>248.5</v>
      </c>
      <c r="L66" s="18"/>
      <c r="M66" s="18"/>
      <c r="N66" s="18"/>
      <c r="O66" s="18"/>
      <c r="P66" s="121"/>
      <c r="Q66" s="121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25"/>
      <c r="AE66" s="121"/>
      <c r="AF66" s="121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88">
        <f t="shared" si="1"/>
        <v>2167.8900000000003</v>
      </c>
      <c r="AT66" s="6"/>
    </row>
    <row r="67" spans="1:46" ht="15.75" x14ac:dyDescent="0.25">
      <c r="A67" s="2" t="s">
        <v>751</v>
      </c>
      <c r="B67" s="2" t="s">
        <v>753</v>
      </c>
      <c r="C67" s="11"/>
      <c r="D67" s="11"/>
      <c r="E67"/>
      <c r="F67" s="121"/>
      <c r="G67" s="121"/>
      <c r="H67" s="18"/>
      <c r="I67" s="18"/>
      <c r="J67" s="125">
        <v>1765.76</v>
      </c>
      <c r="K67" s="18">
        <v>510.34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25"/>
      <c r="AE67" s="121"/>
      <c r="AF67" s="121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88">
        <f t="shared" si="1"/>
        <v>2276.1</v>
      </c>
      <c r="AT67" s="6"/>
    </row>
    <row r="68" spans="1:46" ht="15.75" x14ac:dyDescent="0.25">
      <c r="A68" s="2" t="s">
        <v>751</v>
      </c>
      <c r="B68" s="2" t="s">
        <v>754</v>
      </c>
      <c r="C68" s="125">
        <f>41818.53+257.5+257.5</f>
        <v>42333.53</v>
      </c>
      <c r="D68" s="121"/>
      <c r="E68" s="125">
        <f>77.25+77.25</f>
        <v>154.5</v>
      </c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21"/>
      <c r="AE68" s="121"/>
      <c r="AF68" s="121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88">
        <f t="shared" ref="AS68:AS98" si="2">SUM(C68:AR68)</f>
        <v>42488.03</v>
      </c>
      <c r="AT68" s="6"/>
    </row>
    <row r="69" spans="1:46" ht="15.75" x14ac:dyDescent="0.25">
      <c r="A69" s="2" t="s">
        <v>751</v>
      </c>
      <c r="B69" s="2" t="s">
        <v>755</v>
      </c>
      <c r="C69" s="121"/>
      <c r="D69" s="125">
        <v>9089.57</v>
      </c>
      <c r="E69" s="121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21"/>
      <c r="AE69" s="121"/>
      <c r="AF69" s="121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88">
        <f t="shared" si="2"/>
        <v>9089.57</v>
      </c>
      <c r="AT69" s="6"/>
    </row>
    <row r="70" spans="1:46" ht="15.75" x14ac:dyDescent="0.25">
      <c r="A70" s="2" t="s">
        <v>751</v>
      </c>
      <c r="B70" s="2" t="s">
        <v>756</v>
      </c>
      <c r="C70" s="121"/>
      <c r="D70" s="125">
        <v>425</v>
      </c>
      <c r="E70" s="121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75"/>
      <c r="AC70" s="18"/>
      <c r="AD70" s="121"/>
      <c r="AE70" s="121"/>
      <c r="AF70" s="121"/>
      <c r="AG70" s="18"/>
      <c r="AH70" s="18"/>
      <c r="AI70" s="18"/>
      <c r="AJ70" s="18"/>
      <c r="AK70" s="18"/>
      <c r="AL70" s="18"/>
      <c r="AM70" s="18"/>
      <c r="AN70" s="18"/>
      <c r="AO70" s="18"/>
      <c r="AP70" s="121"/>
      <c r="AQ70" s="18"/>
      <c r="AR70" s="18"/>
      <c r="AS70" s="88">
        <f t="shared" si="2"/>
        <v>425</v>
      </c>
      <c r="AT70" s="6"/>
    </row>
    <row r="71" spans="1:46" ht="15.75" x14ac:dyDescent="0.25">
      <c r="A71" s="2" t="s">
        <v>751</v>
      </c>
      <c r="B71" s="53" t="s">
        <v>757</v>
      </c>
      <c r="C71" s="121"/>
      <c r="D71" s="121"/>
      <c r="E71" s="121"/>
      <c r="F71" s="18"/>
      <c r="G71" s="18"/>
      <c r="H71" s="18"/>
      <c r="I71" s="18"/>
      <c r="J71" s="18"/>
      <c r="K71" s="18">
        <v>37.19</v>
      </c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21"/>
      <c r="AB71" s="18"/>
      <c r="AC71" s="18"/>
      <c r="AD71" s="121"/>
      <c r="AE71" s="121"/>
      <c r="AF71" s="121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88">
        <f t="shared" si="2"/>
        <v>37.19</v>
      </c>
      <c r="AT71" s="6"/>
    </row>
    <row r="72" spans="1:46" s="15" customFormat="1" ht="15.75" x14ac:dyDescent="0.25">
      <c r="A72" s="2" t="s">
        <v>751</v>
      </c>
      <c r="B72" s="2" t="s">
        <v>758</v>
      </c>
      <c r="C72" s="183"/>
      <c r="D72" s="183"/>
      <c r="E72" s="125"/>
      <c r="F72" s="18"/>
      <c r="G72" s="18"/>
      <c r="H72" s="18"/>
      <c r="I72" s="18"/>
      <c r="J72" s="18">
        <v>26.61</v>
      </c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21"/>
      <c r="AB72" s="18"/>
      <c r="AC72" s="18"/>
      <c r="AD72" s="121"/>
      <c r="AE72" s="121"/>
      <c r="AF72" s="121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88">
        <f t="shared" si="2"/>
        <v>26.61</v>
      </c>
      <c r="AT72" s="6"/>
    </row>
    <row r="73" spans="1:46" s="15" customFormat="1" ht="15.75" x14ac:dyDescent="0.25">
      <c r="A73" s="2" t="s">
        <v>751</v>
      </c>
      <c r="B73" s="53" t="s">
        <v>759</v>
      </c>
      <c r="C73" s="121"/>
      <c r="D73" s="125"/>
      <c r="E73" s="121"/>
      <c r="F73" s="18"/>
      <c r="G73" s="18"/>
      <c r="H73" s="18">
        <f>95.81+3.19</f>
        <v>99</v>
      </c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21"/>
      <c r="AE73" s="121"/>
      <c r="AF73" s="121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88">
        <f t="shared" si="2"/>
        <v>99</v>
      </c>
      <c r="AT73" s="6"/>
    </row>
    <row r="74" spans="1:46" s="15" customFormat="1" ht="15.75" customHeight="1" x14ac:dyDescent="0.25">
      <c r="A74" s="2" t="s">
        <v>751</v>
      </c>
      <c r="B74" s="2" t="s">
        <v>760</v>
      </c>
      <c r="C74" s="121"/>
      <c r="D74" s="121"/>
      <c r="E74" s="121"/>
      <c r="F74" s="18"/>
      <c r="G74" s="18"/>
      <c r="H74" s="18">
        <v>156.69999999999999</v>
      </c>
      <c r="I74" s="18">
        <v>116.1</v>
      </c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21"/>
      <c r="AE74" s="121"/>
      <c r="AF74" s="121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88">
        <f t="shared" si="2"/>
        <v>272.79999999999995</v>
      </c>
      <c r="AT74" s="6"/>
    </row>
    <row r="75" spans="1:46" s="15" customFormat="1" ht="15.75" customHeight="1" x14ac:dyDescent="0.25">
      <c r="A75" s="2" t="s">
        <v>751</v>
      </c>
      <c r="B75" s="212" t="s">
        <v>766</v>
      </c>
      <c r="C75" s="18"/>
      <c r="D75" s="18"/>
      <c r="E75" s="18"/>
      <c r="F75" s="18"/>
      <c r="G75" s="18"/>
      <c r="H75" s="18">
        <v>3853.36</v>
      </c>
      <c r="I75" s="18">
        <v>1016.39</v>
      </c>
      <c r="J75" s="18"/>
      <c r="K75" s="18"/>
      <c r="L75" s="18"/>
      <c r="M75" s="18"/>
      <c r="N75" s="18"/>
      <c r="O75" s="18"/>
      <c r="P75" s="18"/>
      <c r="Q75" s="18"/>
      <c r="R75" s="121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88">
        <f t="shared" si="2"/>
        <v>4869.75</v>
      </c>
      <c r="AT75" s="6"/>
    </row>
    <row r="76" spans="1:46" s="15" customFormat="1" ht="15.75" customHeight="1" x14ac:dyDescent="0.25">
      <c r="A76" s="2" t="s">
        <v>797</v>
      </c>
      <c r="B76" s="2" t="s">
        <v>794</v>
      </c>
      <c r="C76" s="18"/>
      <c r="D76" s="18"/>
      <c r="E76" s="18"/>
      <c r="F76" s="18"/>
      <c r="G76" s="18"/>
      <c r="H76" s="18"/>
      <c r="I76" s="18"/>
      <c r="J76" s="18"/>
      <c r="K76" s="18"/>
      <c r="L76" s="18">
        <v>365</v>
      </c>
      <c r="M76" s="18"/>
      <c r="N76" s="18"/>
      <c r="O76" s="18"/>
      <c r="P76" s="18"/>
      <c r="Q76" s="18"/>
      <c r="R76" s="121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88">
        <f t="shared" si="2"/>
        <v>365</v>
      </c>
      <c r="AT76" s="6"/>
    </row>
    <row r="77" spans="1:46" s="15" customFormat="1" ht="15.75" customHeight="1" x14ac:dyDescent="0.25">
      <c r="A77" s="2" t="s">
        <v>798</v>
      </c>
      <c r="B77" s="2" t="s">
        <v>800</v>
      </c>
      <c r="C77" s="18"/>
      <c r="D77" s="18">
        <v>121.67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21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88">
        <f t="shared" si="2"/>
        <v>121.67</v>
      </c>
      <c r="AT77" s="6"/>
    </row>
    <row r="78" spans="1:46" s="15" customFormat="1" ht="15.75" customHeight="1" x14ac:dyDescent="0.25">
      <c r="A78" s="2"/>
      <c r="B78" s="2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88">
        <f t="shared" si="2"/>
        <v>0</v>
      </c>
      <c r="AT78" s="6"/>
    </row>
    <row r="79" spans="1:46" s="15" customFormat="1" ht="15.75" customHeight="1" x14ac:dyDescent="0.25">
      <c r="A79" s="2"/>
      <c r="B79" s="53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88">
        <f t="shared" si="2"/>
        <v>0</v>
      </c>
      <c r="AT79" s="6"/>
    </row>
    <row r="80" spans="1:46" ht="15.75" x14ac:dyDescent="0.25">
      <c r="B80" s="2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88">
        <f t="shared" si="2"/>
        <v>0</v>
      </c>
      <c r="AT80" s="6"/>
    </row>
    <row r="81" spans="1:58" s="15" customFormat="1" ht="15.75" x14ac:dyDescent="0.25">
      <c r="A81" s="2"/>
      <c r="B81" s="2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88">
        <f t="shared" si="2"/>
        <v>0</v>
      </c>
      <c r="AT81" s="6"/>
    </row>
    <row r="82" spans="1:58" s="15" customFormat="1" ht="15.75" x14ac:dyDescent="0.25">
      <c r="A82" s="2"/>
      <c r="B82" s="2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88">
        <f t="shared" si="2"/>
        <v>0</v>
      </c>
      <c r="AT82" s="6"/>
    </row>
    <row r="83" spans="1:58" s="15" customFormat="1" ht="15.75" x14ac:dyDescent="0.25">
      <c r="A83" s="2"/>
      <c r="B83" s="2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88">
        <f t="shared" si="2"/>
        <v>0</v>
      </c>
      <c r="AT83" s="6"/>
    </row>
    <row r="84" spans="1:58" s="15" customFormat="1" ht="15.75" x14ac:dyDescent="0.25">
      <c r="A84" s="2"/>
      <c r="B84" s="150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88">
        <f t="shared" si="2"/>
        <v>0</v>
      </c>
      <c r="AT84" s="6"/>
    </row>
    <row r="85" spans="1:58" s="15" customFormat="1" ht="15.75" x14ac:dyDescent="0.25">
      <c r="A85" s="2"/>
      <c r="B85" s="53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88">
        <f t="shared" si="2"/>
        <v>0</v>
      </c>
      <c r="AT85" s="6"/>
    </row>
    <row r="86" spans="1:58" ht="15.75" x14ac:dyDescent="0.25">
      <c r="B86" s="2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88">
        <f t="shared" si="2"/>
        <v>0</v>
      </c>
      <c r="AT86" s="6"/>
    </row>
    <row r="87" spans="1:58" ht="15.75" x14ac:dyDescent="0.25">
      <c r="B87" s="53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88">
        <f t="shared" si="2"/>
        <v>0</v>
      </c>
      <c r="AT87" s="6"/>
    </row>
    <row r="88" spans="1:58" ht="15.75" x14ac:dyDescent="0.25">
      <c r="B88" s="2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88">
        <f t="shared" si="2"/>
        <v>0</v>
      </c>
      <c r="AT88" s="6"/>
    </row>
    <row r="89" spans="1:58" ht="15.75" x14ac:dyDescent="0.25">
      <c r="B89" s="2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88">
        <f t="shared" si="2"/>
        <v>0</v>
      </c>
      <c r="AT89" s="6"/>
    </row>
    <row r="90" spans="1:58" ht="15.75" x14ac:dyDescent="0.25">
      <c r="B90" s="2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88">
        <f t="shared" si="2"/>
        <v>0</v>
      </c>
      <c r="AT90" s="6"/>
    </row>
    <row r="91" spans="1:58" ht="15.75" x14ac:dyDescent="0.25">
      <c r="B91" s="2"/>
      <c r="C91" s="18"/>
      <c r="D91" s="18"/>
      <c r="E91" s="18"/>
      <c r="F91" s="18"/>
      <c r="G91" s="18"/>
      <c r="H91" s="18"/>
      <c r="I91" s="18"/>
      <c r="J91" s="11"/>
      <c r="K91" s="11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88">
        <f t="shared" si="2"/>
        <v>0</v>
      </c>
      <c r="AT91" s="6"/>
    </row>
    <row r="92" spans="1:58" ht="15.75" x14ac:dyDescent="0.25">
      <c r="B92" s="2"/>
      <c r="C92" s="11"/>
      <c r="D92" s="11"/>
      <c r="E92" s="11"/>
      <c r="F92" s="11"/>
      <c r="G92" s="11"/>
      <c r="H92" s="11"/>
      <c r="I92" s="11"/>
      <c r="J92" s="18"/>
      <c r="K92" s="18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4"/>
      <c r="AJ92" s="11"/>
      <c r="AK92" s="11"/>
      <c r="AL92" s="11"/>
      <c r="AM92" s="11"/>
      <c r="AN92" s="11"/>
      <c r="AO92" s="11"/>
      <c r="AP92" s="11"/>
      <c r="AQ92" s="11"/>
      <c r="AR92" s="11"/>
      <c r="AS92" s="88">
        <f t="shared" si="2"/>
        <v>0</v>
      </c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">
        <f>SUM(C92:BE92)</f>
        <v>0</v>
      </c>
    </row>
    <row r="93" spans="1:58" ht="15.75" x14ac:dyDescent="0.25">
      <c r="B93" s="2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88">
        <f t="shared" si="2"/>
        <v>0</v>
      </c>
      <c r="AT93" s="6"/>
    </row>
    <row r="94" spans="1:58" ht="15.75" x14ac:dyDescent="0.25">
      <c r="B94" s="2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88">
        <f t="shared" si="2"/>
        <v>0</v>
      </c>
      <c r="AT94" s="6"/>
    </row>
    <row r="95" spans="1:58" ht="15.75" x14ac:dyDescent="0.25">
      <c r="B95" s="2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88">
        <f t="shared" si="2"/>
        <v>0</v>
      </c>
      <c r="AT95" s="6"/>
    </row>
    <row r="96" spans="1:58" ht="15.75" x14ac:dyDescent="0.25">
      <c r="B96" s="2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88">
        <f t="shared" si="2"/>
        <v>0</v>
      </c>
      <c r="AT96" s="6"/>
    </row>
    <row r="97" spans="1:46" ht="17.25" customHeight="1" x14ac:dyDescent="0.25">
      <c r="B97" s="2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25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88">
        <f t="shared" si="2"/>
        <v>0</v>
      </c>
      <c r="AT97" s="6"/>
    </row>
    <row r="98" spans="1:46" ht="15.75" x14ac:dyDescent="0.25">
      <c r="B98" s="119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21"/>
      <c r="O98" s="18"/>
      <c r="P98" s="18"/>
      <c r="Q98" s="18"/>
      <c r="R98" s="18"/>
      <c r="S98" s="121"/>
      <c r="T98" s="18"/>
      <c r="U98" s="18"/>
      <c r="V98" s="18"/>
      <c r="W98" s="18"/>
      <c r="X98" s="18"/>
      <c r="Y98" s="121"/>
      <c r="Z98" s="18"/>
      <c r="AA98" s="18"/>
      <c r="AB98" s="121"/>
      <c r="AC98" s="121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88">
        <f t="shared" si="2"/>
        <v>0</v>
      </c>
      <c r="AT98" s="6"/>
    </row>
    <row r="99" spans="1:46" ht="15.75" x14ac:dyDescent="0.25">
      <c r="B99" s="119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21"/>
      <c r="O99" s="18"/>
      <c r="P99" s="18"/>
      <c r="Q99" s="18"/>
      <c r="R99" s="18"/>
      <c r="S99" s="121"/>
      <c r="T99" s="18"/>
      <c r="U99" s="18"/>
      <c r="V99" s="18"/>
      <c r="W99" s="18"/>
      <c r="X99" s="18"/>
      <c r="Y99" s="121"/>
      <c r="Z99" s="18"/>
      <c r="AA99" s="18"/>
      <c r="AB99" s="121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88">
        <f t="shared" ref="AS99:AS130" si="3">SUM(C99:AR99)</f>
        <v>0</v>
      </c>
      <c r="AT99" s="6"/>
    </row>
    <row r="100" spans="1:46" ht="15.75" x14ac:dyDescent="0.25">
      <c r="B100" s="2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21"/>
      <c r="T100" s="18"/>
      <c r="U100" s="18"/>
      <c r="V100" s="18"/>
      <c r="W100" s="18"/>
      <c r="X100" s="18"/>
      <c r="Y100" s="121"/>
      <c r="Z100" s="18"/>
      <c r="AA100" s="18"/>
      <c r="AB100" s="121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88">
        <f t="shared" si="3"/>
        <v>0</v>
      </c>
      <c r="AT100" s="6"/>
    </row>
    <row r="101" spans="1:46" ht="15.75" x14ac:dyDescent="0.25">
      <c r="B101" s="2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21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88">
        <f t="shared" si="3"/>
        <v>0</v>
      </c>
      <c r="AT101" s="6"/>
    </row>
    <row r="102" spans="1:46" s="15" customFormat="1" ht="15.75" x14ac:dyDescent="0.25">
      <c r="A102" s="2"/>
      <c r="B102" s="2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88">
        <f t="shared" si="3"/>
        <v>0</v>
      </c>
      <c r="AT102" s="6"/>
    </row>
    <row r="103" spans="1:46" s="15" customFormat="1" ht="15.75" x14ac:dyDescent="0.25">
      <c r="A103" s="2"/>
      <c r="B103" s="110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88">
        <f t="shared" si="3"/>
        <v>0</v>
      </c>
      <c r="AT103" s="6"/>
    </row>
    <row r="104" spans="1:46" s="15" customFormat="1" ht="15.75" x14ac:dyDescent="0.25">
      <c r="A104" s="2"/>
      <c r="B104" s="110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88">
        <f t="shared" si="3"/>
        <v>0</v>
      </c>
      <c r="AT104" s="6"/>
    </row>
    <row r="105" spans="1:46" s="15" customFormat="1" ht="15.75" x14ac:dyDescent="0.25">
      <c r="A105" s="2"/>
      <c r="B105" s="110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88">
        <f t="shared" si="3"/>
        <v>0</v>
      </c>
      <c r="AT105" s="6"/>
    </row>
    <row r="106" spans="1:46" ht="15.75" x14ac:dyDescent="0.25">
      <c r="B106" s="110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88">
        <f t="shared" si="3"/>
        <v>0</v>
      </c>
      <c r="AT106" s="6"/>
    </row>
    <row r="107" spans="1:46" ht="15.75" x14ac:dyDescent="0.25">
      <c r="B107" s="110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88">
        <f t="shared" si="3"/>
        <v>0</v>
      </c>
      <c r="AT107" s="6"/>
    </row>
    <row r="108" spans="1:46" ht="15.75" x14ac:dyDescent="0.25">
      <c r="B108" s="110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88">
        <f t="shared" si="3"/>
        <v>0</v>
      </c>
      <c r="AT108" s="6"/>
    </row>
    <row r="109" spans="1:46" ht="15.75" x14ac:dyDescent="0.25">
      <c r="B109" s="2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88">
        <f t="shared" si="3"/>
        <v>0</v>
      </c>
      <c r="AT109" s="6"/>
    </row>
    <row r="110" spans="1:46" ht="15.75" x14ac:dyDescent="0.25">
      <c r="B110" s="2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88">
        <f t="shared" si="3"/>
        <v>0</v>
      </c>
      <c r="AT110" s="6"/>
    </row>
    <row r="111" spans="1:46" ht="15.75" x14ac:dyDescent="0.25">
      <c r="B111" s="2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88">
        <f t="shared" si="3"/>
        <v>0</v>
      </c>
      <c r="AT111" s="6"/>
    </row>
    <row r="112" spans="1:46" ht="15.75" x14ac:dyDescent="0.25">
      <c r="B112" s="2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88">
        <f t="shared" si="3"/>
        <v>0</v>
      </c>
      <c r="AT112" s="6"/>
    </row>
    <row r="113" spans="1:46" ht="15.75" x14ac:dyDescent="0.25">
      <c r="B113" s="2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88">
        <f t="shared" si="3"/>
        <v>0</v>
      </c>
      <c r="AT113" s="6"/>
    </row>
    <row r="114" spans="1:46" ht="15.75" x14ac:dyDescent="0.25">
      <c r="B114" s="2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88">
        <f t="shared" si="3"/>
        <v>0</v>
      </c>
      <c r="AT114" s="6"/>
    </row>
    <row r="115" spans="1:46" ht="15.75" x14ac:dyDescent="0.25">
      <c r="B115" s="2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88">
        <f t="shared" si="3"/>
        <v>0</v>
      </c>
      <c r="AT115" s="6"/>
    </row>
    <row r="116" spans="1:46" ht="15.75" x14ac:dyDescent="0.25">
      <c r="B116" s="2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88">
        <f t="shared" si="3"/>
        <v>0</v>
      </c>
      <c r="AT116" s="6"/>
    </row>
    <row r="117" spans="1:46" s="15" customFormat="1" ht="15.75" x14ac:dyDescent="0.25">
      <c r="A117" s="2"/>
      <c r="B117" s="2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88">
        <f t="shared" si="3"/>
        <v>0</v>
      </c>
      <c r="AT117" s="6"/>
    </row>
    <row r="118" spans="1:46" s="15" customFormat="1" ht="15.75" x14ac:dyDescent="0.25">
      <c r="A118" s="2"/>
      <c r="B118" s="2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88">
        <f t="shared" si="3"/>
        <v>0</v>
      </c>
      <c r="AT118" s="6"/>
    </row>
    <row r="119" spans="1:46" s="15" customFormat="1" ht="15.75" x14ac:dyDescent="0.25">
      <c r="A119" s="2"/>
      <c r="B119" s="2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88">
        <f t="shared" si="3"/>
        <v>0</v>
      </c>
      <c r="AT119" s="6"/>
    </row>
    <row r="120" spans="1:46" s="15" customFormat="1" ht="15.75" x14ac:dyDescent="0.25">
      <c r="A120" s="2"/>
      <c r="B120" s="2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88">
        <f t="shared" si="3"/>
        <v>0</v>
      </c>
      <c r="AT120" s="6"/>
    </row>
    <row r="121" spans="1:46" s="15" customFormat="1" ht="15.75" x14ac:dyDescent="0.25">
      <c r="A121" s="2"/>
      <c r="B121" s="2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88">
        <f t="shared" si="3"/>
        <v>0</v>
      </c>
      <c r="AT121" s="6"/>
    </row>
    <row r="122" spans="1:46" s="15" customFormat="1" ht="15.75" x14ac:dyDescent="0.25">
      <c r="A122" s="2"/>
      <c r="B122" s="2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1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88">
        <f t="shared" si="3"/>
        <v>0</v>
      </c>
      <c r="AT122" s="6"/>
    </row>
    <row r="123" spans="1:46" s="15" customFormat="1" ht="15.75" x14ac:dyDescent="0.25">
      <c r="A123" s="2"/>
      <c r="B123" s="2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88">
        <f t="shared" si="3"/>
        <v>0</v>
      </c>
      <c r="AT123" s="6"/>
    </row>
    <row r="124" spans="1:46" s="15" customFormat="1" ht="15.75" x14ac:dyDescent="0.25">
      <c r="A124" s="2"/>
      <c r="B124" s="2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88">
        <f t="shared" si="3"/>
        <v>0</v>
      </c>
      <c r="AT124" s="6"/>
    </row>
    <row r="125" spans="1:46" ht="15.75" x14ac:dyDescent="0.25">
      <c r="B125" s="2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88">
        <f t="shared" si="3"/>
        <v>0</v>
      </c>
      <c r="AT125" s="6"/>
    </row>
    <row r="126" spans="1:46" ht="15.75" x14ac:dyDescent="0.25">
      <c r="B126" s="110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88">
        <f t="shared" si="3"/>
        <v>0</v>
      </c>
      <c r="AT126" s="6"/>
    </row>
    <row r="127" spans="1:46" ht="15.75" x14ac:dyDescent="0.25">
      <c r="B127" s="2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88">
        <f t="shared" si="3"/>
        <v>0</v>
      </c>
      <c r="AT127" s="6"/>
    </row>
    <row r="128" spans="1:46" s="15" customFormat="1" ht="15.75" x14ac:dyDescent="0.25">
      <c r="A128" s="16"/>
      <c r="B128" s="2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88">
        <f t="shared" si="3"/>
        <v>0</v>
      </c>
      <c r="AT128" s="6"/>
    </row>
    <row r="129" spans="1:58" s="15" customFormat="1" ht="15.75" x14ac:dyDescent="0.25">
      <c r="A129" s="16"/>
      <c r="B129" s="2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88">
        <f t="shared" si="3"/>
        <v>0</v>
      </c>
      <c r="AT129" s="6"/>
    </row>
    <row r="130" spans="1:58" s="15" customFormat="1" ht="15.75" x14ac:dyDescent="0.25">
      <c r="A130" s="16"/>
      <c r="B130" s="2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88">
        <f t="shared" si="3"/>
        <v>0</v>
      </c>
      <c r="AT130" s="6"/>
    </row>
    <row r="131" spans="1:58" s="15" customFormat="1" ht="15.75" x14ac:dyDescent="0.25">
      <c r="A131" s="2"/>
      <c r="B131" s="2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88">
        <f t="shared" ref="AS131:AS187" si="4">SUM(C131:AR131)</f>
        <v>0</v>
      </c>
      <c r="AT131" s="6"/>
    </row>
    <row r="132" spans="1:58" s="15" customFormat="1" ht="15.75" x14ac:dyDescent="0.25">
      <c r="A132" s="2"/>
      <c r="B132" s="2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88">
        <f t="shared" si="4"/>
        <v>0</v>
      </c>
      <c r="AT132" s="6"/>
    </row>
    <row r="133" spans="1:58" ht="15.75" x14ac:dyDescent="0.25">
      <c r="B133" s="2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4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88">
        <f t="shared" si="4"/>
        <v>0</v>
      </c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">
        <f>SUM(C133:BE133)</f>
        <v>0</v>
      </c>
    </row>
    <row r="134" spans="1:58" s="15" customFormat="1" ht="15.75" x14ac:dyDescent="0.25">
      <c r="A134" s="16"/>
      <c r="B134" s="2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88">
        <f t="shared" si="4"/>
        <v>0</v>
      </c>
      <c r="AT134" s="6"/>
    </row>
    <row r="135" spans="1:58" s="15" customFormat="1" ht="15.75" x14ac:dyDescent="0.25">
      <c r="A135" s="2"/>
      <c r="B135" s="2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88">
        <f t="shared" si="4"/>
        <v>0</v>
      </c>
      <c r="AT135" s="6"/>
    </row>
    <row r="136" spans="1:58" s="15" customFormat="1" ht="15.75" x14ac:dyDescent="0.25">
      <c r="A136" s="2"/>
      <c r="B136" s="2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88">
        <f t="shared" si="4"/>
        <v>0</v>
      </c>
      <c r="AT136" s="6"/>
    </row>
    <row r="137" spans="1:58" s="15" customFormat="1" ht="15.75" x14ac:dyDescent="0.25">
      <c r="A137" s="2"/>
      <c r="B137" s="2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88">
        <f t="shared" si="4"/>
        <v>0</v>
      </c>
      <c r="AT137" s="6"/>
    </row>
    <row r="138" spans="1:58" s="15" customFormat="1" ht="15.75" x14ac:dyDescent="0.25">
      <c r="A138" s="2"/>
      <c r="B138" s="2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88">
        <f t="shared" si="4"/>
        <v>0</v>
      </c>
      <c r="AT138" s="6"/>
    </row>
    <row r="139" spans="1:58" s="15" customFormat="1" ht="15.75" x14ac:dyDescent="0.25">
      <c r="A139" s="2"/>
      <c r="B139" s="211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88">
        <f t="shared" si="4"/>
        <v>0</v>
      </c>
      <c r="AT139" s="6"/>
    </row>
    <row r="140" spans="1:58" s="15" customFormat="1" ht="15.75" x14ac:dyDescent="0.25">
      <c r="A140" s="2"/>
      <c r="B140" s="2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88">
        <f t="shared" si="4"/>
        <v>0</v>
      </c>
      <c r="AT140" s="6"/>
    </row>
    <row r="141" spans="1:58" s="15" customFormat="1" ht="15.75" x14ac:dyDescent="0.25">
      <c r="A141" s="2"/>
      <c r="B141" s="2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88">
        <f t="shared" si="4"/>
        <v>0</v>
      </c>
      <c r="AT141" s="6"/>
    </row>
    <row r="142" spans="1:58" s="15" customFormat="1" ht="15.75" x14ac:dyDescent="0.25">
      <c r="A142" s="2"/>
      <c r="B142" s="2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88">
        <f t="shared" si="4"/>
        <v>0</v>
      </c>
      <c r="AT142" s="6"/>
    </row>
    <row r="143" spans="1:58" s="15" customFormat="1" ht="15.75" x14ac:dyDescent="0.25">
      <c r="A143" s="2"/>
      <c r="B143" s="2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88">
        <f t="shared" si="4"/>
        <v>0</v>
      </c>
      <c r="AT143" s="6"/>
    </row>
    <row r="144" spans="1:58" s="15" customFormat="1" ht="15.75" x14ac:dyDescent="0.25">
      <c r="A144" s="150"/>
      <c r="B144" s="150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88">
        <f t="shared" si="4"/>
        <v>0</v>
      </c>
      <c r="AT144" s="6"/>
    </row>
    <row r="145" spans="1:46" s="15" customFormat="1" ht="15.75" x14ac:dyDescent="0.25">
      <c r="A145" s="150"/>
      <c r="B145" s="150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88">
        <f t="shared" si="4"/>
        <v>0</v>
      </c>
      <c r="AT145" s="6"/>
    </row>
    <row r="146" spans="1:46" s="15" customFormat="1" ht="15.75" x14ac:dyDescent="0.25">
      <c r="A146" s="150"/>
      <c r="B146" s="150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88">
        <f t="shared" si="4"/>
        <v>0</v>
      </c>
      <c r="AT146" s="6"/>
    </row>
    <row r="147" spans="1:46" s="15" customFormat="1" ht="15.75" x14ac:dyDescent="0.25">
      <c r="A147" s="150"/>
      <c r="B147" s="150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88">
        <f t="shared" si="4"/>
        <v>0</v>
      </c>
      <c r="AT147" s="6"/>
    </row>
    <row r="148" spans="1:46" s="15" customFormat="1" ht="15.75" x14ac:dyDescent="0.25">
      <c r="A148" s="2"/>
      <c r="B148" s="2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88">
        <f t="shared" si="4"/>
        <v>0</v>
      </c>
      <c r="AT148" s="6"/>
    </row>
    <row r="149" spans="1:46" s="15" customFormat="1" ht="15.75" x14ac:dyDescent="0.25">
      <c r="A149" s="2"/>
      <c r="B149" s="2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88">
        <f t="shared" si="4"/>
        <v>0</v>
      </c>
      <c r="AT149" s="6"/>
    </row>
    <row r="150" spans="1:46" s="15" customFormat="1" ht="15.75" x14ac:dyDescent="0.25">
      <c r="A150" s="2"/>
      <c r="B150" s="2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88">
        <f t="shared" si="4"/>
        <v>0</v>
      </c>
      <c r="AT150" s="6"/>
    </row>
    <row r="151" spans="1:46" s="15" customFormat="1" ht="15.75" x14ac:dyDescent="0.25">
      <c r="A151" s="2"/>
      <c r="B151" s="2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88">
        <f t="shared" si="4"/>
        <v>0</v>
      </c>
      <c r="AT151" s="6"/>
    </row>
    <row r="152" spans="1:46" s="15" customFormat="1" ht="15.75" x14ac:dyDescent="0.25">
      <c r="A152" s="2"/>
      <c r="B152" s="2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88">
        <f t="shared" si="4"/>
        <v>0</v>
      </c>
      <c r="AT152" s="6"/>
    </row>
    <row r="153" spans="1:46" s="15" customFormat="1" ht="15.75" x14ac:dyDescent="0.25">
      <c r="A153" s="2"/>
      <c r="B153" s="2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88">
        <f t="shared" si="4"/>
        <v>0</v>
      </c>
      <c r="AT153" s="6"/>
    </row>
    <row r="154" spans="1:46" s="15" customFormat="1" ht="15.75" x14ac:dyDescent="0.25">
      <c r="A154" s="2"/>
      <c r="B154" s="2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88">
        <f t="shared" si="4"/>
        <v>0</v>
      </c>
      <c r="AT154" s="6"/>
    </row>
    <row r="155" spans="1:46" s="15" customFormat="1" ht="15.75" x14ac:dyDescent="0.25">
      <c r="A155" s="2"/>
      <c r="B155" s="211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88">
        <f t="shared" si="4"/>
        <v>0</v>
      </c>
      <c r="AT155" s="6"/>
    </row>
    <row r="156" spans="1:46" ht="15.75" x14ac:dyDescent="0.25">
      <c r="B156" s="211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88">
        <f t="shared" si="4"/>
        <v>0</v>
      </c>
      <c r="AT156" s="6"/>
    </row>
    <row r="157" spans="1:46" ht="15.75" x14ac:dyDescent="0.25">
      <c r="B157" s="211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88">
        <f t="shared" si="4"/>
        <v>0</v>
      </c>
      <c r="AT157" s="6"/>
    </row>
    <row r="158" spans="1:46" ht="15.75" x14ac:dyDescent="0.25">
      <c r="B158" s="2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88">
        <f t="shared" si="4"/>
        <v>0</v>
      </c>
      <c r="AT158" s="6"/>
    </row>
    <row r="159" spans="1:46" ht="15.75" x14ac:dyDescent="0.25">
      <c r="B159" s="2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88">
        <f t="shared" si="4"/>
        <v>0</v>
      </c>
      <c r="AT159" s="6"/>
    </row>
    <row r="160" spans="1:46" ht="15.75" x14ac:dyDescent="0.25">
      <c r="B160" s="2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88">
        <f t="shared" si="4"/>
        <v>0</v>
      </c>
      <c r="AT160" s="6"/>
    </row>
    <row r="161" spans="2:46" ht="15.75" x14ac:dyDescent="0.25">
      <c r="B161" s="2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88">
        <f t="shared" si="4"/>
        <v>0</v>
      </c>
      <c r="AT161" s="6"/>
    </row>
    <row r="162" spans="2:46" ht="15.75" x14ac:dyDescent="0.25">
      <c r="B162" s="2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88">
        <f t="shared" si="4"/>
        <v>0</v>
      </c>
      <c r="AT162" s="6"/>
    </row>
    <row r="163" spans="2:46" ht="15.75" x14ac:dyDescent="0.25">
      <c r="B163" s="2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88">
        <f t="shared" si="4"/>
        <v>0</v>
      </c>
      <c r="AT163" s="6"/>
    </row>
    <row r="164" spans="2:46" ht="15.75" x14ac:dyDescent="0.25">
      <c r="B164" s="2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88">
        <f t="shared" si="4"/>
        <v>0</v>
      </c>
      <c r="AT164" s="6"/>
    </row>
    <row r="165" spans="2:46" ht="15.75" x14ac:dyDescent="0.25">
      <c r="B165" s="2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88">
        <f t="shared" si="4"/>
        <v>0</v>
      </c>
      <c r="AT165" s="6"/>
    </row>
    <row r="166" spans="2:46" ht="15.75" x14ac:dyDescent="0.25">
      <c r="B166" s="2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88">
        <f t="shared" si="4"/>
        <v>0</v>
      </c>
      <c r="AT166" s="6"/>
    </row>
    <row r="167" spans="2:46" ht="15.75" x14ac:dyDescent="0.25">
      <c r="B167" s="2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88">
        <f t="shared" si="4"/>
        <v>0</v>
      </c>
      <c r="AT167" s="6"/>
    </row>
    <row r="168" spans="2:46" ht="15.75" x14ac:dyDescent="0.25">
      <c r="B168" s="2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88">
        <f t="shared" si="4"/>
        <v>0</v>
      </c>
      <c r="AT168" s="6"/>
    </row>
    <row r="169" spans="2:46" ht="15.75" x14ac:dyDescent="0.25">
      <c r="B169" s="2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88">
        <f t="shared" si="4"/>
        <v>0</v>
      </c>
      <c r="AT169" s="6"/>
    </row>
    <row r="170" spans="2:46" ht="15.75" x14ac:dyDescent="0.25">
      <c r="B170" s="2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88">
        <f t="shared" si="4"/>
        <v>0</v>
      </c>
      <c r="AT170" s="6"/>
    </row>
    <row r="171" spans="2:46" ht="15.75" x14ac:dyDescent="0.25">
      <c r="B171" s="2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88">
        <f t="shared" si="4"/>
        <v>0</v>
      </c>
      <c r="AT171" s="6"/>
    </row>
    <row r="172" spans="2:46" ht="15.75" x14ac:dyDescent="0.25">
      <c r="B172" s="2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88">
        <f t="shared" si="4"/>
        <v>0</v>
      </c>
      <c r="AT172" s="6"/>
    </row>
    <row r="173" spans="2:46" ht="15.75" x14ac:dyDescent="0.25">
      <c r="B173" s="211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88">
        <f t="shared" si="4"/>
        <v>0</v>
      </c>
      <c r="AT173" s="6"/>
    </row>
    <row r="174" spans="2:46" ht="15.75" x14ac:dyDescent="0.25">
      <c r="B174" s="211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88">
        <f t="shared" si="4"/>
        <v>0</v>
      </c>
      <c r="AT174" s="6"/>
    </row>
    <row r="175" spans="2:46" ht="15.75" x14ac:dyDescent="0.25">
      <c r="B175" s="2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88">
        <f t="shared" si="4"/>
        <v>0</v>
      </c>
      <c r="AT175" s="6"/>
    </row>
    <row r="176" spans="2:46" ht="15.75" x14ac:dyDescent="0.25">
      <c r="B176" s="2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88">
        <f t="shared" si="4"/>
        <v>0</v>
      </c>
      <c r="AT176" s="6"/>
    </row>
    <row r="177" spans="2:46" ht="15.75" x14ac:dyDescent="0.25">
      <c r="B177" s="2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88">
        <f t="shared" si="4"/>
        <v>0</v>
      </c>
      <c r="AT177" s="6"/>
    </row>
    <row r="178" spans="2:46" ht="15.75" x14ac:dyDescent="0.25">
      <c r="B178" s="2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88">
        <f t="shared" si="4"/>
        <v>0</v>
      </c>
      <c r="AT178" s="6"/>
    </row>
    <row r="179" spans="2:46" ht="15.75" x14ac:dyDescent="0.25">
      <c r="B179" s="2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88">
        <f t="shared" si="4"/>
        <v>0</v>
      </c>
      <c r="AT179" s="6"/>
    </row>
    <row r="180" spans="2:46" ht="15.75" x14ac:dyDescent="0.25">
      <c r="B180" s="2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88">
        <f t="shared" si="4"/>
        <v>0</v>
      </c>
      <c r="AT180" s="6"/>
    </row>
    <row r="181" spans="2:46" ht="15.75" x14ac:dyDescent="0.25">
      <c r="B181" s="2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88">
        <f t="shared" si="4"/>
        <v>0</v>
      </c>
      <c r="AT181" s="6"/>
    </row>
    <row r="182" spans="2:46" ht="15.75" x14ac:dyDescent="0.25">
      <c r="B182" s="2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88">
        <f t="shared" si="4"/>
        <v>0</v>
      </c>
      <c r="AT182" s="6"/>
    </row>
    <row r="183" spans="2:46" ht="15.75" x14ac:dyDescent="0.25">
      <c r="B183" s="2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88">
        <f t="shared" si="4"/>
        <v>0</v>
      </c>
      <c r="AT183" s="6"/>
    </row>
    <row r="184" spans="2:46" ht="15.75" x14ac:dyDescent="0.25">
      <c r="B184" s="2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88">
        <f t="shared" si="4"/>
        <v>0</v>
      </c>
      <c r="AT184" s="6"/>
    </row>
    <row r="185" spans="2:46" ht="15.75" x14ac:dyDescent="0.25">
      <c r="B185" s="2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88">
        <f t="shared" si="4"/>
        <v>0</v>
      </c>
      <c r="AT185" s="6"/>
    </row>
    <row r="186" spans="2:46" ht="15.75" x14ac:dyDescent="0.25">
      <c r="B186" s="2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88">
        <f t="shared" si="4"/>
        <v>0</v>
      </c>
      <c r="AT186" s="6"/>
    </row>
    <row r="187" spans="2:46" ht="15.75" x14ac:dyDescent="0.25">
      <c r="B187" s="2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88">
        <f t="shared" si="4"/>
        <v>0</v>
      </c>
      <c r="AT187" s="6"/>
    </row>
    <row r="188" spans="2:46" ht="15.75" x14ac:dyDescent="0.25">
      <c r="B188" s="2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88">
        <f>SUM(C188:AR188)</f>
        <v>0</v>
      </c>
      <c r="AT188" s="6"/>
    </row>
    <row r="189" spans="2:46" ht="15.75" x14ac:dyDescent="0.25">
      <c r="B189" s="2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88">
        <f>SUM(C189:AR189)</f>
        <v>0</v>
      </c>
      <c r="AT189" s="6"/>
    </row>
    <row r="190" spans="2:46" ht="15.75" x14ac:dyDescent="0.25">
      <c r="C190" s="18"/>
      <c r="D190" s="18"/>
      <c r="E190" s="18"/>
      <c r="F190" s="18"/>
      <c r="G190" s="18"/>
      <c r="H190" s="18"/>
      <c r="I190" s="18"/>
      <c r="J190" s="138"/>
      <c r="K190" s="13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88">
        <f>SUM(C190:AR190)</f>
        <v>0</v>
      </c>
      <c r="AT190" s="6"/>
    </row>
    <row r="191" spans="2:46" ht="15.75" x14ac:dyDescent="0.25">
      <c r="C191" s="22">
        <f>SUM(C4:C190)</f>
        <v>251129.27</v>
      </c>
      <c r="D191" s="22">
        <f>SUM(D4:D190)</f>
        <v>55605.859999999993</v>
      </c>
      <c r="E191" s="22">
        <f t="shared" ref="E191:AS191" si="5">SUM(E4:E190)</f>
        <v>1285.5</v>
      </c>
      <c r="F191" s="22">
        <f t="shared" si="5"/>
        <v>25232.59</v>
      </c>
      <c r="G191" s="22">
        <f t="shared" si="5"/>
        <v>2712.91</v>
      </c>
      <c r="H191" s="22">
        <f t="shared" si="5"/>
        <v>20136.5</v>
      </c>
      <c r="I191" s="22">
        <f t="shared" si="5"/>
        <v>4850.2400000000007</v>
      </c>
      <c r="J191" s="22">
        <f t="shared" si="5"/>
        <v>17985.389999999996</v>
      </c>
      <c r="K191" s="22">
        <f t="shared" si="5"/>
        <v>3813.7600000000007</v>
      </c>
      <c r="L191" s="22">
        <f t="shared" si="5"/>
        <v>1095</v>
      </c>
      <c r="M191" s="22">
        <f t="shared" si="5"/>
        <v>21088.53</v>
      </c>
      <c r="N191" s="22">
        <f t="shared" si="5"/>
        <v>460</v>
      </c>
      <c r="O191" s="22">
        <f t="shared" si="5"/>
        <v>0</v>
      </c>
      <c r="P191" s="22">
        <f t="shared" si="5"/>
        <v>2860.57</v>
      </c>
      <c r="Q191" s="22">
        <f t="shared" si="5"/>
        <v>0</v>
      </c>
      <c r="R191" s="22">
        <f t="shared" si="5"/>
        <v>0</v>
      </c>
      <c r="S191" s="22">
        <f t="shared" si="5"/>
        <v>1249.2</v>
      </c>
      <c r="T191" s="22">
        <f t="shared" si="5"/>
        <v>0</v>
      </c>
      <c r="U191" s="22">
        <f t="shared" si="5"/>
        <v>0</v>
      </c>
      <c r="V191" s="22">
        <f t="shared" si="5"/>
        <v>0</v>
      </c>
      <c r="W191" s="22">
        <f t="shared" si="5"/>
        <v>0</v>
      </c>
      <c r="X191" s="22">
        <f t="shared" si="5"/>
        <v>0</v>
      </c>
      <c r="Y191" s="22">
        <f t="shared" si="5"/>
        <v>40</v>
      </c>
      <c r="Z191" s="22">
        <f t="shared" si="5"/>
        <v>8801.7000000000007</v>
      </c>
      <c r="AA191" s="22">
        <f t="shared" si="5"/>
        <v>0</v>
      </c>
      <c r="AB191" s="22">
        <f t="shared" si="5"/>
        <v>1816.03</v>
      </c>
      <c r="AC191" s="22">
        <f t="shared" si="5"/>
        <v>400</v>
      </c>
      <c r="AD191" s="22">
        <f t="shared" si="5"/>
        <v>0</v>
      </c>
      <c r="AE191" s="22">
        <f t="shared" si="5"/>
        <v>0</v>
      </c>
      <c r="AF191" s="22">
        <f t="shared" si="5"/>
        <v>119.82</v>
      </c>
      <c r="AG191" s="22">
        <f t="shared" si="5"/>
        <v>0</v>
      </c>
      <c r="AH191" s="22">
        <f t="shared" si="5"/>
        <v>0</v>
      </c>
      <c r="AI191" s="22">
        <f t="shared" si="5"/>
        <v>0</v>
      </c>
      <c r="AJ191" s="22">
        <f t="shared" si="5"/>
        <v>0</v>
      </c>
      <c r="AK191" s="22">
        <f t="shared" si="5"/>
        <v>0</v>
      </c>
      <c r="AL191" s="22">
        <f t="shared" si="5"/>
        <v>0</v>
      </c>
      <c r="AM191" s="22">
        <f t="shared" si="5"/>
        <v>0</v>
      </c>
      <c r="AN191" s="22">
        <f t="shared" si="5"/>
        <v>819</v>
      </c>
      <c r="AO191" s="22">
        <f t="shared" si="5"/>
        <v>0</v>
      </c>
      <c r="AP191" s="22">
        <f t="shared" si="5"/>
        <v>0</v>
      </c>
      <c r="AQ191" s="22">
        <f t="shared" si="5"/>
        <v>0</v>
      </c>
      <c r="AR191" s="22">
        <f t="shared" si="5"/>
        <v>150</v>
      </c>
      <c r="AS191" s="22">
        <f t="shared" si="5"/>
        <v>421651.87</v>
      </c>
    </row>
  </sheetData>
  <mergeCells count="7">
    <mergeCell ref="A2:B2"/>
    <mergeCell ref="A4:B4"/>
    <mergeCell ref="B1:E1"/>
    <mergeCell ref="P1:Q1"/>
    <mergeCell ref="R1:S1"/>
    <mergeCell ref="J1:K1"/>
    <mergeCell ref="H1:I1"/>
  </mergeCells>
  <pageMargins left="0.32" right="0.21" top="0.36" bottom="0.33" header="0.3" footer="0.3"/>
  <pageSetup paperSize="9" orientation="landscape" horizontalDpi="200" verticalDpi="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89"/>
  <sheetViews>
    <sheetView zoomScaleNormal="100" workbookViewId="0">
      <pane xSplit="2" ySplit="3" topLeftCell="AC95" activePane="bottomRight" state="frozen"/>
      <selection activeCell="A14" sqref="A14:B14"/>
      <selection pane="topRight" activeCell="A14" sqref="A14:B14"/>
      <selection pane="bottomLeft" activeCell="A14" sqref="A14:B14"/>
      <selection pane="bottomRight" activeCell="B123" sqref="B123"/>
    </sheetView>
  </sheetViews>
  <sheetFormatPr baseColWidth="10" defaultRowHeight="15" x14ac:dyDescent="0.25"/>
  <cols>
    <col min="1" max="1" width="11.140625" style="2" customWidth="1"/>
    <col min="2" max="2" width="115.140625" customWidth="1"/>
    <col min="3" max="3" width="14.42578125" style="6" bestFit="1" customWidth="1"/>
    <col min="4" max="21" width="13.28515625" style="15" customWidth="1"/>
    <col min="22" max="22" width="12.140625" bestFit="1" customWidth="1"/>
    <col min="23" max="23" width="13.28515625" bestFit="1" customWidth="1"/>
    <col min="24" max="24" width="13.28515625" customWidth="1"/>
    <col min="25" max="26" width="13.28515625" bestFit="1" customWidth="1"/>
    <col min="27" max="27" width="12.140625" bestFit="1" customWidth="1"/>
    <col min="28" max="28" width="11.5703125" bestFit="1" customWidth="1"/>
    <col min="29" max="29" width="12.140625" bestFit="1" customWidth="1"/>
    <col min="30" max="30" width="11.5703125" bestFit="1" customWidth="1"/>
    <col min="31" max="31" width="12.140625" bestFit="1" customWidth="1"/>
    <col min="32" max="32" width="11.5703125" bestFit="1" customWidth="1"/>
    <col min="33" max="33" width="14" customWidth="1"/>
    <col min="34" max="34" width="11.5703125" customWidth="1"/>
    <col min="35" max="35" width="15.28515625" customWidth="1"/>
    <col min="36" max="36" width="13.85546875" customWidth="1"/>
    <col min="37" max="37" width="11.5703125" bestFit="1" customWidth="1"/>
    <col min="38" max="39" width="11.5703125" customWidth="1"/>
    <col min="40" max="40" width="11.5703125" bestFit="1" customWidth="1"/>
    <col min="41" max="42" width="11.5703125" customWidth="1"/>
    <col min="43" max="43" width="13.85546875" customWidth="1"/>
    <col min="44" max="45" width="11.5703125" customWidth="1"/>
    <col min="46" max="46" width="11.5703125" bestFit="1" customWidth="1"/>
    <col min="47" max="47" width="14.28515625" customWidth="1"/>
  </cols>
  <sheetData>
    <row r="1" spans="1:47" x14ac:dyDescent="0.25">
      <c r="B1" s="207"/>
      <c r="H1" s="263" t="s">
        <v>104</v>
      </c>
      <c r="I1" s="263"/>
      <c r="J1" s="264" t="s">
        <v>105</v>
      </c>
      <c r="K1" s="264"/>
      <c r="P1" s="263"/>
      <c r="Q1" s="263"/>
      <c r="R1" s="264"/>
      <c r="S1" s="264"/>
      <c r="T1" s="144"/>
      <c r="U1" s="146"/>
    </row>
    <row r="2" spans="1:47" ht="33.75" customHeight="1" x14ac:dyDescent="0.35">
      <c r="A2" s="266" t="s">
        <v>2</v>
      </c>
      <c r="B2" s="266"/>
      <c r="C2" s="94" t="s">
        <v>72</v>
      </c>
      <c r="D2" s="95" t="s">
        <v>73</v>
      </c>
      <c r="E2" s="96" t="s">
        <v>74</v>
      </c>
      <c r="F2" s="94" t="s">
        <v>128</v>
      </c>
      <c r="G2" s="15" t="s">
        <v>71</v>
      </c>
      <c r="H2" s="149" t="s">
        <v>107</v>
      </c>
      <c r="I2" s="149" t="s">
        <v>111</v>
      </c>
      <c r="J2" s="149" t="s">
        <v>107</v>
      </c>
      <c r="K2" s="149" t="s">
        <v>111</v>
      </c>
      <c r="L2" s="216" t="s">
        <v>80</v>
      </c>
      <c r="M2" s="104" t="s">
        <v>81</v>
      </c>
      <c r="N2" s="179" t="s">
        <v>16</v>
      </c>
      <c r="P2" s="149"/>
      <c r="Q2" s="149"/>
      <c r="R2" s="149"/>
      <c r="S2" s="149"/>
      <c r="T2" s="142"/>
      <c r="U2" s="142"/>
      <c r="AC2" s="11">
        <v>1123.77</v>
      </c>
      <c r="AI2" s="11"/>
    </row>
    <row r="3" spans="1:47" ht="21" x14ac:dyDescent="0.35">
      <c r="A3" s="20"/>
      <c r="B3" s="226" t="s">
        <v>152</v>
      </c>
      <c r="C3" s="20">
        <v>51101</v>
      </c>
      <c r="D3" s="20">
        <v>51201</v>
      </c>
      <c r="E3" s="234">
        <v>51107</v>
      </c>
      <c r="F3" s="176">
        <v>51203</v>
      </c>
      <c r="G3" s="72">
        <v>51301</v>
      </c>
      <c r="H3" s="176">
        <v>51401</v>
      </c>
      <c r="I3" s="176">
        <v>51402</v>
      </c>
      <c r="J3" s="176">
        <v>51501</v>
      </c>
      <c r="K3" s="176">
        <v>51502</v>
      </c>
      <c r="L3" s="103">
        <v>51701</v>
      </c>
      <c r="M3" s="77">
        <v>51702</v>
      </c>
      <c r="N3" s="177">
        <v>51901</v>
      </c>
      <c r="O3" s="23">
        <v>51903</v>
      </c>
      <c r="P3" s="143">
        <v>54101</v>
      </c>
      <c r="Q3" s="143">
        <v>54103</v>
      </c>
      <c r="R3" s="143">
        <v>54104</v>
      </c>
      <c r="S3" s="143">
        <v>54105</v>
      </c>
      <c r="T3" s="145">
        <v>54106</v>
      </c>
      <c r="U3" s="147">
        <v>54107</v>
      </c>
      <c r="V3" s="20">
        <v>54108</v>
      </c>
      <c r="W3" s="20">
        <v>54109</v>
      </c>
      <c r="X3" s="137">
        <v>54110</v>
      </c>
      <c r="Y3" s="20">
        <v>54111</v>
      </c>
      <c r="Z3" s="20">
        <v>54112</v>
      </c>
      <c r="AA3" s="20">
        <v>54114</v>
      </c>
      <c r="AB3" s="20">
        <v>54115</v>
      </c>
      <c r="AC3" s="20">
        <v>54118</v>
      </c>
      <c r="AD3" s="20">
        <v>54119</v>
      </c>
      <c r="AE3" s="20">
        <v>54199</v>
      </c>
      <c r="AF3" s="20">
        <v>54202</v>
      </c>
      <c r="AG3" s="24">
        <v>54205</v>
      </c>
      <c r="AH3" s="114">
        <v>54301</v>
      </c>
      <c r="AI3" s="137">
        <v>54302</v>
      </c>
      <c r="AJ3" s="92">
        <v>54304</v>
      </c>
      <c r="AK3" s="20">
        <v>54313</v>
      </c>
      <c r="AL3" s="220">
        <v>54316</v>
      </c>
      <c r="AM3" s="237">
        <v>54319</v>
      </c>
      <c r="AN3" s="20">
        <v>54401</v>
      </c>
      <c r="AO3" s="176">
        <v>54403</v>
      </c>
      <c r="AP3" s="176">
        <v>54505</v>
      </c>
      <c r="AQ3" s="209">
        <v>54602</v>
      </c>
      <c r="AR3" s="176">
        <v>61101</v>
      </c>
      <c r="AS3" s="176">
        <v>51104</v>
      </c>
      <c r="AT3" s="20">
        <v>61110</v>
      </c>
      <c r="AU3" s="86" t="s">
        <v>59</v>
      </c>
    </row>
    <row r="4" spans="1:47" ht="21" x14ac:dyDescent="0.35">
      <c r="B4" s="78" t="s">
        <v>58</v>
      </c>
      <c r="P4" s="18"/>
      <c r="Q4" s="18"/>
      <c r="R4" s="18"/>
      <c r="S4" s="18"/>
      <c r="T4" s="18"/>
      <c r="U4" s="18"/>
      <c r="V4" s="5"/>
      <c r="AU4" s="12"/>
    </row>
    <row r="5" spans="1:47" ht="18" customHeight="1" x14ac:dyDescent="0.25">
      <c r="A5" s="2" t="s">
        <v>150</v>
      </c>
      <c r="B5" t="s">
        <v>151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>
        <v>8014.94</v>
      </c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3">
        <f t="shared" ref="AU5:AU34" si="0">SUM(C5:AT5)</f>
        <v>8014.94</v>
      </c>
    </row>
    <row r="6" spans="1:47" x14ac:dyDescent="0.25">
      <c r="A6" s="2" t="s">
        <v>155</v>
      </c>
      <c r="B6" t="s">
        <v>156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>
        <v>17287.89</v>
      </c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3">
        <f t="shared" si="0"/>
        <v>17287.89</v>
      </c>
    </row>
    <row r="7" spans="1:47" x14ac:dyDescent="0.25">
      <c r="A7" s="2" t="s">
        <v>164</v>
      </c>
      <c r="B7" s="53" t="s">
        <v>173</v>
      </c>
      <c r="C7" s="18">
        <v>26588.22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3">
        <f t="shared" si="0"/>
        <v>26588.22</v>
      </c>
    </row>
    <row r="8" spans="1:47" x14ac:dyDescent="0.25">
      <c r="A8" s="2" t="s">
        <v>164</v>
      </c>
      <c r="B8" s="53" t="s">
        <v>174</v>
      </c>
      <c r="C8" s="18"/>
      <c r="D8" s="18">
        <v>11019.75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1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3">
        <f t="shared" si="0"/>
        <v>11019.75</v>
      </c>
    </row>
    <row r="9" spans="1:47" x14ac:dyDescent="0.25">
      <c r="A9" s="2" t="s">
        <v>164</v>
      </c>
      <c r="B9" s="117" t="s">
        <v>175</v>
      </c>
      <c r="C9" s="18"/>
      <c r="D9" s="18">
        <v>1255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3">
        <f t="shared" si="0"/>
        <v>1255</v>
      </c>
    </row>
    <row r="10" spans="1:47" x14ac:dyDescent="0.25">
      <c r="A10" s="2" t="s">
        <v>194</v>
      </c>
      <c r="B10" s="117" t="s">
        <v>195</v>
      </c>
      <c r="C10" s="18"/>
      <c r="D10" s="18"/>
      <c r="E10" s="18"/>
      <c r="F10" s="18"/>
      <c r="G10" s="18"/>
      <c r="H10" s="18"/>
      <c r="I10" s="18"/>
      <c r="J10" s="18"/>
      <c r="K10" s="18"/>
      <c r="L10" s="18">
        <v>2631.94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3">
        <f t="shared" si="0"/>
        <v>2631.94</v>
      </c>
    </row>
    <row r="11" spans="1:47" x14ac:dyDescent="0.25">
      <c r="A11" s="2" t="s">
        <v>201</v>
      </c>
      <c r="B11" s="117" t="s">
        <v>202</v>
      </c>
      <c r="C11" s="20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>
        <v>2087.61</v>
      </c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3">
        <f t="shared" si="0"/>
        <v>2087.61</v>
      </c>
    </row>
    <row r="12" spans="1:47" x14ac:dyDescent="0.25">
      <c r="A12" s="2" t="s">
        <v>222</v>
      </c>
      <c r="B12" s="2" t="s">
        <v>223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>
        <v>941.79</v>
      </c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3">
        <f t="shared" si="0"/>
        <v>941.79</v>
      </c>
    </row>
    <row r="13" spans="1:47" x14ac:dyDescent="0.25">
      <c r="A13" s="2" t="s">
        <v>222</v>
      </c>
      <c r="B13" s="2" t="s">
        <v>236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>
        <v>120</v>
      </c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3">
        <f t="shared" si="0"/>
        <v>120</v>
      </c>
    </row>
    <row r="14" spans="1:47" x14ac:dyDescent="0.25">
      <c r="A14" s="2" t="s">
        <v>237</v>
      </c>
      <c r="B14" s="2" t="s">
        <v>238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>
        <v>6079</v>
      </c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3"/>
      <c r="AO14" s="3"/>
      <c r="AP14" s="3"/>
      <c r="AQ14" s="3"/>
      <c r="AR14" s="3"/>
      <c r="AS14" s="3"/>
      <c r="AU14" s="3">
        <f t="shared" si="0"/>
        <v>6079</v>
      </c>
    </row>
    <row r="15" spans="1:47" x14ac:dyDescent="0.25">
      <c r="A15" s="2" t="s">
        <v>241</v>
      </c>
      <c r="B15" s="117" t="s">
        <v>242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>
        <v>8.85</v>
      </c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3">
        <f t="shared" si="0"/>
        <v>8.85</v>
      </c>
    </row>
    <row r="16" spans="1:47" x14ac:dyDescent="0.25">
      <c r="A16" s="2" t="s">
        <v>241</v>
      </c>
      <c r="B16" s="2" t="s">
        <v>245</v>
      </c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>
        <v>233.9</v>
      </c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3">
        <f t="shared" si="0"/>
        <v>233.9</v>
      </c>
    </row>
    <row r="17" spans="1:47" x14ac:dyDescent="0.25">
      <c r="A17" s="2" t="s">
        <v>249</v>
      </c>
      <c r="B17" s="2" t="s">
        <v>250</v>
      </c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>
        <v>14681.96</v>
      </c>
      <c r="AR17" s="125"/>
      <c r="AS17" s="125"/>
      <c r="AT17" s="125"/>
      <c r="AU17" s="3">
        <f t="shared" si="0"/>
        <v>14681.96</v>
      </c>
    </row>
    <row r="18" spans="1:47" x14ac:dyDescent="0.25">
      <c r="A18" s="2" t="s">
        <v>249</v>
      </c>
      <c r="B18" s="53" t="s">
        <v>251</v>
      </c>
      <c r="C18" s="125"/>
      <c r="D18" s="125"/>
      <c r="E18" s="125"/>
      <c r="F18" s="125"/>
      <c r="G18" s="121"/>
      <c r="H18" s="121"/>
      <c r="I18" s="121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>
        <v>14882</v>
      </c>
      <c r="AR18" s="125"/>
      <c r="AS18" s="125"/>
      <c r="AT18" s="125"/>
      <c r="AU18" s="3">
        <f t="shared" si="0"/>
        <v>14882</v>
      </c>
    </row>
    <row r="19" spans="1:47" x14ac:dyDescent="0.25">
      <c r="A19" s="2" t="s">
        <v>249</v>
      </c>
      <c r="B19" s="53" t="s">
        <v>252</v>
      </c>
      <c r="C19" s="121"/>
      <c r="D19" s="125"/>
      <c r="E19" s="125"/>
      <c r="F19" s="125"/>
      <c r="G19" s="121"/>
      <c r="H19" s="121"/>
      <c r="I19" s="121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>
        <v>17332.95</v>
      </c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3">
        <f t="shared" si="0"/>
        <v>17332.95</v>
      </c>
    </row>
    <row r="20" spans="1:47" x14ac:dyDescent="0.25">
      <c r="A20" s="2" t="s">
        <v>249</v>
      </c>
      <c r="B20" s="2" t="s">
        <v>256</v>
      </c>
      <c r="C20" s="125"/>
      <c r="D20" s="121"/>
      <c r="E20" s="121"/>
      <c r="F20" s="125"/>
      <c r="G20" s="125">
        <v>3690.38</v>
      </c>
      <c r="H20" s="121"/>
      <c r="I20" s="121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3">
        <f t="shared" si="0"/>
        <v>3690.38</v>
      </c>
    </row>
    <row r="21" spans="1:47" x14ac:dyDescent="0.25">
      <c r="A21" s="2" t="s">
        <v>257</v>
      </c>
      <c r="B21" s="225" t="s">
        <v>259</v>
      </c>
      <c r="C21" s="125"/>
      <c r="D21" s="121"/>
      <c r="E21" s="121"/>
      <c r="F21" s="125"/>
      <c r="G21" s="125"/>
      <c r="H21" s="121"/>
      <c r="I21" s="121"/>
      <c r="J21" s="125"/>
      <c r="K21" s="125"/>
      <c r="L21" s="125"/>
      <c r="M21" s="125"/>
      <c r="N21" s="125"/>
      <c r="O21" s="125"/>
      <c r="P21" s="125">
        <v>2142.25</v>
      </c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3"/>
    </row>
    <row r="22" spans="1:47" s="15" customFormat="1" x14ac:dyDescent="0.25">
      <c r="A22" s="2" t="s">
        <v>269</v>
      </c>
      <c r="B22" s="53" t="s">
        <v>270</v>
      </c>
      <c r="C22" s="125"/>
      <c r="D22" s="121"/>
      <c r="E22" s="121"/>
      <c r="F22" s="125"/>
      <c r="G22" s="121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>
        <v>197.56</v>
      </c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3">
        <f t="shared" si="0"/>
        <v>197.56</v>
      </c>
    </row>
    <row r="23" spans="1:47" s="15" customFormat="1" x14ac:dyDescent="0.25">
      <c r="A23" s="2" t="s">
        <v>269</v>
      </c>
      <c r="B23" s="233" t="s">
        <v>284</v>
      </c>
      <c r="C23" s="125"/>
      <c r="D23" s="121"/>
      <c r="E23" s="121"/>
      <c r="F23" s="125"/>
      <c r="G23" s="121"/>
      <c r="H23" s="121"/>
      <c r="I23" s="121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>
        <v>1123.77</v>
      </c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3">
        <f t="shared" si="0"/>
        <v>1123.77</v>
      </c>
    </row>
    <row r="24" spans="1:47" x14ac:dyDescent="0.25">
      <c r="A24" s="2" t="s">
        <v>285</v>
      </c>
      <c r="B24" s="117" t="s">
        <v>287</v>
      </c>
      <c r="C24" s="125"/>
      <c r="D24" s="121"/>
      <c r="E24" s="121"/>
      <c r="F24" s="125"/>
      <c r="G24" s="125"/>
      <c r="H24" s="121"/>
      <c r="I24" s="121"/>
      <c r="J24" s="125"/>
      <c r="K24" s="125"/>
      <c r="L24" s="125"/>
      <c r="M24" s="125"/>
      <c r="N24" s="121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>
        <v>31510.04</v>
      </c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3">
        <f t="shared" si="0"/>
        <v>31510.04</v>
      </c>
    </row>
    <row r="25" spans="1:47" x14ac:dyDescent="0.25">
      <c r="A25" s="2" t="s">
        <v>285</v>
      </c>
      <c r="B25" s="117" t="s">
        <v>288</v>
      </c>
      <c r="C25" s="125"/>
      <c r="D25" s="125">
        <v>10096.58</v>
      </c>
      <c r="E25" s="125"/>
      <c r="F25" s="125"/>
      <c r="G25" s="125"/>
      <c r="H25" s="121"/>
      <c r="I25" s="121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3">
        <f t="shared" si="0"/>
        <v>10096.58</v>
      </c>
    </row>
    <row r="26" spans="1:47" x14ac:dyDescent="0.25">
      <c r="A26" s="2" t="s">
        <v>285</v>
      </c>
      <c r="B26" s="117" t="s">
        <v>289</v>
      </c>
      <c r="C26" s="125">
        <v>25111.8</v>
      </c>
      <c r="D26" s="125"/>
      <c r="E26" s="125"/>
      <c r="F26" s="125"/>
      <c r="G26" s="125"/>
      <c r="H26" s="121"/>
      <c r="I26" s="121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3">
        <f t="shared" si="0"/>
        <v>25111.8</v>
      </c>
    </row>
    <row r="27" spans="1:47" x14ac:dyDescent="0.25">
      <c r="A27" s="2" t="s">
        <v>285</v>
      </c>
      <c r="B27" s="2" t="s">
        <v>328</v>
      </c>
      <c r="C27" s="121"/>
      <c r="D27" s="125">
        <v>1255</v>
      </c>
      <c r="E27" s="125"/>
      <c r="F27" s="125"/>
      <c r="G27" s="125"/>
      <c r="H27" s="121"/>
      <c r="I27" s="121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3">
        <f t="shared" si="0"/>
        <v>1255</v>
      </c>
    </row>
    <row r="28" spans="1:47" x14ac:dyDescent="0.25">
      <c r="A28" s="2" t="s">
        <v>291</v>
      </c>
      <c r="B28" s="53" t="s">
        <v>292</v>
      </c>
      <c r="C28" s="125"/>
      <c r="D28" s="125"/>
      <c r="E28" s="125"/>
      <c r="F28" s="125"/>
      <c r="G28" s="125"/>
      <c r="H28" s="121"/>
      <c r="I28" s="121"/>
      <c r="J28" s="125"/>
      <c r="K28" s="125"/>
      <c r="L28" s="125">
        <v>2631.94</v>
      </c>
      <c r="M28" s="125"/>
      <c r="N28" s="125"/>
      <c r="O28" s="121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3">
        <f t="shared" si="0"/>
        <v>2631.94</v>
      </c>
    </row>
    <row r="29" spans="1:47" x14ac:dyDescent="0.25">
      <c r="A29" s="2" t="s">
        <v>307</v>
      </c>
      <c r="B29" s="117" t="s">
        <v>309</v>
      </c>
      <c r="C29" s="125"/>
      <c r="D29" s="125"/>
      <c r="E29" s="125"/>
      <c r="F29" s="125"/>
      <c r="G29" s="125"/>
      <c r="H29" s="121"/>
      <c r="I29" s="121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8">
        <v>1949.83</v>
      </c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3">
        <f t="shared" si="0"/>
        <v>1949.83</v>
      </c>
    </row>
    <row r="30" spans="1:47" s="15" customFormat="1" x14ac:dyDescent="0.25">
      <c r="A30" s="2" t="s">
        <v>318</v>
      </c>
      <c r="B30" s="117" t="s">
        <v>327</v>
      </c>
      <c r="C30" s="125"/>
      <c r="D30" s="125"/>
      <c r="E30" s="125"/>
      <c r="F30" s="125"/>
      <c r="G30" s="125"/>
      <c r="H30" s="121"/>
      <c r="I30" s="121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>
        <v>47.68</v>
      </c>
      <c r="AE30" s="125"/>
      <c r="AF30" s="125"/>
      <c r="AG30" s="121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3">
        <f t="shared" si="0"/>
        <v>47.68</v>
      </c>
    </row>
    <row r="31" spans="1:47" s="15" customFormat="1" x14ac:dyDescent="0.25">
      <c r="A31" s="2" t="s">
        <v>335</v>
      </c>
      <c r="B31" s="53" t="s">
        <v>337</v>
      </c>
      <c r="C31" s="125"/>
      <c r="D31" s="125"/>
      <c r="E31" s="125"/>
      <c r="F31" s="125"/>
      <c r="G31" s="125"/>
      <c r="H31" s="121"/>
      <c r="I31" s="121"/>
      <c r="J31" s="125"/>
      <c r="K31" s="125"/>
      <c r="L31" s="125"/>
      <c r="M31" s="125"/>
      <c r="N31" s="125"/>
      <c r="O31" s="125"/>
      <c r="P31" s="125"/>
      <c r="Q31" s="125"/>
      <c r="R31" s="125">
        <v>2431.6</v>
      </c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1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3">
        <f>SUM(C31:AT31)</f>
        <v>2431.6</v>
      </c>
    </row>
    <row r="32" spans="1:47" s="15" customFormat="1" ht="14.25" customHeight="1" x14ac:dyDescent="0.25">
      <c r="A32" s="2" t="s">
        <v>335</v>
      </c>
      <c r="B32" s="53" t="s">
        <v>340</v>
      </c>
      <c r="C32" s="125"/>
      <c r="D32" s="125"/>
      <c r="E32" s="125"/>
      <c r="F32" s="125"/>
      <c r="G32" s="125"/>
      <c r="H32" s="121"/>
      <c r="I32" s="121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1"/>
      <c r="AD32" s="125"/>
      <c r="AE32" s="125"/>
      <c r="AF32" s="125"/>
      <c r="AG32" s="125">
        <v>904.58</v>
      </c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3">
        <f t="shared" si="0"/>
        <v>904.58</v>
      </c>
    </row>
    <row r="33" spans="1:47" s="15" customFormat="1" x14ac:dyDescent="0.25">
      <c r="A33" s="2" t="s">
        <v>342</v>
      </c>
      <c r="B33" s="53" t="s">
        <v>345</v>
      </c>
      <c r="C33" s="125"/>
      <c r="D33" s="125"/>
      <c r="E33" s="125"/>
      <c r="F33" s="125"/>
      <c r="G33" s="125"/>
      <c r="H33" s="121"/>
      <c r="I33" s="121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>
        <v>1570.7</v>
      </c>
      <c r="AE33" s="121"/>
      <c r="AF33" s="125"/>
      <c r="AG33" s="121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3">
        <f t="shared" si="0"/>
        <v>1570.7</v>
      </c>
    </row>
    <row r="34" spans="1:47" s="15" customFormat="1" x14ac:dyDescent="0.25">
      <c r="A34" s="2" t="s">
        <v>346</v>
      </c>
      <c r="B34" s="117" t="s">
        <v>347</v>
      </c>
      <c r="C34" s="125"/>
      <c r="D34" s="125"/>
      <c r="E34" s="125"/>
      <c r="F34" s="125"/>
      <c r="G34" s="125"/>
      <c r="H34" s="121"/>
      <c r="I34" s="121"/>
      <c r="J34" s="125"/>
      <c r="K34" s="125"/>
      <c r="L34" s="125"/>
      <c r="M34" s="125"/>
      <c r="N34" s="125"/>
      <c r="O34" s="125"/>
      <c r="P34" s="121"/>
      <c r="Q34" s="121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>
        <v>1688.46</v>
      </c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3">
        <f t="shared" si="0"/>
        <v>1688.46</v>
      </c>
    </row>
    <row r="35" spans="1:47" s="15" customFormat="1" x14ac:dyDescent="0.25">
      <c r="A35" s="2" t="s">
        <v>354</v>
      </c>
      <c r="B35" s="117" t="s">
        <v>356</v>
      </c>
      <c r="C35" s="18"/>
      <c r="D35" s="18"/>
      <c r="E35" s="18"/>
      <c r="F35" s="18"/>
      <c r="G35" s="18">
        <v>2993.95</v>
      </c>
      <c r="H35" s="121"/>
      <c r="I35" s="121"/>
      <c r="J35" s="121"/>
      <c r="K35" s="121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21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3">
        <f t="shared" ref="AU35:AU241" si="1">SUM(C35:AT35)</f>
        <v>2993.95</v>
      </c>
    </row>
    <row r="36" spans="1:47" s="15" customFormat="1" x14ac:dyDescent="0.25">
      <c r="A36" s="2" t="s">
        <v>354</v>
      </c>
      <c r="B36" s="2" t="s">
        <v>357</v>
      </c>
      <c r="C36" s="121"/>
      <c r="D36" s="121"/>
      <c r="E36" s="121"/>
      <c r="F36" s="121"/>
      <c r="G36" s="121"/>
      <c r="H36" s="121"/>
      <c r="I36" s="121"/>
      <c r="J36" s="125">
        <v>1360.5</v>
      </c>
      <c r="K36" s="125">
        <v>531.49</v>
      </c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3">
        <f t="shared" si="1"/>
        <v>1891.99</v>
      </c>
    </row>
    <row r="37" spans="1:47" s="15" customFormat="1" x14ac:dyDescent="0.25">
      <c r="A37" s="2" t="s">
        <v>354</v>
      </c>
      <c r="B37" s="117" t="s">
        <v>358</v>
      </c>
      <c r="C37" s="121"/>
      <c r="D37" s="121"/>
      <c r="E37" s="121"/>
      <c r="F37" s="121"/>
      <c r="G37" s="18"/>
      <c r="H37" s="121"/>
      <c r="I37" s="121"/>
      <c r="J37" s="125">
        <v>0.54</v>
      </c>
      <c r="K37" s="121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3">
        <f t="shared" si="1"/>
        <v>0.54</v>
      </c>
    </row>
    <row r="38" spans="1:47" s="15" customFormat="1" x14ac:dyDescent="0.25">
      <c r="A38" s="2" t="s">
        <v>354</v>
      </c>
      <c r="B38" s="117" t="s">
        <v>359</v>
      </c>
      <c r="C38" s="18"/>
      <c r="D38" s="18"/>
      <c r="E38" s="18"/>
      <c r="F38" s="18"/>
      <c r="G38" s="18"/>
      <c r="H38" s="125">
        <v>2806.98</v>
      </c>
      <c r="I38" s="125">
        <v>1177.6600000000001</v>
      </c>
      <c r="J38" s="121"/>
      <c r="K38" s="121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21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3">
        <f t="shared" si="1"/>
        <v>3984.6400000000003</v>
      </c>
    </row>
    <row r="39" spans="1:47" s="15" customFormat="1" x14ac:dyDescent="0.25">
      <c r="A39" s="2" t="s">
        <v>360</v>
      </c>
      <c r="B39" s="117" t="s">
        <v>362</v>
      </c>
      <c r="C39" s="18"/>
      <c r="D39" s="18"/>
      <c r="E39" s="18"/>
      <c r="F39" s="18"/>
      <c r="G39" s="18"/>
      <c r="H39" s="121"/>
      <c r="I39" s="121"/>
      <c r="J39" s="121"/>
      <c r="K39" s="121"/>
      <c r="L39" s="18"/>
      <c r="M39" s="18"/>
      <c r="N39" s="121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>
        <v>11557.6</v>
      </c>
      <c r="AR39" s="18"/>
      <c r="AS39" s="18"/>
      <c r="AT39" s="18"/>
      <c r="AU39" s="3">
        <f t="shared" si="1"/>
        <v>11557.6</v>
      </c>
    </row>
    <row r="40" spans="1:47" s="15" customFormat="1" x14ac:dyDescent="0.25">
      <c r="A40" s="2" t="s">
        <v>360</v>
      </c>
      <c r="B40" s="117" t="s">
        <v>361</v>
      </c>
      <c r="C40" s="18"/>
      <c r="D40" s="18"/>
      <c r="E40" s="18"/>
      <c r="F40" s="18"/>
      <c r="G40" s="18"/>
      <c r="H40" s="121"/>
      <c r="I40" s="121"/>
      <c r="J40" s="121"/>
      <c r="K40" s="121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21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>
        <v>12886.71</v>
      </c>
      <c r="AR40" s="18"/>
      <c r="AS40" s="18"/>
      <c r="AT40" s="18"/>
      <c r="AU40" s="3">
        <f t="shared" si="1"/>
        <v>12886.71</v>
      </c>
    </row>
    <row r="41" spans="1:47" s="15" customFormat="1" x14ac:dyDescent="0.25">
      <c r="A41" s="2" t="s">
        <v>360</v>
      </c>
      <c r="B41" s="53" t="s">
        <v>366</v>
      </c>
      <c r="C41" s="18"/>
      <c r="D41" s="18"/>
      <c r="E41" s="18"/>
      <c r="F41" s="18"/>
      <c r="G41" s="18"/>
      <c r="H41" s="121"/>
      <c r="I41" s="121"/>
      <c r="J41" s="121"/>
      <c r="K41" s="121"/>
      <c r="L41" s="18"/>
      <c r="M41" s="18"/>
      <c r="N41" s="18"/>
      <c r="O41" s="18"/>
      <c r="P41" s="121"/>
      <c r="Q41" s="121"/>
      <c r="R41" s="18"/>
      <c r="S41" s="18"/>
      <c r="T41" s="18"/>
      <c r="U41" s="18"/>
      <c r="V41" s="18"/>
      <c r="W41" s="18"/>
      <c r="X41" s="18"/>
      <c r="Y41" s="121"/>
      <c r="Z41" s="18"/>
      <c r="AA41" s="18"/>
      <c r="AB41" s="18"/>
      <c r="AC41" s="18"/>
      <c r="AD41" s="18"/>
      <c r="AE41" s="18"/>
      <c r="AF41" s="18"/>
      <c r="AG41" s="121"/>
      <c r="AH41" s="18"/>
      <c r="AI41" s="18"/>
      <c r="AJ41" s="18">
        <v>25724.19</v>
      </c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3">
        <f t="shared" si="1"/>
        <v>25724.19</v>
      </c>
    </row>
    <row r="42" spans="1:47" s="15" customFormat="1" x14ac:dyDescent="0.25">
      <c r="A42" s="2" t="s">
        <v>360</v>
      </c>
      <c r="B42" s="2" t="s">
        <v>369</v>
      </c>
      <c r="C42" s="18"/>
      <c r="D42" s="18"/>
      <c r="E42" s="18"/>
      <c r="F42" s="18"/>
      <c r="G42" s="18"/>
      <c r="H42" s="121"/>
      <c r="I42" s="121"/>
      <c r="J42" s="125">
        <v>1521.73</v>
      </c>
      <c r="K42" s="125">
        <v>795.46</v>
      </c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21"/>
      <c r="Z42" s="18"/>
      <c r="AA42" s="18"/>
      <c r="AB42" s="18"/>
      <c r="AC42" s="18"/>
      <c r="AD42" s="18"/>
      <c r="AE42" s="18"/>
      <c r="AF42" s="18"/>
      <c r="AG42" s="121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3">
        <f t="shared" si="1"/>
        <v>2317.19</v>
      </c>
    </row>
    <row r="43" spans="1:47" s="15" customFormat="1" x14ac:dyDescent="0.25">
      <c r="A43" s="2" t="s">
        <v>360</v>
      </c>
      <c r="B43" s="2" t="s">
        <v>368</v>
      </c>
      <c r="C43" s="18"/>
      <c r="D43" s="18"/>
      <c r="E43" s="18"/>
      <c r="F43" s="18"/>
      <c r="G43" s="18"/>
      <c r="H43" s="121"/>
      <c r="I43" s="121"/>
      <c r="J43" s="125">
        <v>37.92</v>
      </c>
      <c r="K43" s="121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21"/>
      <c r="Z43" s="18"/>
      <c r="AA43" s="18"/>
      <c r="AB43" s="18"/>
      <c r="AC43" s="18"/>
      <c r="AD43" s="18"/>
      <c r="AE43" s="18"/>
      <c r="AF43" s="18"/>
      <c r="AG43" s="121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3">
        <f t="shared" si="1"/>
        <v>37.92</v>
      </c>
    </row>
    <row r="44" spans="1:47" s="15" customFormat="1" x14ac:dyDescent="0.25">
      <c r="A44" s="2" t="s">
        <v>375</v>
      </c>
      <c r="B44" s="117" t="s">
        <v>381</v>
      </c>
      <c r="C44" s="18"/>
      <c r="D44" s="18"/>
      <c r="E44" s="18"/>
      <c r="F44" s="18"/>
      <c r="G44" s="18"/>
      <c r="H44" s="121"/>
      <c r="I44" s="121"/>
      <c r="J44" s="125">
        <v>1086.8</v>
      </c>
      <c r="K44" s="125">
        <v>526.29999999999995</v>
      </c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21"/>
      <c r="Z44" s="18"/>
      <c r="AA44" s="18"/>
      <c r="AB44" s="18"/>
      <c r="AC44" s="18"/>
      <c r="AD44" s="18"/>
      <c r="AE44" s="18"/>
      <c r="AF44" s="18"/>
      <c r="AG44" s="121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3">
        <f t="shared" si="1"/>
        <v>1613.1</v>
      </c>
    </row>
    <row r="45" spans="1:47" s="15" customFormat="1" x14ac:dyDescent="0.25">
      <c r="A45" s="2" t="s">
        <v>375</v>
      </c>
      <c r="B45" s="53" t="s">
        <v>382</v>
      </c>
      <c r="C45" s="18"/>
      <c r="D45" s="18"/>
      <c r="E45" s="18"/>
      <c r="F45" s="18"/>
      <c r="G45" s="18"/>
      <c r="H45" s="18"/>
      <c r="I45" s="18"/>
      <c r="J45" s="125">
        <v>31.94</v>
      </c>
      <c r="K45" s="121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21"/>
      <c r="X45" s="18"/>
      <c r="Y45" s="121"/>
      <c r="Z45" s="18"/>
      <c r="AA45" s="18"/>
      <c r="AB45" s="18"/>
      <c r="AC45" s="18"/>
      <c r="AD45" s="18"/>
      <c r="AE45" s="18"/>
      <c r="AF45" s="18"/>
      <c r="AG45" s="121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3">
        <f t="shared" si="1"/>
        <v>31.94</v>
      </c>
    </row>
    <row r="46" spans="1:47" s="15" customFormat="1" x14ac:dyDescent="0.25">
      <c r="A46" s="2" t="s">
        <v>375</v>
      </c>
      <c r="B46" s="117" t="s">
        <v>383</v>
      </c>
      <c r="C46" s="18"/>
      <c r="D46" s="18"/>
      <c r="E46" s="18"/>
      <c r="F46" s="18"/>
      <c r="G46" s="18"/>
      <c r="H46" s="18"/>
      <c r="I46" s="18"/>
      <c r="J46" s="121"/>
      <c r="K46" s="125">
        <v>147</v>
      </c>
      <c r="L46" s="18"/>
      <c r="M46" s="18"/>
      <c r="N46" s="18"/>
      <c r="O46" s="18"/>
      <c r="P46" s="18"/>
      <c r="Q46" s="18"/>
      <c r="R46" s="121"/>
      <c r="S46" s="121"/>
      <c r="T46" s="18"/>
      <c r="U46" s="18"/>
      <c r="V46" s="18"/>
      <c r="W46" s="18"/>
      <c r="X46" s="18"/>
      <c r="Y46" s="121"/>
      <c r="Z46" s="18"/>
      <c r="AA46" s="18"/>
      <c r="AB46" s="18"/>
      <c r="AC46" s="18"/>
      <c r="AD46" s="18"/>
      <c r="AE46" s="18"/>
      <c r="AF46" s="18"/>
      <c r="AG46" s="121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3">
        <f t="shared" si="1"/>
        <v>147</v>
      </c>
    </row>
    <row r="47" spans="1:47" s="15" customFormat="1" x14ac:dyDescent="0.25">
      <c r="A47" s="2" t="s">
        <v>375</v>
      </c>
      <c r="B47" s="53" t="s">
        <v>386</v>
      </c>
      <c r="C47" s="18"/>
      <c r="D47" s="18"/>
      <c r="E47" s="18"/>
      <c r="F47" s="18"/>
      <c r="G47" s="18"/>
      <c r="H47" s="18"/>
      <c r="I47" s="18"/>
      <c r="J47" s="18">
        <v>1171.8</v>
      </c>
      <c r="K47" s="18">
        <v>408.98</v>
      </c>
      <c r="L47" s="18"/>
      <c r="M47" s="18"/>
      <c r="N47" s="18"/>
      <c r="O47" s="18"/>
      <c r="P47" s="18"/>
      <c r="Q47" s="18"/>
      <c r="R47" s="121"/>
      <c r="S47" s="121"/>
      <c r="T47" s="18"/>
      <c r="U47" s="18"/>
      <c r="V47" s="18"/>
      <c r="W47" s="18"/>
      <c r="X47" s="18"/>
      <c r="Y47" s="121"/>
      <c r="Z47" s="18"/>
      <c r="AA47" s="18"/>
      <c r="AB47" s="18"/>
      <c r="AC47" s="18"/>
      <c r="AD47" s="18"/>
      <c r="AE47" s="18"/>
      <c r="AF47" s="18"/>
      <c r="AG47" s="121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3">
        <f t="shared" si="1"/>
        <v>1580.78</v>
      </c>
    </row>
    <row r="48" spans="1:47" s="15" customFormat="1" ht="15.75" customHeight="1" x14ac:dyDescent="0.25">
      <c r="A48" s="2" t="s">
        <v>384</v>
      </c>
      <c r="B48" s="117" t="s">
        <v>404</v>
      </c>
      <c r="C48" s="18"/>
      <c r="D48" s="18"/>
      <c r="E48" s="18"/>
      <c r="F48" s="18"/>
      <c r="G48" s="121"/>
      <c r="H48" s="125">
        <v>2412.06</v>
      </c>
      <c r="I48" s="125">
        <v>978.6</v>
      </c>
      <c r="J48" s="121"/>
      <c r="K48" s="121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21"/>
      <c r="Z48" s="18"/>
      <c r="AA48" s="18"/>
      <c r="AB48" s="18"/>
      <c r="AC48" s="18"/>
      <c r="AD48" s="18"/>
      <c r="AE48" s="18"/>
      <c r="AF48" s="18"/>
      <c r="AG48" s="121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3">
        <f t="shared" si="1"/>
        <v>3390.66</v>
      </c>
    </row>
    <row r="49" spans="1:47" s="15" customFormat="1" ht="15.75" customHeight="1" x14ac:dyDescent="0.25">
      <c r="A49" s="2" t="s">
        <v>405</v>
      </c>
      <c r="B49" s="117" t="s">
        <v>406</v>
      </c>
      <c r="C49" s="125">
        <v>24307.08</v>
      </c>
      <c r="D49" s="121"/>
      <c r="E49" s="121"/>
      <c r="F49" s="121"/>
      <c r="G49" s="121"/>
      <c r="H49" s="121"/>
      <c r="I49" s="121"/>
      <c r="J49" s="121"/>
      <c r="K49" s="121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21"/>
      <c r="Z49" s="18"/>
      <c r="AA49" s="18"/>
      <c r="AB49" s="18"/>
      <c r="AC49" s="18"/>
      <c r="AD49" s="18"/>
      <c r="AE49" s="18"/>
      <c r="AF49" s="18"/>
      <c r="AG49" s="121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3">
        <f t="shared" si="1"/>
        <v>24307.08</v>
      </c>
    </row>
    <row r="50" spans="1:47" s="15" customFormat="1" ht="15.75" customHeight="1" x14ac:dyDescent="0.25">
      <c r="A50" s="2" t="s">
        <v>405</v>
      </c>
      <c r="B50" s="117" t="s">
        <v>407</v>
      </c>
      <c r="C50" s="121"/>
      <c r="D50" s="125">
        <v>9993.57</v>
      </c>
      <c r="E50" s="125"/>
      <c r="F50" s="121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21"/>
      <c r="Z50" s="18"/>
      <c r="AA50" s="18"/>
      <c r="AB50" s="18"/>
      <c r="AC50" s="18"/>
      <c r="AD50" s="18"/>
      <c r="AE50" s="18"/>
      <c r="AF50" s="18"/>
      <c r="AG50" s="121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3">
        <f t="shared" si="1"/>
        <v>9993.57</v>
      </c>
    </row>
    <row r="51" spans="1:47" s="15" customFormat="1" ht="15.75" customHeight="1" x14ac:dyDescent="0.25">
      <c r="A51" s="2" t="s">
        <v>405</v>
      </c>
      <c r="B51" s="2" t="s">
        <v>408</v>
      </c>
      <c r="C51" s="121"/>
      <c r="D51" s="125">
        <v>1255</v>
      </c>
      <c r="E51" s="125"/>
      <c r="F51" s="121"/>
      <c r="G51" s="18"/>
      <c r="H51" s="18"/>
      <c r="I51" s="18"/>
      <c r="J51" s="18"/>
      <c r="K51" s="18"/>
      <c r="L51" s="18"/>
      <c r="M51" s="18"/>
      <c r="N51" s="125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21"/>
      <c r="Z51" s="18"/>
      <c r="AA51" s="18"/>
      <c r="AB51" s="18"/>
      <c r="AC51" s="18"/>
      <c r="AD51" s="18"/>
      <c r="AE51" s="18"/>
      <c r="AF51" s="18"/>
      <c r="AG51" s="121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3">
        <f t="shared" si="1"/>
        <v>1255</v>
      </c>
    </row>
    <row r="52" spans="1:47" s="15" customFormat="1" ht="15.75" customHeight="1" x14ac:dyDescent="0.25">
      <c r="A52" s="2" t="s">
        <v>416</v>
      </c>
      <c r="B52" s="53" t="s">
        <v>421</v>
      </c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21"/>
      <c r="Z52" s="18"/>
      <c r="AA52" s="18"/>
      <c r="AB52" s="18"/>
      <c r="AC52" s="18">
        <v>288</v>
      </c>
      <c r="AD52" s="18"/>
      <c r="AE52" s="18"/>
      <c r="AF52" s="18"/>
      <c r="AG52" s="121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3">
        <f t="shared" si="1"/>
        <v>288</v>
      </c>
    </row>
    <row r="53" spans="1:47" s="15" customFormat="1" ht="15.75" customHeight="1" x14ac:dyDescent="0.25">
      <c r="A53" s="2" t="s">
        <v>416</v>
      </c>
      <c r="B53" s="53" t="s">
        <v>424</v>
      </c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21"/>
      <c r="Z53" s="18"/>
      <c r="AA53" s="18"/>
      <c r="AB53" s="18"/>
      <c r="AC53" s="18"/>
      <c r="AD53" s="18"/>
      <c r="AE53" s="18"/>
      <c r="AF53" s="18"/>
      <c r="AG53" s="125">
        <v>15549.8</v>
      </c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3">
        <f t="shared" si="1"/>
        <v>15549.8</v>
      </c>
    </row>
    <row r="54" spans="1:47" s="15" customFormat="1" ht="15.75" customHeight="1" x14ac:dyDescent="0.25">
      <c r="A54" s="2" t="s">
        <v>426</v>
      </c>
      <c r="B54" s="119" t="s">
        <v>427</v>
      </c>
      <c r="C54" s="18"/>
      <c r="D54" s="18"/>
      <c r="E54" s="18"/>
      <c r="F54" s="18"/>
      <c r="G54" s="18"/>
      <c r="H54" s="18"/>
      <c r="I54" s="18"/>
      <c r="J54" s="18"/>
      <c r="K54" s="18"/>
      <c r="L54" s="18">
        <v>1582.68</v>
      </c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21"/>
      <c r="Z54" s="18"/>
      <c r="AA54" s="18"/>
      <c r="AB54" s="18"/>
      <c r="AC54" s="18"/>
      <c r="AD54" s="18"/>
      <c r="AE54" s="18"/>
      <c r="AF54" s="18"/>
      <c r="AG54" s="125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3">
        <f t="shared" si="1"/>
        <v>1582.68</v>
      </c>
    </row>
    <row r="55" spans="1:47" s="15" customFormat="1" ht="15.75" customHeight="1" x14ac:dyDescent="0.25">
      <c r="A55" s="2" t="s">
        <v>426</v>
      </c>
      <c r="B55" s="53" t="s">
        <v>428</v>
      </c>
      <c r="C55" s="18"/>
      <c r="D55" s="18"/>
      <c r="E55" s="18"/>
      <c r="F55" s="18"/>
      <c r="G55" s="18"/>
      <c r="H55" s="18"/>
      <c r="I55" s="18"/>
      <c r="J55" s="18"/>
      <c r="K55" s="18"/>
      <c r="L55" s="18">
        <v>2631.95</v>
      </c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21"/>
      <c r="Z55" s="18"/>
      <c r="AA55" s="18"/>
      <c r="AB55" s="18"/>
      <c r="AC55" s="18"/>
      <c r="AD55" s="18"/>
      <c r="AE55" s="18"/>
      <c r="AF55" s="18"/>
      <c r="AG55" s="125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3">
        <f t="shared" si="1"/>
        <v>2631.95</v>
      </c>
    </row>
    <row r="56" spans="1:47" s="15" customFormat="1" ht="15.75" customHeight="1" x14ac:dyDescent="0.25">
      <c r="A56" s="2" t="s">
        <v>434</v>
      </c>
      <c r="B56" s="53" t="s">
        <v>438</v>
      </c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21"/>
      <c r="Z56" s="18"/>
      <c r="AA56" s="18"/>
      <c r="AB56" s="18"/>
      <c r="AC56" s="18"/>
      <c r="AD56" s="18"/>
      <c r="AE56" s="18"/>
      <c r="AF56" s="18"/>
      <c r="AG56" s="125">
        <v>1940.73</v>
      </c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3">
        <f t="shared" si="1"/>
        <v>1940.73</v>
      </c>
    </row>
    <row r="57" spans="1:47" s="15" customFormat="1" ht="15.75" customHeight="1" x14ac:dyDescent="0.25">
      <c r="A57" s="2" t="s">
        <v>441</v>
      </c>
      <c r="B57" s="119" t="s">
        <v>445</v>
      </c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21"/>
      <c r="Z57" s="18"/>
      <c r="AA57" s="18"/>
      <c r="AB57" s="18"/>
      <c r="AC57" s="121"/>
      <c r="AD57" s="18"/>
      <c r="AE57" s="18"/>
      <c r="AF57" s="18"/>
      <c r="AG57" s="125">
        <v>1680.62</v>
      </c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3">
        <f t="shared" si="1"/>
        <v>1680.62</v>
      </c>
    </row>
    <row r="58" spans="1:47" s="15" customFormat="1" ht="15.75" customHeight="1" x14ac:dyDescent="0.25">
      <c r="A58" s="2" t="s">
        <v>451</v>
      </c>
      <c r="B58" s="2" t="s">
        <v>452</v>
      </c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21"/>
      <c r="Z58" s="18"/>
      <c r="AA58" s="18"/>
      <c r="AB58" s="18"/>
      <c r="AC58" s="121"/>
      <c r="AD58" s="18"/>
      <c r="AE58" s="18"/>
      <c r="AF58" s="18"/>
      <c r="AG58" s="125"/>
      <c r="AH58" s="18"/>
      <c r="AI58" s="18"/>
      <c r="AJ58" s="18">
        <v>30</v>
      </c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3">
        <f t="shared" si="1"/>
        <v>30</v>
      </c>
    </row>
    <row r="59" spans="1:47" s="15" customFormat="1" ht="15.75" customHeight="1" x14ac:dyDescent="0.25">
      <c r="A59" s="2" t="s">
        <v>454</v>
      </c>
      <c r="B59" s="2" t="s">
        <v>455</v>
      </c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>
        <v>308</v>
      </c>
      <c r="S59" s="18"/>
      <c r="T59" s="18"/>
      <c r="U59" s="18"/>
      <c r="V59" s="18"/>
      <c r="W59" s="18"/>
      <c r="X59" s="18"/>
      <c r="Y59" s="121"/>
      <c r="Z59" s="18"/>
      <c r="AA59" s="18"/>
      <c r="AB59" s="18"/>
      <c r="AC59" s="121"/>
      <c r="AD59" s="18"/>
      <c r="AE59" s="18"/>
      <c r="AF59" s="18"/>
      <c r="AG59" s="125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3">
        <f t="shared" si="1"/>
        <v>308</v>
      </c>
    </row>
    <row r="60" spans="1:47" s="15" customFormat="1" ht="15.75" customHeight="1" x14ac:dyDescent="0.25">
      <c r="A60" s="2" t="s">
        <v>465</v>
      </c>
      <c r="B60" s="2" t="s">
        <v>470</v>
      </c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21"/>
      <c r="Z60" s="18"/>
      <c r="AA60" s="18"/>
      <c r="AB60" s="18"/>
      <c r="AC60" s="121"/>
      <c r="AD60" s="18"/>
      <c r="AE60" s="18"/>
      <c r="AF60" s="18"/>
      <c r="AG60" s="125">
        <v>1001.25</v>
      </c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3">
        <f t="shared" si="1"/>
        <v>1001.25</v>
      </c>
    </row>
    <row r="61" spans="1:47" s="15" customFormat="1" ht="15.75" customHeight="1" x14ac:dyDescent="0.25">
      <c r="A61" s="2" t="s">
        <v>473</v>
      </c>
      <c r="B61" s="2" t="s">
        <v>479</v>
      </c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21"/>
      <c r="P61" s="18"/>
      <c r="Q61" s="18"/>
      <c r="R61" s="18"/>
      <c r="S61" s="18"/>
      <c r="T61" s="18"/>
      <c r="U61" s="18"/>
      <c r="V61" s="18"/>
      <c r="W61" s="18"/>
      <c r="X61" s="18"/>
      <c r="Y61" s="121"/>
      <c r="Z61" s="18"/>
      <c r="AA61" s="18"/>
      <c r="AB61" s="18"/>
      <c r="AC61" s="121"/>
      <c r="AD61" s="18"/>
      <c r="AE61" s="18"/>
      <c r="AF61" s="18"/>
      <c r="AG61" s="125">
        <v>18610.060000000001</v>
      </c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3">
        <f t="shared" si="1"/>
        <v>18610.060000000001</v>
      </c>
    </row>
    <row r="62" spans="1:47" s="15" customFormat="1" ht="15.75" customHeight="1" x14ac:dyDescent="0.25">
      <c r="A62" s="2" t="s">
        <v>480</v>
      </c>
      <c r="B62" s="212" t="s">
        <v>487</v>
      </c>
      <c r="C62" s="181"/>
      <c r="D62"/>
      <c r="E62"/>
      <c r="F62"/>
      <c r="G62" s="11"/>
      <c r="H62" s="11"/>
      <c r="I62" s="18"/>
      <c r="J62" s="18">
        <v>1150.9100000000001</v>
      </c>
      <c r="K62" s="18">
        <v>395.71</v>
      </c>
      <c r="L62" s="18"/>
      <c r="M62" s="18"/>
      <c r="N62" s="18"/>
      <c r="O62" s="121"/>
      <c r="P62" s="18"/>
      <c r="Q62" s="18"/>
      <c r="R62" s="18"/>
      <c r="S62" s="18"/>
      <c r="T62" s="18"/>
      <c r="U62" s="18"/>
      <c r="V62" s="18"/>
      <c r="W62" s="18"/>
      <c r="X62" s="18"/>
      <c r="Y62" s="121"/>
      <c r="Z62" s="18"/>
      <c r="AA62" s="18"/>
      <c r="AB62" s="18"/>
      <c r="AC62" s="121"/>
      <c r="AD62" s="18"/>
      <c r="AE62" s="18"/>
      <c r="AF62" s="18"/>
      <c r="AG62" s="11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3">
        <f t="shared" si="1"/>
        <v>1546.6200000000001</v>
      </c>
    </row>
    <row r="63" spans="1:47" s="15" customFormat="1" ht="15.75" customHeight="1" x14ac:dyDescent="0.25">
      <c r="A63" s="2" t="s">
        <v>480</v>
      </c>
      <c r="B63" s="53" t="s">
        <v>488</v>
      </c>
      <c r="C63" s="121"/>
      <c r="D63" s="121"/>
      <c r="E63" s="121"/>
      <c r="F63" s="121"/>
      <c r="G63" s="18"/>
      <c r="H63" s="18"/>
      <c r="I63" s="18"/>
      <c r="J63" s="18">
        <v>7.19</v>
      </c>
      <c r="K63" s="18"/>
      <c r="L63" s="18"/>
      <c r="M63" s="18"/>
      <c r="N63" s="18"/>
      <c r="O63" s="121"/>
      <c r="P63" s="18"/>
      <c r="Q63" s="18"/>
      <c r="R63" s="18"/>
      <c r="S63" s="18"/>
      <c r="T63" s="18"/>
      <c r="U63" s="18"/>
      <c r="V63" s="18"/>
      <c r="W63" s="18"/>
      <c r="X63" s="18"/>
      <c r="Y63" s="121"/>
      <c r="Z63" s="18"/>
      <c r="AA63" s="18"/>
      <c r="AB63" s="18"/>
      <c r="AC63" s="121"/>
      <c r="AD63" s="18"/>
      <c r="AE63" s="18"/>
      <c r="AF63" s="18"/>
      <c r="AG63" s="121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3">
        <f t="shared" si="1"/>
        <v>7.19</v>
      </c>
    </row>
    <row r="64" spans="1:47" s="15" customFormat="1" ht="15.75" customHeight="1" x14ac:dyDescent="0.25">
      <c r="A64" s="2" t="s">
        <v>480</v>
      </c>
      <c r="B64" s="211" t="s">
        <v>489</v>
      </c>
      <c r="C64" s="121"/>
      <c r="D64" s="121"/>
      <c r="E64" s="121"/>
      <c r="F64" s="121"/>
      <c r="G64" s="18"/>
      <c r="H64" s="18"/>
      <c r="I64" s="18"/>
      <c r="J64" s="18">
        <v>1308.79</v>
      </c>
      <c r="K64" s="18">
        <v>711.37</v>
      </c>
      <c r="L64" s="18"/>
      <c r="M64" s="18"/>
      <c r="N64" s="18"/>
      <c r="O64" s="121"/>
      <c r="P64" s="121"/>
      <c r="Q64" s="121"/>
      <c r="R64" s="18"/>
      <c r="S64" s="18"/>
      <c r="T64" s="18"/>
      <c r="U64" s="18"/>
      <c r="V64" s="18"/>
      <c r="W64" s="18"/>
      <c r="X64" s="18"/>
      <c r="Y64" s="121"/>
      <c r="Z64" s="18"/>
      <c r="AA64" s="18"/>
      <c r="AB64" s="18"/>
      <c r="AC64" s="121"/>
      <c r="AD64" s="18"/>
      <c r="AE64" s="18"/>
      <c r="AF64" s="18"/>
      <c r="AG64" s="121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3">
        <f t="shared" si="1"/>
        <v>2020.1599999999999</v>
      </c>
    </row>
    <row r="65" spans="1:47" s="15" customFormat="1" ht="15.75" customHeight="1" x14ac:dyDescent="0.25">
      <c r="A65" s="2" t="s">
        <v>480</v>
      </c>
      <c r="B65" s="53" t="s">
        <v>490</v>
      </c>
      <c r="C65" s="121"/>
      <c r="D65" s="121"/>
      <c r="E65" s="121"/>
      <c r="F65" s="121"/>
      <c r="G65" s="18"/>
      <c r="H65" s="18"/>
      <c r="I65" s="18"/>
      <c r="J65" s="18">
        <v>24.75</v>
      </c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21"/>
      <c r="Z65" s="18"/>
      <c r="AA65" s="18"/>
      <c r="AB65" s="18"/>
      <c r="AC65" s="156"/>
      <c r="AD65" s="75"/>
      <c r="AE65" s="18"/>
      <c r="AF65" s="18"/>
      <c r="AG65" s="121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3">
        <f t="shared" si="1"/>
        <v>24.75</v>
      </c>
    </row>
    <row r="66" spans="1:47" s="15" customFormat="1" ht="15.75" customHeight="1" x14ac:dyDescent="0.25">
      <c r="A66" s="2" t="s">
        <v>480</v>
      </c>
      <c r="B66" s="212" t="s">
        <v>491</v>
      </c>
      <c r="C66" s="121"/>
      <c r="D66" s="125"/>
      <c r="E66" s="125"/>
      <c r="F66" s="121"/>
      <c r="G66" s="18"/>
      <c r="H66" s="18">
        <v>2314.3200000000002</v>
      </c>
      <c r="I66" s="18">
        <v>1000.21</v>
      </c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21"/>
      <c r="Z66" s="18"/>
      <c r="AA66" s="18"/>
      <c r="AB66" s="18"/>
      <c r="AC66" s="156"/>
      <c r="AD66" s="75"/>
      <c r="AE66" s="18"/>
      <c r="AF66" s="18"/>
      <c r="AG66" s="121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3">
        <f t="shared" si="1"/>
        <v>3314.53</v>
      </c>
    </row>
    <row r="67" spans="1:47" s="15" customFormat="1" ht="15.75" customHeight="1" x14ac:dyDescent="0.25">
      <c r="A67" s="2" t="s">
        <v>480</v>
      </c>
      <c r="B67" s="2" t="s">
        <v>495</v>
      </c>
      <c r="C67" s="121"/>
      <c r="D67" s="121"/>
      <c r="E67" s="121"/>
      <c r="F67" s="121"/>
      <c r="G67" s="18">
        <v>3732.53</v>
      </c>
      <c r="H67" s="18"/>
      <c r="I67" s="18"/>
      <c r="J67" s="18"/>
      <c r="K67" s="18"/>
      <c r="L67" s="18"/>
      <c r="M67" s="18"/>
      <c r="N67" s="121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21"/>
      <c r="Z67" s="18"/>
      <c r="AA67" s="18"/>
      <c r="AB67" s="18"/>
      <c r="AC67" s="156"/>
      <c r="AD67" s="75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3">
        <f t="shared" si="1"/>
        <v>3732.53</v>
      </c>
    </row>
    <row r="68" spans="1:47" s="15" customFormat="1" ht="15.75" customHeight="1" x14ac:dyDescent="0.25">
      <c r="A68" s="2" t="s">
        <v>500</v>
      </c>
      <c r="B68" s="53" t="s">
        <v>501</v>
      </c>
      <c r="C68" s="121"/>
      <c r="D68" s="121"/>
      <c r="E68" s="121"/>
      <c r="F68" s="121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21"/>
      <c r="Z68" s="18"/>
      <c r="AA68" s="18"/>
      <c r="AB68" s="18"/>
      <c r="AC68" s="156"/>
      <c r="AD68" s="75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>
        <v>14792.87</v>
      </c>
      <c r="AR68" s="18"/>
      <c r="AS68" s="18"/>
      <c r="AT68" s="18"/>
      <c r="AU68" s="3">
        <f t="shared" si="1"/>
        <v>14792.87</v>
      </c>
    </row>
    <row r="69" spans="1:47" s="15" customFormat="1" ht="15.75" customHeight="1" x14ac:dyDescent="0.25">
      <c r="A69" s="2" t="s">
        <v>500</v>
      </c>
      <c r="B69" s="53" t="s">
        <v>502</v>
      </c>
      <c r="C69" s="121"/>
      <c r="D69" s="121"/>
      <c r="E69" s="121"/>
      <c r="F69" s="121"/>
      <c r="G69" s="14"/>
      <c r="H69" s="14"/>
      <c r="I69" s="18"/>
      <c r="J69" s="18"/>
      <c r="K69" s="14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21"/>
      <c r="Z69" s="18"/>
      <c r="AA69" s="18"/>
      <c r="AB69" s="18"/>
      <c r="AC69" s="156"/>
      <c r="AD69" s="75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>
        <v>13006.06</v>
      </c>
      <c r="AR69" s="18"/>
      <c r="AS69" s="18"/>
      <c r="AT69" s="18"/>
      <c r="AU69" s="3">
        <f t="shared" si="1"/>
        <v>13006.06</v>
      </c>
    </row>
    <row r="70" spans="1:47" s="15" customFormat="1" ht="15.75" customHeight="1" x14ac:dyDescent="0.25">
      <c r="A70" s="2" t="s">
        <v>500</v>
      </c>
      <c r="B70" s="2" t="s">
        <v>503</v>
      </c>
      <c r="C70" s="125">
        <f>24063.34+182.5+182.5</f>
        <v>24428.34</v>
      </c>
      <c r="D70" s="121"/>
      <c r="E70" s="125">
        <f>54.75+54.75</f>
        <v>109.5</v>
      </c>
      <c r="F70" s="121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21"/>
      <c r="X70" s="18"/>
      <c r="Y70" s="18"/>
      <c r="Z70" s="18"/>
      <c r="AA70" s="18"/>
      <c r="AB70" s="18"/>
      <c r="AC70" s="75"/>
      <c r="AD70" s="75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3">
        <f t="shared" si="1"/>
        <v>24537.84</v>
      </c>
    </row>
    <row r="71" spans="1:47" s="15" customFormat="1" ht="15.75" customHeight="1" x14ac:dyDescent="0.25">
      <c r="A71" s="2" t="s">
        <v>504</v>
      </c>
      <c r="B71" s="2" t="s">
        <v>505</v>
      </c>
      <c r="C71" s="121"/>
      <c r="D71" s="125">
        <v>10093.5</v>
      </c>
      <c r="E71" s="121"/>
      <c r="F71" s="121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21"/>
      <c r="X71" s="18"/>
      <c r="Y71" s="18"/>
      <c r="Z71" s="18"/>
      <c r="AA71" s="18"/>
      <c r="AB71" s="18"/>
      <c r="AC71" s="75"/>
      <c r="AD71" s="75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3">
        <f t="shared" si="1"/>
        <v>10093.5</v>
      </c>
    </row>
    <row r="72" spans="1:47" s="15" customFormat="1" ht="15.75" customHeight="1" x14ac:dyDescent="0.25">
      <c r="A72" s="2" t="s">
        <v>504</v>
      </c>
      <c r="B72" s="53" t="s">
        <v>506</v>
      </c>
      <c r="C72" s="121"/>
      <c r="D72" s="125">
        <v>1255</v>
      </c>
      <c r="E72" s="121"/>
      <c r="F72" s="121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21"/>
      <c r="X72" s="18"/>
      <c r="Y72" s="18"/>
      <c r="Z72" s="18"/>
      <c r="AA72" s="18"/>
      <c r="AB72" s="18"/>
      <c r="AC72" s="75"/>
      <c r="AD72" s="75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3">
        <f t="shared" si="1"/>
        <v>1255</v>
      </c>
    </row>
    <row r="73" spans="1:47" s="15" customFormat="1" ht="15.75" customHeight="1" x14ac:dyDescent="0.25">
      <c r="A73" s="2" t="s">
        <v>510</v>
      </c>
      <c r="B73" s="53" t="s">
        <v>514</v>
      </c>
      <c r="C73" s="121"/>
      <c r="D73" s="121"/>
      <c r="E73" s="121"/>
      <c r="F73" s="121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21"/>
      <c r="X73" s="18"/>
      <c r="Y73" s="18"/>
      <c r="Z73" s="18"/>
      <c r="AA73" s="18"/>
      <c r="AB73" s="18"/>
      <c r="AC73" s="75"/>
      <c r="AD73" s="75"/>
      <c r="AE73" s="18"/>
      <c r="AF73" s="18"/>
      <c r="AG73" s="18">
        <v>1939.95</v>
      </c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3">
        <f t="shared" si="1"/>
        <v>1939.95</v>
      </c>
    </row>
    <row r="74" spans="1:47" s="15" customFormat="1" ht="15.75" customHeight="1" x14ac:dyDescent="0.25">
      <c r="A74" s="2" t="s">
        <v>520</v>
      </c>
      <c r="B74" s="53" t="s">
        <v>521</v>
      </c>
      <c r="C74" s="121"/>
      <c r="D74" s="121"/>
      <c r="E74" s="121"/>
      <c r="F74" s="121"/>
      <c r="G74" s="125">
        <v>34.229999999999997</v>
      </c>
      <c r="H74" s="121"/>
      <c r="I74" s="121"/>
      <c r="J74" s="121"/>
      <c r="K74" s="121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75"/>
      <c r="AD74" s="75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3">
        <f t="shared" si="1"/>
        <v>34.229999999999997</v>
      </c>
    </row>
    <row r="75" spans="1:47" s="15" customFormat="1" ht="15.75" customHeight="1" x14ac:dyDescent="0.25">
      <c r="A75" s="2" t="s">
        <v>524</v>
      </c>
      <c r="B75" s="150" t="s">
        <v>530</v>
      </c>
      <c r="C75" s="121"/>
      <c r="D75" s="121"/>
      <c r="E75" s="121"/>
      <c r="F75" s="121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75"/>
      <c r="AD75" s="75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>
        <v>13720.13</v>
      </c>
      <c r="AR75" s="18"/>
      <c r="AS75" s="18"/>
      <c r="AT75" s="18"/>
      <c r="AU75" s="3">
        <f t="shared" si="1"/>
        <v>13720.13</v>
      </c>
    </row>
    <row r="76" spans="1:47" s="15" customFormat="1" ht="15.75" customHeight="1" x14ac:dyDescent="0.25">
      <c r="A76" s="2" t="s">
        <v>563</v>
      </c>
      <c r="B76" s="53" t="s">
        <v>569</v>
      </c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21"/>
      <c r="Z76" s="18"/>
      <c r="AA76" s="18"/>
      <c r="AB76" s="18"/>
      <c r="AC76" s="75"/>
      <c r="AD76" s="75"/>
      <c r="AE76" s="18"/>
      <c r="AF76" s="18"/>
      <c r="AG76" s="18"/>
      <c r="AH76" s="18"/>
      <c r="AI76" s="18"/>
      <c r="AJ76" s="18">
        <v>29284.41</v>
      </c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3">
        <f t="shared" si="1"/>
        <v>29284.41</v>
      </c>
    </row>
    <row r="77" spans="1:47" s="15" customFormat="1" ht="15.75" customHeight="1" x14ac:dyDescent="0.25">
      <c r="A77" s="2" t="s">
        <v>575</v>
      </c>
      <c r="B77" s="150" t="s">
        <v>579</v>
      </c>
      <c r="C77" s="18"/>
      <c r="D77" s="18"/>
      <c r="E77" s="18"/>
      <c r="F77" s="18"/>
      <c r="G77" s="18"/>
      <c r="H77" s="18"/>
      <c r="I77" s="18"/>
      <c r="J77" s="18"/>
      <c r="K77" s="18"/>
      <c r="L77" s="121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21"/>
      <c r="Z77" s="18"/>
      <c r="AA77" s="18"/>
      <c r="AB77" s="18"/>
      <c r="AC77" s="75">
        <v>762.74</v>
      </c>
      <c r="AD77" s="75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3">
        <f t="shared" si="1"/>
        <v>762.74</v>
      </c>
    </row>
    <row r="78" spans="1:47" s="15" customFormat="1" ht="15.75" customHeight="1" x14ac:dyDescent="0.25">
      <c r="A78" s="2" t="s">
        <v>580</v>
      </c>
      <c r="B78" s="150" t="s">
        <v>581</v>
      </c>
      <c r="C78" s="18"/>
      <c r="D78" s="18"/>
      <c r="E78" s="18"/>
      <c r="F78" s="18"/>
      <c r="G78" s="18">
        <v>7172</v>
      </c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21"/>
      <c r="X78" s="18"/>
      <c r="Y78" s="121"/>
      <c r="Z78" s="18"/>
      <c r="AA78" s="18"/>
      <c r="AB78" s="18"/>
      <c r="AC78" s="75"/>
      <c r="AD78" s="75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3">
        <f t="shared" si="1"/>
        <v>7172</v>
      </c>
    </row>
    <row r="79" spans="1:47" s="15" customFormat="1" ht="15.75" customHeight="1" x14ac:dyDescent="0.25">
      <c r="A79" s="150" t="s">
        <v>582</v>
      </c>
      <c r="B79" s="150" t="s">
        <v>585</v>
      </c>
      <c r="C79" s="18"/>
      <c r="D79" s="18"/>
      <c r="E79" s="18"/>
      <c r="F79" s="18"/>
      <c r="G79" s="18"/>
      <c r="H79" s="18"/>
      <c r="I79" s="18"/>
      <c r="J79" s="18">
        <v>1142.2</v>
      </c>
      <c r="K79" s="18">
        <v>411.34</v>
      </c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21"/>
      <c r="X79" s="18"/>
      <c r="Y79" s="121"/>
      <c r="Z79" s="18"/>
      <c r="AA79" s="18"/>
      <c r="AB79" s="18"/>
      <c r="AC79" s="75"/>
      <c r="AD79" s="75"/>
      <c r="AE79" s="18"/>
      <c r="AF79" s="18"/>
      <c r="AG79" s="121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3">
        <f t="shared" si="1"/>
        <v>1553.54</v>
      </c>
    </row>
    <row r="80" spans="1:47" s="15" customFormat="1" ht="15.75" customHeight="1" x14ac:dyDescent="0.25">
      <c r="A80" s="150" t="s">
        <v>582</v>
      </c>
      <c r="B80" s="150" t="s">
        <v>586</v>
      </c>
      <c r="C80" s="18"/>
      <c r="D80" s="18"/>
      <c r="E80" s="18"/>
      <c r="F80" s="18"/>
      <c r="G80" s="18"/>
      <c r="H80" s="18"/>
      <c r="I80" s="18"/>
      <c r="J80" s="18">
        <v>1.22</v>
      </c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21"/>
      <c r="X80" s="18"/>
      <c r="Y80" s="121"/>
      <c r="Z80" s="18"/>
      <c r="AA80" s="121"/>
      <c r="AB80" s="121"/>
      <c r="AC80" s="156"/>
      <c r="AD80" s="156"/>
      <c r="AE80" s="121"/>
      <c r="AF80" s="18"/>
      <c r="AG80" s="121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3">
        <f t="shared" si="1"/>
        <v>1.22</v>
      </c>
    </row>
    <row r="81" spans="1:47" s="15" customFormat="1" ht="15.75" customHeight="1" x14ac:dyDescent="0.25">
      <c r="A81" s="2" t="s">
        <v>587</v>
      </c>
      <c r="B81" s="2" t="s">
        <v>588</v>
      </c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21"/>
      <c r="X81" s="18"/>
      <c r="Y81" s="121"/>
      <c r="Z81" s="18"/>
      <c r="AA81" s="18"/>
      <c r="AB81" s="18"/>
      <c r="AC81" s="75"/>
      <c r="AD81" s="75"/>
      <c r="AE81" s="18"/>
      <c r="AF81" s="18"/>
      <c r="AG81" s="125">
        <v>945.76</v>
      </c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3">
        <f t="shared" si="1"/>
        <v>945.76</v>
      </c>
    </row>
    <row r="82" spans="1:47" s="15" customFormat="1" ht="15.75" customHeight="1" x14ac:dyDescent="0.25">
      <c r="A82" s="2" t="s">
        <v>587</v>
      </c>
      <c r="B82" s="53" t="s">
        <v>595</v>
      </c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21"/>
      <c r="Z82" s="18"/>
      <c r="AA82" s="18"/>
      <c r="AB82" s="18"/>
      <c r="AC82" s="75"/>
      <c r="AD82" s="75"/>
      <c r="AE82" s="18"/>
      <c r="AF82" s="18"/>
      <c r="AG82" s="125">
        <v>17501.68</v>
      </c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3">
        <f t="shared" si="1"/>
        <v>17501.68</v>
      </c>
    </row>
    <row r="83" spans="1:47" s="15" customFormat="1" ht="15.75" customHeight="1" x14ac:dyDescent="0.25">
      <c r="A83" s="2" t="s">
        <v>587</v>
      </c>
      <c r="B83" s="150" t="s">
        <v>596</v>
      </c>
      <c r="C83" s="121"/>
      <c r="D83" s="121"/>
      <c r="E83" s="121"/>
      <c r="F83" s="121"/>
      <c r="G83" s="121"/>
      <c r="H83" s="121"/>
      <c r="I83" s="121"/>
      <c r="J83" s="125">
        <v>1142.2</v>
      </c>
      <c r="K83" s="125">
        <v>411.34</v>
      </c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21"/>
      <c r="Z83" s="18"/>
      <c r="AA83" s="18"/>
      <c r="AB83" s="18"/>
      <c r="AC83" s="75"/>
      <c r="AD83" s="75"/>
      <c r="AE83" s="18"/>
      <c r="AF83" s="18"/>
      <c r="AG83" s="121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3">
        <f t="shared" si="1"/>
        <v>1553.54</v>
      </c>
    </row>
    <row r="84" spans="1:47" s="15" customFormat="1" ht="15.75" customHeight="1" x14ac:dyDescent="0.25">
      <c r="A84" s="150" t="s">
        <v>597</v>
      </c>
      <c r="B84" s="150" t="s">
        <v>600</v>
      </c>
      <c r="C84" s="121"/>
      <c r="D84" s="121"/>
      <c r="E84" s="121"/>
      <c r="F84" s="121"/>
      <c r="G84" s="121"/>
      <c r="H84" s="125">
        <v>2376.86</v>
      </c>
      <c r="I84" s="125">
        <v>1037.42</v>
      </c>
      <c r="J84" s="121"/>
      <c r="K84" s="121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21"/>
      <c r="Z84" s="18"/>
      <c r="AA84" s="18"/>
      <c r="AB84" s="18"/>
      <c r="AC84" s="75"/>
      <c r="AD84" s="75"/>
      <c r="AE84" s="18"/>
      <c r="AF84" s="18"/>
      <c r="AG84" s="121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3">
        <f t="shared" si="1"/>
        <v>3414.28</v>
      </c>
    </row>
    <row r="85" spans="1:47" s="15" customFormat="1" ht="15.75" customHeight="1" x14ac:dyDescent="0.25">
      <c r="A85" s="2" t="s">
        <v>630</v>
      </c>
      <c r="B85" s="2" t="s">
        <v>631</v>
      </c>
      <c r="C85" s="18">
        <v>24558.15</v>
      </c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21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21"/>
      <c r="Z85" s="18"/>
      <c r="AA85" s="18"/>
      <c r="AB85" s="18"/>
      <c r="AC85" s="75"/>
      <c r="AD85" s="75"/>
      <c r="AE85" s="18"/>
      <c r="AF85" s="18"/>
      <c r="AG85" s="121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3">
        <f t="shared" si="1"/>
        <v>24558.15</v>
      </c>
    </row>
    <row r="86" spans="1:47" s="15" customFormat="1" ht="15.75" customHeight="1" x14ac:dyDescent="0.25">
      <c r="A86" s="2" t="s">
        <v>630</v>
      </c>
      <c r="B86" s="2" t="s">
        <v>632</v>
      </c>
      <c r="C86" s="18"/>
      <c r="D86" s="18">
        <v>10493.42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21"/>
      <c r="Z86" s="18"/>
      <c r="AA86" s="18"/>
      <c r="AB86" s="18"/>
      <c r="AC86" s="75"/>
      <c r="AD86" s="75"/>
      <c r="AE86" s="18"/>
      <c r="AF86" s="18"/>
      <c r="AG86" s="125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3">
        <f t="shared" si="1"/>
        <v>10493.42</v>
      </c>
    </row>
    <row r="87" spans="1:47" s="15" customFormat="1" ht="15.75" customHeight="1" x14ac:dyDescent="0.25">
      <c r="A87" s="2" t="s">
        <v>630</v>
      </c>
      <c r="B87" s="2" t="s">
        <v>633</v>
      </c>
      <c r="C87" s="18"/>
      <c r="D87" s="18">
        <v>1255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21"/>
      <c r="Z87" s="18"/>
      <c r="AA87" s="18"/>
      <c r="AB87" s="18"/>
      <c r="AC87" s="75"/>
      <c r="AD87" s="75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3">
        <f t="shared" si="1"/>
        <v>1255</v>
      </c>
    </row>
    <row r="88" spans="1:47" s="15" customFormat="1" ht="15.75" customHeight="1" x14ac:dyDescent="0.25">
      <c r="A88" s="2" t="s">
        <v>644</v>
      </c>
      <c r="B88" s="110" t="s">
        <v>646</v>
      </c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21"/>
      <c r="Z88" s="18"/>
      <c r="AA88" s="18"/>
      <c r="AB88" s="18"/>
      <c r="AC88" s="75"/>
      <c r="AD88" s="75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>
        <v>14261.57</v>
      </c>
      <c r="AR88" s="18"/>
      <c r="AS88" s="18"/>
      <c r="AT88" s="18"/>
      <c r="AU88" s="3">
        <f t="shared" si="1"/>
        <v>14261.57</v>
      </c>
    </row>
    <row r="89" spans="1:47" s="15" customFormat="1" ht="15.75" customHeight="1" x14ac:dyDescent="0.25">
      <c r="A89" s="150" t="s">
        <v>672</v>
      </c>
      <c r="B89" s="236" t="s">
        <v>674</v>
      </c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75"/>
      <c r="AD89" s="75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>
        <v>15539.33</v>
      </c>
      <c r="AR89" s="18"/>
      <c r="AS89" s="18"/>
      <c r="AT89" s="18"/>
      <c r="AU89" s="3">
        <f t="shared" si="1"/>
        <v>15539.33</v>
      </c>
    </row>
    <row r="90" spans="1:47" s="15" customFormat="1" ht="15.75" customHeight="1" x14ac:dyDescent="0.25">
      <c r="A90" s="2" t="s">
        <v>675</v>
      </c>
      <c r="B90" s="117" t="s">
        <v>680</v>
      </c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75"/>
      <c r="AD90" s="75"/>
      <c r="AE90" s="18"/>
      <c r="AF90" s="18"/>
      <c r="AG90" s="18">
        <v>1939.14</v>
      </c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3">
        <f t="shared" si="1"/>
        <v>1939.14</v>
      </c>
    </row>
    <row r="91" spans="1:47" s="15" customFormat="1" ht="15.75" customHeight="1" x14ac:dyDescent="0.25">
      <c r="A91" s="2" t="s">
        <v>675</v>
      </c>
      <c r="B91" s="2" t="s">
        <v>683</v>
      </c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75"/>
      <c r="AD91" s="75"/>
      <c r="AE91" s="18"/>
      <c r="AF91" s="18"/>
      <c r="AG91" s="18"/>
      <c r="AH91" s="18"/>
      <c r="AI91" s="18"/>
      <c r="AJ91" s="18">
        <v>29303.29</v>
      </c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3">
        <f t="shared" si="1"/>
        <v>29303.29</v>
      </c>
    </row>
    <row r="92" spans="1:47" s="15" customFormat="1" ht="15.75" customHeight="1" x14ac:dyDescent="0.25">
      <c r="A92" s="2" t="s">
        <v>684</v>
      </c>
      <c r="B92" s="53" t="s">
        <v>685</v>
      </c>
      <c r="C92" s="18"/>
      <c r="D92" s="18"/>
      <c r="E92" s="18"/>
      <c r="F92" s="18"/>
      <c r="G92" s="18"/>
      <c r="H92" s="18"/>
      <c r="I92" s="18"/>
      <c r="J92" s="18"/>
      <c r="K92" s="18"/>
      <c r="L92" s="18">
        <v>1796.25</v>
      </c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75"/>
      <c r="AD92" s="75"/>
      <c r="AE92" s="18"/>
      <c r="AF92" s="18"/>
      <c r="AG92" s="125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3">
        <f t="shared" si="1"/>
        <v>1796.25</v>
      </c>
    </row>
    <row r="93" spans="1:47" s="15" customFormat="1" ht="15.75" customHeight="1" x14ac:dyDescent="0.25">
      <c r="A93" s="2" t="s">
        <v>708</v>
      </c>
      <c r="B93" s="2" t="s">
        <v>718</v>
      </c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>
        <v>7405.3</v>
      </c>
      <c r="P93" s="121"/>
      <c r="Q93" s="121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75"/>
      <c r="AD93" s="75"/>
      <c r="AE93" s="18"/>
      <c r="AF93" s="18"/>
      <c r="AG93" s="121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3">
        <f t="shared" si="1"/>
        <v>7405.3</v>
      </c>
    </row>
    <row r="94" spans="1:47" s="15" customFormat="1" ht="15.75" customHeight="1" x14ac:dyDescent="0.25">
      <c r="A94" s="2" t="s">
        <v>719</v>
      </c>
      <c r="B94" s="2" t="s">
        <v>722</v>
      </c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21"/>
      <c r="Z94" s="18"/>
      <c r="AA94" s="18"/>
      <c r="AB94" s="18"/>
      <c r="AC94" s="75"/>
      <c r="AD94" s="75"/>
      <c r="AE94" s="18"/>
      <c r="AF94" s="18"/>
      <c r="AG94" s="125">
        <v>970.91</v>
      </c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3">
        <f t="shared" si="1"/>
        <v>970.91</v>
      </c>
    </row>
    <row r="95" spans="1:47" s="15" customFormat="1" ht="15.75" customHeight="1" x14ac:dyDescent="0.25">
      <c r="A95" s="2" t="s">
        <v>725</v>
      </c>
      <c r="B95" s="2" t="s">
        <v>727</v>
      </c>
      <c r="C95" s="18"/>
      <c r="D95" s="18"/>
      <c r="E95" s="18"/>
      <c r="F95" s="18"/>
      <c r="G95" s="18">
        <v>4176.75</v>
      </c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75"/>
      <c r="AD95" s="75"/>
      <c r="AE95" s="18"/>
      <c r="AF95" s="18"/>
      <c r="AG95" s="121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3">
        <f t="shared" si="1"/>
        <v>4176.75</v>
      </c>
    </row>
    <row r="96" spans="1:47" s="15" customFormat="1" ht="15.75" customHeight="1" x14ac:dyDescent="0.25">
      <c r="A96" s="2" t="s">
        <v>734</v>
      </c>
      <c r="B96" s="53" t="s">
        <v>737</v>
      </c>
      <c r="C96" s="121"/>
      <c r="D96" s="121"/>
      <c r="E96" s="121"/>
      <c r="F96" s="121"/>
      <c r="G96" s="121"/>
      <c r="H96" s="121"/>
      <c r="I96" s="121"/>
      <c r="J96" s="121"/>
      <c r="K96" s="121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75"/>
      <c r="AD96" s="75"/>
      <c r="AE96" s="18"/>
      <c r="AF96" s="18"/>
      <c r="AG96" s="125">
        <v>17869.419999999998</v>
      </c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3">
        <f t="shared" si="1"/>
        <v>17869.419999999998</v>
      </c>
    </row>
    <row r="97" spans="1:47" s="15" customFormat="1" ht="15.75" customHeight="1" x14ac:dyDescent="0.25">
      <c r="A97" s="2" t="s">
        <v>739</v>
      </c>
      <c r="B97" s="2" t="s">
        <v>743</v>
      </c>
      <c r="C97" s="121"/>
      <c r="D97" s="125"/>
      <c r="E97" s="125"/>
      <c r="F97" s="121"/>
      <c r="G97" s="18"/>
      <c r="H97" s="18"/>
      <c r="I97" s="18"/>
      <c r="J97" s="18"/>
      <c r="K97" s="18"/>
      <c r="L97" s="18"/>
      <c r="M97" s="18"/>
      <c r="N97" s="18"/>
      <c r="O97" s="18"/>
      <c r="P97" s="11"/>
      <c r="Q97" s="11"/>
      <c r="R97" s="11"/>
      <c r="S97" s="11"/>
      <c r="T97" s="11"/>
      <c r="U97" s="11"/>
      <c r="V97" s="18"/>
      <c r="W97" s="18"/>
      <c r="X97" s="18"/>
      <c r="Y97" s="18"/>
      <c r="Z97" s="18"/>
      <c r="AA97" s="18"/>
      <c r="AB97" s="18"/>
      <c r="AC97" s="75"/>
      <c r="AD97" s="75"/>
      <c r="AE97" s="18"/>
      <c r="AF97" s="18"/>
      <c r="AG97" s="121"/>
      <c r="AH97" s="18"/>
      <c r="AI97" s="18"/>
      <c r="AJ97" s="18"/>
      <c r="AK97" s="18"/>
      <c r="AL97" s="18"/>
      <c r="AM97" s="18"/>
      <c r="AN97" s="18"/>
      <c r="AO97" s="18"/>
      <c r="AP97" s="18"/>
      <c r="AQ97" s="18">
        <v>16233.12</v>
      </c>
      <c r="AR97" s="18"/>
      <c r="AS97" s="18"/>
      <c r="AT97" s="18"/>
      <c r="AU97" s="3">
        <f t="shared" si="1"/>
        <v>16233.12</v>
      </c>
    </row>
    <row r="98" spans="1:47" s="15" customFormat="1" ht="15.75" customHeight="1" x14ac:dyDescent="0.25">
      <c r="A98" s="2" t="s">
        <v>739</v>
      </c>
      <c r="B98" s="2" t="s">
        <v>744</v>
      </c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25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75"/>
      <c r="AD98" s="75"/>
      <c r="AE98" s="18"/>
      <c r="AF98" s="18"/>
      <c r="AG98" s="121"/>
      <c r="AH98" s="18"/>
      <c r="AI98" s="18"/>
      <c r="AJ98" s="18">
        <v>33813.269999999997</v>
      </c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3">
        <f t="shared" si="1"/>
        <v>33813.269999999997</v>
      </c>
    </row>
    <row r="99" spans="1:47" s="15" customFormat="1" ht="15.75" customHeight="1" x14ac:dyDescent="0.25">
      <c r="A99" s="2" t="s">
        <v>751</v>
      </c>
      <c r="B99" s="2" t="s">
        <v>752</v>
      </c>
      <c r="C99" s="18"/>
      <c r="D99" s="18"/>
      <c r="E99" s="18"/>
      <c r="F99" s="18"/>
      <c r="G99" s="18"/>
      <c r="H99" s="18"/>
      <c r="I99" s="18"/>
      <c r="J99" s="18">
        <v>1418.71</v>
      </c>
      <c r="K99" s="18">
        <v>769.21</v>
      </c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75"/>
      <c r="AD99" s="75"/>
      <c r="AE99" s="18"/>
      <c r="AF99" s="18"/>
      <c r="AG99" s="121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3">
        <f t="shared" si="1"/>
        <v>2187.92</v>
      </c>
    </row>
    <row r="100" spans="1:47" s="15" customFormat="1" ht="15.75" customHeight="1" x14ac:dyDescent="0.25">
      <c r="A100" s="2" t="s">
        <v>751</v>
      </c>
      <c r="B100" s="2" t="s">
        <v>753</v>
      </c>
      <c r="C100" s="18"/>
      <c r="D100" s="18"/>
      <c r="E100" s="18"/>
      <c r="F100" s="18"/>
      <c r="G100" s="18"/>
      <c r="H100" s="18"/>
      <c r="I100" s="18"/>
      <c r="J100" s="18">
        <v>1219.68</v>
      </c>
      <c r="K100" s="18">
        <v>438.53</v>
      </c>
      <c r="L100" s="18"/>
      <c r="M100" s="18"/>
      <c r="N100" s="18"/>
      <c r="O100" s="18"/>
      <c r="P100" s="18"/>
      <c r="Q100" s="18"/>
      <c r="R100" s="121"/>
      <c r="S100" s="121"/>
      <c r="T100" s="18"/>
      <c r="U100" s="18"/>
      <c r="V100" s="18"/>
      <c r="W100" s="18"/>
      <c r="X100" s="18"/>
      <c r="Y100" s="18"/>
      <c r="Z100" s="18"/>
      <c r="AA100" s="18"/>
      <c r="AB100" s="18"/>
      <c r="AC100" s="75"/>
      <c r="AD100" s="75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3">
        <f t="shared" si="1"/>
        <v>1658.21</v>
      </c>
    </row>
    <row r="101" spans="1:47" s="15" customFormat="1" ht="15.75" customHeight="1" x14ac:dyDescent="0.25">
      <c r="A101" s="2" t="s">
        <v>751</v>
      </c>
      <c r="B101" s="2" t="s">
        <v>754</v>
      </c>
      <c r="C101" s="18">
        <v>24015.65</v>
      </c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21"/>
      <c r="S101" s="121"/>
      <c r="T101" s="18"/>
      <c r="U101" s="18"/>
      <c r="V101" s="18"/>
      <c r="W101" s="18"/>
      <c r="X101" s="18"/>
      <c r="Y101" s="18"/>
      <c r="Z101" s="18"/>
      <c r="AA101" s="18"/>
      <c r="AB101" s="18"/>
      <c r="AC101" s="75"/>
      <c r="AD101" s="75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3">
        <f t="shared" si="1"/>
        <v>24015.65</v>
      </c>
    </row>
    <row r="102" spans="1:47" s="15" customFormat="1" ht="15.75" customHeight="1" x14ac:dyDescent="0.25">
      <c r="A102" s="2" t="s">
        <v>751</v>
      </c>
      <c r="B102" s="2" t="s">
        <v>755</v>
      </c>
      <c r="C102" s="18"/>
      <c r="D102" s="18">
        <v>10458.5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75"/>
      <c r="AD102" s="75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3">
        <f t="shared" si="1"/>
        <v>10458.5</v>
      </c>
    </row>
    <row r="103" spans="1:47" s="15" customFormat="1" ht="15.75" customHeight="1" x14ac:dyDescent="0.25">
      <c r="A103" s="2" t="s">
        <v>751</v>
      </c>
      <c r="B103" s="2" t="s">
        <v>756</v>
      </c>
      <c r="C103" s="18"/>
      <c r="D103" s="18">
        <v>1255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75"/>
      <c r="AD103" s="75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3">
        <f t="shared" si="1"/>
        <v>1255</v>
      </c>
    </row>
    <row r="104" spans="1:47" s="15" customFormat="1" ht="15.75" customHeight="1" x14ac:dyDescent="0.25">
      <c r="A104" s="2" t="s">
        <v>751</v>
      </c>
      <c r="B104" s="53" t="s">
        <v>757</v>
      </c>
      <c r="C104" s="18"/>
      <c r="D104" s="18"/>
      <c r="E104" s="18"/>
      <c r="F104" s="18"/>
      <c r="G104" s="18"/>
      <c r="H104" s="18"/>
      <c r="I104" s="18"/>
      <c r="J104" s="18"/>
      <c r="K104" s="18">
        <v>109.81</v>
      </c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75"/>
      <c r="AD104" s="75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3">
        <f t="shared" si="1"/>
        <v>109.81</v>
      </c>
    </row>
    <row r="105" spans="1:47" s="15" customFormat="1" ht="15.75" customHeight="1" x14ac:dyDescent="0.25">
      <c r="A105" s="2" t="s">
        <v>751</v>
      </c>
      <c r="B105" s="2" t="s">
        <v>758</v>
      </c>
      <c r="C105" s="18"/>
      <c r="D105" s="18"/>
      <c r="E105" s="18"/>
      <c r="F105" s="18"/>
      <c r="G105" s="18"/>
      <c r="H105" s="18"/>
      <c r="I105" s="18"/>
      <c r="J105" s="18">
        <v>31.94</v>
      </c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75"/>
      <c r="AD105" s="75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3">
        <f t="shared" si="1"/>
        <v>31.94</v>
      </c>
    </row>
    <row r="106" spans="1:47" s="15" customFormat="1" ht="15.75" customHeight="1" x14ac:dyDescent="0.25">
      <c r="A106" s="215">
        <v>45097</v>
      </c>
      <c r="B106" s="2" t="s">
        <v>764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75"/>
      <c r="AD106" s="75"/>
      <c r="AE106" s="18"/>
      <c r="AF106" s="18"/>
      <c r="AG106" s="18">
        <v>1945.1</v>
      </c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3">
        <f t="shared" si="1"/>
        <v>1945.1</v>
      </c>
    </row>
    <row r="107" spans="1:47" s="15" customFormat="1" ht="15.75" customHeight="1" x14ac:dyDescent="0.25">
      <c r="A107" s="215">
        <v>45098</v>
      </c>
      <c r="B107" s="2" t="s">
        <v>765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>
        <v>2112.6</v>
      </c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75"/>
      <c r="AD107" s="75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3">
        <f t="shared" si="1"/>
        <v>2112.6</v>
      </c>
    </row>
    <row r="108" spans="1:47" s="15" customFormat="1" ht="15.75" customHeight="1" x14ac:dyDescent="0.25">
      <c r="A108" s="2" t="s">
        <v>751</v>
      </c>
      <c r="B108" s="212" t="s">
        <v>766</v>
      </c>
      <c r="C108" s="18"/>
      <c r="D108" s="18"/>
      <c r="E108" s="18"/>
      <c r="F108" s="18"/>
      <c r="G108" s="18"/>
      <c r="H108" s="18">
        <v>2556.86</v>
      </c>
      <c r="I108" s="18">
        <v>1137.42</v>
      </c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75"/>
      <c r="AD108" s="75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3">
        <f t="shared" si="1"/>
        <v>3694.28</v>
      </c>
    </row>
    <row r="109" spans="1:47" s="15" customFormat="1" ht="15.75" customHeight="1" x14ac:dyDescent="0.25">
      <c r="A109" s="2" t="s">
        <v>806</v>
      </c>
      <c r="B109" s="2" t="s">
        <v>796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75"/>
      <c r="AD109" s="75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>
        <v>16799.599999999999</v>
      </c>
      <c r="AR109" s="18"/>
      <c r="AS109" s="18"/>
      <c r="AT109" s="18"/>
      <c r="AU109" s="3">
        <f t="shared" si="1"/>
        <v>16799.599999999999</v>
      </c>
    </row>
    <row r="110" spans="1:47" s="15" customFormat="1" ht="15.75" customHeight="1" x14ac:dyDescent="0.25">
      <c r="A110" s="2" t="s">
        <v>809</v>
      </c>
      <c r="B110" s="2" t="s">
        <v>808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75"/>
      <c r="AD110" s="75"/>
      <c r="AE110" s="18"/>
      <c r="AF110" s="18"/>
      <c r="AG110" s="18"/>
      <c r="AH110" s="18"/>
      <c r="AI110" s="18"/>
      <c r="AJ110" s="18"/>
      <c r="AK110" s="18"/>
      <c r="AL110" s="18"/>
      <c r="AM110" s="18">
        <v>1145.46</v>
      </c>
      <c r="AN110" s="18"/>
      <c r="AO110" s="18"/>
      <c r="AP110" s="18"/>
      <c r="AQ110" s="18"/>
      <c r="AR110" s="18"/>
      <c r="AS110" s="18"/>
      <c r="AT110" s="18"/>
      <c r="AU110" s="3">
        <f t="shared" si="1"/>
        <v>1145.46</v>
      </c>
    </row>
    <row r="111" spans="1:47" s="15" customFormat="1" ht="15.75" customHeight="1" x14ac:dyDescent="0.25">
      <c r="A111" s="2"/>
      <c r="B111" s="2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1"/>
      <c r="AB111" s="18"/>
      <c r="AC111" s="75"/>
      <c r="AD111" s="75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3">
        <f t="shared" si="1"/>
        <v>0</v>
      </c>
    </row>
    <row r="112" spans="1:47" s="15" customFormat="1" ht="15.75" customHeight="1" x14ac:dyDescent="0.25">
      <c r="A112" s="2"/>
      <c r="B112" s="53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75"/>
      <c r="AD112" s="75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3">
        <f t="shared" si="1"/>
        <v>0</v>
      </c>
    </row>
    <row r="113" spans="1:47" s="15" customFormat="1" ht="15.75" customHeight="1" x14ac:dyDescent="0.25">
      <c r="A113" s="2"/>
      <c r="B113" s="2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75"/>
      <c r="AD113" s="75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3">
        <f t="shared" si="1"/>
        <v>0</v>
      </c>
    </row>
    <row r="114" spans="1:47" s="15" customFormat="1" ht="15.75" customHeight="1" x14ac:dyDescent="0.25">
      <c r="A114" s="2"/>
      <c r="B114" s="2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75"/>
      <c r="AD114" s="75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3">
        <f t="shared" si="1"/>
        <v>0</v>
      </c>
    </row>
    <row r="115" spans="1:47" s="15" customFormat="1" ht="15.75" customHeight="1" x14ac:dyDescent="0.25">
      <c r="A115" s="2"/>
      <c r="B115" s="2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75"/>
      <c r="AD115" s="75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3">
        <f t="shared" si="1"/>
        <v>0</v>
      </c>
    </row>
    <row r="116" spans="1:47" s="15" customFormat="1" ht="15.75" customHeight="1" x14ac:dyDescent="0.25">
      <c r="A116" s="2"/>
      <c r="B116" s="2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75"/>
      <c r="AD116" s="75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3">
        <f t="shared" si="1"/>
        <v>0</v>
      </c>
    </row>
    <row r="117" spans="1:47" s="15" customFormat="1" ht="15.75" customHeight="1" x14ac:dyDescent="0.25">
      <c r="A117" s="2"/>
      <c r="B117" s="150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75"/>
      <c r="AD117" s="75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3">
        <f t="shared" si="1"/>
        <v>0</v>
      </c>
    </row>
    <row r="118" spans="1:47" s="15" customFormat="1" ht="15.75" customHeight="1" x14ac:dyDescent="0.25">
      <c r="A118" s="2"/>
      <c r="B118" s="150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75"/>
      <c r="AD118" s="75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3">
        <f t="shared" si="1"/>
        <v>0</v>
      </c>
    </row>
    <row r="119" spans="1:47" s="15" customFormat="1" ht="15.75" customHeight="1" x14ac:dyDescent="0.25">
      <c r="A119" s="2"/>
      <c r="B119" s="2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75"/>
      <c r="AD119" s="75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3">
        <f t="shared" si="1"/>
        <v>0</v>
      </c>
    </row>
    <row r="120" spans="1:47" s="15" customFormat="1" ht="15.75" customHeight="1" x14ac:dyDescent="0.25">
      <c r="A120" s="2"/>
      <c r="B120" s="117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75"/>
      <c r="AD120" s="75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3">
        <f t="shared" si="1"/>
        <v>0</v>
      </c>
    </row>
    <row r="121" spans="1:47" s="15" customFormat="1" ht="15.75" customHeight="1" x14ac:dyDescent="0.25">
      <c r="A121" s="2"/>
      <c r="B121" s="2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75"/>
      <c r="AD121" s="75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3">
        <f t="shared" si="1"/>
        <v>0</v>
      </c>
    </row>
    <row r="122" spans="1:47" s="15" customFormat="1" ht="15.75" customHeight="1" x14ac:dyDescent="0.25">
      <c r="A122" s="2"/>
      <c r="B122" s="2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75"/>
      <c r="AD122" s="75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3">
        <f t="shared" si="1"/>
        <v>0</v>
      </c>
    </row>
    <row r="123" spans="1:47" s="15" customFormat="1" ht="15.75" customHeight="1" x14ac:dyDescent="0.25">
      <c r="A123" s="2"/>
      <c r="B123" s="2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75"/>
      <c r="AD123" s="75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3">
        <f t="shared" si="1"/>
        <v>0</v>
      </c>
    </row>
    <row r="124" spans="1:47" s="15" customFormat="1" ht="15.75" customHeight="1" x14ac:dyDescent="0.25">
      <c r="A124" s="2"/>
      <c r="B124" s="2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75"/>
      <c r="AD124" s="75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3">
        <f t="shared" si="1"/>
        <v>0</v>
      </c>
    </row>
    <row r="125" spans="1:47" s="15" customFormat="1" ht="15.75" customHeight="1" x14ac:dyDescent="0.25">
      <c r="A125" s="16"/>
      <c r="B125" s="2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75"/>
      <c r="AD125" s="75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3">
        <f t="shared" si="1"/>
        <v>0</v>
      </c>
    </row>
    <row r="126" spans="1:47" s="15" customFormat="1" ht="15.75" customHeight="1" x14ac:dyDescent="0.25">
      <c r="A126" s="2"/>
      <c r="B126" s="2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75"/>
      <c r="AD126" s="75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3">
        <f t="shared" si="1"/>
        <v>0</v>
      </c>
    </row>
    <row r="127" spans="1:47" s="15" customFormat="1" ht="15.75" customHeight="1" x14ac:dyDescent="0.25">
      <c r="A127" s="2"/>
      <c r="B127" s="2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75"/>
      <c r="AD127" s="75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3">
        <f t="shared" si="1"/>
        <v>0</v>
      </c>
    </row>
    <row r="128" spans="1:47" s="15" customFormat="1" ht="15.75" customHeight="1" x14ac:dyDescent="0.25">
      <c r="A128" s="2"/>
      <c r="B128" s="2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75"/>
      <c r="AD128" s="75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3">
        <f t="shared" si="1"/>
        <v>0</v>
      </c>
    </row>
    <row r="129" spans="1:16384" s="15" customFormat="1" ht="15.75" customHeight="1" x14ac:dyDescent="0.25">
      <c r="A129" s="2"/>
      <c r="B129" s="2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75"/>
      <c r="AD129" s="75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3">
        <f t="shared" si="1"/>
        <v>0</v>
      </c>
    </row>
    <row r="130" spans="1:16384" s="15" customFormat="1" ht="15.75" customHeight="1" x14ac:dyDescent="0.25">
      <c r="A130" s="2"/>
      <c r="B130" s="2"/>
      <c r="C130" s="18"/>
      <c r="D130" s="18"/>
      <c r="E130" s="18"/>
      <c r="F130" s="18"/>
      <c r="G130" s="11"/>
      <c r="H130" s="2"/>
      <c r="I130" s="2"/>
      <c r="J130" s="2"/>
      <c r="K130" s="2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75"/>
      <c r="AD130" s="75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3">
        <f>SUM(C130:AT130)</f>
        <v>0</v>
      </c>
    </row>
    <row r="131" spans="1:16384" s="15" customFormat="1" ht="15.75" customHeight="1" x14ac:dyDescent="0.25">
      <c r="A131" s="2"/>
      <c r="B131" s="119"/>
      <c r="C131" s="11"/>
      <c r="D131" s="2"/>
      <c r="E131" s="2"/>
      <c r="F131" s="2"/>
      <c r="G131" s="18"/>
      <c r="H131" s="18"/>
      <c r="I131" s="18"/>
      <c r="J131" s="18"/>
      <c r="K131" s="18"/>
      <c r="L131" s="2"/>
      <c r="M131" s="2"/>
      <c r="N131" s="11"/>
      <c r="O131" s="2"/>
      <c r="P131" s="18"/>
      <c r="Q131" s="18"/>
      <c r="R131" s="18"/>
      <c r="S131" s="18"/>
      <c r="T131" s="18"/>
      <c r="U131" s="18"/>
      <c r="V131" s="2"/>
      <c r="W131" s="2"/>
      <c r="X131" s="2"/>
      <c r="Y131" s="2"/>
      <c r="Z131" s="2"/>
      <c r="AA131" s="127"/>
      <c r="AB131" s="127"/>
      <c r="AC131" s="127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3">
        <f>SUM(C131:AT131)</f>
        <v>0</v>
      </c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  <c r="BTY131" s="2"/>
      <c r="BTZ131" s="2"/>
      <c r="BUA131" s="2"/>
      <c r="BUB131" s="2"/>
      <c r="BUC131" s="2"/>
      <c r="BUD131" s="2"/>
      <c r="BUE131" s="2"/>
      <c r="BUF131" s="2"/>
      <c r="BUG131" s="2"/>
      <c r="BUH131" s="2"/>
      <c r="BUI131" s="2"/>
      <c r="BUJ131" s="2"/>
      <c r="BUK131" s="2"/>
      <c r="BUL131" s="2"/>
      <c r="BUM131" s="2"/>
      <c r="BUN131" s="2"/>
      <c r="BUO131" s="2"/>
      <c r="BUP131" s="2"/>
      <c r="BUQ131" s="2"/>
      <c r="BUR131" s="2"/>
      <c r="BUS131" s="2"/>
      <c r="BUT131" s="2"/>
      <c r="BUU131" s="2"/>
      <c r="BUV131" s="2"/>
      <c r="BUW131" s="2"/>
      <c r="BUX131" s="2"/>
      <c r="BUY131" s="2"/>
      <c r="BUZ131" s="2"/>
      <c r="BVA131" s="2"/>
      <c r="BVB131" s="2"/>
      <c r="BVC131" s="2"/>
      <c r="BVD131" s="2"/>
      <c r="BVE131" s="2"/>
      <c r="BVF131" s="2"/>
      <c r="BVG131" s="2"/>
      <c r="BVH131" s="2"/>
      <c r="BVI131" s="2"/>
      <c r="BVJ131" s="2"/>
      <c r="BVK131" s="2"/>
      <c r="BVL131" s="2"/>
      <c r="BVM131" s="2"/>
      <c r="BVN131" s="2"/>
      <c r="BVO131" s="2"/>
      <c r="BVP131" s="2"/>
      <c r="BVQ131" s="2"/>
      <c r="BVR131" s="2"/>
      <c r="BVS131" s="2"/>
      <c r="BVT131" s="2"/>
      <c r="BVU131" s="2"/>
      <c r="BVV131" s="2"/>
      <c r="BVW131" s="2"/>
      <c r="BVX131" s="2"/>
      <c r="BVY131" s="2"/>
      <c r="BVZ131" s="2"/>
      <c r="BWA131" s="2"/>
      <c r="BWB131" s="2"/>
      <c r="BWC131" s="2"/>
      <c r="BWD131" s="2"/>
      <c r="BWE131" s="2"/>
      <c r="BWF131" s="2"/>
      <c r="BWG131" s="2"/>
      <c r="BWH131" s="2"/>
      <c r="BWI131" s="2"/>
      <c r="BWJ131" s="2"/>
      <c r="BWK131" s="2"/>
      <c r="BWL131" s="2"/>
      <c r="BWM131" s="2"/>
      <c r="BWN131" s="2"/>
      <c r="BWO131" s="2"/>
      <c r="BWP131" s="2"/>
      <c r="BWQ131" s="2"/>
      <c r="BWR131" s="2"/>
      <c r="BWS131" s="2"/>
      <c r="BWT131" s="2"/>
      <c r="BWU131" s="2"/>
      <c r="BWV131" s="2"/>
      <c r="BWW131" s="2"/>
      <c r="BWX131" s="2"/>
      <c r="BWY131" s="2"/>
      <c r="BWZ131" s="2"/>
      <c r="BXA131" s="2"/>
      <c r="BXB131" s="2"/>
      <c r="BXC131" s="2"/>
      <c r="BXD131" s="2"/>
      <c r="BXE131" s="2"/>
      <c r="BXF131" s="2"/>
      <c r="BXG131" s="2"/>
      <c r="BXH131" s="2"/>
      <c r="BXI131" s="2"/>
      <c r="BXJ131" s="2"/>
      <c r="BXK131" s="2"/>
      <c r="BXL131" s="2"/>
      <c r="BXM131" s="2"/>
      <c r="BXN131" s="2"/>
      <c r="BXO131" s="2"/>
      <c r="BXP131" s="2"/>
      <c r="BXQ131" s="2"/>
      <c r="BXR131" s="2"/>
      <c r="BXS131" s="2"/>
      <c r="BXT131" s="2"/>
      <c r="BXU131" s="2"/>
      <c r="BXV131" s="2"/>
      <c r="BXW131" s="2"/>
      <c r="BXX131" s="2"/>
      <c r="BXY131" s="2"/>
      <c r="BXZ131" s="2"/>
      <c r="BYA131" s="2"/>
      <c r="BYB131" s="2"/>
      <c r="BYC131" s="2"/>
      <c r="BYD131" s="2"/>
      <c r="BYE131" s="2"/>
      <c r="BYF131" s="2"/>
      <c r="BYG131" s="2"/>
      <c r="BYH131" s="2"/>
      <c r="BYI131" s="2"/>
      <c r="BYJ131" s="2"/>
      <c r="BYK131" s="2"/>
      <c r="BYL131" s="2"/>
      <c r="BYM131" s="2"/>
      <c r="BYN131" s="2"/>
      <c r="BYO131" s="2"/>
      <c r="BYP131" s="2"/>
      <c r="BYQ131" s="2"/>
      <c r="BYR131" s="2"/>
      <c r="BYS131" s="2"/>
      <c r="BYT131" s="2"/>
      <c r="BYU131" s="2"/>
      <c r="BYV131" s="2"/>
      <c r="BYW131" s="2"/>
      <c r="BYX131" s="2"/>
      <c r="BYY131" s="2"/>
      <c r="BYZ131" s="2"/>
      <c r="BZA131" s="2"/>
      <c r="BZB131" s="2"/>
      <c r="BZC131" s="2"/>
      <c r="BZD131" s="2"/>
      <c r="BZE131" s="2"/>
      <c r="BZF131" s="2"/>
      <c r="BZG131" s="2"/>
      <c r="BZH131" s="2"/>
      <c r="BZI131" s="2"/>
      <c r="BZJ131" s="2"/>
      <c r="BZK131" s="2"/>
      <c r="BZL131" s="2"/>
      <c r="BZM131" s="2"/>
      <c r="BZN131" s="2"/>
      <c r="BZO131" s="2"/>
      <c r="BZP131" s="2"/>
      <c r="BZQ131" s="2"/>
      <c r="BZR131" s="2"/>
      <c r="BZS131" s="2"/>
      <c r="BZT131" s="2"/>
      <c r="BZU131" s="2"/>
      <c r="BZV131" s="2"/>
      <c r="BZW131" s="2"/>
      <c r="BZX131" s="2"/>
      <c r="BZY131" s="2"/>
      <c r="BZZ131" s="2"/>
      <c r="CAA131" s="2"/>
      <c r="CAB131" s="2"/>
      <c r="CAC131" s="2"/>
      <c r="CAD131" s="2"/>
      <c r="CAE131" s="2"/>
      <c r="CAF131" s="2"/>
      <c r="CAG131" s="2"/>
      <c r="CAH131" s="2"/>
      <c r="CAI131" s="2"/>
      <c r="CAJ131" s="2"/>
      <c r="CAK131" s="2"/>
      <c r="CAL131" s="2"/>
      <c r="CAM131" s="2"/>
      <c r="CAN131" s="2"/>
      <c r="CAO131" s="2"/>
      <c r="CAP131" s="2"/>
      <c r="CAQ131" s="2"/>
      <c r="CAR131" s="2"/>
      <c r="CAS131" s="2"/>
      <c r="CAT131" s="2"/>
      <c r="CAU131" s="2"/>
      <c r="CAV131" s="2"/>
      <c r="CAW131" s="2"/>
      <c r="CAX131" s="2"/>
      <c r="CAY131" s="2"/>
      <c r="CAZ131" s="2"/>
      <c r="CBA131" s="2"/>
      <c r="CBB131" s="2"/>
      <c r="CBC131" s="2"/>
      <c r="CBD131" s="2"/>
      <c r="CBE131" s="2"/>
      <c r="CBF131" s="2"/>
      <c r="CBG131" s="2"/>
      <c r="CBH131" s="2"/>
      <c r="CBI131" s="2"/>
      <c r="CBJ131" s="2"/>
      <c r="CBK131" s="2"/>
      <c r="CBL131" s="2"/>
      <c r="CBM131" s="2"/>
      <c r="CBN131" s="2"/>
      <c r="CBO131" s="2"/>
      <c r="CBP131" s="2"/>
      <c r="CBQ131" s="2"/>
      <c r="CBR131" s="2"/>
      <c r="CBS131" s="2"/>
      <c r="CBT131" s="2"/>
      <c r="CBU131" s="2"/>
      <c r="CBV131" s="2"/>
      <c r="CBW131" s="2"/>
      <c r="CBX131" s="2"/>
      <c r="CBY131" s="2"/>
      <c r="CBZ131" s="2"/>
      <c r="CCA131" s="2"/>
      <c r="CCB131" s="2"/>
      <c r="CCC131" s="2"/>
      <c r="CCD131" s="2"/>
      <c r="CCE131" s="2"/>
      <c r="CCF131" s="2"/>
      <c r="CCG131" s="2"/>
      <c r="CCH131" s="2"/>
      <c r="CCI131" s="2"/>
      <c r="CCJ131" s="2"/>
      <c r="CCK131" s="2"/>
      <c r="CCL131" s="2"/>
      <c r="CCM131" s="2"/>
      <c r="CCN131" s="2"/>
      <c r="CCO131" s="2"/>
      <c r="CCP131" s="2"/>
      <c r="CCQ131" s="2"/>
      <c r="CCR131" s="2"/>
      <c r="CCS131" s="2"/>
      <c r="CCT131" s="2"/>
      <c r="CCU131" s="2"/>
      <c r="CCV131" s="2"/>
      <c r="CCW131" s="2"/>
      <c r="CCX131" s="2"/>
      <c r="CCY131" s="2"/>
      <c r="CCZ131" s="2"/>
      <c r="CDA131" s="2"/>
      <c r="CDB131" s="2"/>
      <c r="CDC131" s="2"/>
      <c r="CDD131" s="2"/>
      <c r="CDE131" s="2"/>
      <c r="CDF131" s="2"/>
      <c r="CDG131" s="2"/>
      <c r="CDH131" s="2"/>
      <c r="CDI131" s="2"/>
      <c r="CDJ131" s="2"/>
      <c r="CDK131" s="2"/>
      <c r="CDL131" s="2"/>
      <c r="CDM131" s="2"/>
      <c r="CDN131" s="2"/>
      <c r="CDO131" s="2"/>
      <c r="CDP131" s="2"/>
      <c r="CDQ131" s="2"/>
      <c r="CDR131" s="2"/>
      <c r="CDS131" s="2"/>
      <c r="CDT131" s="2"/>
      <c r="CDU131" s="2"/>
      <c r="CDV131" s="2"/>
      <c r="CDW131" s="2"/>
      <c r="CDX131" s="2"/>
      <c r="CDY131" s="2"/>
      <c r="CDZ131" s="2"/>
      <c r="CEA131" s="2"/>
      <c r="CEB131" s="2"/>
      <c r="CEC131" s="2"/>
      <c r="CED131" s="2"/>
      <c r="CEE131" s="2"/>
      <c r="CEF131" s="2"/>
      <c r="CEG131" s="2"/>
      <c r="CEH131" s="2"/>
      <c r="CEI131" s="2"/>
      <c r="CEJ131" s="2"/>
      <c r="CEK131" s="2"/>
      <c r="CEL131" s="2"/>
      <c r="CEM131" s="2"/>
      <c r="CEN131" s="2"/>
      <c r="CEO131" s="2"/>
      <c r="CEP131" s="2"/>
      <c r="CEQ131" s="2"/>
      <c r="CER131" s="2"/>
      <c r="CES131" s="2"/>
      <c r="CET131" s="2"/>
      <c r="CEU131" s="2"/>
      <c r="CEV131" s="2"/>
      <c r="CEW131" s="2"/>
      <c r="CEX131" s="2"/>
      <c r="CEY131" s="2"/>
      <c r="CEZ131" s="2"/>
      <c r="CFA131" s="2"/>
      <c r="CFB131" s="2"/>
      <c r="CFC131" s="2"/>
      <c r="CFD131" s="2"/>
      <c r="CFE131" s="2"/>
      <c r="CFF131" s="2"/>
      <c r="CFG131" s="2"/>
      <c r="CFH131" s="2"/>
      <c r="CFI131" s="2"/>
      <c r="CFJ131" s="2"/>
      <c r="CFK131" s="2"/>
      <c r="CFL131" s="2"/>
      <c r="CFM131" s="2"/>
      <c r="CFN131" s="2"/>
      <c r="CFO131" s="2"/>
      <c r="CFP131" s="2"/>
      <c r="CFQ131" s="2"/>
      <c r="CFR131" s="2"/>
      <c r="CFS131" s="2"/>
      <c r="CFT131" s="2"/>
      <c r="CFU131" s="2"/>
      <c r="CFV131" s="2"/>
      <c r="CFW131" s="2"/>
      <c r="CFX131" s="2"/>
      <c r="CFY131" s="2"/>
      <c r="CFZ131" s="2"/>
      <c r="CGA131" s="2"/>
      <c r="CGB131" s="2"/>
      <c r="CGC131" s="2"/>
      <c r="CGD131" s="2"/>
      <c r="CGE131" s="2"/>
      <c r="CGF131" s="2"/>
      <c r="CGG131" s="2"/>
      <c r="CGH131" s="2"/>
      <c r="CGI131" s="2"/>
      <c r="CGJ131" s="2"/>
      <c r="CGK131" s="2"/>
      <c r="CGL131" s="2"/>
      <c r="CGM131" s="2"/>
      <c r="CGN131" s="2"/>
      <c r="CGO131" s="2"/>
      <c r="CGP131" s="2"/>
      <c r="CGQ131" s="2"/>
      <c r="CGR131" s="2"/>
      <c r="CGS131" s="2"/>
      <c r="CGT131" s="2"/>
      <c r="CGU131" s="2"/>
      <c r="CGV131" s="2"/>
      <c r="CGW131" s="2"/>
      <c r="CGX131" s="2"/>
      <c r="CGY131" s="2"/>
      <c r="CGZ131" s="2"/>
      <c r="CHA131" s="2"/>
      <c r="CHB131" s="2"/>
      <c r="CHC131" s="2"/>
      <c r="CHD131" s="2"/>
      <c r="CHE131" s="2"/>
      <c r="CHF131" s="2"/>
      <c r="CHG131" s="2"/>
      <c r="CHH131" s="2"/>
      <c r="CHI131" s="2"/>
      <c r="CHJ131" s="2"/>
      <c r="CHK131" s="2"/>
      <c r="CHL131" s="2"/>
      <c r="CHM131" s="2"/>
      <c r="CHN131" s="2"/>
      <c r="CHO131" s="2"/>
      <c r="CHP131" s="2"/>
      <c r="CHQ131" s="2"/>
      <c r="CHR131" s="2"/>
      <c r="CHS131" s="2"/>
      <c r="CHT131" s="2"/>
      <c r="CHU131" s="2"/>
      <c r="CHV131" s="2"/>
      <c r="CHW131" s="2"/>
      <c r="CHX131" s="2"/>
      <c r="CHY131" s="2"/>
      <c r="CHZ131" s="2"/>
      <c r="CIA131" s="2"/>
      <c r="CIB131" s="2"/>
      <c r="CIC131" s="2"/>
      <c r="CID131" s="2"/>
      <c r="CIE131" s="2"/>
      <c r="CIF131" s="2"/>
      <c r="CIG131" s="2"/>
      <c r="CIH131" s="2"/>
      <c r="CII131" s="2"/>
      <c r="CIJ131" s="2"/>
      <c r="CIK131" s="2"/>
      <c r="CIL131" s="2"/>
      <c r="CIM131" s="2"/>
      <c r="CIN131" s="2"/>
      <c r="CIO131" s="2"/>
      <c r="CIP131" s="2"/>
      <c r="CIQ131" s="2"/>
      <c r="CIR131" s="2"/>
      <c r="CIS131" s="2"/>
      <c r="CIT131" s="2"/>
      <c r="CIU131" s="2"/>
      <c r="CIV131" s="2"/>
      <c r="CIW131" s="2"/>
      <c r="CIX131" s="2"/>
      <c r="CIY131" s="2"/>
      <c r="CIZ131" s="2"/>
      <c r="CJA131" s="2"/>
      <c r="CJB131" s="2"/>
      <c r="CJC131" s="2"/>
      <c r="CJD131" s="2"/>
      <c r="CJE131" s="2"/>
      <c r="CJF131" s="2"/>
      <c r="CJG131" s="2"/>
      <c r="CJH131" s="2"/>
      <c r="CJI131" s="2"/>
      <c r="CJJ131" s="2"/>
      <c r="CJK131" s="2"/>
      <c r="CJL131" s="2"/>
      <c r="CJM131" s="2"/>
      <c r="CJN131" s="2"/>
      <c r="CJO131" s="2"/>
      <c r="CJP131" s="2"/>
      <c r="CJQ131" s="2"/>
      <c r="CJR131" s="2"/>
      <c r="CJS131" s="2"/>
      <c r="CJT131" s="2"/>
      <c r="CJU131" s="2"/>
      <c r="CJV131" s="2"/>
      <c r="CJW131" s="2"/>
      <c r="CJX131" s="2"/>
      <c r="CJY131" s="2"/>
      <c r="CJZ131" s="2"/>
      <c r="CKA131" s="2"/>
      <c r="CKB131" s="2"/>
      <c r="CKC131" s="2"/>
      <c r="CKD131" s="2"/>
      <c r="CKE131" s="2"/>
      <c r="CKF131" s="2"/>
      <c r="CKG131" s="2"/>
      <c r="CKH131" s="2"/>
      <c r="CKI131" s="2"/>
      <c r="CKJ131" s="2"/>
      <c r="CKK131" s="2"/>
      <c r="CKL131" s="2"/>
      <c r="CKM131" s="2"/>
      <c r="CKN131" s="2"/>
      <c r="CKO131" s="2"/>
      <c r="CKP131" s="2"/>
      <c r="CKQ131" s="2"/>
      <c r="CKR131" s="2"/>
      <c r="CKS131" s="2"/>
      <c r="CKT131" s="2"/>
      <c r="CKU131" s="2"/>
      <c r="CKV131" s="2"/>
      <c r="CKW131" s="2"/>
      <c r="CKX131" s="2"/>
      <c r="CKY131" s="2"/>
      <c r="CKZ131" s="2"/>
      <c r="CLA131" s="2"/>
      <c r="CLB131" s="2"/>
      <c r="CLC131" s="2"/>
      <c r="CLD131" s="2"/>
      <c r="CLE131" s="2"/>
      <c r="CLF131" s="2"/>
      <c r="CLG131" s="2"/>
      <c r="CLH131" s="2"/>
      <c r="CLI131" s="2"/>
      <c r="CLJ131" s="2"/>
      <c r="CLK131" s="2"/>
      <c r="CLL131" s="2"/>
      <c r="CLM131" s="2"/>
      <c r="CLN131" s="2"/>
      <c r="CLO131" s="2"/>
      <c r="CLP131" s="2"/>
      <c r="CLQ131" s="2"/>
      <c r="CLR131" s="2"/>
      <c r="CLS131" s="2"/>
      <c r="CLT131" s="2"/>
      <c r="CLU131" s="2"/>
      <c r="CLV131" s="2"/>
      <c r="CLW131" s="2"/>
      <c r="CLX131" s="2"/>
      <c r="CLY131" s="2"/>
      <c r="CLZ131" s="2"/>
      <c r="CMA131" s="2"/>
      <c r="CMB131" s="2"/>
      <c r="CMC131" s="2"/>
      <c r="CMD131" s="2"/>
      <c r="CME131" s="2"/>
      <c r="CMF131" s="2"/>
      <c r="CMG131" s="2"/>
      <c r="CMH131" s="2"/>
      <c r="CMI131" s="2"/>
      <c r="CMJ131" s="2"/>
      <c r="CMK131" s="2"/>
      <c r="CML131" s="2"/>
      <c r="CMM131" s="2"/>
      <c r="CMN131" s="2"/>
      <c r="CMO131" s="2"/>
      <c r="CMP131" s="2"/>
      <c r="CMQ131" s="2"/>
      <c r="CMR131" s="2"/>
      <c r="CMS131" s="2"/>
      <c r="CMT131" s="2"/>
      <c r="CMU131" s="2"/>
      <c r="CMV131" s="2"/>
      <c r="CMW131" s="2"/>
      <c r="CMX131" s="2"/>
      <c r="CMY131" s="2"/>
      <c r="CMZ131" s="2"/>
      <c r="CNA131" s="2"/>
      <c r="CNB131" s="2"/>
      <c r="CNC131" s="2"/>
      <c r="CND131" s="2"/>
      <c r="CNE131" s="2"/>
      <c r="CNF131" s="2"/>
      <c r="CNG131" s="2"/>
      <c r="CNH131" s="2"/>
      <c r="CNI131" s="2"/>
      <c r="CNJ131" s="2"/>
      <c r="CNK131" s="2"/>
      <c r="CNL131" s="2"/>
      <c r="CNM131" s="2"/>
      <c r="CNN131" s="2"/>
      <c r="CNO131" s="2"/>
      <c r="CNP131" s="2"/>
      <c r="CNQ131" s="2"/>
      <c r="CNR131" s="2"/>
      <c r="CNS131" s="2"/>
      <c r="CNT131" s="2"/>
      <c r="CNU131" s="2"/>
      <c r="CNV131" s="2"/>
      <c r="CNW131" s="2"/>
      <c r="CNX131" s="2"/>
      <c r="CNY131" s="2"/>
      <c r="CNZ131" s="2"/>
      <c r="COA131" s="2"/>
      <c r="COB131" s="2"/>
      <c r="COC131" s="2"/>
      <c r="COD131" s="2"/>
      <c r="COE131" s="2"/>
      <c r="COF131" s="2"/>
      <c r="COG131" s="2"/>
      <c r="COH131" s="2"/>
      <c r="COI131" s="2"/>
      <c r="COJ131" s="2"/>
      <c r="COK131" s="2"/>
      <c r="COL131" s="2"/>
      <c r="COM131" s="2"/>
      <c r="CON131" s="2"/>
      <c r="COO131" s="2"/>
      <c r="COP131" s="2"/>
      <c r="COQ131" s="2"/>
      <c r="COR131" s="2"/>
      <c r="COS131" s="2"/>
      <c r="COT131" s="2"/>
      <c r="COU131" s="2"/>
      <c r="COV131" s="2"/>
      <c r="COW131" s="2"/>
      <c r="COX131" s="2"/>
      <c r="COY131" s="2"/>
      <c r="COZ131" s="2"/>
      <c r="CPA131" s="2"/>
      <c r="CPB131" s="2"/>
      <c r="CPC131" s="2"/>
      <c r="CPD131" s="2"/>
      <c r="CPE131" s="2"/>
      <c r="CPF131" s="2"/>
      <c r="CPG131" s="2"/>
      <c r="CPH131" s="2"/>
      <c r="CPI131" s="2"/>
      <c r="CPJ131" s="2"/>
      <c r="CPK131" s="2"/>
      <c r="CPL131" s="2"/>
      <c r="CPM131" s="2"/>
      <c r="CPN131" s="2"/>
      <c r="CPO131" s="2"/>
      <c r="CPP131" s="2"/>
      <c r="CPQ131" s="2"/>
      <c r="CPR131" s="2"/>
      <c r="CPS131" s="2"/>
      <c r="CPT131" s="2"/>
      <c r="CPU131" s="2"/>
      <c r="CPV131" s="2"/>
      <c r="CPW131" s="2"/>
      <c r="CPX131" s="2"/>
      <c r="CPY131" s="2"/>
      <c r="CPZ131" s="2"/>
      <c r="CQA131" s="2"/>
      <c r="CQB131" s="2"/>
      <c r="CQC131" s="2"/>
      <c r="CQD131" s="2"/>
      <c r="CQE131" s="2"/>
      <c r="CQF131" s="2"/>
      <c r="CQG131" s="2"/>
      <c r="CQH131" s="2"/>
      <c r="CQI131" s="2"/>
      <c r="CQJ131" s="2"/>
      <c r="CQK131" s="2"/>
      <c r="CQL131" s="2"/>
      <c r="CQM131" s="2"/>
      <c r="CQN131" s="2"/>
      <c r="CQO131" s="2"/>
      <c r="CQP131" s="2"/>
      <c r="CQQ131" s="2"/>
      <c r="CQR131" s="2"/>
      <c r="CQS131" s="2"/>
      <c r="CQT131" s="2"/>
      <c r="CQU131" s="2"/>
      <c r="CQV131" s="2"/>
      <c r="CQW131" s="2"/>
      <c r="CQX131" s="2"/>
      <c r="CQY131" s="2"/>
      <c r="CQZ131" s="2"/>
      <c r="CRA131" s="2"/>
      <c r="CRB131" s="2"/>
      <c r="CRC131" s="2"/>
      <c r="CRD131" s="2"/>
      <c r="CRE131" s="2"/>
      <c r="CRF131" s="2"/>
      <c r="CRG131" s="2"/>
      <c r="CRH131" s="2"/>
      <c r="CRI131" s="2"/>
      <c r="CRJ131" s="2"/>
      <c r="CRK131" s="2"/>
      <c r="CRL131" s="2"/>
      <c r="CRM131" s="2"/>
      <c r="CRN131" s="2"/>
      <c r="CRO131" s="2"/>
      <c r="CRP131" s="2"/>
      <c r="CRQ131" s="2"/>
      <c r="CRR131" s="2"/>
      <c r="CRS131" s="2"/>
      <c r="CRT131" s="2"/>
      <c r="CRU131" s="2"/>
      <c r="CRV131" s="2"/>
      <c r="CRW131" s="2"/>
      <c r="CRX131" s="2"/>
      <c r="CRY131" s="2"/>
      <c r="CRZ131" s="2"/>
      <c r="CSA131" s="2"/>
      <c r="CSB131" s="2"/>
      <c r="CSC131" s="2"/>
      <c r="CSD131" s="2"/>
      <c r="CSE131" s="2"/>
      <c r="CSF131" s="2"/>
      <c r="CSG131" s="2"/>
      <c r="CSH131" s="2"/>
      <c r="CSI131" s="2"/>
      <c r="CSJ131" s="2"/>
      <c r="CSK131" s="2"/>
      <c r="CSL131" s="2"/>
      <c r="CSM131" s="2"/>
      <c r="CSN131" s="2"/>
      <c r="CSO131" s="2"/>
      <c r="CSP131" s="2"/>
      <c r="CSQ131" s="2"/>
      <c r="CSR131" s="2"/>
      <c r="CSS131" s="2"/>
      <c r="CST131" s="2"/>
      <c r="CSU131" s="2"/>
      <c r="CSV131" s="2"/>
      <c r="CSW131" s="2"/>
      <c r="CSX131" s="2"/>
      <c r="CSY131" s="2"/>
      <c r="CSZ131" s="2"/>
      <c r="CTA131" s="2"/>
      <c r="CTB131" s="2"/>
      <c r="CTC131" s="2"/>
      <c r="CTD131" s="2"/>
      <c r="CTE131" s="2"/>
      <c r="CTF131" s="2"/>
      <c r="CTG131" s="2"/>
      <c r="CTH131" s="2"/>
      <c r="CTI131" s="2"/>
      <c r="CTJ131" s="2"/>
      <c r="CTK131" s="2"/>
      <c r="CTL131" s="2"/>
      <c r="CTM131" s="2"/>
      <c r="CTN131" s="2"/>
      <c r="CTO131" s="2"/>
      <c r="CTP131" s="2"/>
      <c r="CTQ131" s="2"/>
      <c r="CTR131" s="2"/>
      <c r="CTS131" s="2"/>
      <c r="CTT131" s="2"/>
      <c r="CTU131" s="2"/>
      <c r="CTV131" s="2"/>
      <c r="CTW131" s="2"/>
      <c r="CTX131" s="2"/>
      <c r="CTY131" s="2"/>
      <c r="CTZ131" s="2"/>
      <c r="CUA131" s="2"/>
      <c r="CUB131" s="2"/>
      <c r="CUC131" s="2"/>
      <c r="CUD131" s="2"/>
      <c r="CUE131" s="2"/>
      <c r="CUF131" s="2"/>
      <c r="CUG131" s="2"/>
      <c r="CUH131" s="2"/>
      <c r="CUI131" s="2"/>
      <c r="CUJ131" s="2"/>
      <c r="CUK131" s="2"/>
      <c r="CUL131" s="2"/>
      <c r="CUM131" s="2"/>
      <c r="CUN131" s="2"/>
      <c r="CUO131" s="2"/>
      <c r="CUP131" s="2"/>
      <c r="CUQ131" s="2"/>
      <c r="CUR131" s="2"/>
      <c r="CUS131" s="2"/>
      <c r="CUT131" s="2"/>
      <c r="CUU131" s="2"/>
      <c r="CUV131" s="2"/>
      <c r="CUW131" s="2"/>
      <c r="CUX131" s="2"/>
      <c r="CUY131" s="2"/>
      <c r="CUZ131" s="2"/>
      <c r="CVA131" s="2"/>
      <c r="CVB131" s="2"/>
      <c r="CVC131" s="2"/>
      <c r="CVD131" s="2"/>
      <c r="CVE131" s="2"/>
      <c r="CVF131" s="2"/>
      <c r="CVG131" s="2"/>
      <c r="CVH131" s="2"/>
      <c r="CVI131" s="2"/>
      <c r="CVJ131" s="2"/>
      <c r="CVK131" s="2"/>
      <c r="CVL131" s="2"/>
      <c r="CVM131" s="2"/>
      <c r="CVN131" s="2"/>
      <c r="CVO131" s="2"/>
      <c r="CVP131" s="2"/>
      <c r="CVQ131" s="2"/>
      <c r="CVR131" s="2"/>
      <c r="CVS131" s="2"/>
      <c r="CVT131" s="2"/>
      <c r="CVU131" s="2"/>
      <c r="CVV131" s="2"/>
      <c r="CVW131" s="2"/>
      <c r="CVX131" s="2"/>
      <c r="CVY131" s="2"/>
      <c r="CVZ131" s="2"/>
      <c r="CWA131" s="2"/>
      <c r="CWB131" s="2"/>
      <c r="CWC131" s="2"/>
      <c r="CWD131" s="2"/>
      <c r="CWE131" s="2"/>
      <c r="CWF131" s="2"/>
      <c r="CWG131" s="2"/>
      <c r="CWH131" s="2"/>
      <c r="CWI131" s="2"/>
      <c r="CWJ131" s="2"/>
      <c r="CWK131" s="2"/>
      <c r="CWL131" s="2"/>
      <c r="CWM131" s="2"/>
      <c r="CWN131" s="2"/>
      <c r="CWO131" s="2"/>
      <c r="CWP131" s="2"/>
      <c r="CWQ131" s="2"/>
      <c r="CWR131" s="2"/>
      <c r="CWS131" s="2"/>
      <c r="CWT131" s="2"/>
      <c r="CWU131" s="2"/>
      <c r="CWV131" s="2"/>
      <c r="CWW131" s="2"/>
      <c r="CWX131" s="2"/>
      <c r="CWY131" s="2"/>
      <c r="CWZ131" s="2"/>
      <c r="CXA131" s="2"/>
      <c r="CXB131" s="2"/>
      <c r="CXC131" s="2"/>
      <c r="CXD131" s="2"/>
      <c r="CXE131" s="2"/>
      <c r="CXF131" s="2"/>
      <c r="CXG131" s="2"/>
      <c r="CXH131" s="2"/>
      <c r="CXI131" s="2"/>
      <c r="CXJ131" s="2"/>
      <c r="CXK131" s="2"/>
      <c r="CXL131" s="2"/>
      <c r="CXM131" s="2"/>
      <c r="CXN131" s="2"/>
      <c r="CXO131" s="2"/>
      <c r="CXP131" s="2"/>
      <c r="CXQ131" s="2"/>
      <c r="CXR131" s="2"/>
      <c r="CXS131" s="2"/>
      <c r="CXT131" s="2"/>
      <c r="CXU131" s="2"/>
      <c r="CXV131" s="2"/>
      <c r="CXW131" s="2"/>
      <c r="CXX131" s="2"/>
      <c r="CXY131" s="2"/>
      <c r="CXZ131" s="2"/>
      <c r="CYA131" s="2"/>
      <c r="CYB131" s="2"/>
      <c r="CYC131" s="2"/>
      <c r="CYD131" s="2"/>
      <c r="CYE131" s="2"/>
      <c r="CYF131" s="2"/>
      <c r="CYG131" s="2"/>
      <c r="CYH131" s="2"/>
      <c r="CYI131" s="2"/>
      <c r="CYJ131" s="2"/>
      <c r="CYK131" s="2"/>
      <c r="CYL131" s="2"/>
      <c r="CYM131" s="2"/>
      <c r="CYN131" s="2"/>
      <c r="CYO131" s="2"/>
      <c r="CYP131" s="2"/>
      <c r="CYQ131" s="2"/>
      <c r="CYR131" s="2"/>
      <c r="CYS131" s="2"/>
      <c r="CYT131" s="2"/>
      <c r="CYU131" s="2"/>
      <c r="CYV131" s="2"/>
      <c r="CYW131" s="2"/>
      <c r="CYX131" s="2"/>
      <c r="CYY131" s="2"/>
      <c r="CYZ131" s="2"/>
      <c r="CZA131" s="2"/>
      <c r="CZB131" s="2"/>
      <c r="CZC131" s="2"/>
      <c r="CZD131" s="2"/>
      <c r="CZE131" s="2"/>
      <c r="CZF131" s="2"/>
      <c r="CZG131" s="2"/>
      <c r="CZH131" s="2"/>
      <c r="CZI131" s="2"/>
      <c r="CZJ131" s="2"/>
      <c r="CZK131" s="2"/>
      <c r="CZL131" s="2"/>
      <c r="CZM131" s="2"/>
      <c r="CZN131" s="2"/>
      <c r="CZO131" s="2"/>
      <c r="CZP131" s="2"/>
      <c r="CZQ131" s="2"/>
      <c r="CZR131" s="2"/>
      <c r="CZS131" s="2"/>
      <c r="CZT131" s="2"/>
      <c r="CZU131" s="2"/>
      <c r="CZV131" s="2"/>
      <c r="CZW131" s="2"/>
      <c r="CZX131" s="2"/>
      <c r="CZY131" s="2"/>
      <c r="CZZ131" s="2"/>
      <c r="DAA131" s="2"/>
      <c r="DAB131" s="2"/>
      <c r="DAC131" s="2"/>
      <c r="DAD131" s="2"/>
      <c r="DAE131" s="2"/>
      <c r="DAF131" s="2"/>
      <c r="DAG131" s="2"/>
      <c r="DAH131" s="2"/>
      <c r="DAI131" s="2"/>
      <c r="DAJ131" s="2"/>
      <c r="DAK131" s="2"/>
      <c r="DAL131" s="2"/>
      <c r="DAM131" s="2"/>
      <c r="DAN131" s="2"/>
      <c r="DAO131" s="2"/>
      <c r="DAP131" s="2"/>
      <c r="DAQ131" s="2"/>
      <c r="DAR131" s="2"/>
      <c r="DAS131" s="2"/>
      <c r="DAT131" s="2"/>
      <c r="DAU131" s="2"/>
      <c r="DAV131" s="2"/>
      <c r="DAW131" s="2"/>
      <c r="DAX131" s="2"/>
      <c r="DAY131" s="2"/>
      <c r="DAZ131" s="2"/>
      <c r="DBA131" s="2"/>
      <c r="DBB131" s="2"/>
      <c r="DBC131" s="2"/>
      <c r="DBD131" s="2"/>
      <c r="DBE131" s="2"/>
      <c r="DBF131" s="2"/>
      <c r="DBG131" s="2"/>
      <c r="DBH131" s="2"/>
      <c r="DBI131" s="2"/>
      <c r="DBJ131" s="2"/>
      <c r="DBK131" s="2"/>
      <c r="DBL131" s="2"/>
      <c r="DBM131" s="2"/>
      <c r="DBN131" s="2"/>
      <c r="DBO131" s="2"/>
      <c r="DBP131" s="2"/>
      <c r="DBQ131" s="2"/>
      <c r="DBR131" s="2"/>
      <c r="DBS131" s="2"/>
      <c r="DBT131" s="2"/>
      <c r="DBU131" s="2"/>
      <c r="DBV131" s="2"/>
      <c r="DBW131" s="2"/>
      <c r="DBX131" s="2"/>
      <c r="DBY131" s="2"/>
      <c r="DBZ131" s="2"/>
      <c r="DCA131" s="2"/>
      <c r="DCB131" s="2"/>
      <c r="DCC131" s="2"/>
      <c r="DCD131" s="2"/>
      <c r="DCE131" s="2"/>
      <c r="DCF131" s="2"/>
      <c r="DCG131" s="2"/>
      <c r="DCH131" s="2"/>
      <c r="DCI131" s="2"/>
      <c r="DCJ131" s="2"/>
      <c r="DCK131" s="2"/>
      <c r="DCL131" s="2"/>
      <c r="DCM131" s="2"/>
      <c r="DCN131" s="2"/>
      <c r="DCO131" s="2"/>
      <c r="DCP131" s="2"/>
      <c r="DCQ131" s="2"/>
      <c r="DCR131" s="2"/>
      <c r="DCS131" s="2"/>
      <c r="DCT131" s="2"/>
      <c r="DCU131" s="2"/>
      <c r="DCV131" s="2"/>
      <c r="DCW131" s="2"/>
      <c r="DCX131" s="2"/>
      <c r="DCY131" s="2"/>
      <c r="DCZ131" s="2"/>
      <c r="DDA131" s="2"/>
      <c r="DDB131" s="2"/>
      <c r="DDC131" s="2"/>
      <c r="DDD131" s="2"/>
      <c r="DDE131" s="2"/>
      <c r="DDF131" s="2"/>
      <c r="DDG131" s="2"/>
      <c r="DDH131" s="2"/>
      <c r="DDI131" s="2"/>
      <c r="DDJ131" s="2"/>
      <c r="DDK131" s="2"/>
      <c r="DDL131" s="2"/>
      <c r="DDM131" s="2"/>
      <c r="DDN131" s="2"/>
      <c r="DDO131" s="2"/>
      <c r="DDP131" s="2"/>
      <c r="DDQ131" s="2"/>
      <c r="DDR131" s="2"/>
      <c r="DDS131" s="2"/>
      <c r="DDT131" s="2"/>
      <c r="DDU131" s="2"/>
      <c r="DDV131" s="2"/>
      <c r="DDW131" s="2"/>
      <c r="DDX131" s="2"/>
      <c r="DDY131" s="2"/>
      <c r="DDZ131" s="2"/>
      <c r="DEA131" s="2"/>
      <c r="DEB131" s="2"/>
      <c r="DEC131" s="2"/>
      <c r="DED131" s="2"/>
      <c r="DEE131" s="2"/>
      <c r="DEF131" s="2"/>
      <c r="DEG131" s="2"/>
      <c r="DEH131" s="2"/>
      <c r="DEI131" s="2"/>
      <c r="DEJ131" s="2"/>
      <c r="DEK131" s="2"/>
      <c r="DEL131" s="2"/>
      <c r="DEM131" s="2"/>
      <c r="DEN131" s="2"/>
      <c r="DEO131" s="2"/>
      <c r="DEP131" s="2"/>
      <c r="DEQ131" s="2"/>
      <c r="DER131" s="2"/>
      <c r="DES131" s="2"/>
      <c r="DET131" s="2"/>
      <c r="DEU131" s="2"/>
      <c r="DEV131" s="2"/>
      <c r="DEW131" s="2"/>
      <c r="DEX131" s="2"/>
      <c r="DEY131" s="2"/>
      <c r="DEZ131" s="2"/>
      <c r="DFA131" s="2"/>
      <c r="DFB131" s="2"/>
      <c r="DFC131" s="2"/>
      <c r="DFD131" s="2"/>
      <c r="DFE131" s="2"/>
      <c r="DFF131" s="2"/>
      <c r="DFG131" s="2"/>
      <c r="DFH131" s="2"/>
      <c r="DFI131" s="2"/>
      <c r="DFJ131" s="2"/>
      <c r="DFK131" s="2"/>
      <c r="DFL131" s="2"/>
      <c r="DFM131" s="2"/>
      <c r="DFN131" s="2"/>
      <c r="DFO131" s="2"/>
      <c r="DFP131" s="2"/>
      <c r="DFQ131" s="2"/>
      <c r="DFR131" s="2"/>
      <c r="DFS131" s="2"/>
      <c r="DFT131" s="2"/>
      <c r="DFU131" s="2"/>
      <c r="DFV131" s="2"/>
      <c r="DFW131" s="2"/>
      <c r="DFX131" s="2"/>
      <c r="DFY131" s="2"/>
      <c r="DFZ131" s="2"/>
      <c r="DGA131" s="2"/>
      <c r="DGB131" s="2"/>
      <c r="DGC131" s="2"/>
      <c r="DGD131" s="2"/>
      <c r="DGE131" s="2"/>
      <c r="DGF131" s="2"/>
      <c r="DGG131" s="2"/>
      <c r="DGH131" s="2"/>
      <c r="DGI131" s="2"/>
      <c r="DGJ131" s="2"/>
      <c r="DGK131" s="2"/>
      <c r="DGL131" s="2"/>
      <c r="DGM131" s="2"/>
      <c r="DGN131" s="2"/>
      <c r="DGO131" s="2"/>
      <c r="DGP131" s="2"/>
      <c r="DGQ131" s="2"/>
      <c r="DGR131" s="2"/>
      <c r="DGS131" s="2"/>
      <c r="DGT131" s="2"/>
      <c r="DGU131" s="2"/>
      <c r="DGV131" s="2"/>
      <c r="DGW131" s="2"/>
      <c r="DGX131" s="2"/>
      <c r="DGY131" s="2"/>
      <c r="DGZ131" s="2"/>
      <c r="DHA131" s="2"/>
      <c r="DHB131" s="2"/>
      <c r="DHC131" s="2"/>
      <c r="DHD131" s="2"/>
      <c r="DHE131" s="2"/>
      <c r="DHF131" s="2"/>
      <c r="DHG131" s="2"/>
      <c r="DHH131" s="2"/>
      <c r="DHI131" s="2"/>
      <c r="DHJ131" s="2"/>
      <c r="DHK131" s="2"/>
      <c r="DHL131" s="2"/>
      <c r="DHM131" s="2"/>
      <c r="DHN131" s="2"/>
      <c r="DHO131" s="2"/>
      <c r="DHP131" s="2"/>
      <c r="DHQ131" s="2"/>
      <c r="DHR131" s="2"/>
      <c r="DHS131" s="2"/>
      <c r="DHT131" s="2"/>
      <c r="DHU131" s="2"/>
      <c r="DHV131" s="2"/>
      <c r="DHW131" s="2"/>
      <c r="DHX131" s="2"/>
      <c r="DHY131" s="2"/>
      <c r="DHZ131" s="2"/>
      <c r="DIA131" s="2"/>
      <c r="DIB131" s="2"/>
      <c r="DIC131" s="2"/>
      <c r="DID131" s="2"/>
      <c r="DIE131" s="2"/>
      <c r="DIF131" s="2"/>
      <c r="DIG131" s="2"/>
      <c r="DIH131" s="2"/>
      <c r="DII131" s="2"/>
      <c r="DIJ131" s="2"/>
      <c r="DIK131" s="2"/>
      <c r="DIL131" s="2"/>
      <c r="DIM131" s="2"/>
      <c r="DIN131" s="2"/>
      <c r="DIO131" s="2"/>
      <c r="DIP131" s="2"/>
      <c r="DIQ131" s="2"/>
      <c r="DIR131" s="2"/>
      <c r="DIS131" s="2"/>
      <c r="DIT131" s="2"/>
      <c r="DIU131" s="2"/>
      <c r="DIV131" s="2"/>
      <c r="DIW131" s="2"/>
      <c r="DIX131" s="2"/>
      <c r="DIY131" s="2"/>
      <c r="DIZ131" s="2"/>
      <c r="DJA131" s="2"/>
      <c r="DJB131" s="2"/>
      <c r="DJC131" s="2"/>
      <c r="DJD131" s="2"/>
      <c r="DJE131" s="2"/>
      <c r="DJF131" s="2"/>
      <c r="DJG131" s="2"/>
      <c r="DJH131" s="2"/>
      <c r="DJI131" s="2"/>
      <c r="DJJ131" s="2"/>
      <c r="DJK131" s="2"/>
      <c r="DJL131" s="2"/>
      <c r="DJM131" s="2"/>
      <c r="DJN131" s="2"/>
      <c r="DJO131" s="2"/>
      <c r="DJP131" s="2"/>
      <c r="DJQ131" s="2"/>
      <c r="DJR131" s="2"/>
      <c r="DJS131" s="2"/>
      <c r="DJT131" s="2"/>
      <c r="DJU131" s="2"/>
      <c r="DJV131" s="2"/>
      <c r="DJW131" s="2"/>
      <c r="DJX131" s="2"/>
      <c r="DJY131" s="2"/>
      <c r="DJZ131" s="2"/>
      <c r="DKA131" s="2"/>
      <c r="DKB131" s="2"/>
      <c r="DKC131" s="2"/>
      <c r="DKD131" s="2"/>
      <c r="DKE131" s="2"/>
      <c r="DKF131" s="2"/>
      <c r="DKG131" s="2"/>
      <c r="DKH131" s="2"/>
      <c r="DKI131" s="2"/>
      <c r="DKJ131" s="2"/>
      <c r="DKK131" s="2"/>
      <c r="DKL131" s="2"/>
      <c r="DKM131" s="2"/>
      <c r="DKN131" s="2"/>
      <c r="DKO131" s="2"/>
      <c r="DKP131" s="2"/>
      <c r="DKQ131" s="2"/>
      <c r="DKR131" s="2"/>
      <c r="DKS131" s="2"/>
      <c r="DKT131" s="2"/>
      <c r="DKU131" s="2"/>
      <c r="DKV131" s="2"/>
      <c r="DKW131" s="2"/>
      <c r="DKX131" s="2"/>
      <c r="DKY131" s="2"/>
      <c r="DKZ131" s="2"/>
      <c r="DLA131" s="2"/>
      <c r="DLB131" s="2"/>
      <c r="DLC131" s="2"/>
      <c r="DLD131" s="2"/>
      <c r="DLE131" s="2"/>
      <c r="DLF131" s="2"/>
      <c r="DLG131" s="2"/>
      <c r="DLH131" s="2"/>
      <c r="DLI131" s="2"/>
      <c r="DLJ131" s="2"/>
      <c r="DLK131" s="2"/>
      <c r="DLL131" s="2"/>
      <c r="DLM131" s="2"/>
      <c r="DLN131" s="2"/>
      <c r="DLO131" s="2"/>
      <c r="DLP131" s="2"/>
      <c r="DLQ131" s="2"/>
      <c r="DLR131" s="2"/>
      <c r="DLS131" s="2"/>
      <c r="DLT131" s="2"/>
      <c r="DLU131" s="2"/>
      <c r="DLV131" s="2"/>
      <c r="DLW131" s="2"/>
      <c r="DLX131" s="2"/>
      <c r="DLY131" s="2"/>
      <c r="DLZ131" s="2"/>
      <c r="DMA131" s="2"/>
      <c r="DMB131" s="2"/>
      <c r="DMC131" s="2"/>
      <c r="DMD131" s="2"/>
      <c r="DME131" s="2"/>
      <c r="DMF131" s="2"/>
      <c r="DMG131" s="2"/>
      <c r="DMH131" s="2"/>
      <c r="DMI131" s="2"/>
      <c r="DMJ131" s="2"/>
      <c r="DMK131" s="2"/>
      <c r="DML131" s="2"/>
      <c r="DMM131" s="2"/>
      <c r="DMN131" s="2"/>
      <c r="DMO131" s="2"/>
      <c r="DMP131" s="2"/>
      <c r="DMQ131" s="2"/>
      <c r="DMR131" s="2"/>
      <c r="DMS131" s="2"/>
      <c r="DMT131" s="2"/>
      <c r="DMU131" s="2"/>
      <c r="DMV131" s="2"/>
      <c r="DMW131" s="2"/>
      <c r="DMX131" s="2"/>
      <c r="DMY131" s="2"/>
      <c r="DMZ131" s="2"/>
      <c r="DNA131" s="2"/>
      <c r="DNB131" s="2"/>
      <c r="DNC131" s="2"/>
      <c r="DND131" s="2"/>
      <c r="DNE131" s="2"/>
      <c r="DNF131" s="2"/>
      <c r="DNG131" s="2"/>
      <c r="DNH131" s="2"/>
      <c r="DNI131" s="2"/>
      <c r="DNJ131" s="2"/>
      <c r="DNK131" s="2"/>
      <c r="DNL131" s="2"/>
      <c r="DNM131" s="2"/>
      <c r="DNN131" s="2"/>
      <c r="DNO131" s="2"/>
      <c r="DNP131" s="2"/>
      <c r="DNQ131" s="2"/>
      <c r="DNR131" s="2"/>
      <c r="DNS131" s="2"/>
      <c r="DNT131" s="2"/>
      <c r="DNU131" s="2"/>
      <c r="DNV131" s="2"/>
      <c r="DNW131" s="2"/>
      <c r="DNX131" s="2"/>
      <c r="DNY131" s="2"/>
      <c r="DNZ131" s="2"/>
      <c r="DOA131" s="2"/>
      <c r="DOB131" s="2"/>
      <c r="DOC131" s="2"/>
      <c r="DOD131" s="2"/>
      <c r="DOE131" s="2"/>
      <c r="DOF131" s="2"/>
      <c r="DOG131" s="2"/>
      <c r="DOH131" s="2"/>
      <c r="DOI131" s="2"/>
      <c r="DOJ131" s="2"/>
      <c r="DOK131" s="2"/>
      <c r="DOL131" s="2"/>
      <c r="DOM131" s="2"/>
      <c r="DON131" s="2"/>
      <c r="DOO131" s="2"/>
      <c r="DOP131" s="2"/>
      <c r="DOQ131" s="2"/>
      <c r="DOR131" s="2"/>
      <c r="DOS131" s="2"/>
      <c r="DOT131" s="2"/>
      <c r="DOU131" s="2"/>
      <c r="DOV131" s="2"/>
      <c r="DOW131" s="2"/>
      <c r="DOX131" s="2"/>
      <c r="DOY131" s="2"/>
      <c r="DOZ131" s="2"/>
      <c r="DPA131" s="2"/>
      <c r="DPB131" s="2"/>
      <c r="DPC131" s="2"/>
      <c r="DPD131" s="2"/>
      <c r="DPE131" s="2"/>
      <c r="DPF131" s="2"/>
      <c r="DPG131" s="2"/>
      <c r="DPH131" s="2"/>
      <c r="DPI131" s="2"/>
      <c r="DPJ131" s="2"/>
      <c r="DPK131" s="2"/>
      <c r="DPL131" s="2"/>
      <c r="DPM131" s="2"/>
      <c r="DPN131" s="2"/>
      <c r="DPO131" s="2"/>
      <c r="DPP131" s="2"/>
      <c r="DPQ131" s="2"/>
      <c r="DPR131" s="2"/>
      <c r="DPS131" s="2"/>
      <c r="DPT131" s="2"/>
      <c r="DPU131" s="2"/>
      <c r="DPV131" s="2"/>
      <c r="DPW131" s="2"/>
      <c r="DPX131" s="2"/>
      <c r="DPY131" s="2"/>
      <c r="DPZ131" s="2"/>
      <c r="DQA131" s="2"/>
      <c r="DQB131" s="2"/>
      <c r="DQC131" s="2"/>
      <c r="DQD131" s="2"/>
      <c r="DQE131" s="2"/>
      <c r="DQF131" s="2"/>
      <c r="DQG131" s="2"/>
      <c r="DQH131" s="2"/>
      <c r="DQI131" s="2"/>
      <c r="DQJ131" s="2"/>
      <c r="DQK131" s="2"/>
      <c r="DQL131" s="2"/>
      <c r="DQM131" s="2"/>
      <c r="DQN131" s="2"/>
      <c r="DQO131" s="2"/>
      <c r="DQP131" s="2"/>
      <c r="DQQ131" s="2"/>
      <c r="DQR131" s="2"/>
      <c r="DQS131" s="2"/>
      <c r="DQT131" s="2"/>
      <c r="DQU131" s="2"/>
      <c r="DQV131" s="2"/>
      <c r="DQW131" s="2"/>
      <c r="DQX131" s="2"/>
      <c r="DQY131" s="2"/>
      <c r="DQZ131" s="2"/>
      <c r="DRA131" s="2"/>
      <c r="DRB131" s="2"/>
      <c r="DRC131" s="2"/>
      <c r="DRD131" s="2"/>
      <c r="DRE131" s="2"/>
      <c r="DRF131" s="2"/>
      <c r="DRG131" s="2"/>
      <c r="DRH131" s="2"/>
      <c r="DRI131" s="2"/>
      <c r="DRJ131" s="2"/>
      <c r="DRK131" s="2"/>
      <c r="DRL131" s="2"/>
      <c r="DRM131" s="2"/>
      <c r="DRN131" s="2"/>
      <c r="DRO131" s="2"/>
      <c r="DRP131" s="2"/>
      <c r="DRQ131" s="2"/>
      <c r="DRR131" s="2"/>
      <c r="DRS131" s="2"/>
      <c r="DRT131" s="2"/>
      <c r="DRU131" s="2"/>
      <c r="DRV131" s="2"/>
      <c r="DRW131" s="2"/>
      <c r="DRX131" s="2"/>
      <c r="DRY131" s="2"/>
      <c r="DRZ131" s="2"/>
      <c r="DSA131" s="2"/>
      <c r="DSB131" s="2"/>
      <c r="DSC131" s="2"/>
      <c r="DSD131" s="2"/>
      <c r="DSE131" s="2"/>
      <c r="DSF131" s="2"/>
      <c r="DSG131" s="2"/>
      <c r="DSH131" s="2"/>
      <c r="DSI131" s="2"/>
      <c r="DSJ131" s="2"/>
      <c r="DSK131" s="2"/>
      <c r="DSL131" s="2"/>
      <c r="DSM131" s="2"/>
      <c r="DSN131" s="2"/>
      <c r="DSO131" s="2"/>
      <c r="DSP131" s="2"/>
      <c r="DSQ131" s="2"/>
      <c r="DSR131" s="2"/>
      <c r="DSS131" s="2"/>
      <c r="DST131" s="2"/>
      <c r="DSU131" s="2"/>
      <c r="DSV131" s="2"/>
      <c r="DSW131" s="2"/>
      <c r="DSX131" s="2"/>
      <c r="DSY131" s="2"/>
      <c r="DSZ131" s="2"/>
      <c r="DTA131" s="2"/>
      <c r="DTB131" s="2"/>
      <c r="DTC131" s="2"/>
      <c r="DTD131" s="2"/>
      <c r="DTE131" s="2"/>
      <c r="DTF131" s="2"/>
      <c r="DTG131" s="2"/>
      <c r="DTH131" s="2"/>
      <c r="DTI131" s="2"/>
      <c r="DTJ131" s="2"/>
      <c r="DTK131" s="2"/>
      <c r="DTL131" s="2"/>
      <c r="DTM131" s="2"/>
      <c r="DTN131" s="2"/>
      <c r="DTO131" s="2"/>
      <c r="DTP131" s="2"/>
      <c r="DTQ131" s="2"/>
      <c r="DTR131" s="2"/>
      <c r="DTS131" s="2"/>
      <c r="DTT131" s="2"/>
      <c r="DTU131" s="2"/>
      <c r="DTV131" s="2"/>
      <c r="DTW131" s="2"/>
      <c r="DTX131" s="2"/>
      <c r="DTY131" s="2"/>
      <c r="DTZ131" s="2"/>
      <c r="DUA131" s="2"/>
      <c r="DUB131" s="2"/>
      <c r="DUC131" s="2"/>
      <c r="DUD131" s="2"/>
      <c r="DUE131" s="2"/>
      <c r="DUF131" s="2"/>
      <c r="DUG131" s="2"/>
      <c r="DUH131" s="2"/>
      <c r="DUI131" s="2"/>
      <c r="DUJ131" s="2"/>
      <c r="DUK131" s="2"/>
      <c r="DUL131" s="2"/>
      <c r="DUM131" s="2"/>
      <c r="DUN131" s="2"/>
      <c r="DUO131" s="2"/>
      <c r="DUP131" s="2"/>
      <c r="DUQ131" s="2"/>
      <c r="DUR131" s="2"/>
      <c r="DUS131" s="2"/>
      <c r="DUT131" s="2"/>
      <c r="DUU131" s="2"/>
      <c r="DUV131" s="2"/>
      <c r="DUW131" s="2"/>
      <c r="DUX131" s="2"/>
      <c r="DUY131" s="2"/>
      <c r="DUZ131" s="2"/>
      <c r="DVA131" s="2"/>
      <c r="DVB131" s="2"/>
      <c r="DVC131" s="2"/>
      <c r="DVD131" s="2"/>
      <c r="DVE131" s="2"/>
      <c r="DVF131" s="2"/>
      <c r="DVG131" s="2"/>
      <c r="DVH131" s="2"/>
      <c r="DVI131" s="2"/>
      <c r="DVJ131" s="2"/>
      <c r="DVK131" s="2"/>
      <c r="DVL131" s="2"/>
      <c r="DVM131" s="2"/>
      <c r="DVN131" s="2"/>
      <c r="DVO131" s="2"/>
      <c r="DVP131" s="2"/>
      <c r="DVQ131" s="2"/>
      <c r="DVR131" s="2"/>
      <c r="DVS131" s="2"/>
      <c r="DVT131" s="2"/>
      <c r="DVU131" s="2"/>
      <c r="DVV131" s="2"/>
      <c r="DVW131" s="2"/>
      <c r="DVX131" s="2"/>
      <c r="DVY131" s="2"/>
      <c r="DVZ131" s="2"/>
      <c r="DWA131" s="2"/>
      <c r="DWB131" s="2"/>
      <c r="DWC131" s="2"/>
      <c r="DWD131" s="2"/>
      <c r="DWE131" s="2"/>
      <c r="DWF131" s="2"/>
      <c r="DWG131" s="2"/>
      <c r="DWH131" s="2"/>
      <c r="DWI131" s="2"/>
      <c r="DWJ131" s="2"/>
      <c r="DWK131" s="2"/>
      <c r="DWL131" s="2"/>
      <c r="DWM131" s="2"/>
      <c r="DWN131" s="2"/>
      <c r="DWO131" s="2"/>
      <c r="DWP131" s="2"/>
      <c r="DWQ131" s="2"/>
      <c r="DWR131" s="2"/>
      <c r="DWS131" s="2"/>
      <c r="DWT131" s="2"/>
      <c r="DWU131" s="2"/>
      <c r="DWV131" s="2"/>
      <c r="DWW131" s="2"/>
      <c r="DWX131" s="2"/>
      <c r="DWY131" s="2"/>
      <c r="DWZ131" s="2"/>
      <c r="DXA131" s="2"/>
      <c r="DXB131" s="2"/>
      <c r="DXC131" s="2"/>
      <c r="DXD131" s="2"/>
      <c r="DXE131" s="2"/>
      <c r="DXF131" s="2"/>
      <c r="DXG131" s="2"/>
      <c r="DXH131" s="2"/>
      <c r="DXI131" s="2"/>
      <c r="DXJ131" s="2"/>
      <c r="DXK131" s="2"/>
      <c r="DXL131" s="2"/>
      <c r="DXM131" s="2"/>
      <c r="DXN131" s="2"/>
      <c r="DXO131" s="2"/>
      <c r="DXP131" s="2"/>
      <c r="DXQ131" s="2"/>
      <c r="DXR131" s="2"/>
      <c r="DXS131" s="2"/>
      <c r="DXT131" s="2"/>
      <c r="DXU131" s="2"/>
      <c r="DXV131" s="2"/>
      <c r="DXW131" s="2"/>
      <c r="DXX131" s="2"/>
      <c r="DXY131" s="2"/>
      <c r="DXZ131" s="2"/>
      <c r="DYA131" s="2"/>
      <c r="DYB131" s="2"/>
      <c r="DYC131" s="2"/>
      <c r="DYD131" s="2"/>
      <c r="DYE131" s="2"/>
      <c r="DYF131" s="2"/>
      <c r="DYG131" s="2"/>
      <c r="DYH131" s="2"/>
      <c r="DYI131" s="2"/>
      <c r="DYJ131" s="2"/>
      <c r="DYK131" s="2"/>
      <c r="DYL131" s="2"/>
      <c r="DYM131" s="2"/>
      <c r="DYN131" s="2"/>
      <c r="DYO131" s="2"/>
      <c r="DYP131" s="2"/>
      <c r="DYQ131" s="2"/>
      <c r="DYR131" s="2"/>
      <c r="DYS131" s="2"/>
      <c r="DYT131" s="2"/>
      <c r="DYU131" s="2"/>
      <c r="DYV131" s="2"/>
      <c r="DYW131" s="2"/>
      <c r="DYX131" s="2"/>
      <c r="DYY131" s="2"/>
      <c r="DYZ131" s="2"/>
      <c r="DZA131" s="2"/>
      <c r="DZB131" s="2"/>
      <c r="DZC131" s="2"/>
      <c r="DZD131" s="2"/>
      <c r="DZE131" s="2"/>
      <c r="DZF131" s="2"/>
      <c r="DZG131" s="2"/>
      <c r="DZH131" s="2"/>
      <c r="DZI131" s="2"/>
      <c r="DZJ131" s="2"/>
      <c r="DZK131" s="2"/>
      <c r="DZL131" s="2"/>
      <c r="DZM131" s="2"/>
      <c r="DZN131" s="2"/>
      <c r="DZO131" s="2"/>
      <c r="DZP131" s="2"/>
      <c r="DZQ131" s="2"/>
      <c r="DZR131" s="2"/>
      <c r="DZS131" s="2"/>
      <c r="DZT131" s="2"/>
      <c r="DZU131" s="2"/>
      <c r="DZV131" s="2"/>
      <c r="DZW131" s="2"/>
      <c r="DZX131" s="2"/>
      <c r="DZY131" s="2"/>
      <c r="DZZ131" s="2"/>
      <c r="EAA131" s="2"/>
      <c r="EAB131" s="2"/>
      <c r="EAC131" s="2"/>
      <c r="EAD131" s="2"/>
      <c r="EAE131" s="2"/>
      <c r="EAF131" s="2"/>
      <c r="EAG131" s="2"/>
      <c r="EAH131" s="2"/>
      <c r="EAI131" s="2"/>
      <c r="EAJ131" s="2"/>
      <c r="EAK131" s="2"/>
      <c r="EAL131" s="2"/>
      <c r="EAM131" s="2"/>
      <c r="EAN131" s="2"/>
      <c r="EAO131" s="2"/>
      <c r="EAP131" s="2"/>
      <c r="EAQ131" s="2"/>
      <c r="EAR131" s="2"/>
      <c r="EAS131" s="2"/>
      <c r="EAT131" s="2"/>
      <c r="EAU131" s="2"/>
      <c r="EAV131" s="2"/>
      <c r="EAW131" s="2"/>
      <c r="EAX131" s="2"/>
      <c r="EAY131" s="2"/>
      <c r="EAZ131" s="2"/>
      <c r="EBA131" s="2"/>
      <c r="EBB131" s="2"/>
      <c r="EBC131" s="2"/>
      <c r="EBD131" s="2"/>
      <c r="EBE131" s="2"/>
      <c r="EBF131" s="2"/>
      <c r="EBG131" s="2"/>
      <c r="EBH131" s="2"/>
      <c r="EBI131" s="2"/>
      <c r="EBJ131" s="2"/>
      <c r="EBK131" s="2"/>
      <c r="EBL131" s="2"/>
      <c r="EBM131" s="2"/>
      <c r="EBN131" s="2"/>
      <c r="EBO131" s="2"/>
      <c r="EBP131" s="2"/>
      <c r="EBQ131" s="2"/>
      <c r="EBR131" s="2"/>
      <c r="EBS131" s="2"/>
      <c r="EBT131" s="2"/>
      <c r="EBU131" s="2"/>
      <c r="EBV131" s="2"/>
      <c r="EBW131" s="2"/>
      <c r="EBX131" s="2"/>
      <c r="EBY131" s="2"/>
      <c r="EBZ131" s="2"/>
      <c r="ECA131" s="2"/>
      <c r="ECB131" s="2"/>
      <c r="ECC131" s="2"/>
      <c r="ECD131" s="2"/>
      <c r="ECE131" s="2"/>
      <c r="ECF131" s="2"/>
      <c r="ECG131" s="2"/>
      <c r="ECH131" s="2"/>
      <c r="ECI131" s="2"/>
      <c r="ECJ131" s="2"/>
      <c r="ECK131" s="2"/>
      <c r="ECL131" s="2"/>
      <c r="ECM131" s="2"/>
      <c r="ECN131" s="2"/>
      <c r="ECO131" s="2"/>
      <c r="ECP131" s="2"/>
      <c r="ECQ131" s="2"/>
      <c r="ECR131" s="2"/>
      <c r="ECS131" s="2"/>
      <c r="ECT131" s="2"/>
      <c r="ECU131" s="2"/>
      <c r="ECV131" s="2"/>
      <c r="ECW131" s="2"/>
      <c r="ECX131" s="2"/>
      <c r="ECY131" s="2"/>
      <c r="ECZ131" s="2"/>
      <c r="EDA131" s="2"/>
      <c r="EDB131" s="2"/>
      <c r="EDC131" s="2"/>
      <c r="EDD131" s="2"/>
      <c r="EDE131" s="2"/>
      <c r="EDF131" s="2"/>
      <c r="EDG131" s="2"/>
      <c r="EDH131" s="2"/>
      <c r="EDI131" s="2"/>
      <c r="EDJ131" s="2"/>
      <c r="EDK131" s="2"/>
      <c r="EDL131" s="2"/>
      <c r="EDM131" s="2"/>
      <c r="EDN131" s="2"/>
      <c r="EDO131" s="2"/>
      <c r="EDP131" s="2"/>
      <c r="EDQ131" s="2"/>
      <c r="EDR131" s="2"/>
      <c r="EDS131" s="2"/>
      <c r="EDT131" s="2"/>
      <c r="EDU131" s="2"/>
      <c r="EDV131" s="2"/>
      <c r="EDW131" s="2"/>
      <c r="EDX131" s="2"/>
      <c r="EDY131" s="2"/>
      <c r="EDZ131" s="2"/>
      <c r="EEA131" s="2"/>
      <c r="EEB131" s="2"/>
      <c r="EEC131" s="2"/>
      <c r="EED131" s="2"/>
      <c r="EEE131" s="2"/>
      <c r="EEF131" s="2"/>
      <c r="EEG131" s="2"/>
      <c r="EEH131" s="2"/>
      <c r="EEI131" s="2"/>
      <c r="EEJ131" s="2"/>
      <c r="EEK131" s="2"/>
      <c r="EEL131" s="2"/>
      <c r="EEM131" s="2"/>
      <c r="EEN131" s="2"/>
      <c r="EEO131" s="2"/>
      <c r="EEP131" s="2"/>
      <c r="EEQ131" s="2"/>
      <c r="EER131" s="2"/>
      <c r="EES131" s="2"/>
      <c r="EET131" s="2"/>
      <c r="EEU131" s="2"/>
      <c r="EEV131" s="2"/>
      <c r="EEW131" s="2"/>
      <c r="EEX131" s="2"/>
      <c r="EEY131" s="2"/>
      <c r="EEZ131" s="2"/>
      <c r="EFA131" s="2"/>
      <c r="EFB131" s="2"/>
      <c r="EFC131" s="2"/>
      <c r="EFD131" s="2"/>
      <c r="EFE131" s="2"/>
      <c r="EFF131" s="2"/>
      <c r="EFG131" s="2"/>
      <c r="EFH131" s="2"/>
      <c r="EFI131" s="2"/>
      <c r="EFJ131" s="2"/>
      <c r="EFK131" s="2"/>
      <c r="EFL131" s="2"/>
      <c r="EFM131" s="2"/>
      <c r="EFN131" s="2"/>
      <c r="EFO131" s="2"/>
      <c r="EFP131" s="2"/>
      <c r="EFQ131" s="2"/>
      <c r="EFR131" s="2"/>
      <c r="EFS131" s="2"/>
      <c r="EFT131" s="2"/>
      <c r="EFU131" s="2"/>
      <c r="EFV131" s="2"/>
      <c r="EFW131" s="2"/>
      <c r="EFX131" s="2"/>
      <c r="EFY131" s="2"/>
      <c r="EFZ131" s="2"/>
      <c r="EGA131" s="2"/>
      <c r="EGB131" s="2"/>
      <c r="EGC131" s="2"/>
      <c r="EGD131" s="2"/>
      <c r="EGE131" s="2"/>
      <c r="EGF131" s="2"/>
      <c r="EGG131" s="2"/>
      <c r="EGH131" s="2"/>
      <c r="EGI131" s="2"/>
      <c r="EGJ131" s="2"/>
      <c r="EGK131" s="2"/>
      <c r="EGL131" s="2"/>
      <c r="EGM131" s="2"/>
      <c r="EGN131" s="2"/>
      <c r="EGO131" s="2"/>
      <c r="EGP131" s="2"/>
      <c r="EGQ131" s="2"/>
      <c r="EGR131" s="2"/>
      <c r="EGS131" s="2"/>
      <c r="EGT131" s="2"/>
      <c r="EGU131" s="2"/>
      <c r="EGV131" s="2"/>
      <c r="EGW131" s="2"/>
      <c r="EGX131" s="2"/>
      <c r="EGY131" s="2"/>
      <c r="EGZ131" s="2"/>
      <c r="EHA131" s="2"/>
      <c r="EHB131" s="2"/>
      <c r="EHC131" s="2"/>
      <c r="EHD131" s="2"/>
      <c r="EHE131" s="2"/>
      <c r="EHF131" s="2"/>
      <c r="EHG131" s="2"/>
      <c r="EHH131" s="2"/>
      <c r="EHI131" s="2"/>
      <c r="EHJ131" s="2"/>
      <c r="EHK131" s="2"/>
      <c r="EHL131" s="2"/>
      <c r="EHM131" s="2"/>
      <c r="EHN131" s="2"/>
      <c r="EHO131" s="2"/>
      <c r="EHP131" s="2"/>
      <c r="EHQ131" s="2"/>
      <c r="EHR131" s="2"/>
      <c r="EHS131" s="2"/>
      <c r="EHT131" s="2"/>
      <c r="EHU131" s="2"/>
      <c r="EHV131" s="2"/>
      <c r="EHW131" s="2"/>
      <c r="EHX131" s="2"/>
      <c r="EHY131" s="2"/>
      <c r="EHZ131" s="2"/>
      <c r="EIA131" s="2"/>
      <c r="EIB131" s="2"/>
      <c r="EIC131" s="2"/>
      <c r="EID131" s="2"/>
      <c r="EIE131" s="2"/>
      <c r="EIF131" s="2"/>
      <c r="EIG131" s="2"/>
      <c r="EIH131" s="2"/>
      <c r="EII131" s="2"/>
      <c r="EIJ131" s="2"/>
      <c r="EIK131" s="2"/>
      <c r="EIL131" s="2"/>
      <c r="EIM131" s="2"/>
      <c r="EIN131" s="2"/>
      <c r="EIO131" s="2"/>
      <c r="EIP131" s="2"/>
      <c r="EIQ131" s="2"/>
      <c r="EIR131" s="2"/>
      <c r="EIS131" s="2"/>
      <c r="EIT131" s="2"/>
      <c r="EIU131" s="2"/>
      <c r="EIV131" s="2"/>
      <c r="EIW131" s="2"/>
      <c r="EIX131" s="2"/>
      <c r="EIY131" s="2"/>
      <c r="EIZ131" s="2"/>
      <c r="EJA131" s="2"/>
      <c r="EJB131" s="2"/>
      <c r="EJC131" s="2"/>
      <c r="EJD131" s="2"/>
      <c r="EJE131" s="2"/>
      <c r="EJF131" s="2"/>
      <c r="EJG131" s="2"/>
      <c r="EJH131" s="2"/>
      <c r="EJI131" s="2"/>
      <c r="EJJ131" s="2"/>
      <c r="EJK131" s="2"/>
      <c r="EJL131" s="2"/>
      <c r="EJM131" s="2"/>
      <c r="EJN131" s="2"/>
      <c r="EJO131" s="2"/>
      <c r="EJP131" s="2"/>
      <c r="EJQ131" s="2"/>
      <c r="EJR131" s="2"/>
      <c r="EJS131" s="2"/>
      <c r="EJT131" s="2"/>
      <c r="EJU131" s="2"/>
      <c r="EJV131" s="2"/>
      <c r="EJW131" s="2"/>
      <c r="EJX131" s="2"/>
      <c r="EJY131" s="2"/>
      <c r="EJZ131" s="2"/>
      <c r="EKA131" s="2"/>
      <c r="EKB131" s="2"/>
      <c r="EKC131" s="2"/>
      <c r="EKD131" s="2"/>
      <c r="EKE131" s="2"/>
      <c r="EKF131" s="2"/>
      <c r="EKG131" s="2"/>
      <c r="EKH131" s="2"/>
      <c r="EKI131" s="2"/>
      <c r="EKJ131" s="2"/>
      <c r="EKK131" s="2"/>
      <c r="EKL131" s="2"/>
      <c r="EKM131" s="2"/>
      <c r="EKN131" s="2"/>
      <c r="EKO131" s="2"/>
      <c r="EKP131" s="2"/>
      <c r="EKQ131" s="2"/>
      <c r="EKR131" s="2"/>
      <c r="EKS131" s="2"/>
      <c r="EKT131" s="2"/>
      <c r="EKU131" s="2"/>
      <c r="EKV131" s="2"/>
      <c r="EKW131" s="2"/>
      <c r="EKX131" s="2"/>
      <c r="EKY131" s="2"/>
      <c r="EKZ131" s="2"/>
      <c r="ELA131" s="2"/>
      <c r="ELB131" s="2"/>
      <c r="ELC131" s="2"/>
      <c r="ELD131" s="2"/>
      <c r="ELE131" s="2"/>
      <c r="ELF131" s="2"/>
      <c r="ELG131" s="2"/>
      <c r="ELH131" s="2"/>
      <c r="ELI131" s="2"/>
      <c r="ELJ131" s="2"/>
      <c r="ELK131" s="2"/>
      <c r="ELL131" s="2"/>
      <c r="ELM131" s="2"/>
      <c r="ELN131" s="2"/>
      <c r="ELO131" s="2"/>
      <c r="ELP131" s="2"/>
      <c r="ELQ131" s="2"/>
      <c r="ELR131" s="2"/>
      <c r="ELS131" s="2"/>
      <c r="ELT131" s="2"/>
      <c r="ELU131" s="2"/>
      <c r="ELV131" s="2"/>
      <c r="ELW131" s="2"/>
      <c r="ELX131" s="2"/>
      <c r="ELY131" s="2"/>
      <c r="ELZ131" s="2"/>
      <c r="EMA131" s="2"/>
      <c r="EMB131" s="2"/>
      <c r="EMC131" s="2"/>
      <c r="EMD131" s="2"/>
      <c r="EME131" s="2"/>
      <c r="EMF131" s="2"/>
      <c r="EMG131" s="2"/>
      <c r="EMH131" s="2"/>
      <c r="EMI131" s="2"/>
      <c r="EMJ131" s="2"/>
      <c r="EMK131" s="2"/>
      <c r="EML131" s="2"/>
      <c r="EMM131" s="2"/>
      <c r="EMN131" s="2"/>
      <c r="EMO131" s="2"/>
      <c r="EMP131" s="2"/>
      <c r="EMQ131" s="2"/>
      <c r="EMR131" s="2"/>
      <c r="EMS131" s="2"/>
      <c r="EMT131" s="2"/>
      <c r="EMU131" s="2"/>
      <c r="EMV131" s="2"/>
      <c r="EMW131" s="2"/>
      <c r="EMX131" s="2"/>
      <c r="EMY131" s="2"/>
      <c r="EMZ131" s="2"/>
      <c r="ENA131" s="2"/>
      <c r="ENB131" s="2"/>
      <c r="ENC131" s="2"/>
      <c r="END131" s="2"/>
      <c r="ENE131" s="2"/>
      <c r="ENF131" s="2"/>
      <c r="ENG131" s="2"/>
      <c r="ENH131" s="2"/>
      <c r="ENI131" s="2"/>
      <c r="ENJ131" s="2"/>
      <c r="ENK131" s="2"/>
      <c r="ENL131" s="2"/>
      <c r="ENM131" s="2"/>
      <c r="ENN131" s="2"/>
      <c r="ENO131" s="2"/>
      <c r="ENP131" s="2"/>
      <c r="ENQ131" s="2"/>
      <c r="ENR131" s="2"/>
      <c r="ENS131" s="2"/>
      <c r="ENT131" s="2"/>
      <c r="ENU131" s="2"/>
      <c r="ENV131" s="2"/>
      <c r="ENW131" s="2"/>
      <c r="ENX131" s="2"/>
      <c r="ENY131" s="2"/>
      <c r="ENZ131" s="2"/>
      <c r="EOA131" s="2"/>
      <c r="EOB131" s="2"/>
      <c r="EOC131" s="2"/>
      <c r="EOD131" s="2"/>
      <c r="EOE131" s="2"/>
      <c r="EOF131" s="2"/>
      <c r="EOG131" s="2"/>
      <c r="EOH131" s="2"/>
      <c r="EOI131" s="2"/>
      <c r="EOJ131" s="2"/>
      <c r="EOK131" s="2"/>
      <c r="EOL131" s="2"/>
      <c r="EOM131" s="2"/>
      <c r="EON131" s="2"/>
      <c r="EOO131" s="2"/>
      <c r="EOP131" s="2"/>
      <c r="EOQ131" s="2"/>
      <c r="EOR131" s="2"/>
      <c r="EOS131" s="2"/>
      <c r="EOT131" s="2"/>
      <c r="EOU131" s="2"/>
      <c r="EOV131" s="2"/>
      <c r="EOW131" s="2"/>
      <c r="EOX131" s="2"/>
      <c r="EOY131" s="2"/>
      <c r="EOZ131" s="2"/>
      <c r="EPA131" s="2"/>
      <c r="EPB131" s="2"/>
      <c r="EPC131" s="2"/>
      <c r="EPD131" s="2"/>
      <c r="EPE131" s="2"/>
      <c r="EPF131" s="2"/>
      <c r="EPG131" s="2"/>
      <c r="EPH131" s="2"/>
      <c r="EPI131" s="2"/>
      <c r="EPJ131" s="2"/>
      <c r="EPK131" s="2"/>
      <c r="EPL131" s="2"/>
      <c r="EPM131" s="2"/>
      <c r="EPN131" s="2"/>
      <c r="EPO131" s="2"/>
      <c r="EPP131" s="2"/>
      <c r="EPQ131" s="2"/>
      <c r="EPR131" s="2"/>
      <c r="EPS131" s="2"/>
      <c r="EPT131" s="2"/>
      <c r="EPU131" s="2"/>
      <c r="EPV131" s="2"/>
      <c r="EPW131" s="2"/>
      <c r="EPX131" s="2"/>
      <c r="EPY131" s="2"/>
      <c r="EPZ131" s="2"/>
      <c r="EQA131" s="2"/>
      <c r="EQB131" s="2"/>
      <c r="EQC131" s="2"/>
      <c r="EQD131" s="2"/>
      <c r="EQE131" s="2"/>
      <c r="EQF131" s="2"/>
      <c r="EQG131" s="2"/>
      <c r="EQH131" s="2"/>
      <c r="EQI131" s="2"/>
      <c r="EQJ131" s="2"/>
      <c r="EQK131" s="2"/>
      <c r="EQL131" s="2"/>
      <c r="EQM131" s="2"/>
      <c r="EQN131" s="2"/>
      <c r="EQO131" s="2"/>
      <c r="EQP131" s="2"/>
      <c r="EQQ131" s="2"/>
      <c r="EQR131" s="2"/>
      <c r="EQS131" s="2"/>
      <c r="EQT131" s="2"/>
      <c r="EQU131" s="2"/>
      <c r="EQV131" s="2"/>
      <c r="EQW131" s="2"/>
      <c r="EQX131" s="2"/>
      <c r="EQY131" s="2"/>
      <c r="EQZ131" s="2"/>
      <c r="ERA131" s="2"/>
      <c r="ERB131" s="2"/>
      <c r="ERC131" s="2"/>
      <c r="ERD131" s="2"/>
      <c r="ERE131" s="2"/>
      <c r="ERF131" s="2"/>
      <c r="ERG131" s="2"/>
      <c r="ERH131" s="2"/>
      <c r="ERI131" s="2"/>
      <c r="ERJ131" s="2"/>
      <c r="ERK131" s="2"/>
      <c r="ERL131" s="2"/>
      <c r="ERM131" s="2"/>
      <c r="ERN131" s="2"/>
      <c r="ERO131" s="2"/>
      <c r="ERP131" s="2"/>
      <c r="ERQ131" s="2"/>
      <c r="ERR131" s="2"/>
      <c r="ERS131" s="2"/>
      <c r="ERT131" s="2"/>
      <c r="ERU131" s="2"/>
      <c r="ERV131" s="2"/>
      <c r="ERW131" s="2"/>
      <c r="ERX131" s="2"/>
      <c r="ERY131" s="2"/>
      <c r="ERZ131" s="2"/>
      <c r="ESA131" s="2"/>
      <c r="ESB131" s="2"/>
      <c r="ESC131" s="2"/>
      <c r="ESD131" s="2"/>
      <c r="ESE131" s="2"/>
      <c r="ESF131" s="2"/>
      <c r="ESG131" s="2"/>
      <c r="ESH131" s="2"/>
      <c r="ESI131" s="2"/>
      <c r="ESJ131" s="2"/>
      <c r="ESK131" s="2"/>
      <c r="ESL131" s="2"/>
      <c r="ESM131" s="2"/>
      <c r="ESN131" s="2"/>
      <c r="ESO131" s="2"/>
      <c r="ESP131" s="2"/>
      <c r="ESQ131" s="2"/>
      <c r="ESR131" s="2"/>
      <c r="ESS131" s="2"/>
      <c r="EST131" s="2"/>
      <c r="ESU131" s="2"/>
      <c r="ESV131" s="2"/>
      <c r="ESW131" s="2"/>
      <c r="ESX131" s="2"/>
      <c r="ESY131" s="2"/>
      <c r="ESZ131" s="2"/>
      <c r="ETA131" s="2"/>
      <c r="ETB131" s="2"/>
      <c r="ETC131" s="2"/>
      <c r="ETD131" s="2"/>
      <c r="ETE131" s="2"/>
      <c r="ETF131" s="2"/>
      <c r="ETG131" s="2"/>
      <c r="ETH131" s="2"/>
      <c r="ETI131" s="2"/>
      <c r="ETJ131" s="2"/>
      <c r="ETK131" s="2"/>
      <c r="ETL131" s="2"/>
      <c r="ETM131" s="2"/>
      <c r="ETN131" s="2"/>
      <c r="ETO131" s="2"/>
      <c r="ETP131" s="2"/>
      <c r="ETQ131" s="2"/>
      <c r="ETR131" s="2"/>
      <c r="ETS131" s="2"/>
      <c r="ETT131" s="2"/>
      <c r="ETU131" s="2"/>
      <c r="ETV131" s="2"/>
      <c r="ETW131" s="2"/>
      <c r="ETX131" s="2"/>
      <c r="ETY131" s="2"/>
      <c r="ETZ131" s="2"/>
      <c r="EUA131" s="2"/>
      <c r="EUB131" s="2"/>
      <c r="EUC131" s="2"/>
      <c r="EUD131" s="2"/>
      <c r="EUE131" s="2"/>
      <c r="EUF131" s="2"/>
      <c r="EUG131" s="2"/>
      <c r="EUH131" s="2"/>
      <c r="EUI131" s="2"/>
      <c r="EUJ131" s="2"/>
      <c r="EUK131" s="2"/>
      <c r="EUL131" s="2"/>
      <c r="EUM131" s="2"/>
      <c r="EUN131" s="2"/>
      <c r="EUO131" s="2"/>
      <c r="EUP131" s="2"/>
      <c r="EUQ131" s="2"/>
      <c r="EUR131" s="2"/>
      <c r="EUS131" s="2"/>
      <c r="EUT131" s="2"/>
      <c r="EUU131" s="2"/>
      <c r="EUV131" s="2"/>
      <c r="EUW131" s="2"/>
      <c r="EUX131" s="2"/>
      <c r="EUY131" s="2"/>
      <c r="EUZ131" s="2"/>
      <c r="EVA131" s="2"/>
      <c r="EVB131" s="2"/>
      <c r="EVC131" s="2"/>
      <c r="EVD131" s="2"/>
      <c r="EVE131" s="2"/>
      <c r="EVF131" s="2"/>
      <c r="EVG131" s="2"/>
      <c r="EVH131" s="2"/>
      <c r="EVI131" s="2"/>
      <c r="EVJ131" s="2"/>
      <c r="EVK131" s="2"/>
      <c r="EVL131" s="2"/>
      <c r="EVM131" s="2"/>
      <c r="EVN131" s="2"/>
      <c r="EVO131" s="2"/>
      <c r="EVP131" s="2"/>
      <c r="EVQ131" s="2"/>
      <c r="EVR131" s="2"/>
      <c r="EVS131" s="2"/>
      <c r="EVT131" s="2"/>
      <c r="EVU131" s="2"/>
      <c r="EVV131" s="2"/>
      <c r="EVW131" s="2"/>
      <c r="EVX131" s="2"/>
      <c r="EVY131" s="2"/>
      <c r="EVZ131" s="2"/>
      <c r="EWA131" s="2"/>
      <c r="EWB131" s="2"/>
      <c r="EWC131" s="2"/>
      <c r="EWD131" s="2"/>
      <c r="EWE131" s="2"/>
      <c r="EWF131" s="2"/>
      <c r="EWG131" s="2"/>
      <c r="EWH131" s="2"/>
      <c r="EWI131" s="2"/>
      <c r="EWJ131" s="2"/>
      <c r="EWK131" s="2"/>
      <c r="EWL131" s="2"/>
      <c r="EWM131" s="2"/>
      <c r="EWN131" s="2"/>
      <c r="EWO131" s="2"/>
      <c r="EWP131" s="2"/>
      <c r="EWQ131" s="2"/>
      <c r="EWR131" s="2"/>
      <c r="EWS131" s="2"/>
      <c r="EWT131" s="2"/>
      <c r="EWU131" s="2"/>
      <c r="EWV131" s="2"/>
      <c r="EWW131" s="2"/>
      <c r="EWX131" s="2"/>
      <c r="EWY131" s="2"/>
      <c r="EWZ131" s="2"/>
      <c r="EXA131" s="2"/>
      <c r="EXB131" s="2"/>
      <c r="EXC131" s="2"/>
      <c r="EXD131" s="2"/>
      <c r="EXE131" s="2"/>
      <c r="EXF131" s="2"/>
      <c r="EXG131" s="2"/>
      <c r="EXH131" s="2"/>
      <c r="EXI131" s="2"/>
      <c r="EXJ131" s="2"/>
      <c r="EXK131" s="2"/>
      <c r="EXL131" s="2"/>
      <c r="EXM131" s="2"/>
      <c r="EXN131" s="2"/>
      <c r="EXO131" s="2"/>
      <c r="EXP131" s="2"/>
      <c r="EXQ131" s="2"/>
      <c r="EXR131" s="2"/>
      <c r="EXS131" s="2"/>
      <c r="EXT131" s="2"/>
      <c r="EXU131" s="2"/>
      <c r="EXV131" s="2"/>
      <c r="EXW131" s="2"/>
      <c r="EXX131" s="2"/>
      <c r="EXY131" s="2"/>
      <c r="EXZ131" s="2"/>
      <c r="EYA131" s="2"/>
      <c r="EYB131" s="2"/>
      <c r="EYC131" s="2"/>
      <c r="EYD131" s="2"/>
      <c r="EYE131" s="2"/>
      <c r="EYF131" s="2"/>
      <c r="EYG131" s="2"/>
      <c r="EYH131" s="2"/>
      <c r="EYI131" s="2"/>
      <c r="EYJ131" s="2"/>
      <c r="EYK131" s="2"/>
      <c r="EYL131" s="2"/>
      <c r="EYM131" s="2"/>
      <c r="EYN131" s="2"/>
      <c r="EYO131" s="2"/>
      <c r="EYP131" s="2"/>
      <c r="EYQ131" s="2"/>
      <c r="EYR131" s="2"/>
      <c r="EYS131" s="2"/>
      <c r="EYT131" s="2"/>
      <c r="EYU131" s="2"/>
      <c r="EYV131" s="2"/>
      <c r="EYW131" s="2"/>
      <c r="EYX131" s="2"/>
      <c r="EYY131" s="2"/>
      <c r="EYZ131" s="2"/>
      <c r="EZA131" s="2"/>
      <c r="EZB131" s="2"/>
      <c r="EZC131" s="2"/>
      <c r="EZD131" s="2"/>
      <c r="EZE131" s="2"/>
      <c r="EZF131" s="2"/>
      <c r="EZG131" s="2"/>
      <c r="EZH131" s="2"/>
      <c r="EZI131" s="2"/>
      <c r="EZJ131" s="2"/>
      <c r="EZK131" s="2"/>
      <c r="EZL131" s="2"/>
      <c r="EZM131" s="2"/>
      <c r="EZN131" s="2"/>
      <c r="EZO131" s="2"/>
      <c r="EZP131" s="2"/>
      <c r="EZQ131" s="2"/>
      <c r="EZR131" s="2"/>
      <c r="EZS131" s="2"/>
      <c r="EZT131" s="2"/>
      <c r="EZU131" s="2"/>
      <c r="EZV131" s="2"/>
      <c r="EZW131" s="2"/>
      <c r="EZX131" s="2"/>
      <c r="EZY131" s="2"/>
      <c r="EZZ131" s="2"/>
      <c r="FAA131" s="2"/>
      <c r="FAB131" s="2"/>
      <c r="FAC131" s="2"/>
      <c r="FAD131" s="2"/>
      <c r="FAE131" s="2"/>
      <c r="FAF131" s="2"/>
      <c r="FAG131" s="2"/>
      <c r="FAH131" s="2"/>
      <c r="FAI131" s="2"/>
      <c r="FAJ131" s="2"/>
      <c r="FAK131" s="2"/>
      <c r="FAL131" s="2"/>
      <c r="FAM131" s="2"/>
      <c r="FAN131" s="2"/>
      <c r="FAO131" s="2"/>
      <c r="FAP131" s="2"/>
      <c r="FAQ131" s="2"/>
      <c r="FAR131" s="2"/>
      <c r="FAS131" s="2"/>
      <c r="FAT131" s="2"/>
      <c r="FAU131" s="2"/>
      <c r="FAV131" s="2"/>
      <c r="FAW131" s="2"/>
      <c r="FAX131" s="2"/>
      <c r="FAY131" s="2"/>
      <c r="FAZ131" s="2"/>
      <c r="FBA131" s="2"/>
      <c r="FBB131" s="2"/>
      <c r="FBC131" s="2"/>
      <c r="FBD131" s="2"/>
      <c r="FBE131" s="2"/>
      <c r="FBF131" s="2"/>
      <c r="FBG131" s="2"/>
      <c r="FBH131" s="2"/>
      <c r="FBI131" s="2"/>
      <c r="FBJ131" s="2"/>
      <c r="FBK131" s="2"/>
      <c r="FBL131" s="2"/>
      <c r="FBM131" s="2"/>
      <c r="FBN131" s="2"/>
      <c r="FBO131" s="2"/>
      <c r="FBP131" s="2"/>
      <c r="FBQ131" s="2"/>
      <c r="FBR131" s="2"/>
      <c r="FBS131" s="2"/>
      <c r="FBT131" s="2"/>
      <c r="FBU131" s="2"/>
      <c r="FBV131" s="2"/>
      <c r="FBW131" s="2"/>
      <c r="FBX131" s="2"/>
      <c r="FBY131" s="2"/>
      <c r="FBZ131" s="2"/>
      <c r="FCA131" s="2"/>
      <c r="FCB131" s="2"/>
      <c r="FCC131" s="2"/>
      <c r="FCD131" s="2"/>
      <c r="FCE131" s="2"/>
      <c r="FCF131" s="2"/>
      <c r="FCG131" s="2"/>
      <c r="FCH131" s="2"/>
      <c r="FCI131" s="2"/>
      <c r="FCJ131" s="2"/>
      <c r="FCK131" s="2"/>
      <c r="FCL131" s="2"/>
      <c r="FCM131" s="2"/>
      <c r="FCN131" s="2"/>
      <c r="FCO131" s="2"/>
      <c r="FCP131" s="2"/>
      <c r="FCQ131" s="2"/>
      <c r="FCR131" s="2"/>
      <c r="FCS131" s="2"/>
      <c r="FCT131" s="2"/>
      <c r="FCU131" s="2"/>
      <c r="FCV131" s="2"/>
      <c r="FCW131" s="2"/>
      <c r="FCX131" s="2"/>
      <c r="FCY131" s="2"/>
      <c r="FCZ131" s="2"/>
      <c r="FDA131" s="2"/>
      <c r="FDB131" s="2"/>
      <c r="FDC131" s="2"/>
      <c r="FDD131" s="2"/>
      <c r="FDE131" s="2"/>
      <c r="FDF131" s="2"/>
      <c r="FDG131" s="2"/>
      <c r="FDH131" s="2"/>
      <c r="FDI131" s="2"/>
      <c r="FDJ131" s="2"/>
      <c r="FDK131" s="2"/>
      <c r="FDL131" s="2"/>
      <c r="FDM131" s="2"/>
      <c r="FDN131" s="2"/>
      <c r="FDO131" s="2"/>
      <c r="FDP131" s="2"/>
      <c r="FDQ131" s="2"/>
      <c r="FDR131" s="2"/>
      <c r="FDS131" s="2"/>
      <c r="FDT131" s="2"/>
      <c r="FDU131" s="2"/>
      <c r="FDV131" s="2"/>
      <c r="FDW131" s="2"/>
      <c r="FDX131" s="2"/>
      <c r="FDY131" s="2"/>
      <c r="FDZ131" s="2"/>
      <c r="FEA131" s="2"/>
      <c r="FEB131" s="2"/>
      <c r="FEC131" s="2"/>
      <c r="FED131" s="2"/>
      <c r="FEE131" s="2"/>
      <c r="FEF131" s="2"/>
      <c r="FEG131" s="2"/>
      <c r="FEH131" s="2"/>
      <c r="FEI131" s="2"/>
      <c r="FEJ131" s="2"/>
      <c r="FEK131" s="2"/>
      <c r="FEL131" s="2"/>
      <c r="FEM131" s="2"/>
      <c r="FEN131" s="2"/>
      <c r="FEO131" s="2"/>
      <c r="FEP131" s="2"/>
      <c r="FEQ131" s="2"/>
      <c r="FER131" s="2"/>
      <c r="FES131" s="2"/>
      <c r="FET131" s="2"/>
      <c r="FEU131" s="2"/>
      <c r="FEV131" s="2"/>
      <c r="FEW131" s="2"/>
      <c r="FEX131" s="2"/>
      <c r="FEY131" s="2"/>
      <c r="FEZ131" s="2"/>
      <c r="FFA131" s="2"/>
      <c r="FFB131" s="2"/>
      <c r="FFC131" s="2"/>
      <c r="FFD131" s="2"/>
      <c r="FFE131" s="2"/>
      <c r="FFF131" s="2"/>
      <c r="FFG131" s="2"/>
      <c r="FFH131" s="2"/>
      <c r="FFI131" s="2"/>
      <c r="FFJ131" s="2"/>
      <c r="FFK131" s="2"/>
      <c r="FFL131" s="2"/>
      <c r="FFM131" s="2"/>
      <c r="FFN131" s="2"/>
      <c r="FFO131" s="2"/>
      <c r="FFP131" s="2"/>
      <c r="FFQ131" s="2"/>
      <c r="FFR131" s="2"/>
      <c r="FFS131" s="2"/>
      <c r="FFT131" s="2"/>
      <c r="FFU131" s="2"/>
      <c r="FFV131" s="2"/>
      <c r="FFW131" s="2"/>
      <c r="FFX131" s="2"/>
      <c r="FFY131" s="2"/>
      <c r="FFZ131" s="2"/>
      <c r="FGA131" s="2"/>
      <c r="FGB131" s="2"/>
      <c r="FGC131" s="2"/>
      <c r="FGD131" s="2"/>
      <c r="FGE131" s="2"/>
      <c r="FGF131" s="2"/>
      <c r="FGG131" s="2"/>
      <c r="FGH131" s="2"/>
      <c r="FGI131" s="2"/>
      <c r="FGJ131" s="2"/>
      <c r="FGK131" s="2"/>
      <c r="FGL131" s="2"/>
      <c r="FGM131" s="2"/>
      <c r="FGN131" s="2"/>
      <c r="FGO131" s="2"/>
      <c r="FGP131" s="2"/>
      <c r="FGQ131" s="2"/>
      <c r="FGR131" s="2"/>
      <c r="FGS131" s="2"/>
      <c r="FGT131" s="2"/>
      <c r="FGU131" s="2"/>
      <c r="FGV131" s="2"/>
      <c r="FGW131" s="2"/>
      <c r="FGX131" s="2"/>
      <c r="FGY131" s="2"/>
      <c r="FGZ131" s="2"/>
      <c r="FHA131" s="2"/>
      <c r="FHB131" s="2"/>
      <c r="FHC131" s="2"/>
      <c r="FHD131" s="2"/>
      <c r="FHE131" s="2"/>
      <c r="FHF131" s="2"/>
      <c r="FHG131" s="2"/>
      <c r="FHH131" s="2"/>
      <c r="FHI131" s="2"/>
      <c r="FHJ131" s="2"/>
      <c r="FHK131" s="2"/>
      <c r="FHL131" s="2"/>
      <c r="FHM131" s="2"/>
      <c r="FHN131" s="2"/>
      <c r="FHO131" s="2"/>
      <c r="FHP131" s="2"/>
      <c r="FHQ131" s="2"/>
      <c r="FHR131" s="2"/>
      <c r="FHS131" s="2"/>
      <c r="FHT131" s="2"/>
      <c r="FHU131" s="2"/>
      <c r="FHV131" s="2"/>
      <c r="FHW131" s="2"/>
      <c r="FHX131" s="2"/>
      <c r="FHY131" s="2"/>
      <c r="FHZ131" s="2"/>
      <c r="FIA131" s="2"/>
      <c r="FIB131" s="2"/>
      <c r="FIC131" s="2"/>
      <c r="FID131" s="2"/>
      <c r="FIE131" s="2"/>
      <c r="FIF131" s="2"/>
      <c r="FIG131" s="2"/>
      <c r="FIH131" s="2"/>
      <c r="FII131" s="2"/>
      <c r="FIJ131" s="2"/>
      <c r="FIK131" s="2"/>
      <c r="FIL131" s="2"/>
      <c r="FIM131" s="2"/>
      <c r="FIN131" s="2"/>
      <c r="FIO131" s="2"/>
      <c r="FIP131" s="2"/>
      <c r="FIQ131" s="2"/>
      <c r="FIR131" s="2"/>
      <c r="FIS131" s="2"/>
      <c r="FIT131" s="2"/>
      <c r="FIU131" s="2"/>
      <c r="FIV131" s="2"/>
      <c r="FIW131" s="2"/>
      <c r="FIX131" s="2"/>
      <c r="FIY131" s="2"/>
      <c r="FIZ131" s="2"/>
      <c r="FJA131" s="2"/>
      <c r="FJB131" s="2"/>
      <c r="FJC131" s="2"/>
      <c r="FJD131" s="2"/>
      <c r="FJE131" s="2"/>
      <c r="FJF131" s="2"/>
      <c r="FJG131" s="2"/>
      <c r="FJH131" s="2"/>
      <c r="FJI131" s="2"/>
      <c r="FJJ131" s="2"/>
      <c r="FJK131" s="2"/>
      <c r="FJL131" s="2"/>
      <c r="FJM131" s="2"/>
      <c r="FJN131" s="2"/>
      <c r="FJO131" s="2"/>
      <c r="FJP131" s="2"/>
      <c r="FJQ131" s="2"/>
      <c r="FJR131" s="2"/>
      <c r="FJS131" s="2"/>
      <c r="FJT131" s="2"/>
      <c r="FJU131" s="2"/>
      <c r="FJV131" s="2"/>
      <c r="FJW131" s="2"/>
      <c r="FJX131" s="2"/>
      <c r="FJY131" s="2"/>
      <c r="FJZ131" s="2"/>
      <c r="FKA131" s="2"/>
      <c r="FKB131" s="2"/>
      <c r="FKC131" s="2"/>
      <c r="FKD131" s="2"/>
      <c r="FKE131" s="2"/>
      <c r="FKF131" s="2"/>
      <c r="FKG131" s="2"/>
      <c r="FKH131" s="2"/>
      <c r="FKI131" s="2"/>
      <c r="FKJ131" s="2"/>
      <c r="FKK131" s="2"/>
      <c r="FKL131" s="2"/>
      <c r="FKM131" s="2"/>
      <c r="FKN131" s="2"/>
      <c r="FKO131" s="2"/>
      <c r="FKP131" s="2"/>
      <c r="FKQ131" s="2"/>
      <c r="FKR131" s="2"/>
      <c r="FKS131" s="2"/>
      <c r="FKT131" s="2"/>
      <c r="FKU131" s="2"/>
      <c r="FKV131" s="2"/>
      <c r="FKW131" s="2"/>
      <c r="FKX131" s="2"/>
      <c r="FKY131" s="2"/>
      <c r="FKZ131" s="2"/>
      <c r="FLA131" s="2"/>
      <c r="FLB131" s="2"/>
      <c r="FLC131" s="2"/>
      <c r="FLD131" s="2"/>
      <c r="FLE131" s="2"/>
      <c r="FLF131" s="2"/>
      <c r="FLG131" s="2"/>
      <c r="FLH131" s="2"/>
      <c r="FLI131" s="2"/>
      <c r="FLJ131" s="2"/>
      <c r="FLK131" s="2"/>
      <c r="FLL131" s="2"/>
      <c r="FLM131" s="2"/>
      <c r="FLN131" s="2"/>
      <c r="FLO131" s="2"/>
      <c r="FLP131" s="2"/>
      <c r="FLQ131" s="2"/>
      <c r="FLR131" s="2"/>
      <c r="FLS131" s="2"/>
      <c r="FLT131" s="2"/>
      <c r="FLU131" s="2"/>
      <c r="FLV131" s="2"/>
      <c r="FLW131" s="2"/>
      <c r="FLX131" s="2"/>
      <c r="FLY131" s="2"/>
      <c r="FLZ131" s="2"/>
      <c r="FMA131" s="2"/>
      <c r="FMB131" s="2"/>
      <c r="FMC131" s="2"/>
      <c r="FMD131" s="2"/>
      <c r="FME131" s="2"/>
      <c r="FMF131" s="2"/>
      <c r="FMG131" s="2"/>
      <c r="FMH131" s="2"/>
      <c r="FMI131" s="2"/>
      <c r="FMJ131" s="2"/>
      <c r="FMK131" s="2"/>
      <c r="FML131" s="2"/>
      <c r="FMM131" s="2"/>
      <c r="FMN131" s="2"/>
      <c r="FMO131" s="2"/>
      <c r="FMP131" s="2"/>
      <c r="FMQ131" s="2"/>
      <c r="FMR131" s="2"/>
      <c r="FMS131" s="2"/>
      <c r="FMT131" s="2"/>
      <c r="FMU131" s="2"/>
      <c r="FMV131" s="2"/>
      <c r="FMW131" s="2"/>
      <c r="FMX131" s="2"/>
      <c r="FMY131" s="2"/>
      <c r="FMZ131" s="2"/>
      <c r="FNA131" s="2"/>
      <c r="FNB131" s="2"/>
      <c r="FNC131" s="2"/>
      <c r="FND131" s="2"/>
      <c r="FNE131" s="2"/>
      <c r="FNF131" s="2"/>
      <c r="FNG131" s="2"/>
      <c r="FNH131" s="2"/>
      <c r="FNI131" s="2"/>
      <c r="FNJ131" s="2"/>
      <c r="FNK131" s="2"/>
      <c r="FNL131" s="2"/>
      <c r="FNM131" s="2"/>
      <c r="FNN131" s="2"/>
      <c r="FNO131" s="2"/>
      <c r="FNP131" s="2"/>
      <c r="FNQ131" s="2"/>
      <c r="FNR131" s="2"/>
      <c r="FNS131" s="2"/>
      <c r="FNT131" s="2"/>
      <c r="FNU131" s="2"/>
      <c r="FNV131" s="2"/>
      <c r="FNW131" s="2"/>
      <c r="FNX131" s="2"/>
      <c r="FNY131" s="2"/>
      <c r="FNZ131" s="2"/>
      <c r="FOA131" s="2"/>
      <c r="FOB131" s="2"/>
      <c r="FOC131" s="2"/>
      <c r="FOD131" s="2"/>
      <c r="FOE131" s="2"/>
      <c r="FOF131" s="2"/>
      <c r="FOG131" s="2"/>
      <c r="FOH131" s="2"/>
      <c r="FOI131" s="2"/>
      <c r="FOJ131" s="2"/>
      <c r="FOK131" s="2"/>
      <c r="FOL131" s="2"/>
      <c r="FOM131" s="2"/>
      <c r="FON131" s="2"/>
      <c r="FOO131" s="2"/>
      <c r="FOP131" s="2"/>
      <c r="FOQ131" s="2"/>
      <c r="FOR131" s="2"/>
      <c r="FOS131" s="2"/>
      <c r="FOT131" s="2"/>
      <c r="FOU131" s="2"/>
      <c r="FOV131" s="2"/>
      <c r="FOW131" s="2"/>
      <c r="FOX131" s="2"/>
      <c r="FOY131" s="2"/>
      <c r="FOZ131" s="2"/>
      <c r="FPA131" s="2"/>
      <c r="FPB131" s="2"/>
      <c r="FPC131" s="2"/>
      <c r="FPD131" s="2"/>
      <c r="FPE131" s="2"/>
      <c r="FPF131" s="2"/>
      <c r="FPG131" s="2"/>
      <c r="FPH131" s="2"/>
      <c r="FPI131" s="2"/>
      <c r="FPJ131" s="2"/>
      <c r="FPK131" s="2"/>
      <c r="FPL131" s="2"/>
      <c r="FPM131" s="2"/>
      <c r="FPN131" s="2"/>
      <c r="FPO131" s="2"/>
      <c r="FPP131" s="2"/>
      <c r="FPQ131" s="2"/>
      <c r="FPR131" s="2"/>
      <c r="FPS131" s="2"/>
      <c r="FPT131" s="2"/>
      <c r="FPU131" s="2"/>
      <c r="FPV131" s="2"/>
      <c r="FPW131" s="2"/>
      <c r="FPX131" s="2"/>
      <c r="FPY131" s="2"/>
      <c r="FPZ131" s="2"/>
      <c r="FQA131" s="2"/>
      <c r="FQB131" s="2"/>
      <c r="FQC131" s="2"/>
      <c r="FQD131" s="2"/>
      <c r="FQE131" s="2"/>
      <c r="FQF131" s="2"/>
      <c r="FQG131" s="2"/>
      <c r="FQH131" s="2"/>
      <c r="FQI131" s="2"/>
      <c r="FQJ131" s="2"/>
      <c r="FQK131" s="2"/>
      <c r="FQL131" s="2"/>
      <c r="FQM131" s="2"/>
      <c r="FQN131" s="2"/>
      <c r="FQO131" s="2"/>
      <c r="FQP131" s="2"/>
      <c r="FQQ131" s="2"/>
      <c r="FQR131" s="2"/>
      <c r="FQS131" s="2"/>
      <c r="FQT131" s="2"/>
      <c r="FQU131" s="2"/>
      <c r="FQV131" s="2"/>
      <c r="FQW131" s="2"/>
      <c r="FQX131" s="2"/>
      <c r="FQY131" s="2"/>
      <c r="FQZ131" s="2"/>
      <c r="FRA131" s="2"/>
      <c r="FRB131" s="2"/>
      <c r="FRC131" s="2"/>
      <c r="FRD131" s="2"/>
      <c r="FRE131" s="2"/>
      <c r="FRF131" s="2"/>
      <c r="FRG131" s="2"/>
      <c r="FRH131" s="2"/>
      <c r="FRI131" s="2"/>
      <c r="FRJ131" s="2"/>
      <c r="FRK131" s="2"/>
      <c r="FRL131" s="2"/>
      <c r="FRM131" s="2"/>
      <c r="FRN131" s="2"/>
      <c r="FRO131" s="2"/>
      <c r="FRP131" s="2"/>
      <c r="FRQ131" s="2"/>
      <c r="FRR131" s="2"/>
      <c r="FRS131" s="2"/>
      <c r="FRT131" s="2"/>
      <c r="FRU131" s="2"/>
      <c r="FRV131" s="2"/>
      <c r="FRW131" s="2"/>
      <c r="FRX131" s="2"/>
      <c r="FRY131" s="2"/>
      <c r="FRZ131" s="2"/>
      <c r="FSA131" s="2"/>
      <c r="FSB131" s="2"/>
      <c r="FSC131" s="2"/>
      <c r="FSD131" s="2"/>
      <c r="FSE131" s="2"/>
      <c r="FSF131" s="2"/>
      <c r="FSG131" s="2"/>
      <c r="FSH131" s="2"/>
      <c r="FSI131" s="2"/>
      <c r="FSJ131" s="2"/>
      <c r="FSK131" s="2"/>
      <c r="FSL131" s="2"/>
      <c r="FSM131" s="2"/>
      <c r="FSN131" s="2"/>
      <c r="FSO131" s="2"/>
      <c r="FSP131" s="2"/>
      <c r="FSQ131" s="2"/>
      <c r="FSR131" s="2"/>
      <c r="FSS131" s="2"/>
      <c r="FST131" s="2"/>
      <c r="FSU131" s="2"/>
      <c r="FSV131" s="2"/>
      <c r="FSW131" s="2"/>
      <c r="FSX131" s="2"/>
      <c r="FSY131" s="2"/>
      <c r="FSZ131" s="2"/>
      <c r="FTA131" s="2"/>
      <c r="FTB131" s="2"/>
      <c r="FTC131" s="2"/>
      <c r="FTD131" s="2"/>
      <c r="FTE131" s="2"/>
      <c r="FTF131" s="2"/>
      <c r="FTG131" s="2"/>
      <c r="FTH131" s="2"/>
      <c r="FTI131" s="2"/>
      <c r="FTJ131" s="2"/>
      <c r="FTK131" s="2"/>
      <c r="FTL131" s="2"/>
      <c r="FTM131" s="2"/>
      <c r="FTN131" s="2"/>
      <c r="FTO131" s="2"/>
      <c r="FTP131" s="2"/>
      <c r="FTQ131" s="2"/>
      <c r="FTR131" s="2"/>
      <c r="FTS131" s="2"/>
      <c r="FTT131" s="2"/>
      <c r="FTU131" s="2"/>
      <c r="FTV131" s="2"/>
      <c r="FTW131" s="2"/>
      <c r="FTX131" s="2"/>
      <c r="FTY131" s="2"/>
      <c r="FTZ131" s="2"/>
      <c r="FUA131" s="2"/>
      <c r="FUB131" s="2"/>
      <c r="FUC131" s="2"/>
      <c r="FUD131" s="2"/>
      <c r="FUE131" s="2"/>
      <c r="FUF131" s="2"/>
      <c r="FUG131" s="2"/>
      <c r="FUH131" s="2"/>
      <c r="FUI131" s="2"/>
      <c r="FUJ131" s="2"/>
      <c r="FUK131" s="2"/>
      <c r="FUL131" s="2"/>
      <c r="FUM131" s="2"/>
      <c r="FUN131" s="2"/>
      <c r="FUO131" s="2"/>
      <c r="FUP131" s="2"/>
      <c r="FUQ131" s="2"/>
      <c r="FUR131" s="2"/>
      <c r="FUS131" s="2"/>
      <c r="FUT131" s="2"/>
      <c r="FUU131" s="2"/>
      <c r="FUV131" s="2"/>
      <c r="FUW131" s="2"/>
      <c r="FUX131" s="2"/>
      <c r="FUY131" s="2"/>
      <c r="FUZ131" s="2"/>
      <c r="FVA131" s="2"/>
      <c r="FVB131" s="2"/>
      <c r="FVC131" s="2"/>
      <c r="FVD131" s="2"/>
      <c r="FVE131" s="2"/>
      <c r="FVF131" s="2"/>
      <c r="FVG131" s="2"/>
      <c r="FVH131" s="2"/>
      <c r="FVI131" s="2"/>
      <c r="FVJ131" s="2"/>
      <c r="FVK131" s="2"/>
      <c r="FVL131" s="2"/>
      <c r="FVM131" s="2"/>
      <c r="FVN131" s="2"/>
      <c r="FVO131" s="2"/>
      <c r="FVP131" s="2"/>
      <c r="FVQ131" s="2"/>
      <c r="FVR131" s="2"/>
      <c r="FVS131" s="2"/>
      <c r="FVT131" s="2"/>
      <c r="FVU131" s="2"/>
      <c r="FVV131" s="2"/>
      <c r="FVW131" s="2"/>
      <c r="FVX131" s="2"/>
      <c r="FVY131" s="2"/>
      <c r="FVZ131" s="2"/>
      <c r="FWA131" s="2"/>
      <c r="FWB131" s="2"/>
      <c r="FWC131" s="2"/>
      <c r="FWD131" s="2"/>
      <c r="FWE131" s="2"/>
      <c r="FWF131" s="2"/>
      <c r="FWG131" s="2"/>
      <c r="FWH131" s="2"/>
      <c r="FWI131" s="2"/>
      <c r="FWJ131" s="2"/>
      <c r="FWK131" s="2"/>
      <c r="FWL131" s="2"/>
      <c r="FWM131" s="2"/>
      <c r="FWN131" s="2"/>
      <c r="FWO131" s="2"/>
      <c r="FWP131" s="2"/>
      <c r="FWQ131" s="2"/>
      <c r="FWR131" s="2"/>
      <c r="FWS131" s="2"/>
      <c r="FWT131" s="2"/>
      <c r="FWU131" s="2"/>
      <c r="FWV131" s="2"/>
      <c r="FWW131" s="2"/>
      <c r="FWX131" s="2"/>
      <c r="FWY131" s="2"/>
      <c r="FWZ131" s="2"/>
      <c r="FXA131" s="2"/>
      <c r="FXB131" s="2"/>
      <c r="FXC131" s="2"/>
      <c r="FXD131" s="2"/>
      <c r="FXE131" s="2"/>
      <c r="FXF131" s="2"/>
      <c r="FXG131" s="2"/>
      <c r="FXH131" s="2"/>
      <c r="FXI131" s="2"/>
      <c r="FXJ131" s="2"/>
      <c r="FXK131" s="2"/>
      <c r="FXL131" s="2"/>
      <c r="FXM131" s="2"/>
      <c r="FXN131" s="2"/>
      <c r="FXO131" s="2"/>
      <c r="FXP131" s="2"/>
      <c r="FXQ131" s="2"/>
      <c r="FXR131" s="2"/>
      <c r="FXS131" s="2"/>
      <c r="FXT131" s="2"/>
      <c r="FXU131" s="2"/>
      <c r="FXV131" s="2"/>
      <c r="FXW131" s="2"/>
      <c r="FXX131" s="2"/>
      <c r="FXY131" s="2"/>
      <c r="FXZ131" s="2"/>
      <c r="FYA131" s="2"/>
      <c r="FYB131" s="2"/>
      <c r="FYC131" s="2"/>
      <c r="FYD131" s="2"/>
      <c r="FYE131" s="2"/>
      <c r="FYF131" s="2"/>
      <c r="FYG131" s="2"/>
      <c r="FYH131" s="2"/>
      <c r="FYI131" s="2"/>
      <c r="FYJ131" s="2"/>
      <c r="FYK131" s="2"/>
      <c r="FYL131" s="2"/>
      <c r="FYM131" s="2"/>
      <c r="FYN131" s="2"/>
      <c r="FYO131" s="2"/>
      <c r="FYP131" s="2"/>
      <c r="FYQ131" s="2"/>
      <c r="FYR131" s="2"/>
      <c r="FYS131" s="2"/>
      <c r="FYT131" s="2"/>
      <c r="FYU131" s="2"/>
      <c r="FYV131" s="2"/>
      <c r="FYW131" s="2"/>
      <c r="FYX131" s="2"/>
      <c r="FYY131" s="2"/>
      <c r="FYZ131" s="2"/>
      <c r="FZA131" s="2"/>
      <c r="FZB131" s="2"/>
      <c r="FZC131" s="2"/>
      <c r="FZD131" s="2"/>
      <c r="FZE131" s="2"/>
      <c r="FZF131" s="2"/>
      <c r="FZG131" s="2"/>
      <c r="FZH131" s="2"/>
      <c r="FZI131" s="2"/>
      <c r="FZJ131" s="2"/>
      <c r="FZK131" s="2"/>
      <c r="FZL131" s="2"/>
      <c r="FZM131" s="2"/>
      <c r="FZN131" s="2"/>
      <c r="FZO131" s="2"/>
      <c r="FZP131" s="2"/>
      <c r="FZQ131" s="2"/>
      <c r="FZR131" s="2"/>
      <c r="FZS131" s="2"/>
      <c r="FZT131" s="2"/>
      <c r="FZU131" s="2"/>
      <c r="FZV131" s="2"/>
      <c r="FZW131" s="2"/>
      <c r="FZX131" s="2"/>
      <c r="FZY131" s="2"/>
      <c r="FZZ131" s="2"/>
      <c r="GAA131" s="2"/>
      <c r="GAB131" s="2"/>
      <c r="GAC131" s="2"/>
      <c r="GAD131" s="2"/>
      <c r="GAE131" s="2"/>
      <c r="GAF131" s="2"/>
      <c r="GAG131" s="2"/>
      <c r="GAH131" s="2"/>
      <c r="GAI131" s="2"/>
      <c r="GAJ131" s="2"/>
      <c r="GAK131" s="2"/>
      <c r="GAL131" s="2"/>
      <c r="GAM131" s="2"/>
      <c r="GAN131" s="2"/>
      <c r="GAO131" s="2"/>
      <c r="GAP131" s="2"/>
      <c r="GAQ131" s="2"/>
      <c r="GAR131" s="2"/>
      <c r="GAS131" s="2"/>
      <c r="GAT131" s="2"/>
      <c r="GAU131" s="2"/>
      <c r="GAV131" s="2"/>
      <c r="GAW131" s="2"/>
      <c r="GAX131" s="2"/>
      <c r="GAY131" s="2"/>
      <c r="GAZ131" s="2"/>
      <c r="GBA131" s="2"/>
      <c r="GBB131" s="2"/>
      <c r="GBC131" s="2"/>
      <c r="GBD131" s="2"/>
      <c r="GBE131" s="2"/>
      <c r="GBF131" s="2"/>
      <c r="GBG131" s="2"/>
      <c r="GBH131" s="2"/>
      <c r="GBI131" s="2"/>
      <c r="GBJ131" s="2"/>
      <c r="GBK131" s="2"/>
      <c r="GBL131" s="2"/>
      <c r="GBM131" s="2"/>
      <c r="GBN131" s="2"/>
      <c r="GBO131" s="2"/>
      <c r="GBP131" s="2"/>
      <c r="GBQ131" s="2"/>
      <c r="GBR131" s="2"/>
      <c r="GBS131" s="2"/>
      <c r="GBT131" s="2"/>
      <c r="GBU131" s="2"/>
      <c r="GBV131" s="2"/>
      <c r="GBW131" s="2"/>
      <c r="GBX131" s="2"/>
      <c r="GBY131" s="2"/>
      <c r="GBZ131" s="2"/>
      <c r="GCA131" s="2"/>
      <c r="GCB131" s="2"/>
      <c r="GCC131" s="2"/>
      <c r="GCD131" s="2"/>
      <c r="GCE131" s="2"/>
      <c r="GCF131" s="2"/>
      <c r="GCG131" s="2"/>
      <c r="GCH131" s="2"/>
      <c r="GCI131" s="2"/>
      <c r="GCJ131" s="2"/>
      <c r="GCK131" s="2"/>
      <c r="GCL131" s="2"/>
      <c r="GCM131" s="2"/>
      <c r="GCN131" s="2"/>
      <c r="GCO131" s="2"/>
      <c r="GCP131" s="2"/>
      <c r="GCQ131" s="2"/>
      <c r="GCR131" s="2"/>
      <c r="GCS131" s="2"/>
      <c r="GCT131" s="2"/>
      <c r="GCU131" s="2"/>
      <c r="GCV131" s="2"/>
      <c r="GCW131" s="2"/>
      <c r="GCX131" s="2"/>
      <c r="GCY131" s="2"/>
      <c r="GCZ131" s="2"/>
      <c r="GDA131" s="2"/>
      <c r="GDB131" s="2"/>
      <c r="GDC131" s="2"/>
      <c r="GDD131" s="2"/>
      <c r="GDE131" s="2"/>
      <c r="GDF131" s="2"/>
      <c r="GDG131" s="2"/>
      <c r="GDH131" s="2"/>
      <c r="GDI131" s="2"/>
      <c r="GDJ131" s="2"/>
      <c r="GDK131" s="2"/>
      <c r="GDL131" s="2"/>
      <c r="GDM131" s="2"/>
      <c r="GDN131" s="2"/>
      <c r="GDO131" s="2"/>
      <c r="GDP131" s="2"/>
      <c r="GDQ131" s="2"/>
      <c r="GDR131" s="2"/>
      <c r="GDS131" s="2"/>
      <c r="GDT131" s="2"/>
      <c r="GDU131" s="2"/>
      <c r="GDV131" s="2"/>
      <c r="GDW131" s="2"/>
      <c r="GDX131" s="2"/>
      <c r="GDY131" s="2"/>
      <c r="GDZ131" s="2"/>
      <c r="GEA131" s="2"/>
      <c r="GEB131" s="2"/>
      <c r="GEC131" s="2"/>
      <c r="GED131" s="2"/>
      <c r="GEE131" s="2"/>
      <c r="GEF131" s="2"/>
      <c r="GEG131" s="2"/>
      <c r="GEH131" s="2"/>
      <c r="GEI131" s="2"/>
      <c r="GEJ131" s="2"/>
      <c r="GEK131" s="2"/>
      <c r="GEL131" s="2"/>
      <c r="GEM131" s="2"/>
      <c r="GEN131" s="2"/>
      <c r="GEO131" s="2"/>
      <c r="GEP131" s="2"/>
      <c r="GEQ131" s="2"/>
      <c r="GER131" s="2"/>
      <c r="GES131" s="2"/>
      <c r="GET131" s="2"/>
      <c r="GEU131" s="2"/>
      <c r="GEV131" s="2"/>
      <c r="GEW131" s="2"/>
      <c r="GEX131" s="2"/>
      <c r="GEY131" s="2"/>
      <c r="GEZ131" s="2"/>
      <c r="GFA131" s="2"/>
      <c r="GFB131" s="2"/>
      <c r="GFC131" s="2"/>
      <c r="GFD131" s="2"/>
      <c r="GFE131" s="2"/>
      <c r="GFF131" s="2"/>
      <c r="GFG131" s="2"/>
      <c r="GFH131" s="2"/>
      <c r="GFI131" s="2"/>
      <c r="GFJ131" s="2"/>
      <c r="GFK131" s="2"/>
      <c r="GFL131" s="2"/>
      <c r="GFM131" s="2"/>
      <c r="GFN131" s="2"/>
      <c r="GFO131" s="2"/>
      <c r="GFP131" s="2"/>
      <c r="GFQ131" s="2"/>
      <c r="GFR131" s="2"/>
      <c r="GFS131" s="2"/>
      <c r="GFT131" s="2"/>
      <c r="GFU131" s="2"/>
      <c r="GFV131" s="2"/>
      <c r="GFW131" s="2"/>
      <c r="GFX131" s="2"/>
      <c r="GFY131" s="2"/>
      <c r="GFZ131" s="2"/>
      <c r="GGA131" s="2"/>
      <c r="GGB131" s="2"/>
      <c r="GGC131" s="2"/>
      <c r="GGD131" s="2"/>
      <c r="GGE131" s="2"/>
      <c r="GGF131" s="2"/>
      <c r="GGG131" s="2"/>
      <c r="GGH131" s="2"/>
      <c r="GGI131" s="2"/>
      <c r="GGJ131" s="2"/>
      <c r="GGK131" s="2"/>
      <c r="GGL131" s="2"/>
      <c r="GGM131" s="2"/>
      <c r="GGN131" s="2"/>
      <c r="GGO131" s="2"/>
      <c r="GGP131" s="2"/>
      <c r="GGQ131" s="2"/>
      <c r="GGR131" s="2"/>
      <c r="GGS131" s="2"/>
      <c r="GGT131" s="2"/>
      <c r="GGU131" s="2"/>
      <c r="GGV131" s="2"/>
      <c r="GGW131" s="2"/>
      <c r="GGX131" s="2"/>
      <c r="GGY131" s="2"/>
      <c r="GGZ131" s="2"/>
      <c r="GHA131" s="2"/>
      <c r="GHB131" s="2"/>
      <c r="GHC131" s="2"/>
      <c r="GHD131" s="2"/>
      <c r="GHE131" s="2"/>
      <c r="GHF131" s="2"/>
      <c r="GHG131" s="2"/>
      <c r="GHH131" s="2"/>
      <c r="GHI131" s="2"/>
      <c r="GHJ131" s="2"/>
      <c r="GHK131" s="2"/>
      <c r="GHL131" s="2"/>
      <c r="GHM131" s="2"/>
      <c r="GHN131" s="2"/>
      <c r="GHO131" s="2"/>
      <c r="GHP131" s="2"/>
      <c r="GHQ131" s="2"/>
      <c r="GHR131" s="2"/>
      <c r="GHS131" s="2"/>
      <c r="GHT131" s="2"/>
      <c r="GHU131" s="2"/>
      <c r="GHV131" s="2"/>
      <c r="GHW131" s="2"/>
      <c r="GHX131" s="2"/>
      <c r="GHY131" s="2"/>
      <c r="GHZ131" s="2"/>
      <c r="GIA131" s="2"/>
      <c r="GIB131" s="2"/>
      <c r="GIC131" s="2"/>
      <c r="GID131" s="2"/>
      <c r="GIE131" s="2"/>
      <c r="GIF131" s="2"/>
      <c r="GIG131" s="2"/>
      <c r="GIH131" s="2"/>
      <c r="GII131" s="2"/>
      <c r="GIJ131" s="2"/>
      <c r="GIK131" s="2"/>
      <c r="GIL131" s="2"/>
      <c r="GIM131" s="2"/>
      <c r="GIN131" s="2"/>
      <c r="GIO131" s="2"/>
      <c r="GIP131" s="2"/>
      <c r="GIQ131" s="2"/>
      <c r="GIR131" s="2"/>
      <c r="GIS131" s="2"/>
      <c r="GIT131" s="2"/>
      <c r="GIU131" s="2"/>
      <c r="GIV131" s="2"/>
      <c r="GIW131" s="2"/>
      <c r="GIX131" s="2"/>
      <c r="GIY131" s="2"/>
      <c r="GIZ131" s="2"/>
      <c r="GJA131" s="2"/>
      <c r="GJB131" s="2"/>
      <c r="GJC131" s="2"/>
      <c r="GJD131" s="2"/>
      <c r="GJE131" s="2"/>
      <c r="GJF131" s="2"/>
      <c r="GJG131" s="2"/>
      <c r="GJH131" s="2"/>
      <c r="GJI131" s="2"/>
      <c r="GJJ131" s="2"/>
      <c r="GJK131" s="2"/>
      <c r="GJL131" s="2"/>
      <c r="GJM131" s="2"/>
      <c r="GJN131" s="2"/>
      <c r="GJO131" s="2"/>
      <c r="GJP131" s="2"/>
      <c r="GJQ131" s="2"/>
      <c r="GJR131" s="2"/>
      <c r="GJS131" s="2"/>
      <c r="GJT131" s="2"/>
      <c r="GJU131" s="2"/>
      <c r="GJV131" s="2"/>
      <c r="GJW131" s="2"/>
      <c r="GJX131" s="2"/>
      <c r="GJY131" s="2"/>
      <c r="GJZ131" s="2"/>
      <c r="GKA131" s="2"/>
      <c r="GKB131" s="2"/>
      <c r="GKC131" s="2"/>
      <c r="GKD131" s="2"/>
      <c r="GKE131" s="2"/>
      <c r="GKF131" s="2"/>
      <c r="GKG131" s="2"/>
      <c r="GKH131" s="2"/>
      <c r="GKI131" s="2"/>
      <c r="GKJ131" s="2"/>
      <c r="GKK131" s="2"/>
      <c r="GKL131" s="2"/>
      <c r="GKM131" s="2"/>
      <c r="GKN131" s="2"/>
      <c r="GKO131" s="2"/>
      <c r="GKP131" s="2"/>
      <c r="GKQ131" s="2"/>
      <c r="GKR131" s="2"/>
      <c r="GKS131" s="2"/>
      <c r="GKT131" s="2"/>
      <c r="GKU131" s="2"/>
      <c r="GKV131" s="2"/>
      <c r="GKW131" s="2"/>
      <c r="GKX131" s="2"/>
      <c r="GKY131" s="2"/>
      <c r="GKZ131" s="2"/>
      <c r="GLA131" s="2"/>
      <c r="GLB131" s="2"/>
      <c r="GLC131" s="2"/>
      <c r="GLD131" s="2"/>
      <c r="GLE131" s="2"/>
      <c r="GLF131" s="2"/>
      <c r="GLG131" s="2"/>
      <c r="GLH131" s="2"/>
      <c r="GLI131" s="2"/>
      <c r="GLJ131" s="2"/>
      <c r="GLK131" s="2"/>
      <c r="GLL131" s="2"/>
      <c r="GLM131" s="2"/>
      <c r="GLN131" s="2"/>
      <c r="GLO131" s="2"/>
      <c r="GLP131" s="2"/>
      <c r="GLQ131" s="2"/>
      <c r="GLR131" s="2"/>
      <c r="GLS131" s="2"/>
      <c r="GLT131" s="2"/>
      <c r="GLU131" s="2"/>
      <c r="GLV131" s="2"/>
      <c r="GLW131" s="2"/>
      <c r="GLX131" s="2"/>
      <c r="GLY131" s="2"/>
      <c r="GLZ131" s="2"/>
      <c r="GMA131" s="2"/>
      <c r="GMB131" s="2"/>
      <c r="GMC131" s="2"/>
      <c r="GMD131" s="2"/>
      <c r="GME131" s="2"/>
      <c r="GMF131" s="2"/>
      <c r="GMG131" s="2"/>
      <c r="GMH131" s="2"/>
      <c r="GMI131" s="2"/>
      <c r="GMJ131" s="2"/>
      <c r="GMK131" s="2"/>
      <c r="GML131" s="2"/>
      <c r="GMM131" s="2"/>
      <c r="GMN131" s="2"/>
      <c r="GMO131" s="2"/>
      <c r="GMP131" s="2"/>
      <c r="GMQ131" s="2"/>
      <c r="GMR131" s="2"/>
      <c r="GMS131" s="2"/>
      <c r="GMT131" s="2"/>
      <c r="GMU131" s="2"/>
      <c r="GMV131" s="2"/>
      <c r="GMW131" s="2"/>
      <c r="GMX131" s="2"/>
      <c r="GMY131" s="2"/>
      <c r="GMZ131" s="2"/>
      <c r="GNA131" s="2"/>
      <c r="GNB131" s="2"/>
      <c r="GNC131" s="2"/>
      <c r="GND131" s="2"/>
      <c r="GNE131" s="2"/>
      <c r="GNF131" s="2"/>
      <c r="GNG131" s="2"/>
      <c r="GNH131" s="2"/>
      <c r="GNI131" s="2"/>
      <c r="GNJ131" s="2"/>
      <c r="GNK131" s="2"/>
      <c r="GNL131" s="2"/>
      <c r="GNM131" s="2"/>
      <c r="GNN131" s="2"/>
      <c r="GNO131" s="2"/>
      <c r="GNP131" s="2"/>
      <c r="GNQ131" s="2"/>
      <c r="GNR131" s="2"/>
      <c r="GNS131" s="2"/>
      <c r="GNT131" s="2"/>
      <c r="GNU131" s="2"/>
      <c r="GNV131" s="2"/>
      <c r="GNW131" s="2"/>
      <c r="GNX131" s="2"/>
      <c r="GNY131" s="2"/>
      <c r="GNZ131" s="2"/>
      <c r="GOA131" s="2"/>
      <c r="GOB131" s="2"/>
      <c r="GOC131" s="2"/>
      <c r="GOD131" s="2"/>
      <c r="GOE131" s="2"/>
      <c r="GOF131" s="2"/>
      <c r="GOG131" s="2"/>
      <c r="GOH131" s="2"/>
      <c r="GOI131" s="2"/>
      <c r="GOJ131" s="2"/>
      <c r="GOK131" s="2"/>
      <c r="GOL131" s="2"/>
      <c r="GOM131" s="2"/>
      <c r="GON131" s="2"/>
      <c r="GOO131" s="2"/>
      <c r="GOP131" s="2"/>
      <c r="GOQ131" s="2"/>
      <c r="GOR131" s="2"/>
      <c r="GOS131" s="2"/>
      <c r="GOT131" s="2"/>
      <c r="GOU131" s="2"/>
      <c r="GOV131" s="2"/>
      <c r="GOW131" s="2"/>
      <c r="GOX131" s="2"/>
      <c r="GOY131" s="2"/>
      <c r="GOZ131" s="2"/>
      <c r="GPA131" s="2"/>
      <c r="GPB131" s="2"/>
      <c r="GPC131" s="2"/>
      <c r="GPD131" s="2"/>
      <c r="GPE131" s="2"/>
      <c r="GPF131" s="2"/>
      <c r="GPG131" s="2"/>
      <c r="GPH131" s="2"/>
      <c r="GPI131" s="2"/>
      <c r="GPJ131" s="2"/>
      <c r="GPK131" s="2"/>
      <c r="GPL131" s="2"/>
      <c r="GPM131" s="2"/>
      <c r="GPN131" s="2"/>
      <c r="GPO131" s="2"/>
      <c r="GPP131" s="2"/>
      <c r="GPQ131" s="2"/>
      <c r="GPR131" s="2"/>
      <c r="GPS131" s="2"/>
      <c r="GPT131" s="2"/>
      <c r="GPU131" s="2"/>
      <c r="GPV131" s="2"/>
      <c r="GPW131" s="2"/>
      <c r="GPX131" s="2"/>
      <c r="GPY131" s="2"/>
      <c r="GPZ131" s="2"/>
      <c r="GQA131" s="2"/>
      <c r="GQB131" s="2"/>
      <c r="GQC131" s="2"/>
      <c r="GQD131" s="2"/>
      <c r="GQE131" s="2"/>
      <c r="GQF131" s="2"/>
      <c r="GQG131" s="2"/>
      <c r="GQH131" s="2"/>
      <c r="GQI131" s="2"/>
      <c r="GQJ131" s="2"/>
      <c r="GQK131" s="2"/>
      <c r="GQL131" s="2"/>
      <c r="GQM131" s="2"/>
      <c r="GQN131" s="2"/>
      <c r="GQO131" s="2"/>
      <c r="GQP131" s="2"/>
      <c r="GQQ131" s="2"/>
      <c r="GQR131" s="2"/>
      <c r="GQS131" s="2"/>
      <c r="GQT131" s="2"/>
      <c r="GQU131" s="2"/>
      <c r="GQV131" s="2"/>
      <c r="GQW131" s="2"/>
      <c r="GQX131" s="2"/>
      <c r="GQY131" s="2"/>
      <c r="GQZ131" s="2"/>
      <c r="GRA131" s="2"/>
      <c r="GRB131" s="2"/>
      <c r="GRC131" s="2"/>
      <c r="GRD131" s="2"/>
      <c r="GRE131" s="2"/>
      <c r="GRF131" s="2"/>
      <c r="GRG131" s="2"/>
      <c r="GRH131" s="2"/>
      <c r="GRI131" s="2"/>
      <c r="GRJ131" s="2"/>
      <c r="GRK131" s="2"/>
      <c r="GRL131" s="2"/>
      <c r="GRM131" s="2"/>
      <c r="GRN131" s="2"/>
      <c r="GRO131" s="2"/>
      <c r="GRP131" s="2"/>
      <c r="GRQ131" s="2"/>
      <c r="GRR131" s="2"/>
      <c r="GRS131" s="2"/>
      <c r="GRT131" s="2"/>
      <c r="GRU131" s="2"/>
      <c r="GRV131" s="2"/>
      <c r="GRW131" s="2"/>
      <c r="GRX131" s="2"/>
      <c r="GRY131" s="2"/>
      <c r="GRZ131" s="2"/>
      <c r="GSA131" s="2"/>
      <c r="GSB131" s="2"/>
      <c r="GSC131" s="2"/>
      <c r="GSD131" s="2"/>
      <c r="GSE131" s="2"/>
      <c r="GSF131" s="2"/>
      <c r="GSG131" s="2"/>
      <c r="GSH131" s="2"/>
      <c r="GSI131" s="2"/>
      <c r="GSJ131" s="2"/>
      <c r="GSK131" s="2"/>
      <c r="GSL131" s="2"/>
      <c r="GSM131" s="2"/>
      <c r="GSN131" s="2"/>
      <c r="GSO131" s="2"/>
      <c r="GSP131" s="2"/>
      <c r="GSQ131" s="2"/>
      <c r="GSR131" s="2"/>
      <c r="GSS131" s="2"/>
      <c r="GST131" s="2"/>
      <c r="GSU131" s="2"/>
      <c r="GSV131" s="2"/>
      <c r="GSW131" s="2"/>
      <c r="GSX131" s="2"/>
      <c r="GSY131" s="2"/>
      <c r="GSZ131" s="2"/>
      <c r="GTA131" s="2"/>
      <c r="GTB131" s="2"/>
      <c r="GTC131" s="2"/>
      <c r="GTD131" s="2"/>
      <c r="GTE131" s="2"/>
      <c r="GTF131" s="2"/>
      <c r="GTG131" s="2"/>
      <c r="GTH131" s="2"/>
      <c r="GTI131" s="2"/>
      <c r="GTJ131" s="2"/>
      <c r="GTK131" s="2"/>
      <c r="GTL131" s="2"/>
      <c r="GTM131" s="2"/>
      <c r="GTN131" s="2"/>
      <c r="GTO131" s="2"/>
      <c r="GTP131" s="2"/>
      <c r="GTQ131" s="2"/>
      <c r="GTR131" s="2"/>
      <c r="GTS131" s="2"/>
      <c r="GTT131" s="2"/>
      <c r="GTU131" s="2"/>
      <c r="GTV131" s="2"/>
      <c r="GTW131" s="2"/>
      <c r="GTX131" s="2"/>
      <c r="GTY131" s="2"/>
      <c r="GTZ131" s="2"/>
      <c r="GUA131" s="2"/>
      <c r="GUB131" s="2"/>
      <c r="GUC131" s="2"/>
      <c r="GUD131" s="2"/>
      <c r="GUE131" s="2"/>
      <c r="GUF131" s="2"/>
      <c r="GUG131" s="2"/>
      <c r="GUH131" s="2"/>
      <c r="GUI131" s="2"/>
      <c r="GUJ131" s="2"/>
      <c r="GUK131" s="2"/>
      <c r="GUL131" s="2"/>
      <c r="GUM131" s="2"/>
      <c r="GUN131" s="2"/>
      <c r="GUO131" s="2"/>
      <c r="GUP131" s="2"/>
      <c r="GUQ131" s="2"/>
      <c r="GUR131" s="2"/>
      <c r="GUS131" s="2"/>
      <c r="GUT131" s="2"/>
      <c r="GUU131" s="2"/>
      <c r="GUV131" s="2"/>
      <c r="GUW131" s="2"/>
      <c r="GUX131" s="2"/>
      <c r="GUY131" s="2"/>
      <c r="GUZ131" s="2"/>
      <c r="GVA131" s="2"/>
      <c r="GVB131" s="2"/>
      <c r="GVC131" s="2"/>
      <c r="GVD131" s="2"/>
      <c r="GVE131" s="2"/>
      <c r="GVF131" s="2"/>
      <c r="GVG131" s="2"/>
      <c r="GVH131" s="2"/>
      <c r="GVI131" s="2"/>
      <c r="GVJ131" s="2"/>
      <c r="GVK131" s="2"/>
      <c r="GVL131" s="2"/>
      <c r="GVM131" s="2"/>
      <c r="GVN131" s="2"/>
      <c r="GVO131" s="2"/>
      <c r="GVP131" s="2"/>
      <c r="GVQ131" s="2"/>
      <c r="GVR131" s="2"/>
      <c r="GVS131" s="2"/>
      <c r="GVT131" s="2"/>
      <c r="GVU131" s="2"/>
      <c r="GVV131" s="2"/>
      <c r="GVW131" s="2"/>
      <c r="GVX131" s="2"/>
      <c r="GVY131" s="2"/>
      <c r="GVZ131" s="2"/>
      <c r="GWA131" s="2"/>
      <c r="GWB131" s="2"/>
      <c r="GWC131" s="2"/>
      <c r="GWD131" s="2"/>
      <c r="GWE131" s="2"/>
      <c r="GWF131" s="2"/>
      <c r="GWG131" s="2"/>
      <c r="GWH131" s="2"/>
      <c r="GWI131" s="2"/>
      <c r="GWJ131" s="2"/>
      <c r="GWK131" s="2"/>
      <c r="GWL131" s="2"/>
      <c r="GWM131" s="2"/>
      <c r="GWN131" s="2"/>
      <c r="GWO131" s="2"/>
      <c r="GWP131" s="2"/>
      <c r="GWQ131" s="2"/>
      <c r="GWR131" s="2"/>
      <c r="GWS131" s="2"/>
      <c r="GWT131" s="2"/>
      <c r="GWU131" s="2"/>
      <c r="GWV131" s="2"/>
      <c r="GWW131" s="2"/>
      <c r="GWX131" s="2"/>
      <c r="GWY131" s="2"/>
      <c r="GWZ131" s="2"/>
      <c r="GXA131" s="2"/>
      <c r="GXB131" s="2"/>
      <c r="GXC131" s="2"/>
      <c r="GXD131" s="2"/>
      <c r="GXE131" s="2"/>
      <c r="GXF131" s="2"/>
      <c r="GXG131" s="2"/>
      <c r="GXH131" s="2"/>
      <c r="GXI131" s="2"/>
      <c r="GXJ131" s="2"/>
      <c r="GXK131" s="2"/>
      <c r="GXL131" s="2"/>
      <c r="GXM131" s="2"/>
      <c r="GXN131" s="2"/>
      <c r="GXO131" s="2"/>
      <c r="GXP131" s="2"/>
      <c r="GXQ131" s="2"/>
      <c r="GXR131" s="2"/>
      <c r="GXS131" s="2"/>
      <c r="GXT131" s="2"/>
      <c r="GXU131" s="2"/>
      <c r="GXV131" s="2"/>
      <c r="GXW131" s="2"/>
      <c r="GXX131" s="2"/>
      <c r="GXY131" s="2"/>
      <c r="GXZ131" s="2"/>
      <c r="GYA131" s="2"/>
      <c r="GYB131" s="2"/>
      <c r="GYC131" s="2"/>
      <c r="GYD131" s="2"/>
      <c r="GYE131" s="2"/>
      <c r="GYF131" s="2"/>
      <c r="GYG131" s="2"/>
      <c r="GYH131" s="2"/>
      <c r="GYI131" s="2"/>
      <c r="GYJ131" s="2"/>
      <c r="GYK131" s="2"/>
      <c r="GYL131" s="2"/>
      <c r="GYM131" s="2"/>
      <c r="GYN131" s="2"/>
      <c r="GYO131" s="2"/>
      <c r="GYP131" s="2"/>
      <c r="GYQ131" s="2"/>
      <c r="GYR131" s="2"/>
      <c r="GYS131" s="2"/>
      <c r="GYT131" s="2"/>
      <c r="GYU131" s="2"/>
      <c r="GYV131" s="2"/>
      <c r="GYW131" s="2"/>
      <c r="GYX131" s="2"/>
      <c r="GYY131" s="2"/>
      <c r="GYZ131" s="2"/>
      <c r="GZA131" s="2"/>
      <c r="GZB131" s="2"/>
      <c r="GZC131" s="2"/>
      <c r="GZD131" s="2"/>
      <c r="GZE131" s="2"/>
      <c r="GZF131" s="2"/>
      <c r="GZG131" s="2"/>
      <c r="GZH131" s="2"/>
      <c r="GZI131" s="2"/>
      <c r="GZJ131" s="2"/>
      <c r="GZK131" s="2"/>
      <c r="GZL131" s="2"/>
      <c r="GZM131" s="2"/>
      <c r="GZN131" s="2"/>
      <c r="GZO131" s="2"/>
      <c r="GZP131" s="2"/>
      <c r="GZQ131" s="2"/>
      <c r="GZR131" s="2"/>
      <c r="GZS131" s="2"/>
      <c r="GZT131" s="2"/>
      <c r="GZU131" s="2"/>
      <c r="GZV131" s="2"/>
      <c r="GZW131" s="2"/>
      <c r="GZX131" s="2"/>
      <c r="GZY131" s="2"/>
      <c r="GZZ131" s="2"/>
      <c r="HAA131" s="2"/>
      <c r="HAB131" s="2"/>
      <c r="HAC131" s="2"/>
      <c r="HAD131" s="2"/>
      <c r="HAE131" s="2"/>
      <c r="HAF131" s="2"/>
      <c r="HAG131" s="2"/>
      <c r="HAH131" s="2"/>
      <c r="HAI131" s="2"/>
      <c r="HAJ131" s="2"/>
      <c r="HAK131" s="2"/>
      <c r="HAL131" s="2"/>
      <c r="HAM131" s="2"/>
      <c r="HAN131" s="2"/>
      <c r="HAO131" s="2"/>
      <c r="HAP131" s="2"/>
      <c r="HAQ131" s="2"/>
      <c r="HAR131" s="2"/>
      <c r="HAS131" s="2"/>
      <c r="HAT131" s="2"/>
      <c r="HAU131" s="2"/>
      <c r="HAV131" s="2"/>
      <c r="HAW131" s="2"/>
      <c r="HAX131" s="2"/>
      <c r="HAY131" s="2"/>
      <c r="HAZ131" s="2"/>
      <c r="HBA131" s="2"/>
      <c r="HBB131" s="2"/>
      <c r="HBC131" s="2"/>
      <c r="HBD131" s="2"/>
      <c r="HBE131" s="2"/>
      <c r="HBF131" s="2"/>
      <c r="HBG131" s="2"/>
      <c r="HBH131" s="2"/>
      <c r="HBI131" s="2"/>
      <c r="HBJ131" s="2"/>
      <c r="HBK131" s="2"/>
      <c r="HBL131" s="2"/>
      <c r="HBM131" s="2"/>
      <c r="HBN131" s="2"/>
      <c r="HBO131" s="2"/>
      <c r="HBP131" s="2"/>
      <c r="HBQ131" s="2"/>
      <c r="HBR131" s="2"/>
      <c r="HBS131" s="2"/>
      <c r="HBT131" s="2"/>
      <c r="HBU131" s="2"/>
      <c r="HBV131" s="2"/>
      <c r="HBW131" s="2"/>
      <c r="HBX131" s="2"/>
      <c r="HBY131" s="2"/>
      <c r="HBZ131" s="2"/>
      <c r="HCA131" s="2"/>
      <c r="HCB131" s="2"/>
      <c r="HCC131" s="2"/>
      <c r="HCD131" s="2"/>
      <c r="HCE131" s="2"/>
      <c r="HCF131" s="2"/>
      <c r="HCG131" s="2"/>
      <c r="HCH131" s="2"/>
      <c r="HCI131" s="2"/>
      <c r="HCJ131" s="2"/>
      <c r="HCK131" s="2"/>
      <c r="HCL131" s="2"/>
      <c r="HCM131" s="2"/>
      <c r="HCN131" s="2"/>
      <c r="HCO131" s="2"/>
      <c r="HCP131" s="2"/>
      <c r="HCQ131" s="2"/>
      <c r="HCR131" s="2"/>
      <c r="HCS131" s="2"/>
      <c r="HCT131" s="2"/>
      <c r="HCU131" s="2"/>
      <c r="HCV131" s="2"/>
      <c r="HCW131" s="2"/>
      <c r="HCX131" s="2"/>
      <c r="HCY131" s="2"/>
      <c r="HCZ131" s="2"/>
      <c r="HDA131" s="2"/>
      <c r="HDB131" s="2"/>
      <c r="HDC131" s="2"/>
      <c r="HDD131" s="2"/>
      <c r="HDE131" s="2"/>
      <c r="HDF131" s="2"/>
      <c r="HDG131" s="2"/>
      <c r="HDH131" s="2"/>
      <c r="HDI131" s="2"/>
      <c r="HDJ131" s="2"/>
      <c r="HDK131" s="2"/>
      <c r="HDL131" s="2"/>
      <c r="HDM131" s="2"/>
      <c r="HDN131" s="2"/>
      <c r="HDO131" s="2"/>
      <c r="HDP131" s="2"/>
      <c r="HDQ131" s="2"/>
      <c r="HDR131" s="2"/>
      <c r="HDS131" s="2"/>
      <c r="HDT131" s="2"/>
      <c r="HDU131" s="2"/>
      <c r="HDV131" s="2"/>
      <c r="HDW131" s="2"/>
      <c r="HDX131" s="2"/>
      <c r="HDY131" s="2"/>
      <c r="HDZ131" s="2"/>
      <c r="HEA131" s="2"/>
      <c r="HEB131" s="2"/>
      <c r="HEC131" s="2"/>
      <c r="HED131" s="2"/>
      <c r="HEE131" s="2"/>
      <c r="HEF131" s="2"/>
      <c r="HEG131" s="2"/>
      <c r="HEH131" s="2"/>
      <c r="HEI131" s="2"/>
      <c r="HEJ131" s="2"/>
      <c r="HEK131" s="2"/>
      <c r="HEL131" s="2"/>
      <c r="HEM131" s="2"/>
      <c r="HEN131" s="2"/>
      <c r="HEO131" s="2"/>
      <c r="HEP131" s="2"/>
      <c r="HEQ131" s="2"/>
      <c r="HER131" s="2"/>
      <c r="HES131" s="2"/>
      <c r="HET131" s="2"/>
      <c r="HEU131" s="2"/>
      <c r="HEV131" s="2"/>
      <c r="HEW131" s="2"/>
      <c r="HEX131" s="2"/>
      <c r="HEY131" s="2"/>
      <c r="HEZ131" s="2"/>
      <c r="HFA131" s="2"/>
      <c r="HFB131" s="2"/>
      <c r="HFC131" s="2"/>
      <c r="HFD131" s="2"/>
      <c r="HFE131" s="2"/>
      <c r="HFF131" s="2"/>
      <c r="HFG131" s="2"/>
      <c r="HFH131" s="2"/>
      <c r="HFI131" s="2"/>
      <c r="HFJ131" s="2"/>
      <c r="HFK131" s="2"/>
      <c r="HFL131" s="2"/>
      <c r="HFM131" s="2"/>
      <c r="HFN131" s="2"/>
      <c r="HFO131" s="2"/>
      <c r="HFP131" s="2"/>
      <c r="HFQ131" s="2"/>
      <c r="HFR131" s="2"/>
      <c r="HFS131" s="2"/>
      <c r="HFT131" s="2"/>
      <c r="HFU131" s="2"/>
      <c r="HFV131" s="2"/>
      <c r="HFW131" s="2"/>
      <c r="HFX131" s="2"/>
      <c r="HFY131" s="2"/>
      <c r="HFZ131" s="2"/>
      <c r="HGA131" s="2"/>
      <c r="HGB131" s="2"/>
      <c r="HGC131" s="2"/>
      <c r="HGD131" s="2"/>
      <c r="HGE131" s="2"/>
      <c r="HGF131" s="2"/>
      <c r="HGG131" s="2"/>
      <c r="HGH131" s="2"/>
      <c r="HGI131" s="2"/>
      <c r="HGJ131" s="2"/>
      <c r="HGK131" s="2"/>
      <c r="HGL131" s="2"/>
      <c r="HGM131" s="2"/>
      <c r="HGN131" s="2"/>
      <c r="HGO131" s="2"/>
      <c r="HGP131" s="2"/>
      <c r="HGQ131" s="2"/>
      <c r="HGR131" s="2"/>
      <c r="HGS131" s="2"/>
      <c r="HGT131" s="2"/>
      <c r="HGU131" s="2"/>
      <c r="HGV131" s="2"/>
      <c r="HGW131" s="2"/>
      <c r="HGX131" s="2"/>
      <c r="HGY131" s="2"/>
      <c r="HGZ131" s="2"/>
      <c r="HHA131" s="2"/>
      <c r="HHB131" s="2"/>
      <c r="HHC131" s="2"/>
      <c r="HHD131" s="2"/>
      <c r="HHE131" s="2"/>
      <c r="HHF131" s="2"/>
      <c r="HHG131" s="2"/>
      <c r="HHH131" s="2"/>
      <c r="HHI131" s="2"/>
      <c r="HHJ131" s="2"/>
      <c r="HHK131" s="2"/>
      <c r="HHL131" s="2"/>
      <c r="HHM131" s="2"/>
      <c r="HHN131" s="2"/>
      <c r="HHO131" s="2"/>
      <c r="HHP131" s="2"/>
      <c r="HHQ131" s="2"/>
      <c r="HHR131" s="2"/>
      <c r="HHS131" s="2"/>
      <c r="HHT131" s="2"/>
      <c r="HHU131" s="2"/>
      <c r="HHV131" s="2"/>
      <c r="HHW131" s="2"/>
      <c r="HHX131" s="2"/>
      <c r="HHY131" s="2"/>
      <c r="HHZ131" s="2"/>
      <c r="HIA131" s="2"/>
      <c r="HIB131" s="2"/>
      <c r="HIC131" s="2"/>
      <c r="HID131" s="2"/>
      <c r="HIE131" s="2"/>
      <c r="HIF131" s="2"/>
      <c r="HIG131" s="2"/>
      <c r="HIH131" s="2"/>
      <c r="HII131" s="2"/>
      <c r="HIJ131" s="2"/>
      <c r="HIK131" s="2"/>
      <c r="HIL131" s="2"/>
      <c r="HIM131" s="2"/>
      <c r="HIN131" s="2"/>
      <c r="HIO131" s="2"/>
      <c r="HIP131" s="2"/>
      <c r="HIQ131" s="2"/>
      <c r="HIR131" s="2"/>
      <c r="HIS131" s="2"/>
      <c r="HIT131" s="2"/>
      <c r="HIU131" s="2"/>
      <c r="HIV131" s="2"/>
      <c r="HIW131" s="2"/>
      <c r="HIX131" s="2"/>
      <c r="HIY131" s="2"/>
      <c r="HIZ131" s="2"/>
      <c r="HJA131" s="2"/>
      <c r="HJB131" s="2"/>
      <c r="HJC131" s="2"/>
      <c r="HJD131" s="2"/>
      <c r="HJE131" s="2"/>
      <c r="HJF131" s="2"/>
      <c r="HJG131" s="2"/>
      <c r="HJH131" s="2"/>
      <c r="HJI131" s="2"/>
      <c r="HJJ131" s="2"/>
      <c r="HJK131" s="2"/>
      <c r="HJL131" s="2"/>
      <c r="HJM131" s="2"/>
      <c r="HJN131" s="2"/>
      <c r="HJO131" s="2"/>
      <c r="HJP131" s="2"/>
      <c r="HJQ131" s="2"/>
      <c r="HJR131" s="2"/>
      <c r="HJS131" s="2"/>
      <c r="HJT131" s="2"/>
      <c r="HJU131" s="2"/>
      <c r="HJV131" s="2"/>
      <c r="HJW131" s="2"/>
      <c r="HJX131" s="2"/>
      <c r="HJY131" s="2"/>
      <c r="HJZ131" s="2"/>
      <c r="HKA131" s="2"/>
      <c r="HKB131" s="2"/>
      <c r="HKC131" s="2"/>
      <c r="HKD131" s="2"/>
      <c r="HKE131" s="2"/>
      <c r="HKF131" s="2"/>
      <c r="HKG131" s="2"/>
      <c r="HKH131" s="2"/>
      <c r="HKI131" s="2"/>
      <c r="HKJ131" s="2"/>
      <c r="HKK131" s="2"/>
      <c r="HKL131" s="2"/>
      <c r="HKM131" s="2"/>
      <c r="HKN131" s="2"/>
      <c r="HKO131" s="2"/>
      <c r="HKP131" s="2"/>
      <c r="HKQ131" s="2"/>
      <c r="HKR131" s="2"/>
      <c r="HKS131" s="2"/>
      <c r="HKT131" s="2"/>
      <c r="HKU131" s="2"/>
      <c r="HKV131" s="2"/>
      <c r="HKW131" s="2"/>
      <c r="HKX131" s="2"/>
      <c r="HKY131" s="2"/>
      <c r="HKZ131" s="2"/>
      <c r="HLA131" s="2"/>
      <c r="HLB131" s="2"/>
      <c r="HLC131" s="2"/>
      <c r="HLD131" s="2"/>
      <c r="HLE131" s="2"/>
      <c r="HLF131" s="2"/>
      <c r="HLG131" s="2"/>
      <c r="HLH131" s="2"/>
      <c r="HLI131" s="2"/>
      <c r="HLJ131" s="2"/>
      <c r="HLK131" s="2"/>
      <c r="HLL131" s="2"/>
      <c r="HLM131" s="2"/>
      <c r="HLN131" s="2"/>
      <c r="HLO131" s="2"/>
      <c r="HLP131" s="2"/>
      <c r="HLQ131" s="2"/>
      <c r="HLR131" s="2"/>
      <c r="HLS131" s="2"/>
      <c r="HLT131" s="2"/>
      <c r="HLU131" s="2"/>
      <c r="HLV131" s="2"/>
      <c r="HLW131" s="2"/>
      <c r="HLX131" s="2"/>
      <c r="HLY131" s="2"/>
      <c r="HLZ131" s="2"/>
      <c r="HMA131" s="2"/>
      <c r="HMB131" s="2"/>
      <c r="HMC131" s="2"/>
      <c r="HMD131" s="2"/>
      <c r="HME131" s="2"/>
      <c r="HMF131" s="2"/>
      <c r="HMG131" s="2"/>
      <c r="HMH131" s="2"/>
      <c r="HMI131" s="2"/>
      <c r="HMJ131" s="2"/>
      <c r="HMK131" s="2"/>
      <c r="HML131" s="2"/>
      <c r="HMM131" s="2"/>
      <c r="HMN131" s="2"/>
      <c r="HMO131" s="2"/>
      <c r="HMP131" s="2"/>
      <c r="HMQ131" s="2"/>
      <c r="HMR131" s="2"/>
      <c r="HMS131" s="2"/>
      <c r="HMT131" s="2"/>
      <c r="HMU131" s="2"/>
      <c r="HMV131" s="2"/>
      <c r="HMW131" s="2"/>
      <c r="HMX131" s="2"/>
      <c r="HMY131" s="2"/>
      <c r="HMZ131" s="2"/>
      <c r="HNA131" s="2"/>
      <c r="HNB131" s="2"/>
      <c r="HNC131" s="2"/>
      <c r="HND131" s="2"/>
      <c r="HNE131" s="2"/>
      <c r="HNF131" s="2"/>
      <c r="HNG131" s="2"/>
      <c r="HNH131" s="2"/>
      <c r="HNI131" s="2"/>
      <c r="HNJ131" s="2"/>
      <c r="HNK131" s="2"/>
      <c r="HNL131" s="2"/>
      <c r="HNM131" s="2"/>
      <c r="HNN131" s="2"/>
      <c r="HNO131" s="2"/>
      <c r="HNP131" s="2"/>
      <c r="HNQ131" s="2"/>
      <c r="HNR131" s="2"/>
      <c r="HNS131" s="2"/>
      <c r="HNT131" s="2"/>
      <c r="HNU131" s="2"/>
      <c r="HNV131" s="2"/>
      <c r="HNW131" s="2"/>
      <c r="HNX131" s="2"/>
      <c r="HNY131" s="2"/>
      <c r="HNZ131" s="2"/>
      <c r="HOA131" s="2"/>
      <c r="HOB131" s="2"/>
      <c r="HOC131" s="2"/>
      <c r="HOD131" s="2"/>
      <c r="HOE131" s="2"/>
      <c r="HOF131" s="2"/>
      <c r="HOG131" s="2"/>
      <c r="HOH131" s="2"/>
      <c r="HOI131" s="2"/>
      <c r="HOJ131" s="2"/>
      <c r="HOK131" s="2"/>
      <c r="HOL131" s="2"/>
      <c r="HOM131" s="2"/>
      <c r="HON131" s="2"/>
      <c r="HOO131" s="2"/>
      <c r="HOP131" s="2"/>
      <c r="HOQ131" s="2"/>
      <c r="HOR131" s="2"/>
      <c r="HOS131" s="2"/>
      <c r="HOT131" s="2"/>
      <c r="HOU131" s="2"/>
      <c r="HOV131" s="2"/>
      <c r="HOW131" s="2"/>
      <c r="HOX131" s="2"/>
      <c r="HOY131" s="2"/>
      <c r="HOZ131" s="2"/>
      <c r="HPA131" s="2"/>
      <c r="HPB131" s="2"/>
      <c r="HPC131" s="2"/>
      <c r="HPD131" s="2"/>
      <c r="HPE131" s="2"/>
      <c r="HPF131" s="2"/>
      <c r="HPG131" s="2"/>
      <c r="HPH131" s="2"/>
      <c r="HPI131" s="2"/>
      <c r="HPJ131" s="2"/>
      <c r="HPK131" s="2"/>
      <c r="HPL131" s="2"/>
      <c r="HPM131" s="2"/>
      <c r="HPN131" s="2"/>
      <c r="HPO131" s="2"/>
      <c r="HPP131" s="2"/>
      <c r="HPQ131" s="2"/>
      <c r="HPR131" s="2"/>
      <c r="HPS131" s="2"/>
      <c r="HPT131" s="2"/>
      <c r="HPU131" s="2"/>
      <c r="HPV131" s="2"/>
      <c r="HPW131" s="2"/>
      <c r="HPX131" s="2"/>
      <c r="HPY131" s="2"/>
      <c r="HPZ131" s="2"/>
      <c r="HQA131" s="2"/>
      <c r="HQB131" s="2"/>
      <c r="HQC131" s="2"/>
      <c r="HQD131" s="2"/>
      <c r="HQE131" s="2"/>
      <c r="HQF131" s="2"/>
      <c r="HQG131" s="2"/>
      <c r="HQH131" s="2"/>
      <c r="HQI131" s="2"/>
      <c r="HQJ131" s="2"/>
      <c r="HQK131" s="2"/>
      <c r="HQL131" s="2"/>
      <c r="HQM131" s="2"/>
      <c r="HQN131" s="2"/>
      <c r="HQO131" s="2"/>
      <c r="HQP131" s="2"/>
      <c r="HQQ131" s="2"/>
      <c r="HQR131" s="2"/>
      <c r="HQS131" s="2"/>
      <c r="HQT131" s="2"/>
      <c r="HQU131" s="2"/>
      <c r="HQV131" s="2"/>
      <c r="HQW131" s="2"/>
      <c r="HQX131" s="2"/>
      <c r="HQY131" s="2"/>
      <c r="HQZ131" s="2"/>
      <c r="HRA131" s="2"/>
      <c r="HRB131" s="2"/>
      <c r="HRC131" s="2"/>
      <c r="HRD131" s="2"/>
      <c r="HRE131" s="2"/>
      <c r="HRF131" s="2"/>
      <c r="HRG131" s="2"/>
      <c r="HRH131" s="2"/>
      <c r="HRI131" s="2"/>
      <c r="HRJ131" s="2"/>
      <c r="HRK131" s="2"/>
      <c r="HRL131" s="2"/>
      <c r="HRM131" s="2"/>
      <c r="HRN131" s="2"/>
      <c r="HRO131" s="2"/>
      <c r="HRP131" s="2"/>
      <c r="HRQ131" s="2"/>
      <c r="HRR131" s="2"/>
      <c r="HRS131" s="2"/>
      <c r="HRT131" s="2"/>
      <c r="HRU131" s="2"/>
      <c r="HRV131" s="2"/>
      <c r="HRW131" s="2"/>
      <c r="HRX131" s="2"/>
      <c r="HRY131" s="2"/>
      <c r="HRZ131" s="2"/>
      <c r="HSA131" s="2"/>
      <c r="HSB131" s="2"/>
      <c r="HSC131" s="2"/>
      <c r="HSD131" s="2"/>
      <c r="HSE131" s="2"/>
      <c r="HSF131" s="2"/>
      <c r="HSG131" s="2"/>
      <c r="HSH131" s="2"/>
      <c r="HSI131" s="2"/>
      <c r="HSJ131" s="2"/>
      <c r="HSK131" s="2"/>
      <c r="HSL131" s="2"/>
      <c r="HSM131" s="2"/>
      <c r="HSN131" s="2"/>
      <c r="HSO131" s="2"/>
      <c r="HSP131" s="2"/>
      <c r="HSQ131" s="2"/>
      <c r="HSR131" s="2"/>
      <c r="HSS131" s="2"/>
      <c r="HST131" s="2"/>
      <c r="HSU131" s="2"/>
      <c r="HSV131" s="2"/>
      <c r="HSW131" s="2"/>
      <c r="HSX131" s="2"/>
      <c r="HSY131" s="2"/>
      <c r="HSZ131" s="2"/>
      <c r="HTA131" s="2"/>
      <c r="HTB131" s="2"/>
      <c r="HTC131" s="2"/>
      <c r="HTD131" s="2"/>
      <c r="HTE131" s="2"/>
      <c r="HTF131" s="2"/>
      <c r="HTG131" s="2"/>
      <c r="HTH131" s="2"/>
      <c r="HTI131" s="2"/>
      <c r="HTJ131" s="2"/>
      <c r="HTK131" s="2"/>
      <c r="HTL131" s="2"/>
      <c r="HTM131" s="2"/>
      <c r="HTN131" s="2"/>
      <c r="HTO131" s="2"/>
      <c r="HTP131" s="2"/>
      <c r="HTQ131" s="2"/>
      <c r="HTR131" s="2"/>
      <c r="HTS131" s="2"/>
      <c r="HTT131" s="2"/>
      <c r="HTU131" s="2"/>
      <c r="HTV131" s="2"/>
      <c r="HTW131" s="2"/>
      <c r="HTX131" s="2"/>
      <c r="HTY131" s="2"/>
      <c r="HTZ131" s="2"/>
      <c r="HUA131" s="2"/>
      <c r="HUB131" s="2"/>
      <c r="HUC131" s="2"/>
      <c r="HUD131" s="2"/>
      <c r="HUE131" s="2"/>
      <c r="HUF131" s="2"/>
      <c r="HUG131" s="2"/>
      <c r="HUH131" s="2"/>
      <c r="HUI131" s="2"/>
      <c r="HUJ131" s="2"/>
      <c r="HUK131" s="2"/>
      <c r="HUL131" s="2"/>
      <c r="HUM131" s="2"/>
      <c r="HUN131" s="2"/>
      <c r="HUO131" s="2"/>
      <c r="HUP131" s="2"/>
      <c r="HUQ131" s="2"/>
      <c r="HUR131" s="2"/>
      <c r="HUS131" s="2"/>
      <c r="HUT131" s="2"/>
      <c r="HUU131" s="2"/>
      <c r="HUV131" s="2"/>
      <c r="HUW131" s="2"/>
      <c r="HUX131" s="2"/>
      <c r="HUY131" s="2"/>
      <c r="HUZ131" s="2"/>
      <c r="HVA131" s="2"/>
      <c r="HVB131" s="2"/>
      <c r="HVC131" s="2"/>
      <c r="HVD131" s="2"/>
      <c r="HVE131" s="2"/>
      <c r="HVF131" s="2"/>
      <c r="HVG131" s="2"/>
      <c r="HVH131" s="2"/>
      <c r="HVI131" s="2"/>
      <c r="HVJ131" s="2"/>
      <c r="HVK131" s="2"/>
      <c r="HVL131" s="2"/>
      <c r="HVM131" s="2"/>
      <c r="HVN131" s="2"/>
      <c r="HVO131" s="2"/>
      <c r="HVP131" s="2"/>
      <c r="HVQ131" s="2"/>
      <c r="HVR131" s="2"/>
      <c r="HVS131" s="2"/>
      <c r="HVT131" s="2"/>
      <c r="HVU131" s="2"/>
      <c r="HVV131" s="2"/>
      <c r="HVW131" s="2"/>
      <c r="HVX131" s="2"/>
      <c r="HVY131" s="2"/>
      <c r="HVZ131" s="2"/>
      <c r="HWA131" s="2"/>
      <c r="HWB131" s="2"/>
      <c r="HWC131" s="2"/>
      <c r="HWD131" s="2"/>
      <c r="HWE131" s="2"/>
      <c r="HWF131" s="2"/>
      <c r="HWG131" s="2"/>
      <c r="HWH131" s="2"/>
      <c r="HWI131" s="2"/>
      <c r="HWJ131" s="2"/>
      <c r="HWK131" s="2"/>
      <c r="HWL131" s="2"/>
      <c r="HWM131" s="2"/>
      <c r="HWN131" s="2"/>
      <c r="HWO131" s="2"/>
      <c r="HWP131" s="2"/>
      <c r="HWQ131" s="2"/>
      <c r="HWR131" s="2"/>
      <c r="HWS131" s="2"/>
      <c r="HWT131" s="2"/>
      <c r="HWU131" s="2"/>
      <c r="HWV131" s="2"/>
      <c r="HWW131" s="2"/>
      <c r="HWX131" s="2"/>
      <c r="HWY131" s="2"/>
      <c r="HWZ131" s="2"/>
      <c r="HXA131" s="2"/>
      <c r="HXB131" s="2"/>
      <c r="HXC131" s="2"/>
      <c r="HXD131" s="2"/>
      <c r="HXE131" s="2"/>
      <c r="HXF131" s="2"/>
      <c r="HXG131" s="2"/>
      <c r="HXH131" s="2"/>
      <c r="HXI131" s="2"/>
      <c r="HXJ131" s="2"/>
      <c r="HXK131" s="2"/>
      <c r="HXL131" s="2"/>
      <c r="HXM131" s="2"/>
      <c r="HXN131" s="2"/>
      <c r="HXO131" s="2"/>
      <c r="HXP131" s="2"/>
      <c r="HXQ131" s="2"/>
      <c r="HXR131" s="2"/>
      <c r="HXS131" s="2"/>
      <c r="HXT131" s="2"/>
      <c r="HXU131" s="2"/>
      <c r="HXV131" s="2"/>
      <c r="HXW131" s="2"/>
      <c r="HXX131" s="2"/>
      <c r="HXY131" s="2"/>
      <c r="HXZ131" s="2"/>
      <c r="HYA131" s="2"/>
      <c r="HYB131" s="2"/>
      <c r="HYC131" s="2"/>
      <c r="HYD131" s="2"/>
      <c r="HYE131" s="2"/>
      <c r="HYF131" s="2"/>
      <c r="HYG131" s="2"/>
      <c r="HYH131" s="2"/>
      <c r="HYI131" s="2"/>
      <c r="HYJ131" s="2"/>
      <c r="HYK131" s="2"/>
      <c r="HYL131" s="2"/>
      <c r="HYM131" s="2"/>
      <c r="HYN131" s="2"/>
      <c r="HYO131" s="2"/>
      <c r="HYP131" s="2"/>
      <c r="HYQ131" s="2"/>
      <c r="HYR131" s="2"/>
      <c r="HYS131" s="2"/>
      <c r="HYT131" s="2"/>
      <c r="HYU131" s="2"/>
      <c r="HYV131" s="2"/>
      <c r="HYW131" s="2"/>
      <c r="HYX131" s="2"/>
      <c r="HYY131" s="2"/>
      <c r="HYZ131" s="2"/>
      <c r="HZA131" s="2"/>
      <c r="HZB131" s="2"/>
      <c r="HZC131" s="2"/>
      <c r="HZD131" s="2"/>
      <c r="HZE131" s="2"/>
      <c r="HZF131" s="2"/>
      <c r="HZG131" s="2"/>
      <c r="HZH131" s="2"/>
      <c r="HZI131" s="2"/>
      <c r="HZJ131" s="2"/>
      <c r="HZK131" s="2"/>
      <c r="HZL131" s="2"/>
      <c r="HZM131" s="2"/>
      <c r="HZN131" s="2"/>
      <c r="HZO131" s="2"/>
      <c r="HZP131" s="2"/>
      <c r="HZQ131" s="2"/>
      <c r="HZR131" s="2"/>
      <c r="HZS131" s="2"/>
      <c r="HZT131" s="2"/>
      <c r="HZU131" s="2"/>
      <c r="HZV131" s="2"/>
      <c r="HZW131" s="2"/>
      <c r="HZX131" s="2"/>
      <c r="HZY131" s="2"/>
      <c r="HZZ131" s="2"/>
      <c r="IAA131" s="2"/>
      <c r="IAB131" s="2"/>
      <c r="IAC131" s="2"/>
      <c r="IAD131" s="2"/>
      <c r="IAE131" s="2"/>
      <c r="IAF131" s="2"/>
      <c r="IAG131" s="2"/>
      <c r="IAH131" s="2"/>
      <c r="IAI131" s="2"/>
      <c r="IAJ131" s="2"/>
      <c r="IAK131" s="2"/>
      <c r="IAL131" s="2"/>
      <c r="IAM131" s="2"/>
      <c r="IAN131" s="2"/>
      <c r="IAO131" s="2"/>
      <c r="IAP131" s="2"/>
      <c r="IAQ131" s="2"/>
      <c r="IAR131" s="2"/>
      <c r="IAS131" s="2"/>
      <c r="IAT131" s="2"/>
      <c r="IAU131" s="2"/>
      <c r="IAV131" s="2"/>
      <c r="IAW131" s="2"/>
      <c r="IAX131" s="2"/>
      <c r="IAY131" s="2"/>
      <c r="IAZ131" s="2"/>
      <c r="IBA131" s="2"/>
      <c r="IBB131" s="2"/>
      <c r="IBC131" s="2"/>
      <c r="IBD131" s="2"/>
      <c r="IBE131" s="2"/>
      <c r="IBF131" s="2"/>
      <c r="IBG131" s="2"/>
      <c r="IBH131" s="2"/>
      <c r="IBI131" s="2"/>
      <c r="IBJ131" s="2"/>
      <c r="IBK131" s="2"/>
      <c r="IBL131" s="2"/>
      <c r="IBM131" s="2"/>
      <c r="IBN131" s="2"/>
      <c r="IBO131" s="2"/>
      <c r="IBP131" s="2"/>
      <c r="IBQ131" s="2"/>
      <c r="IBR131" s="2"/>
      <c r="IBS131" s="2"/>
      <c r="IBT131" s="2"/>
      <c r="IBU131" s="2"/>
      <c r="IBV131" s="2"/>
      <c r="IBW131" s="2"/>
      <c r="IBX131" s="2"/>
      <c r="IBY131" s="2"/>
      <c r="IBZ131" s="2"/>
      <c r="ICA131" s="2"/>
      <c r="ICB131" s="2"/>
      <c r="ICC131" s="2"/>
      <c r="ICD131" s="2"/>
      <c r="ICE131" s="2"/>
      <c r="ICF131" s="2"/>
      <c r="ICG131" s="2"/>
      <c r="ICH131" s="2"/>
      <c r="ICI131" s="2"/>
      <c r="ICJ131" s="2"/>
      <c r="ICK131" s="2"/>
      <c r="ICL131" s="2"/>
      <c r="ICM131" s="2"/>
      <c r="ICN131" s="2"/>
      <c r="ICO131" s="2"/>
      <c r="ICP131" s="2"/>
      <c r="ICQ131" s="2"/>
      <c r="ICR131" s="2"/>
      <c r="ICS131" s="2"/>
      <c r="ICT131" s="2"/>
      <c r="ICU131" s="2"/>
      <c r="ICV131" s="2"/>
      <c r="ICW131" s="2"/>
      <c r="ICX131" s="2"/>
      <c r="ICY131" s="2"/>
      <c r="ICZ131" s="2"/>
      <c r="IDA131" s="2"/>
      <c r="IDB131" s="2"/>
      <c r="IDC131" s="2"/>
      <c r="IDD131" s="2"/>
      <c r="IDE131" s="2"/>
      <c r="IDF131" s="2"/>
      <c r="IDG131" s="2"/>
      <c r="IDH131" s="2"/>
      <c r="IDI131" s="2"/>
      <c r="IDJ131" s="2"/>
      <c r="IDK131" s="2"/>
      <c r="IDL131" s="2"/>
      <c r="IDM131" s="2"/>
      <c r="IDN131" s="2"/>
      <c r="IDO131" s="2"/>
      <c r="IDP131" s="2"/>
      <c r="IDQ131" s="2"/>
      <c r="IDR131" s="2"/>
      <c r="IDS131" s="2"/>
      <c r="IDT131" s="2"/>
      <c r="IDU131" s="2"/>
      <c r="IDV131" s="2"/>
      <c r="IDW131" s="2"/>
      <c r="IDX131" s="2"/>
      <c r="IDY131" s="2"/>
      <c r="IDZ131" s="2"/>
      <c r="IEA131" s="2"/>
      <c r="IEB131" s="2"/>
      <c r="IEC131" s="2"/>
      <c r="IED131" s="2"/>
      <c r="IEE131" s="2"/>
      <c r="IEF131" s="2"/>
      <c r="IEG131" s="2"/>
      <c r="IEH131" s="2"/>
      <c r="IEI131" s="2"/>
      <c r="IEJ131" s="2"/>
      <c r="IEK131" s="2"/>
      <c r="IEL131" s="2"/>
      <c r="IEM131" s="2"/>
      <c r="IEN131" s="2"/>
      <c r="IEO131" s="2"/>
      <c r="IEP131" s="2"/>
      <c r="IEQ131" s="2"/>
      <c r="IER131" s="2"/>
      <c r="IES131" s="2"/>
      <c r="IET131" s="2"/>
      <c r="IEU131" s="2"/>
      <c r="IEV131" s="2"/>
      <c r="IEW131" s="2"/>
      <c r="IEX131" s="2"/>
      <c r="IEY131" s="2"/>
      <c r="IEZ131" s="2"/>
      <c r="IFA131" s="2"/>
      <c r="IFB131" s="2"/>
      <c r="IFC131" s="2"/>
      <c r="IFD131" s="2"/>
      <c r="IFE131" s="2"/>
      <c r="IFF131" s="2"/>
      <c r="IFG131" s="2"/>
      <c r="IFH131" s="2"/>
      <c r="IFI131" s="2"/>
      <c r="IFJ131" s="2"/>
      <c r="IFK131" s="2"/>
      <c r="IFL131" s="2"/>
      <c r="IFM131" s="2"/>
      <c r="IFN131" s="2"/>
      <c r="IFO131" s="2"/>
      <c r="IFP131" s="2"/>
      <c r="IFQ131" s="2"/>
      <c r="IFR131" s="2"/>
      <c r="IFS131" s="2"/>
      <c r="IFT131" s="2"/>
      <c r="IFU131" s="2"/>
      <c r="IFV131" s="2"/>
      <c r="IFW131" s="2"/>
      <c r="IFX131" s="2"/>
      <c r="IFY131" s="2"/>
      <c r="IFZ131" s="2"/>
      <c r="IGA131" s="2"/>
      <c r="IGB131" s="2"/>
      <c r="IGC131" s="2"/>
      <c r="IGD131" s="2"/>
      <c r="IGE131" s="2"/>
      <c r="IGF131" s="2"/>
      <c r="IGG131" s="2"/>
      <c r="IGH131" s="2"/>
      <c r="IGI131" s="2"/>
      <c r="IGJ131" s="2"/>
      <c r="IGK131" s="2"/>
      <c r="IGL131" s="2"/>
      <c r="IGM131" s="2"/>
      <c r="IGN131" s="2"/>
      <c r="IGO131" s="2"/>
      <c r="IGP131" s="2"/>
      <c r="IGQ131" s="2"/>
      <c r="IGR131" s="2"/>
      <c r="IGS131" s="2"/>
      <c r="IGT131" s="2"/>
      <c r="IGU131" s="2"/>
      <c r="IGV131" s="2"/>
      <c r="IGW131" s="2"/>
      <c r="IGX131" s="2"/>
      <c r="IGY131" s="2"/>
      <c r="IGZ131" s="2"/>
      <c r="IHA131" s="2"/>
      <c r="IHB131" s="2"/>
      <c r="IHC131" s="2"/>
      <c r="IHD131" s="2"/>
      <c r="IHE131" s="2"/>
      <c r="IHF131" s="2"/>
      <c r="IHG131" s="2"/>
      <c r="IHH131" s="2"/>
      <c r="IHI131" s="2"/>
      <c r="IHJ131" s="2"/>
      <c r="IHK131" s="2"/>
      <c r="IHL131" s="2"/>
      <c r="IHM131" s="2"/>
      <c r="IHN131" s="2"/>
      <c r="IHO131" s="2"/>
      <c r="IHP131" s="2"/>
      <c r="IHQ131" s="2"/>
      <c r="IHR131" s="2"/>
      <c r="IHS131" s="2"/>
      <c r="IHT131" s="2"/>
      <c r="IHU131" s="2"/>
      <c r="IHV131" s="2"/>
      <c r="IHW131" s="2"/>
      <c r="IHX131" s="2"/>
      <c r="IHY131" s="2"/>
      <c r="IHZ131" s="2"/>
      <c r="IIA131" s="2"/>
      <c r="IIB131" s="2"/>
      <c r="IIC131" s="2"/>
      <c r="IID131" s="2"/>
      <c r="IIE131" s="2"/>
      <c r="IIF131" s="2"/>
      <c r="IIG131" s="2"/>
      <c r="IIH131" s="2"/>
      <c r="III131" s="2"/>
      <c r="IIJ131" s="2"/>
      <c r="IIK131" s="2"/>
      <c r="IIL131" s="2"/>
      <c r="IIM131" s="2"/>
      <c r="IIN131" s="2"/>
      <c r="IIO131" s="2"/>
      <c r="IIP131" s="2"/>
      <c r="IIQ131" s="2"/>
      <c r="IIR131" s="2"/>
      <c r="IIS131" s="2"/>
      <c r="IIT131" s="2"/>
      <c r="IIU131" s="2"/>
      <c r="IIV131" s="2"/>
      <c r="IIW131" s="2"/>
      <c r="IIX131" s="2"/>
      <c r="IIY131" s="2"/>
      <c r="IIZ131" s="2"/>
      <c r="IJA131" s="2"/>
      <c r="IJB131" s="2"/>
      <c r="IJC131" s="2"/>
      <c r="IJD131" s="2"/>
      <c r="IJE131" s="2"/>
      <c r="IJF131" s="2"/>
      <c r="IJG131" s="2"/>
      <c r="IJH131" s="2"/>
      <c r="IJI131" s="2"/>
      <c r="IJJ131" s="2"/>
      <c r="IJK131" s="2"/>
      <c r="IJL131" s="2"/>
      <c r="IJM131" s="2"/>
      <c r="IJN131" s="2"/>
      <c r="IJO131" s="2"/>
      <c r="IJP131" s="2"/>
      <c r="IJQ131" s="2"/>
      <c r="IJR131" s="2"/>
      <c r="IJS131" s="2"/>
      <c r="IJT131" s="2"/>
      <c r="IJU131" s="2"/>
      <c r="IJV131" s="2"/>
      <c r="IJW131" s="2"/>
      <c r="IJX131" s="2"/>
      <c r="IJY131" s="2"/>
      <c r="IJZ131" s="2"/>
      <c r="IKA131" s="2"/>
      <c r="IKB131" s="2"/>
      <c r="IKC131" s="2"/>
      <c r="IKD131" s="2"/>
      <c r="IKE131" s="2"/>
      <c r="IKF131" s="2"/>
      <c r="IKG131" s="2"/>
      <c r="IKH131" s="2"/>
      <c r="IKI131" s="2"/>
      <c r="IKJ131" s="2"/>
      <c r="IKK131" s="2"/>
      <c r="IKL131" s="2"/>
      <c r="IKM131" s="2"/>
      <c r="IKN131" s="2"/>
      <c r="IKO131" s="2"/>
      <c r="IKP131" s="2"/>
      <c r="IKQ131" s="2"/>
      <c r="IKR131" s="2"/>
      <c r="IKS131" s="2"/>
      <c r="IKT131" s="2"/>
      <c r="IKU131" s="2"/>
      <c r="IKV131" s="2"/>
      <c r="IKW131" s="2"/>
      <c r="IKX131" s="2"/>
      <c r="IKY131" s="2"/>
      <c r="IKZ131" s="2"/>
      <c r="ILA131" s="2"/>
      <c r="ILB131" s="2"/>
      <c r="ILC131" s="2"/>
      <c r="ILD131" s="2"/>
      <c r="ILE131" s="2"/>
      <c r="ILF131" s="2"/>
      <c r="ILG131" s="2"/>
      <c r="ILH131" s="2"/>
      <c r="ILI131" s="2"/>
      <c r="ILJ131" s="2"/>
      <c r="ILK131" s="2"/>
      <c r="ILL131" s="2"/>
      <c r="ILM131" s="2"/>
      <c r="ILN131" s="2"/>
      <c r="ILO131" s="2"/>
      <c r="ILP131" s="2"/>
      <c r="ILQ131" s="2"/>
      <c r="ILR131" s="2"/>
      <c r="ILS131" s="2"/>
      <c r="ILT131" s="2"/>
      <c r="ILU131" s="2"/>
      <c r="ILV131" s="2"/>
      <c r="ILW131" s="2"/>
      <c r="ILX131" s="2"/>
      <c r="ILY131" s="2"/>
      <c r="ILZ131" s="2"/>
      <c r="IMA131" s="2"/>
      <c r="IMB131" s="2"/>
      <c r="IMC131" s="2"/>
      <c r="IMD131" s="2"/>
      <c r="IME131" s="2"/>
      <c r="IMF131" s="2"/>
      <c r="IMG131" s="2"/>
      <c r="IMH131" s="2"/>
      <c r="IMI131" s="2"/>
      <c r="IMJ131" s="2"/>
      <c r="IMK131" s="2"/>
      <c r="IML131" s="2"/>
      <c r="IMM131" s="2"/>
      <c r="IMN131" s="2"/>
      <c r="IMO131" s="2"/>
      <c r="IMP131" s="2"/>
      <c r="IMQ131" s="2"/>
      <c r="IMR131" s="2"/>
      <c r="IMS131" s="2"/>
      <c r="IMT131" s="2"/>
      <c r="IMU131" s="2"/>
      <c r="IMV131" s="2"/>
      <c r="IMW131" s="2"/>
      <c r="IMX131" s="2"/>
      <c r="IMY131" s="2"/>
      <c r="IMZ131" s="2"/>
      <c r="INA131" s="2"/>
      <c r="INB131" s="2"/>
      <c r="INC131" s="2"/>
      <c r="IND131" s="2"/>
      <c r="INE131" s="2"/>
      <c r="INF131" s="2"/>
      <c r="ING131" s="2"/>
      <c r="INH131" s="2"/>
      <c r="INI131" s="2"/>
      <c r="INJ131" s="2"/>
      <c r="INK131" s="2"/>
      <c r="INL131" s="2"/>
      <c r="INM131" s="2"/>
      <c r="INN131" s="2"/>
      <c r="INO131" s="2"/>
      <c r="INP131" s="2"/>
      <c r="INQ131" s="2"/>
      <c r="INR131" s="2"/>
      <c r="INS131" s="2"/>
      <c r="INT131" s="2"/>
      <c r="INU131" s="2"/>
      <c r="INV131" s="2"/>
      <c r="INW131" s="2"/>
      <c r="INX131" s="2"/>
      <c r="INY131" s="2"/>
      <c r="INZ131" s="2"/>
      <c r="IOA131" s="2"/>
      <c r="IOB131" s="2"/>
      <c r="IOC131" s="2"/>
      <c r="IOD131" s="2"/>
      <c r="IOE131" s="2"/>
      <c r="IOF131" s="2"/>
      <c r="IOG131" s="2"/>
      <c r="IOH131" s="2"/>
      <c r="IOI131" s="2"/>
      <c r="IOJ131" s="2"/>
      <c r="IOK131" s="2"/>
      <c r="IOL131" s="2"/>
      <c r="IOM131" s="2"/>
      <c r="ION131" s="2"/>
      <c r="IOO131" s="2"/>
      <c r="IOP131" s="2"/>
      <c r="IOQ131" s="2"/>
      <c r="IOR131" s="2"/>
      <c r="IOS131" s="2"/>
      <c r="IOT131" s="2"/>
      <c r="IOU131" s="2"/>
      <c r="IOV131" s="2"/>
      <c r="IOW131" s="2"/>
      <c r="IOX131" s="2"/>
      <c r="IOY131" s="2"/>
      <c r="IOZ131" s="2"/>
      <c r="IPA131" s="2"/>
      <c r="IPB131" s="2"/>
      <c r="IPC131" s="2"/>
      <c r="IPD131" s="2"/>
      <c r="IPE131" s="2"/>
      <c r="IPF131" s="2"/>
      <c r="IPG131" s="2"/>
      <c r="IPH131" s="2"/>
      <c r="IPI131" s="2"/>
      <c r="IPJ131" s="2"/>
      <c r="IPK131" s="2"/>
      <c r="IPL131" s="2"/>
      <c r="IPM131" s="2"/>
      <c r="IPN131" s="2"/>
      <c r="IPO131" s="2"/>
      <c r="IPP131" s="2"/>
      <c r="IPQ131" s="2"/>
      <c r="IPR131" s="2"/>
      <c r="IPS131" s="2"/>
      <c r="IPT131" s="2"/>
      <c r="IPU131" s="2"/>
      <c r="IPV131" s="2"/>
      <c r="IPW131" s="2"/>
      <c r="IPX131" s="2"/>
      <c r="IPY131" s="2"/>
      <c r="IPZ131" s="2"/>
      <c r="IQA131" s="2"/>
      <c r="IQB131" s="2"/>
      <c r="IQC131" s="2"/>
      <c r="IQD131" s="2"/>
      <c r="IQE131" s="2"/>
      <c r="IQF131" s="2"/>
      <c r="IQG131" s="2"/>
      <c r="IQH131" s="2"/>
      <c r="IQI131" s="2"/>
      <c r="IQJ131" s="2"/>
      <c r="IQK131" s="2"/>
      <c r="IQL131" s="2"/>
      <c r="IQM131" s="2"/>
      <c r="IQN131" s="2"/>
      <c r="IQO131" s="2"/>
      <c r="IQP131" s="2"/>
      <c r="IQQ131" s="2"/>
      <c r="IQR131" s="2"/>
      <c r="IQS131" s="2"/>
      <c r="IQT131" s="2"/>
      <c r="IQU131" s="2"/>
      <c r="IQV131" s="2"/>
      <c r="IQW131" s="2"/>
      <c r="IQX131" s="2"/>
      <c r="IQY131" s="2"/>
      <c r="IQZ131" s="2"/>
      <c r="IRA131" s="2"/>
      <c r="IRB131" s="2"/>
      <c r="IRC131" s="2"/>
      <c r="IRD131" s="2"/>
      <c r="IRE131" s="2"/>
      <c r="IRF131" s="2"/>
      <c r="IRG131" s="2"/>
      <c r="IRH131" s="2"/>
      <c r="IRI131" s="2"/>
      <c r="IRJ131" s="2"/>
      <c r="IRK131" s="2"/>
      <c r="IRL131" s="2"/>
      <c r="IRM131" s="2"/>
      <c r="IRN131" s="2"/>
      <c r="IRO131" s="2"/>
      <c r="IRP131" s="2"/>
      <c r="IRQ131" s="2"/>
      <c r="IRR131" s="2"/>
      <c r="IRS131" s="2"/>
      <c r="IRT131" s="2"/>
      <c r="IRU131" s="2"/>
      <c r="IRV131" s="2"/>
      <c r="IRW131" s="2"/>
      <c r="IRX131" s="2"/>
      <c r="IRY131" s="2"/>
      <c r="IRZ131" s="2"/>
      <c r="ISA131" s="2"/>
      <c r="ISB131" s="2"/>
      <c r="ISC131" s="2"/>
      <c r="ISD131" s="2"/>
      <c r="ISE131" s="2"/>
      <c r="ISF131" s="2"/>
      <c r="ISG131" s="2"/>
      <c r="ISH131" s="2"/>
      <c r="ISI131" s="2"/>
      <c r="ISJ131" s="2"/>
      <c r="ISK131" s="2"/>
      <c r="ISL131" s="2"/>
      <c r="ISM131" s="2"/>
      <c r="ISN131" s="2"/>
      <c r="ISO131" s="2"/>
      <c r="ISP131" s="2"/>
      <c r="ISQ131" s="2"/>
      <c r="ISR131" s="2"/>
      <c r="ISS131" s="2"/>
      <c r="IST131" s="2"/>
      <c r="ISU131" s="2"/>
      <c r="ISV131" s="2"/>
      <c r="ISW131" s="2"/>
      <c r="ISX131" s="2"/>
      <c r="ISY131" s="2"/>
      <c r="ISZ131" s="2"/>
      <c r="ITA131" s="2"/>
      <c r="ITB131" s="2"/>
      <c r="ITC131" s="2"/>
      <c r="ITD131" s="2"/>
      <c r="ITE131" s="2"/>
      <c r="ITF131" s="2"/>
      <c r="ITG131" s="2"/>
      <c r="ITH131" s="2"/>
      <c r="ITI131" s="2"/>
      <c r="ITJ131" s="2"/>
      <c r="ITK131" s="2"/>
      <c r="ITL131" s="2"/>
      <c r="ITM131" s="2"/>
      <c r="ITN131" s="2"/>
      <c r="ITO131" s="2"/>
      <c r="ITP131" s="2"/>
      <c r="ITQ131" s="2"/>
      <c r="ITR131" s="2"/>
      <c r="ITS131" s="2"/>
      <c r="ITT131" s="2"/>
      <c r="ITU131" s="2"/>
      <c r="ITV131" s="2"/>
      <c r="ITW131" s="2"/>
      <c r="ITX131" s="2"/>
      <c r="ITY131" s="2"/>
      <c r="ITZ131" s="2"/>
      <c r="IUA131" s="2"/>
      <c r="IUB131" s="2"/>
      <c r="IUC131" s="2"/>
      <c r="IUD131" s="2"/>
      <c r="IUE131" s="2"/>
      <c r="IUF131" s="2"/>
      <c r="IUG131" s="2"/>
      <c r="IUH131" s="2"/>
      <c r="IUI131" s="2"/>
      <c r="IUJ131" s="2"/>
      <c r="IUK131" s="2"/>
      <c r="IUL131" s="2"/>
      <c r="IUM131" s="2"/>
      <c r="IUN131" s="2"/>
      <c r="IUO131" s="2"/>
      <c r="IUP131" s="2"/>
      <c r="IUQ131" s="2"/>
      <c r="IUR131" s="2"/>
      <c r="IUS131" s="2"/>
      <c r="IUT131" s="2"/>
      <c r="IUU131" s="2"/>
      <c r="IUV131" s="2"/>
      <c r="IUW131" s="2"/>
      <c r="IUX131" s="2"/>
      <c r="IUY131" s="2"/>
      <c r="IUZ131" s="2"/>
      <c r="IVA131" s="2"/>
      <c r="IVB131" s="2"/>
      <c r="IVC131" s="2"/>
      <c r="IVD131" s="2"/>
      <c r="IVE131" s="2"/>
      <c r="IVF131" s="2"/>
      <c r="IVG131" s="2"/>
      <c r="IVH131" s="2"/>
      <c r="IVI131" s="2"/>
      <c r="IVJ131" s="2"/>
      <c r="IVK131" s="2"/>
      <c r="IVL131" s="2"/>
      <c r="IVM131" s="2"/>
      <c r="IVN131" s="2"/>
      <c r="IVO131" s="2"/>
      <c r="IVP131" s="2"/>
      <c r="IVQ131" s="2"/>
      <c r="IVR131" s="2"/>
      <c r="IVS131" s="2"/>
      <c r="IVT131" s="2"/>
      <c r="IVU131" s="2"/>
      <c r="IVV131" s="2"/>
      <c r="IVW131" s="2"/>
      <c r="IVX131" s="2"/>
      <c r="IVY131" s="2"/>
      <c r="IVZ131" s="2"/>
      <c r="IWA131" s="2"/>
      <c r="IWB131" s="2"/>
      <c r="IWC131" s="2"/>
      <c r="IWD131" s="2"/>
      <c r="IWE131" s="2"/>
      <c r="IWF131" s="2"/>
      <c r="IWG131" s="2"/>
      <c r="IWH131" s="2"/>
      <c r="IWI131" s="2"/>
      <c r="IWJ131" s="2"/>
      <c r="IWK131" s="2"/>
      <c r="IWL131" s="2"/>
      <c r="IWM131" s="2"/>
      <c r="IWN131" s="2"/>
      <c r="IWO131" s="2"/>
      <c r="IWP131" s="2"/>
      <c r="IWQ131" s="2"/>
      <c r="IWR131" s="2"/>
      <c r="IWS131" s="2"/>
      <c r="IWT131" s="2"/>
      <c r="IWU131" s="2"/>
      <c r="IWV131" s="2"/>
      <c r="IWW131" s="2"/>
      <c r="IWX131" s="2"/>
      <c r="IWY131" s="2"/>
      <c r="IWZ131" s="2"/>
      <c r="IXA131" s="2"/>
      <c r="IXB131" s="2"/>
      <c r="IXC131" s="2"/>
      <c r="IXD131" s="2"/>
      <c r="IXE131" s="2"/>
      <c r="IXF131" s="2"/>
      <c r="IXG131" s="2"/>
      <c r="IXH131" s="2"/>
      <c r="IXI131" s="2"/>
      <c r="IXJ131" s="2"/>
      <c r="IXK131" s="2"/>
      <c r="IXL131" s="2"/>
      <c r="IXM131" s="2"/>
      <c r="IXN131" s="2"/>
      <c r="IXO131" s="2"/>
      <c r="IXP131" s="2"/>
      <c r="IXQ131" s="2"/>
      <c r="IXR131" s="2"/>
      <c r="IXS131" s="2"/>
      <c r="IXT131" s="2"/>
      <c r="IXU131" s="2"/>
      <c r="IXV131" s="2"/>
      <c r="IXW131" s="2"/>
      <c r="IXX131" s="2"/>
      <c r="IXY131" s="2"/>
      <c r="IXZ131" s="2"/>
      <c r="IYA131" s="2"/>
      <c r="IYB131" s="2"/>
      <c r="IYC131" s="2"/>
      <c r="IYD131" s="2"/>
      <c r="IYE131" s="2"/>
      <c r="IYF131" s="2"/>
      <c r="IYG131" s="2"/>
      <c r="IYH131" s="2"/>
      <c r="IYI131" s="2"/>
      <c r="IYJ131" s="2"/>
      <c r="IYK131" s="2"/>
      <c r="IYL131" s="2"/>
      <c r="IYM131" s="2"/>
      <c r="IYN131" s="2"/>
      <c r="IYO131" s="2"/>
      <c r="IYP131" s="2"/>
      <c r="IYQ131" s="2"/>
      <c r="IYR131" s="2"/>
      <c r="IYS131" s="2"/>
      <c r="IYT131" s="2"/>
      <c r="IYU131" s="2"/>
      <c r="IYV131" s="2"/>
      <c r="IYW131" s="2"/>
      <c r="IYX131" s="2"/>
      <c r="IYY131" s="2"/>
      <c r="IYZ131" s="2"/>
      <c r="IZA131" s="2"/>
      <c r="IZB131" s="2"/>
      <c r="IZC131" s="2"/>
      <c r="IZD131" s="2"/>
      <c r="IZE131" s="2"/>
      <c r="IZF131" s="2"/>
      <c r="IZG131" s="2"/>
      <c r="IZH131" s="2"/>
      <c r="IZI131" s="2"/>
      <c r="IZJ131" s="2"/>
      <c r="IZK131" s="2"/>
      <c r="IZL131" s="2"/>
      <c r="IZM131" s="2"/>
      <c r="IZN131" s="2"/>
      <c r="IZO131" s="2"/>
      <c r="IZP131" s="2"/>
      <c r="IZQ131" s="2"/>
      <c r="IZR131" s="2"/>
      <c r="IZS131" s="2"/>
      <c r="IZT131" s="2"/>
      <c r="IZU131" s="2"/>
      <c r="IZV131" s="2"/>
      <c r="IZW131" s="2"/>
      <c r="IZX131" s="2"/>
      <c r="IZY131" s="2"/>
      <c r="IZZ131" s="2"/>
      <c r="JAA131" s="2"/>
      <c r="JAB131" s="2"/>
      <c r="JAC131" s="2"/>
      <c r="JAD131" s="2"/>
      <c r="JAE131" s="2"/>
      <c r="JAF131" s="2"/>
      <c r="JAG131" s="2"/>
      <c r="JAH131" s="2"/>
      <c r="JAI131" s="2"/>
      <c r="JAJ131" s="2"/>
      <c r="JAK131" s="2"/>
      <c r="JAL131" s="2"/>
      <c r="JAM131" s="2"/>
      <c r="JAN131" s="2"/>
      <c r="JAO131" s="2"/>
      <c r="JAP131" s="2"/>
      <c r="JAQ131" s="2"/>
      <c r="JAR131" s="2"/>
      <c r="JAS131" s="2"/>
      <c r="JAT131" s="2"/>
      <c r="JAU131" s="2"/>
      <c r="JAV131" s="2"/>
      <c r="JAW131" s="2"/>
      <c r="JAX131" s="2"/>
      <c r="JAY131" s="2"/>
      <c r="JAZ131" s="2"/>
      <c r="JBA131" s="2"/>
      <c r="JBB131" s="2"/>
      <c r="JBC131" s="2"/>
      <c r="JBD131" s="2"/>
      <c r="JBE131" s="2"/>
      <c r="JBF131" s="2"/>
      <c r="JBG131" s="2"/>
      <c r="JBH131" s="2"/>
      <c r="JBI131" s="2"/>
      <c r="JBJ131" s="2"/>
      <c r="JBK131" s="2"/>
      <c r="JBL131" s="2"/>
      <c r="JBM131" s="2"/>
      <c r="JBN131" s="2"/>
      <c r="JBO131" s="2"/>
      <c r="JBP131" s="2"/>
      <c r="JBQ131" s="2"/>
      <c r="JBR131" s="2"/>
      <c r="JBS131" s="2"/>
      <c r="JBT131" s="2"/>
      <c r="JBU131" s="2"/>
      <c r="JBV131" s="2"/>
      <c r="JBW131" s="2"/>
      <c r="JBX131" s="2"/>
      <c r="JBY131" s="2"/>
      <c r="JBZ131" s="2"/>
      <c r="JCA131" s="2"/>
      <c r="JCB131" s="2"/>
      <c r="JCC131" s="2"/>
      <c r="JCD131" s="2"/>
      <c r="JCE131" s="2"/>
      <c r="JCF131" s="2"/>
      <c r="JCG131" s="2"/>
      <c r="JCH131" s="2"/>
      <c r="JCI131" s="2"/>
      <c r="JCJ131" s="2"/>
      <c r="JCK131" s="2"/>
      <c r="JCL131" s="2"/>
      <c r="JCM131" s="2"/>
      <c r="JCN131" s="2"/>
      <c r="JCO131" s="2"/>
      <c r="JCP131" s="2"/>
      <c r="JCQ131" s="2"/>
      <c r="JCR131" s="2"/>
      <c r="JCS131" s="2"/>
      <c r="JCT131" s="2"/>
      <c r="JCU131" s="2"/>
      <c r="JCV131" s="2"/>
      <c r="JCW131" s="2"/>
      <c r="JCX131" s="2"/>
      <c r="JCY131" s="2"/>
      <c r="JCZ131" s="2"/>
      <c r="JDA131" s="2"/>
      <c r="JDB131" s="2"/>
      <c r="JDC131" s="2"/>
      <c r="JDD131" s="2"/>
      <c r="JDE131" s="2"/>
      <c r="JDF131" s="2"/>
      <c r="JDG131" s="2"/>
      <c r="JDH131" s="2"/>
      <c r="JDI131" s="2"/>
      <c r="JDJ131" s="2"/>
      <c r="JDK131" s="2"/>
      <c r="JDL131" s="2"/>
      <c r="JDM131" s="2"/>
      <c r="JDN131" s="2"/>
      <c r="JDO131" s="2"/>
      <c r="JDP131" s="2"/>
      <c r="JDQ131" s="2"/>
      <c r="JDR131" s="2"/>
      <c r="JDS131" s="2"/>
      <c r="JDT131" s="2"/>
      <c r="JDU131" s="2"/>
      <c r="JDV131" s="2"/>
      <c r="JDW131" s="2"/>
      <c r="JDX131" s="2"/>
      <c r="JDY131" s="2"/>
      <c r="JDZ131" s="2"/>
      <c r="JEA131" s="2"/>
      <c r="JEB131" s="2"/>
      <c r="JEC131" s="2"/>
      <c r="JED131" s="2"/>
      <c r="JEE131" s="2"/>
      <c r="JEF131" s="2"/>
      <c r="JEG131" s="2"/>
      <c r="JEH131" s="2"/>
      <c r="JEI131" s="2"/>
      <c r="JEJ131" s="2"/>
      <c r="JEK131" s="2"/>
      <c r="JEL131" s="2"/>
      <c r="JEM131" s="2"/>
      <c r="JEN131" s="2"/>
      <c r="JEO131" s="2"/>
      <c r="JEP131" s="2"/>
      <c r="JEQ131" s="2"/>
      <c r="JER131" s="2"/>
      <c r="JES131" s="2"/>
      <c r="JET131" s="2"/>
      <c r="JEU131" s="2"/>
      <c r="JEV131" s="2"/>
      <c r="JEW131" s="2"/>
      <c r="JEX131" s="2"/>
      <c r="JEY131" s="2"/>
      <c r="JEZ131" s="2"/>
      <c r="JFA131" s="2"/>
      <c r="JFB131" s="2"/>
      <c r="JFC131" s="2"/>
      <c r="JFD131" s="2"/>
      <c r="JFE131" s="2"/>
      <c r="JFF131" s="2"/>
      <c r="JFG131" s="2"/>
      <c r="JFH131" s="2"/>
      <c r="JFI131" s="2"/>
      <c r="JFJ131" s="2"/>
      <c r="JFK131" s="2"/>
      <c r="JFL131" s="2"/>
      <c r="JFM131" s="2"/>
      <c r="JFN131" s="2"/>
      <c r="JFO131" s="2"/>
      <c r="JFP131" s="2"/>
      <c r="JFQ131" s="2"/>
      <c r="JFR131" s="2"/>
      <c r="JFS131" s="2"/>
      <c r="JFT131" s="2"/>
      <c r="JFU131" s="2"/>
      <c r="JFV131" s="2"/>
      <c r="JFW131" s="2"/>
      <c r="JFX131" s="2"/>
      <c r="JFY131" s="2"/>
      <c r="JFZ131" s="2"/>
      <c r="JGA131" s="2"/>
      <c r="JGB131" s="2"/>
      <c r="JGC131" s="2"/>
      <c r="JGD131" s="2"/>
      <c r="JGE131" s="2"/>
      <c r="JGF131" s="2"/>
      <c r="JGG131" s="2"/>
      <c r="JGH131" s="2"/>
      <c r="JGI131" s="2"/>
      <c r="JGJ131" s="2"/>
      <c r="JGK131" s="2"/>
      <c r="JGL131" s="2"/>
      <c r="JGM131" s="2"/>
      <c r="JGN131" s="2"/>
      <c r="JGO131" s="2"/>
      <c r="JGP131" s="2"/>
      <c r="JGQ131" s="2"/>
      <c r="JGR131" s="2"/>
      <c r="JGS131" s="2"/>
      <c r="JGT131" s="2"/>
      <c r="JGU131" s="2"/>
      <c r="JGV131" s="2"/>
      <c r="JGW131" s="2"/>
      <c r="JGX131" s="2"/>
      <c r="JGY131" s="2"/>
      <c r="JGZ131" s="2"/>
      <c r="JHA131" s="2"/>
      <c r="JHB131" s="2"/>
      <c r="JHC131" s="2"/>
      <c r="JHD131" s="2"/>
      <c r="JHE131" s="2"/>
      <c r="JHF131" s="2"/>
      <c r="JHG131" s="2"/>
      <c r="JHH131" s="2"/>
      <c r="JHI131" s="2"/>
      <c r="JHJ131" s="2"/>
      <c r="JHK131" s="2"/>
      <c r="JHL131" s="2"/>
      <c r="JHM131" s="2"/>
      <c r="JHN131" s="2"/>
      <c r="JHO131" s="2"/>
      <c r="JHP131" s="2"/>
      <c r="JHQ131" s="2"/>
      <c r="JHR131" s="2"/>
      <c r="JHS131" s="2"/>
      <c r="JHT131" s="2"/>
      <c r="JHU131" s="2"/>
      <c r="JHV131" s="2"/>
      <c r="JHW131" s="2"/>
      <c r="JHX131" s="2"/>
      <c r="JHY131" s="2"/>
      <c r="JHZ131" s="2"/>
      <c r="JIA131" s="2"/>
      <c r="JIB131" s="2"/>
      <c r="JIC131" s="2"/>
      <c r="JID131" s="2"/>
      <c r="JIE131" s="2"/>
      <c r="JIF131" s="2"/>
      <c r="JIG131" s="2"/>
      <c r="JIH131" s="2"/>
      <c r="JII131" s="2"/>
      <c r="JIJ131" s="2"/>
      <c r="JIK131" s="2"/>
      <c r="JIL131" s="2"/>
      <c r="JIM131" s="2"/>
      <c r="JIN131" s="2"/>
      <c r="JIO131" s="2"/>
      <c r="JIP131" s="2"/>
      <c r="JIQ131" s="2"/>
      <c r="JIR131" s="2"/>
      <c r="JIS131" s="2"/>
      <c r="JIT131" s="2"/>
      <c r="JIU131" s="2"/>
      <c r="JIV131" s="2"/>
      <c r="JIW131" s="2"/>
      <c r="JIX131" s="2"/>
      <c r="JIY131" s="2"/>
      <c r="JIZ131" s="2"/>
      <c r="JJA131" s="2"/>
      <c r="JJB131" s="2"/>
      <c r="JJC131" s="2"/>
      <c r="JJD131" s="2"/>
      <c r="JJE131" s="2"/>
      <c r="JJF131" s="2"/>
      <c r="JJG131" s="2"/>
      <c r="JJH131" s="2"/>
      <c r="JJI131" s="2"/>
      <c r="JJJ131" s="2"/>
      <c r="JJK131" s="2"/>
      <c r="JJL131" s="2"/>
      <c r="JJM131" s="2"/>
      <c r="JJN131" s="2"/>
      <c r="JJO131" s="2"/>
      <c r="JJP131" s="2"/>
      <c r="JJQ131" s="2"/>
      <c r="JJR131" s="2"/>
      <c r="JJS131" s="2"/>
      <c r="JJT131" s="2"/>
      <c r="JJU131" s="2"/>
      <c r="JJV131" s="2"/>
      <c r="JJW131" s="2"/>
      <c r="JJX131" s="2"/>
      <c r="JJY131" s="2"/>
      <c r="JJZ131" s="2"/>
      <c r="JKA131" s="2"/>
      <c r="JKB131" s="2"/>
      <c r="JKC131" s="2"/>
      <c r="JKD131" s="2"/>
      <c r="JKE131" s="2"/>
      <c r="JKF131" s="2"/>
      <c r="JKG131" s="2"/>
      <c r="JKH131" s="2"/>
      <c r="JKI131" s="2"/>
      <c r="JKJ131" s="2"/>
      <c r="JKK131" s="2"/>
      <c r="JKL131" s="2"/>
      <c r="JKM131" s="2"/>
      <c r="JKN131" s="2"/>
      <c r="JKO131" s="2"/>
      <c r="JKP131" s="2"/>
      <c r="JKQ131" s="2"/>
      <c r="JKR131" s="2"/>
      <c r="JKS131" s="2"/>
      <c r="JKT131" s="2"/>
      <c r="JKU131" s="2"/>
      <c r="JKV131" s="2"/>
      <c r="JKW131" s="2"/>
      <c r="JKX131" s="2"/>
      <c r="JKY131" s="2"/>
      <c r="JKZ131" s="2"/>
      <c r="JLA131" s="2"/>
      <c r="JLB131" s="2"/>
      <c r="JLC131" s="2"/>
      <c r="JLD131" s="2"/>
      <c r="JLE131" s="2"/>
      <c r="JLF131" s="2"/>
      <c r="JLG131" s="2"/>
      <c r="JLH131" s="2"/>
      <c r="JLI131" s="2"/>
      <c r="JLJ131" s="2"/>
      <c r="JLK131" s="2"/>
      <c r="JLL131" s="2"/>
      <c r="JLM131" s="2"/>
      <c r="JLN131" s="2"/>
      <c r="JLO131" s="2"/>
      <c r="JLP131" s="2"/>
      <c r="JLQ131" s="2"/>
      <c r="JLR131" s="2"/>
      <c r="JLS131" s="2"/>
      <c r="JLT131" s="2"/>
      <c r="JLU131" s="2"/>
      <c r="JLV131" s="2"/>
      <c r="JLW131" s="2"/>
      <c r="JLX131" s="2"/>
      <c r="JLY131" s="2"/>
      <c r="JLZ131" s="2"/>
      <c r="JMA131" s="2"/>
      <c r="JMB131" s="2"/>
      <c r="JMC131" s="2"/>
      <c r="JMD131" s="2"/>
      <c r="JME131" s="2"/>
      <c r="JMF131" s="2"/>
      <c r="JMG131" s="2"/>
      <c r="JMH131" s="2"/>
      <c r="JMI131" s="2"/>
      <c r="JMJ131" s="2"/>
      <c r="JMK131" s="2"/>
      <c r="JML131" s="2"/>
      <c r="JMM131" s="2"/>
      <c r="JMN131" s="2"/>
      <c r="JMO131" s="2"/>
      <c r="JMP131" s="2"/>
      <c r="JMQ131" s="2"/>
      <c r="JMR131" s="2"/>
      <c r="JMS131" s="2"/>
      <c r="JMT131" s="2"/>
      <c r="JMU131" s="2"/>
      <c r="JMV131" s="2"/>
      <c r="JMW131" s="2"/>
      <c r="JMX131" s="2"/>
      <c r="JMY131" s="2"/>
      <c r="JMZ131" s="2"/>
      <c r="JNA131" s="2"/>
      <c r="JNB131" s="2"/>
      <c r="JNC131" s="2"/>
      <c r="JND131" s="2"/>
      <c r="JNE131" s="2"/>
      <c r="JNF131" s="2"/>
      <c r="JNG131" s="2"/>
      <c r="JNH131" s="2"/>
      <c r="JNI131" s="2"/>
      <c r="JNJ131" s="2"/>
      <c r="JNK131" s="2"/>
      <c r="JNL131" s="2"/>
      <c r="JNM131" s="2"/>
      <c r="JNN131" s="2"/>
      <c r="JNO131" s="2"/>
      <c r="JNP131" s="2"/>
      <c r="JNQ131" s="2"/>
      <c r="JNR131" s="2"/>
      <c r="JNS131" s="2"/>
      <c r="JNT131" s="2"/>
      <c r="JNU131" s="2"/>
      <c r="JNV131" s="2"/>
      <c r="JNW131" s="2"/>
      <c r="JNX131" s="2"/>
      <c r="JNY131" s="2"/>
      <c r="JNZ131" s="2"/>
      <c r="JOA131" s="2"/>
      <c r="JOB131" s="2"/>
      <c r="JOC131" s="2"/>
      <c r="JOD131" s="2"/>
      <c r="JOE131" s="2"/>
      <c r="JOF131" s="2"/>
      <c r="JOG131" s="2"/>
      <c r="JOH131" s="2"/>
      <c r="JOI131" s="2"/>
      <c r="JOJ131" s="2"/>
      <c r="JOK131" s="2"/>
      <c r="JOL131" s="2"/>
      <c r="JOM131" s="2"/>
      <c r="JON131" s="2"/>
      <c r="JOO131" s="2"/>
      <c r="JOP131" s="2"/>
      <c r="JOQ131" s="2"/>
      <c r="JOR131" s="2"/>
      <c r="JOS131" s="2"/>
      <c r="JOT131" s="2"/>
      <c r="JOU131" s="2"/>
      <c r="JOV131" s="2"/>
      <c r="JOW131" s="2"/>
      <c r="JOX131" s="2"/>
      <c r="JOY131" s="2"/>
      <c r="JOZ131" s="2"/>
      <c r="JPA131" s="2"/>
      <c r="JPB131" s="2"/>
      <c r="JPC131" s="2"/>
      <c r="JPD131" s="2"/>
      <c r="JPE131" s="2"/>
      <c r="JPF131" s="2"/>
      <c r="JPG131" s="2"/>
      <c r="JPH131" s="2"/>
      <c r="JPI131" s="2"/>
      <c r="JPJ131" s="2"/>
      <c r="JPK131" s="2"/>
      <c r="JPL131" s="2"/>
      <c r="JPM131" s="2"/>
      <c r="JPN131" s="2"/>
      <c r="JPO131" s="2"/>
      <c r="JPP131" s="2"/>
      <c r="JPQ131" s="2"/>
      <c r="JPR131" s="2"/>
      <c r="JPS131" s="2"/>
      <c r="JPT131" s="2"/>
      <c r="JPU131" s="2"/>
      <c r="JPV131" s="2"/>
      <c r="JPW131" s="2"/>
      <c r="JPX131" s="2"/>
      <c r="JPY131" s="2"/>
      <c r="JPZ131" s="2"/>
      <c r="JQA131" s="2"/>
      <c r="JQB131" s="2"/>
      <c r="JQC131" s="2"/>
      <c r="JQD131" s="2"/>
      <c r="JQE131" s="2"/>
      <c r="JQF131" s="2"/>
      <c r="JQG131" s="2"/>
      <c r="JQH131" s="2"/>
      <c r="JQI131" s="2"/>
      <c r="JQJ131" s="2"/>
      <c r="JQK131" s="2"/>
      <c r="JQL131" s="2"/>
      <c r="JQM131" s="2"/>
      <c r="JQN131" s="2"/>
      <c r="JQO131" s="2"/>
      <c r="JQP131" s="2"/>
      <c r="JQQ131" s="2"/>
      <c r="JQR131" s="2"/>
      <c r="JQS131" s="2"/>
      <c r="JQT131" s="2"/>
      <c r="JQU131" s="2"/>
      <c r="JQV131" s="2"/>
      <c r="JQW131" s="2"/>
      <c r="JQX131" s="2"/>
      <c r="JQY131" s="2"/>
      <c r="JQZ131" s="2"/>
      <c r="JRA131" s="2"/>
      <c r="JRB131" s="2"/>
      <c r="JRC131" s="2"/>
      <c r="JRD131" s="2"/>
      <c r="JRE131" s="2"/>
      <c r="JRF131" s="2"/>
      <c r="JRG131" s="2"/>
      <c r="JRH131" s="2"/>
      <c r="JRI131" s="2"/>
      <c r="JRJ131" s="2"/>
      <c r="JRK131" s="2"/>
      <c r="JRL131" s="2"/>
      <c r="JRM131" s="2"/>
      <c r="JRN131" s="2"/>
      <c r="JRO131" s="2"/>
      <c r="JRP131" s="2"/>
      <c r="JRQ131" s="2"/>
      <c r="JRR131" s="2"/>
      <c r="JRS131" s="2"/>
      <c r="JRT131" s="2"/>
      <c r="JRU131" s="2"/>
      <c r="JRV131" s="2"/>
      <c r="JRW131" s="2"/>
      <c r="JRX131" s="2"/>
      <c r="JRY131" s="2"/>
      <c r="JRZ131" s="2"/>
      <c r="JSA131" s="2"/>
      <c r="JSB131" s="2"/>
      <c r="JSC131" s="2"/>
      <c r="JSD131" s="2"/>
      <c r="JSE131" s="2"/>
      <c r="JSF131" s="2"/>
      <c r="JSG131" s="2"/>
      <c r="JSH131" s="2"/>
      <c r="JSI131" s="2"/>
      <c r="JSJ131" s="2"/>
      <c r="JSK131" s="2"/>
      <c r="JSL131" s="2"/>
      <c r="JSM131" s="2"/>
      <c r="JSN131" s="2"/>
      <c r="JSO131" s="2"/>
      <c r="JSP131" s="2"/>
      <c r="JSQ131" s="2"/>
      <c r="JSR131" s="2"/>
      <c r="JSS131" s="2"/>
      <c r="JST131" s="2"/>
      <c r="JSU131" s="2"/>
      <c r="JSV131" s="2"/>
      <c r="JSW131" s="2"/>
      <c r="JSX131" s="2"/>
      <c r="JSY131" s="2"/>
      <c r="JSZ131" s="2"/>
      <c r="JTA131" s="2"/>
      <c r="JTB131" s="2"/>
      <c r="JTC131" s="2"/>
      <c r="JTD131" s="2"/>
      <c r="JTE131" s="2"/>
      <c r="JTF131" s="2"/>
      <c r="JTG131" s="2"/>
      <c r="JTH131" s="2"/>
      <c r="JTI131" s="2"/>
      <c r="JTJ131" s="2"/>
      <c r="JTK131" s="2"/>
      <c r="JTL131" s="2"/>
      <c r="JTM131" s="2"/>
      <c r="JTN131" s="2"/>
      <c r="JTO131" s="2"/>
      <c r="JTP131" s="2"/>
      <c r="JTQ131" s="2"/>
      <c r="JTR131" s="2"/>
      <c r="JTS131" s="2"/>
      <c r="JTT131" s="2"/>
      <c r="JTU131" s="2"/>
      <c r="JTV131" s="2"/>
      <c r="JTW131" s="2"/>
      <c r="JTX131" s="2"/>
      <c r="JTY131" s="2"/>
      <c r="JTZ131" s="2"/>
      <c r="JUA131" s="2"/>
      <c r="JUB131" s="2"/>
      <c r="JUC131" s="2"/>
      <c r="JUD131" s="2"/>
      <c r="JUE131" s="2"/>
      <c r="JUF131" s="2"/>
      <c r="JUG131" s="2"/>
      <c r="JUH131" s="2"/>
      <c r="JUI131" s="2"/>
      <c r="JUJ131" s="2"/>
      <c r="JUK131" s="2"/>
      <c r="JUL131" s="2"/>
      <c r="JUM131" s="2"/>
      <c r="JUN131" s="2"/>
      <c r="JUO131" s="2"/>
      <c r="JUP131" s="2"/>
      <c r="JUQ131" s="2"/>
      <c r="JUR131" s="2"/>
      <c r="JUS131" s="2"/>
      <c r="JUT131" s="2"/>
      <c r="JUU131" s="2"/>
      <c r="JUV131" s="2"/>
      <c r="JUW131" s="2"/>
      <c r="JUX131" s="2"/>
      <c r="JUY131" s="2"/>
      <c r="JUZ131" s="2"/>
      <c r="JVA131" s="2"/>
      <c r="JVB131" s="2"/>
      <c r="JVC131" s="2"/>
      <c r="JVD131" s="2"/>
      <c r="JVE131" s="2"/>
      <c r="JVF131" s="2"/>
      <c r="JVG131" s="2"/>
      <c r="JVH131" s="2"/>
      <c r="JVI131" s="2"/>
      <c r="JVJ131" s="2"/>
      <c r="JVK131" s="2"/>
      <c r="JVL131" s="2"/>
      <c r="JVM131" s="2"/>
      <c r="JVN131" s="2"/>
      <c r="JVO131" s="2"/>
      <c r="JVP131" s="2"/>
      <c r="JVQ131" s="2"/>
      <c r="JVR131" s="2"/>
      <c r="JVS131" s="2"/>
      <c r="JVT131" s="2"/>
      <c r="JVU131" s="2"/>
      <c r="JVV131" s="2"/>
      <c r="JVW131" s="2"/>
      <c r="JVX131" s="2"/>
      <c r="JVY131" s="2"/>
      <c r="JVZ131" s="2"/>
      <c r="JWA131" s="2"/>
      <c r="JWB131" s="2"/>
      <c r="JWC131" s="2"/>
      <c r="JWD131" s="2"/>
      <c r="JWE131" s="2"/>
      <c r="JWF131" s="2"/>
      <c r="JWG131" s="2"/>
      <c r="JWH131" s="2"/>
      <c r="JWI131" s="2"/>
      <c r="JWJ131" s="2"/>
      <c r="JWK131" s="2"/>
      <c r="JWL131" s="2"/>
      <c r="JWM131" s="2"/>
      <c r="JWN131" s="2"/>
      <c r="JWO131" s="2"/>
      <c r="JWP131" s="2"/>
      <c r="JWQ131" s="2"/>
      <c r="JWR131" s="2"/>
      <c r="JWS131" s="2"/>
      <c r="JWT131" s="2"/>
      <c r="JWU131" s="2"/>
      <c r="JWV131" s="2"/>
      <c r="JWW131" s="2"/>
      <c r="JWX131" s="2"/>
      <c r="JWY131" s="2"/>
      <c r="JWZ131" s="2"/>
      <c r="JXA131" s="2"/>
      <c r="JXB131" s="2"/>
      <c r="JXC131" s="2"/>
      <c r="JXD131" s="2"/>
      <c r="JXE131" s="2"/>
      <c r="JXF131" s="2"/>
      <c r="JXG131" s="2"/>
      <c r="JXH131" s="2"/>
      <c r="JXI131" s="2"/>
      <c r="JXJ131" s="2"/>
      <c r="JXK131" s="2"/>
      <c r="JXL131" s="2"/>
      <c r="JXM131" s="2"/>
      <c r="JXN131" s="2"/>
      <c r="JXO131" s="2"/>
      <c r="JXP131" s="2"/>
      <c r="JXQ131" s="2"/>
      <c r="JXR131" s="2"/>
      <c r="JXS131" s="2"/>
      <c r="JXT131" s="2"/>
      <c r="JXU131" s="2"/>
      <c r="JXV131" s="2"/>
      <c r="JXW131" s="2"/>
      <c r="JXX131" s="2"/>
      <c r="JXY131" s="2"/>
      <c r="JXZ131" s="2"/>
      <c r="JYA131" s="2"/>
      <c r="JYB131" s="2"/>
      <c r="JYC131" s="2"/>
      <c r="JYD131" s="2"/>
      <c r="JYE131" s="2"/>
      <c r="JYF131" s="2"/>
      <c r="JYG131" s="2"/>
      <c r="JYH131" s="2"/>
      <c r="JYI131" s="2"/>
      <c r="JYJ131" s="2"/>
      <c r="JYK131" s="2"/>
      <c r="JYL131" s="2"/>
      <c r="JYM131" s="2"/>
      <c r="JYN131" s="2"/>
      <c r="JYO131" s="2"/>
      <c r="JYP131" s="2"/>
      <c r="JYQ131" s="2"/>
      <c r="JYR131" s="2"/>
      <c r="JYS131" s="2"/>
      <c r="JYT131" s="2"/>
      <c r="JYU131" s="2"/>
      <c r="JYV131" s="2"/>
      <c r="JYW131" s="2"/>
      <c r="JYX131" s="2"/>
      <c r="JYY131" s="2"/>
      <c r="JYZ131" s="2"/>
      <c r="JZA131" s="2"/>
      <c r="JZB131" s="2"/>
      <c r="JZC131" s="2"/>
      <c r="JZD131" s="2"/>
      <c r="JZE131" s="2"/>
      <c r="JZF131" s="2"/>
      <c r="JZG131" s="2"/>
      <c r="JZH131" s="2"/>
      <c r="JZI131" s="2"/>
      <c r="JZJ131" s="2"/>
      <c r="JZK131" s="2"/>
      <c r="JZL131" s="2"/>
      <c r="JZM131" s="2"/>
      <c r="JZN131" s="2"/>
      <c r="JZO131" s="2"/>
      <c r="JZP131" s="2"/>
      <c r="JZQ131" s="2"/>
      <c r="JZR131" s="2"/>
      <c r="JZS131" s="2"/>
      <c r="JZT131" s="2"/>
      <c r="JZU131" s="2"/>
      <c r="JZV131" s="2"/>
      <c r="JZW131" s="2"/>
      <c r="JZX131" s="2"/>
      <c r="JZY131" s="2"/>
      <c r="JZZ131" s="2"/>
      <c r="KAA131" s="2"/>
      <c r="KAB131" s="2"/>
      <c r="KAC131" s="2"/>
      <c r="KAD131" s="2"/>
      <c r="KAE131" s="2"/>
      <c r="KAF131" s="2"/>
      <c r="KAG131" s="2"/>
      <c r="KAH131" s="2"/>
      <c r="KAI131" s="2"/>
      <c r="KAJ131" s="2"/>
      <c r="KAK131" s="2"/>
      <c r="KAL131" s="2"/>
      <c r="KAM131" s="2"/>
      <c r="KAN131" s="2"/>
      <c r="KAO131" s="2"/>
      <c r="KAP131" s="2"/>
      <c r="KAQ131" s="2"/>
      <c r="KAR131" s="2"/>
      <c r="KAS131" s="2"/>
      <c r="KAT131" s="2"/>
      <c r="KAU131" s="2"/>
      <c r="KAV131" s="2"/>
      <c r="KAW131" s="2"/>
      <c r="KAX131" s="2"/>
      <c r="KAY131" s="2"/>
      <c r="KAZ131" s="2"/>
      <c r="KBA131" s="2"/>
      <c r="KBB131" s="2"/>
      <c r="KBC131" s="2"/>
      <c r="KBD131" s="2"/>
      <c r="KBE131" s="2"/>
      <c r="KBF131" s="2"/>
      <c r="KBG131" s="2"/>
      <c r="KBH131" s="2"/>
      <c r="KBI131" s="2"/>
      <c r="KBJ131" s="2"/>
      <c r="KBK131" s="2"/>
      <c r="KBL131" s="2"/>
      <c r="KBM131" s="2"/>
      <c r="KBN131" s="2"/>
      <c r="KBO131" s="2"/>
      <c r="KBP131" s="2"/>
      <c r="KBQ131" s="2"/>
      <c r="KBR131" s="2"/>
      <c r="KBS131" s="2"/>
      <c r="KBT131" s="2"/>
      <c r="KBU131" s="2"/>
      <c r="KBV131" s="2"/>
      <c r="KBW131" s="2"/>
      <c r="KBX131" s="2"/>
      <c r="KBY131" s="2"/>
      <c r="KBZ131" s="2"/>
      <c r="KCA131" s="2"/>
      <c r="KCB131" s="2"/>
      <c r="KCC131" s="2"/>
      <c r="KCD131" s="2"/>
      <c r="KCE131" s="2"/>
      <c r="KCF131" s="2"/>
      <c r="KCG131" s="2"/>
      <c r="KCH131" s="2"/>
      <c r="KCI131" s="2"/>
      <c r="KCJ131" s="2"/>
      <c r="KCK131" s="2"/>
      <c r="KCL131" s="2"/>
      <c r="KCM131" s="2"/>
      <c r="KCN131" s="2"/>
      <c r="KCO131" s="2"/>
      <c r="KCP131" s="2"/>
      <c r="KCQ131" s="2"/>
      <c r="KCR131" s="2"/>
      <c r="KCS131" s="2"/>
      <c r="KCT131" s="2"/>
      <c r="KCU131" s="2"/>
      <c r="KCV131" s="2"/>
      <c r="KCW131" s="2"/>
      <c r="KCX131" s="2"/>
      <c r="KCY131" s="2"/>
      <c r="KCZ131" s="2"/>
      <c r="KDA131" s="2"/>
      <c r="KDB131" s="2"/>
      <c r="KDC131" s="2"/>
      <c r="KDD131" s="2"/>
      <c r="KDE131" s="2"/>
      <c r="KDF131" s="2"/>
      <c r="KDG131" s="2"/>
      <c r="KDH131" s="2"/>
      <c r="KDI131" s="2"/>
      <c r="KDJ131" s="2"/>
      <c r="KDK131" s="2"/>
      <c r="KDL131" s="2"/>
      <c r="KDM131" s="2"/>
      <c r="KDN131" s="2"/>
      <c r="KDO131" s="2"/>
      <c r="KDP131" s="2"/>
      <c r="KDQ131" s="2"/>
      <c r="KDR131" s="2"/>
      <c r="KDS131" s="2"/>
      <c r="KDT131" s="2"/>
      <c r="KDU131" s="2"/>
      <c r="KDV131" s="2"/>
      <c r="KDW131" s="2"/>
      <c r="KDX131" s="2"/>
      <c r="KDY131" s="2"/>
      <c r="KDZ131" s="2"/>
      <c r="KEA131" s="2"/>
      <c r="KEB131" s="2"/>
      <c r="KEC131" s="2"/>
      <c r="KED131" s="2"/>
      <c r="KEE131" s="2"/>
      <c r="KEF131" s="2"/>
      <c r="KEG131" s="2"/>
      <c r="KEH131" s="2"/>
      <c r="KEI131" s="2"/>
      <c r="KEJ131" s="2"/>
      <c r="KEK131" s="2"/>
      <c r="KEL131" s="2"/>
      <c r="KEM131" s="2"/>
      <c r="KEN131" s="2"/>
      <c r="KEO131" s="2"/>
      <c r="KEP131" s="2"/>
      <c r="KEQ131" s="2"/>
      <c r="KER131" s="2"/>
      <c r="KES131" s="2"/>
      <c r="KET131" s="2"/>
      <c r="KEU131" s="2"/>
      <c r="KEV131" s="2"/>
      <c r="KEW131" s="2"/>
      <c r="KEX131" s="2"/>
      <c r="KEY131" s="2"/>
      <c r="KEZ131" s="2"/>
      <c r="KFA131" s="2"/>
      <c r="KFB131" s="2"/>
      <c r="KFC131" s="2"/>
      <c r="KFD131" s="2"/>
      <c r="KFE131" s="2"/>
      <c r="KFF131" s="2"/>
      <c r="KFG131" s="2"/>
      <c r="KFH131" s="2"/>
      <c r="KFI131" s="2"/>
      <c r="KFJ131" s="2"/>
      <c r="KFK131" s="2"/>
      <c r="KFL131" s="2"/>
      <c r="KFM131" s="2"/>
      <c r="KFN131" s="2"/>
      <c r="KFO131" s="2"/>
      <c r="KFP131" s="2"/>
      <c r="KFQ131" s="2"/>
      <c r="KFR131" s="2"/>
      <c r="KFS131" s="2"/>
      <c r="KFT131" s="2"/>
      <c r="KFU131" s="2"/>
      <c r="KFV131" s="2"/>
      <c r="KFW131" s="2"/>
      <c r="KFX131" s="2"/>
      <c r="KFY131" s="2"/>
      <c r="KFZ131" s="2"/>
      <c r="KGA131" s="2"/>
      <c r="KGB131" s="2"/>
      <c r="KGC131" s="2"/>
      <c r="KGD131" s="2"/>
      <c r="KGE131" s="2"/>
      <c r="KGF131" s="2"/>
      <c r="KGG131" s="2"/>
      <c r="KGH131" s="2"/>
      <c r="KGI131" s="2"/>
      <c r="KGJ131" s="2"/>
      <c r="KGK131" s="2"/>
      <c r="KGL131" s="2"/>
      <c r="KGM131" s="2"/>
      <c r="KGN131" s="2"/>
      <c r="KGO131" s="2"/>
      <c r="KGP131" s="2"/>
      <c r="KGQ131" s="2"/>
      <c r="KGR131" s="2"/>
      <c r="KGS131" s="2"/>
      <c r="KGT131" s="2"/>
      <c r="KGU131" s="2"/>
      <c r="KGV131" s="2"/>
      <c r="KGW131" s="2"/>
      <c r="KGX131" s="2"/>
      <c r="KGY131" s="2"/>
      <c r="KGZ131" s="2"/>
      <c r="KHA131" s="2"/>
      <c r="KHB131" s="2"/>
      <c r="KHC131" s="2"/>
      <c r="KHD131" s="2"/>
      <c r="KHE131" s="2"/>
      <c r="KHF131" s="2"/>
      <c r="KHG131" s="2"/>
      <c r="KHH131" s="2"/>
      <c r="KHI131" s="2"/>
      <c r="KHJ131" s="2"/>
      <c r="KHK131" s="2"/>
      <c r="KHL131" s="2"/>
      <c r="KHM131" s="2"/>
      <c r="KHN131" s="2"/>
      <c r="KHO131" s="2"/>
      <c r="KHP131" s="2"/>
      <c r="KHQ131" s="2"/>
      <c r="KHR131" s="2"/>
      <c r="KHS131" s="2"/>
      <c r="KHT131" s="2"/>
      <c r="KHU131" s="2"/>
      <c r="KHV131" s="2"/>
      <c r="KHW131" s="2"/>
      <c r="KHX131" s="2"/>
      <c r="KHY131" s="2"/>
      <c r="KHZ131" s="2"/>
      <c r="KIA131" s="2"/>
      <c r="KIB131" s="2"/>
      <c r="KIC131" s="2"/>
      <c r="KID131" s="2"/>
      <c r="KIE131" s="2"/>
      <c r="KIF131" s="2"/>
      <c r="KIG131" s="2"/>
      <c r="KIH131" s="2"/>
      <c r="KII131" s="2"/>
      <c r="KIJ131" s="2"/>
      <c r="KIK131" s="2"/>
      <c r="KIL131" s="2"/>
      <c r="KIM131" s="2"/>
      <c r="KIN131" s="2"/>
      <c r="KIO131" s="2"/>
      <c r="KIP131" s="2"/>
      <c r="KIQ131" s="2"/>
      <c r="KIR131" s="2"/>
      <c r="KIS131" s="2"/>
      <c r="KIT131" s="2"/>
      <c r="KIU131" s="2"/>
      <c r="KIV131" s="2"/>
      <c r="KIW131" s="2"/>
      <c r="KIX131" s="2"/>
      <c r="KIY131" s="2"/>
      <c r="KIZ131" s="2"/>
      <c r="KJA131" s="2"/>
      <c r="KJB131" s="2"/>
      <c r="KJC131" s="2"/>
      <c r="KJD131" s="2"/>
      <c r="KJE131" s="2"/>
      <c r="KJF131" s="2"/>
      <c r="KJG131" s="2"/>
      <c r="KJH131" s="2"/>
      <c r="KJI131" s="2"/>
      <c r="KJJ131" s="2"/>
      <c r="KJK131" s="2"/>
      <c r="KJL131" s="2"/>
      <c r="KJM131" s="2"/>
      <c r="KJN131" s="2"/>
      <c r="KJO131" s="2"/>
      <c r="KJP131" s="2"/>
      <c r="KJQ131" s="2"/>
      <c r="KJR131" s="2"/>
      <c r="KJS131" s="2"/>
      <c r="KJT131" s="2"/>
      <c r="KJU131" s="2"/>
      <c r="KJV131" s="2"/>
      <c r="KJW131" s="2"/>
      <c r="KJX131" s="2"/>
      <c r="KJY131" s="2"/>
      <c r="KJZ131" s="2"/>
      <c r="KKA131" s="2"/>
      <c r="KKB131" s="2"/>
      <c r="KKC131" s="2"/>
      <c r="KKD131" s="2"/>
      <c r="KKE131" s="2"/>
      <c r="KKF131" s="2"/>
      <c r="KKG131" s="2"/>
      <c r="KKH131" s="2"/>
      <c r="KKI131" s="2"/>
      <c r="KKJ131" s="2"/>
      <c r="KKK131" s="2"/>
      <c r="KKL131" s="2"/>
      <c r="KKM131" s="2"/>
      <c r="KKN131" s="2"/>
      <c r="KKO131" s="2"/>
      <c r="KKP131" s="2"/>
      <c r="KKQ131" s="2"/>
      <c r="KKR131" s="2"/>
      <c r="KKS131" s="2"/>
      <c r="KKT131" s="2"/>
      <c r="KKU131" s="2"/>
      <c r="KKV131" s="2"/>
      <c r="KKW131" s="2"/>
      <c r="KKX131" s="2"/>
      <c r="KKY131" s="2"/>
      <c r="KKZ131" s="2"/>
      <c r="KLA131" s="2"/>
      <c r="KLB131" s="2"/>
      <c r="KLC131" s="2"/>
      <c r="KLD131" s="2"/>
      <c r="KLE131" s="2"/>
      <c r="KLF131" s="2"/>
      <c r="KLG131" s="2"/>
      <c r="KLH131" s="2"/>
      <c r="KLI131" s="2"/>
      <c r="KLJ131" s="2"/>
      <c r="KLK131" s="2"/>
      <c r="KLL131" s="2"/>
      <c r="KLM131" s="2"/>
      <c r="KLN131" s="2"/>
      <c r="KLO131" s="2"/>
      <c r="KLP131" s="2"/>
      <c r="KLQ131" s="2"/>
      <c r="KLR131" s="2"/>
      <c r="KLS131" s="2"/>
      <c r="KLT131" s="2"/>
      <c r="KLU131" s="2"/>
      <c r="KLV131" s="2"/>
      <c r="KLW131" s="2"/>
      <c r="KLX131" s="2"/>
      <c r="KLY131" s="2"/>
      <c r="KLZ131" s="2"/>
      <c r="KMA131" s="2"/>
      <c r="KMB131" s="2"/>
      <c r="KMC131" s="2"/>
      <c r="KMD131" s="2"/>
      <c r="KME131" s="2"/>
      <c r="KMF131" s="2"/>
      <c r="KMG131" s="2"/>
      <c r="KMH131" s="2"/>
      <c r="KMI131" s="2"/>
      <c r="KMJ131" s="2"/>
      <c r="KMK131" s="2"/>
      <c r="KML131" s="2"/>
      <c r="KMM131" s="2"/>
      <c r="KMN131" s="2"/>
      <c r="KMO131" s="2"/>
      <c r="KMP131" s="2"/>
      <c r="KMQ131" s="2"/>
      <c r="KMR131" s="2"/>
      <c r="KMS131" s="2"/>
      <c r="KMT131" s="2"/>
      <c r="KMU131" s="2"/>
      <c r="KMV131" s="2"/>
      <c r="KMW131" s="2"/>
      <c r="KMX131" s="2"/>
      <c r="KMY131" s="2"/>
      <c r="KMZ131" s="2"/>
      <c r="KNA131" s="2"/>
      <c r="KNB131" s="2"/>
      <c r="KNC131" s="2"/>
      <c r="KND131" s="2"/>
      <c r="KNE131" s="2"/>
      <c r="KNF131" s="2"/>
      <c r="KNG131" s="2"/>
      <c r="KNH131" s="2"/>
      <c r="KNI131" s="2"/>
      <c r="KNJ131" s="2"/>
      <c r="KNK131" s="2"/>
      <c r="KNL131" s="2"/>
      <c r="KNM131" s="2"/>
      <c r="KNN131" s="2"/>
      <c r="KNO131" s="2"/>
      <c r="KNP131" s="2"/>
      <c r="KNQ131" s="2"/>
      <c r="KNR131" s="2"/>
      <c r="KNS131" s="2"/>
      <c r="KNT131" s="2"/>
      <c r="KNU131" s="2"/>
      <c r="KNV131" s="2"/>
      <c r="KNW131" s="2"/>
      <c r="KNX131" s="2"/>
      <c r="KNY131" s="2"/>
      <c r="KNZ131" s="2"/>
      <c r="KOA131" s="2"/>
      <c r="KOB131" s="2"/>
      <c r="KOC131" s="2"/>
      <c r="KOD131" s="2"/>
      <c r="KOE131" s="2"/>
      <c r="KOF131" s="2"/>
      <c r="KOG131" s="2"/>
      <c r="KOH131" s="2"/>
      <c r="KOI131" s="2"/>
      <c r="KOJ131" s="2"/>
      <c r="KOK131" s="2"/>
      <c r="KOL131" s="2"/>
      <c r="KOM131" s="2"/>
      <c r="KON131" s="2"/>
      <c r="KOO131" s="2"/>
      <c r="KOP131" s="2"/>
      <c r="KOQ131" s="2"/>
      <c r="KOR131" s="2"/>
      <c r="KOS131" s="2"/>
      <c r="KOT131" s="2"/>
      <c r="KOU131" s="2"/>
      <c r="KOV131" s="2"/>
      <c r="KOW131" s="2"/>
      <c r="KOX131" s="2"/>
      <c r="KOY131" s="2"/>
      <c r="KOZ131" s="2"/>
      <c r="KPA131" s="2"/>
      <c r="KPB131" s="2"/>
      <c r="KPC131" s="2"/>
      <c r="KPD131" s="2"/>
      <c r="KPE131" s="2"/>
      <c r="KPF131" s="2"/>
      <c r="KPG131" s="2"/>
      <c r="KPH131" s="2"/>
      <c r="KPI131" s="2"/>
      <c r="KPJ131" s="2"/>
      <c r="KPK131" s="2"/>
      <c r="KPL131" s="2"/>
      <c r="KPM131" s="2"/>
      <c r="KPN131" s="2"/>
      <c r="KPO131" s="2"/>
      <c r="KPP131" s="2"/>
      <c r="KPQ131" s="2"/>
      <c r="KPR131" s="2"/>
      <c r="KPS131" s="2"/>
      <c r="KPT131" s="2"/>
      <c r="KPU131" s="2"/>
      <c r="KPV131" s="2"/>
      <c r="KPW131" s="2"/>
      <c r="KPX131" s="2"/>
      <c r="KPY131" s="2"/>
      <c r="KPZ131" s="2"/>
      <c r="KQA131" s="2"/>
      <c r="KQB131" s="2"/>
      <c r="KQC131" s="2"/>
      <c r="KQD131" s="2"/>
      <c r="KQE131" s="2"/>
      <c r="KQF131" s="2"/>
      <c r="KQG131" s="2"/>
      <c r="KQH131" s="2"/>
      <c r="KQI131" s="2"/>
      <c r="KQJ131" s="2"/>
      <c r="KQK131" s="2"/>
      <c r="KQL131" s="2"/>
      <c r="KQM131" s="2"/>
      <c r="KQN131" s="2"/>
      <c r="KQO131" s="2"/>
      <c r="KQP131" s="2"/>
      <c r="KQQ131" s="2"/>
      <c r="KQR131" s="2"/>
      <c r="KQS131" s="2"/>
      <c r="KQT131" s="2"/>
      <c r="KQU131" s="2"/>
      <c r="KQV131" s="2"/>
      <c r="KQW131" s="2"/>
      <c r="KQX131" s="2"/>
      <c r="KQY131" s="2"/>
      <c r="KQZ131" s="2"/>
      <c r="KRA131" s="2"/>
      <c r="KRB131" s="2"/>
      <c r="KRC131" s="2"/>
      <c r="KRD131" s="2"/>
      <c r="KRE131" s="2"/>
      <c r="KRF131" s="2"/>
      <c r="KRG131" s="2"/>
      <c r="KRH131" s="2"/>
      <c r="KRI131" s="2"/>
      <c r="KRJ131" s="2"/>
      <c r="KRK131" s="2"/>
      <c r="KRL131" s="2"/>
      <c r="KRM131" s="2"/>
      <c r="KRN131" s="2"/>
      <c r="KRO131" s="2"/>
      <c r="KRP131" s="2"/>
      <c r="KRQ131" s="2"/>
      <c r="KRR131" s="2"/>
      <c r="KRS131" s="2"/>
      <c r="KRT131" s="2"/>
      <c r="KRU131" s="2"/>
      <c r="KRV131" s="2"/>
      <c r="KRW131" s="2"/>
      <c r="KRX131" s="2"/>
      <c r="KRY131" s="2"/>
      <c r="KRZ131" s="2"/>
      <c r="KSA131" s="2"/>
      <c r="KSB131" s="2"/>
      <c r="KSC131" s="2"/>
      <c r="KSD131" s="2"/>
      <c r="KSE131" s="2"/>
      <c r="KSF131" s="2"/>
      <c r="KSG131" s="2"/>
      <c r="KSH131" s="2"/>
      <c r="KSI131" s="2"/>
      <c r="KSJ131" s="2"/>
      <c r="KSK131" s="2"/>
      <c r="KSL131" s="2"/>
      <c r="KSM131" s="2"/>
      <c r="KSN131" s="2"/>
      <c r="KSO131" s="2"/>
      <c r="KSP131" s="2"/>
      <c r="KSQ131" s="2"/>
      <c r="KSR131" s="2"/>
      <c r="KSS131" s="2"/>
      <c r="KST131" s="2"/>
      <c r="KSU131" s="2"/>
      <c r="KSV131" s="2"/>
      <c r="KSW131" s="2"/>
      <c r="KSX131" s="2"/>
      <c r="KSY131" s="2"/>
      <c r="KSZ131" s="2"/>
      <c r="KTA131" s="2"/>
      <c r="KTB131" s="2"/>
      <c r="KTC131" s="2"/>
      <c r="KTD131" s="2"/>
      <c r="KTE131" s="2"/>
      <c r="KTF131" s="2"/>
      <c r="KTG131" s="2"/>
      <c r="KTH131" s="2"/>
      <c r="KTI131" s="2"/>
      <c r="KTJ131" s="2"/>
      <c r="KTK131" s="2"/>
      <c r="KTL131" s="2"/>
      <c r="KTM131" s="2"/>
      <c r="KTN131" s="2"/>
      <c r="KTO131" s="2"/>
      <c r="KTP131" s="2"/>
      <c r="KTQ131" s="2"/>
      <c r="KTR131" s="2"/>
      <c r="KTS131" s="2"/>
      <c r="KTT131" s="2"/>
      <c r="KTU131" s="2"/>
      <c r="KTV131" s="2"/>
      <c r="KTW131" s="2"/>
      <c r="KTX131" s="2"/>
      <c r="KTY131" s="2"/>
      <c r="KTZ131" s="2"/>
      <c r="KUA131" s="2"/>
      <c r="KUB131" s="2"/>
      <c r="KUC131" s="2"/>
      <c r="KUD131" s="2"/>
      <c r="KUE131" s="2"/>
      <c r="KUF131" s="2"/>
      <c r="KUG131" s="2"/>
      <c r="KUH131" s="2"/>
      <c r="KUI131" s="2"/>
      <c r="KUJ131" s="2"/>
      <c r="KUK131" s="2"/>
      <c r="KUL131" s="2"/>
      <c r="KUM131" s="2"/>
      <c r="KUN131" s="2"/>
      <c r="KUO131" s="2"/>
      <c r="KUP131" s="2"/>
      <c r="KUQ131" s="2"/>
      <c r="KUR131" s="2"/>
      <c r="KUS131" s="2"/>
      <c r="KUT131" s="2"/>
      <c r="KUU131" s="2"/>
      <c r="KUV131" s="2"/>
      <c r="KUW131" s="2"/>
      <c r="KUX131" s="2"/>
      <c r="KUY131" s="2"/>
      <c r="KUZ131" s="2"/>
      <c r="KVA131" s="2"/>
      <c r="KVB131" s="2"/>
      <c r="KVC131" s="2"/>
      <c r="KVD131" s="2"/>
      <c r="KVE131" s="2"/>
      <c r="KVF131" s="2"/>
      <c r="KVG131" s="2"/>
      <c r="KVH131" s="2"/>
      <c r="KVI131" s="2"/>
      <c r="KVJ131" s="2"/>
      <c r="KVK131" s="2"/>
      <c r="KVL131" s="2"/>
      <c r="KVM131" s="2"/>
      <c r="KVN131" s="2"/>
      <c r="KVO131" s="2"/>
      <c r="KVP131" s="2"/>
      <c r="KVQ131" s="2"/>
      <c r="KVR131" s="2"/>
      <c r="KVS131" s="2"/>
      <c r="KVT131" s="2"/>
      <c r="KVU131" s="2"/>
      <c r="KVV131" s="2"/>
      <c r="KVW131" s="2"/>
      <c r="KVX131" s="2"/>
      <c r="KVY131" s="2"/>
      <c r="KVZ131" s="2"/>
      <c r="KWA131" s="2"/>
      <c r="KWB131" s="2"/>
      <c r="KWC131" s="2"/>
      <c r="KWD131" s="2"/>
      <c r="KWE131" s="2"/>
      <c r="KWF131" s="2"/>
      <c r="KWG131" s="2"/>
      <c r="KWH131" s="2"/>
      <c r="KWI131" s="2"/>
      <c r="KWJ131" s="2"/>
      <c r="KWK131" s="2"/>
      <c r="KWL131" s="2"/>
      <c r="KWM131" s="2"/>
      <c r="KWN131" s="2"/>
      <c r="KWO131" s="2"/>
      <c r="KWP131" s="2"/>
      <c r="KWQ131" s="2"/>
      <c r="KWR131" s="2"/>
      <c r="KWS131" s="2"/>
      <c r="KWT131" s="2"/>
      <c r="KWU131" s="2"/>
      <c r="KWV131" s="2"/>
      <c r="KWW131" s="2"/>
      <c r="KWX131" s="2"/>
      <c r="KWY131" s="2"/>
      <c r="KWZ131" s="2"/>
      <c r="KXA131" s="2"/>
      <c r="KXB131" s="2"/>
      <c r="KXC131" s="2"/>
      <c r="KXD131" s="2"/>
      <c r="KXE131" s="2"/>
      <c r="KXF131" s="2"/>
      <c r="KXG131" s="2"/>
      <c r="KXH131" s="2"/>
      <c r="KXI131" s="2"/>
      <c r="KXJ131" s="2"/>
      <c r="KXK131" s="2"/>
      <c r="KXL131" s="2"/>
      <c r="KXM131" s="2"/>
      <c r="KXN131" s="2"/>
      <c r="KXO131" s="2"/>
      <c r="KXP131" s="2"/>
      <c r="KXQ131" s="2"/>
      <c r="KXR131" s="2"/>
      <c r="KXS131" s="2"/>
      <c r="KXT131" s="2"/>
      <c r="KXU131" s="2"/>
      <c r="KXV131" s="2"/>
      <c r="KXW131" s="2"/>
      <c r="KXX131" s="2"/>
      <c r="KXY131" s="2"/>
      <c r="KXZ131" s="2"/>
      <c r="KYA131" s="2"/>
      <c r="KYB131" s="2"/>
      <c r="KYC131" s="2"/>
      <c r="KYD131" s="2"/>
      <c r="KYE131" s="2"/>
      <c r="KYF131" s="2"/>
      <c r="KYG131" s="2"/>
      <c r="KYH131" s="2"/>
      <c r="KYI131" s="2"/>
      <c r="KYJ131" s="2"/>
      <c r="KYK131" s="2"/>
      <c r="KYL131" s="2"/>
      <c r="KYM131" s="2"/>
      <c r="KYN131" s="2"/>
      <c r="KYO131" s="2"/>
      <c r="KYP131" s="2"/>
      <c r="KYQ131" s="2"/>
      <c r="KYR131" s="2"/>
      <c r="KYS131" s="2"/>
      <c r="KYT131" s="2"/>
      <c r="KYU131" s="2"/>
      <c r="KYV131" s="2"/>
      <c r="KYW131" s="2"/>
      <c r="KYX131" s="2"/>
      <c r="KYY131" s="2"/>
      <c r="KYZ131" s="2"/>
      <c r="KZA131" s="2"/>
      <c r="KZB131" s="2"/>
      <c r="KZC131" s="2"/>
      <c r="KZD131" s="2"/>
      <c r="KZE131" s="2"/>
      <c r="KZF131" s="2"/>
      <c r="KZG131" s="2"/>
      <c r="KZH131" s="2"/>
      <c r="KZI131" s="2"/>
      <c r="KZJ131" s="2"/>
      <c r="KZK131" s="2"/>
      <c r="KZL131" s="2"/>
      <c r="KZM131" s="2"/>
      <c r="KZN131" s="2"/>
      <c r="KZO131" s="2"/>
      <c r="KZP131" s="2"/>
      <c r="KZQ131" s="2"/>
      <c r="KZR131" s="2"/>
      <c r="KZS131" s="2"/>
      <c r="KZT131" s="2"/>
      <c r="KZU131" s="2"/>
      <c r="KZV131" s="2"/>
      <c r="KZW131" s="2"/>
      <c r="KZX131" s="2"/>
      <c r="KZY131" s="2"/>
      <c r="KZZ131" s="2"/>
      <c r="LAA131" s="2"/>
      <c r="LAB131" s="2"/>
      <c r="LAC131" s="2"/>
      <c r="LAD131" s="2"/>
      <c r="LAE131" s="2"/>
      <c r="LAF131" s="2"/>
      <c r="LAG131" s="2"/>
      <c r="LAH131" s="2"/>
      <c r="LAI131" s="2"/>
      <c r="LAJ131" s="2"/>
      <c r="LAK131" s="2"/>
      <c r="LAL131" s="2"/>
      <c r="LAM131" s="2"/>
      <c r="LAN131" s="2"/>
      <c r="LAO131" s="2"/>
      <c r="LAP131" s="2"/>
      <c r="LAQ131" s="2"/>
      <c r="LAR131" s="2"/>
      <c r="LAS131" s="2"/>
      <c r="LAT131" s="2"/>
      <c r="LAU131" s="2"/>
      <c r="LAV131" s="2"/>
      <c r="LAW131" s="2"/>
      <c r="LAX131" s="2"/>
      <c r="LAY131" s="2"/>
      <c r="LAZ131" s="2"/>
      <c r="LBA131" s="2"/>
      <c r="LBB131" s="2"/>
      <c r="LBC131" s="2"/>
      <c r="LBD131" s="2"/>
      <c r="LBE131" s="2"/>
      <c r="LBF131" s="2"/>
      <c r="LBG131" s="2"/>
      <c r="LBH131" s="2"/>
      <c r="LBI131" s="2"/>
      <c r="LBJ131" s="2"/>
      <c r="LBK131" s="2"/>
      <c r="LBL131" s="2"/>
      <c r="LBM131" s="2"/>
      <c r="LBN131" s="2"/>
      <c r="LBO131" s="2"/>
      <c r="LBP131" s="2"/>
      <c r="LBQ131" s="2"/>
      <c r="LBR131" s="2"/>
      <c r="LBS131" s="2"/>
      <c r="LBT131" s="2"/>
      <c r="LBU131" s="2"/>
      <c r="LBV131" s="2"/>
      <c r="LBW131" s="2"/>
      <c r="LBX131" s="2"/>
      <c r="LBY131" s="2"/>
      <c r="LBZ131" s="2"/>
      <c r="LCA131" s="2"/>
      <c r="LCB131" s="2"/>
      <c r="LCC131" s="2"/>
      <c r="LCD131" s="2"/>
      <c r="LCE131" s="2"/>
      <c r="LCF131" s="2"/>
      <c r="LCG131" s="2"/>
      <c r="LCH131" s="2"/>
      <c r="LCI131" s="2"/>
      <c r="LCJ131" s="2"/>
      <c r="LCK131" s="2"/>
      <c r="LCL131" s="2"/>
      <c r="LCM131" s="2"/>
      <c r="LCN131" s="2"/>
      <c r="LCO131" s="2"/>
      <c r="LCP131" s="2"/>
      <c r="LCQ131" s="2"/>
      <c r="LCR131" s="2"/>
      <c r="LCS131" s="2"/>
      <c r="LCT131" s="2"/>
      <c r="LCU131" s="2"/>
      <c r="LCV131" s="2"/>
      <c r="LCW131" s="2"/>
      <c r="LCX131" s="2"/>
      <c r="LCY131" s="2"/>
      <c r="LCZ131" s="2"/>
      <c r="LDA131" s="2"/>
      <c r="LDB131" s="2"/>
      <c r="LDC131" s="2"/>
      <c r="LDD131" s="2"/>
      <c r="LDE131" s="2"/>
      <c r="LDF131" s="2"/>
      <c r="LDG131" s="2"/>
      <c r="LDH131" s="2"/>
      <c r="LDI131" s="2"/>
      <c r="LDJ131" s="2"/>
      <c r="LDK131" s="2"/>
      <c r="LDL131" s="2"/>
      <c r="LDM131" s="2"/>
      <c r="LDN131" s="2"/>
      <c r="LDO131" s="2"/>
      <c r="LDP131" s="2"/>
      <c r="LDQ131" s="2"/>
      <c r="LDR131" s="2"/>
      <c r="LDS131" s="2"/>
      <c r="LDT131" s="2"/>
      <c r="LDU131" s="2"/>
      <c r="LDV131" s="2"/>
      <c r="LDW131" s="2"/>
      <c r="LDX131" s="2"/>
      <c r="LDY131" s="2"/>
      <c r="LDZ131" s="2"/>
      <c r="LEA131" s="2"/>
      <c r="LEB131" s="2"/>
      <c r="LEC131" s="2"/>
      <c r="LED131" s="2"/>
      <c r="LEE131" s="2"/>
      <c r="LEF131" s="2"/>
      <c r="LEG131" s="2"/>
      <c r="LEH131" s="2"/>
      <c r="LEI131" s="2"/>
      <c r="LEJ131" s="2"/>
      <c r="LEK131" s="2"/>
      <c r="LEL131" s="2"/>
      <c r="LEM131" s="2"/>
      <c r="LEN131" s="2"/>
      <c r="LEO131" s="2"/>
      <c r="LEP131" s="2"/>
      <c r="LEQ131" s="2"/>
      <c r="LER131" s="2"/>
      <c r="LES131" s="2"/>
      <c r="LET131" s="2"/>
      <c r="LEU131" s="2"/>
      <c r="LEV131" s="2"/>
      <c r="LEW131" s="2"/>
      <c r="LEX131" s="2"/>
      <c r="LEY131" s="2"/>
      <c r="LEZ131" s="2"/>
      <c r="LFA131" s="2"/>
      <c r="LFB131" s="2"/>
      <c r="LFC131" s="2"/>
      <c r="LFD131" s="2"/>
      <c r="LFE131" s="2"/>
      <c r="LFF131" s="2"/>
      <c r="LFG131" s="2"/>
      <c r="LFH131" s="2"/>
      <c r="LFI131" s="2"/>
      <c r="LFJ131" s="2"/>
      <c r="LFK131" s="2"/>
      <c r="LFL131" s="2"/>
      <c r="LFM131" s="2"/>
      <c r="LFN131" s="2"/>
      <c r="LFO131" s="2"/>
      <c r="LFP131" s="2"/>
      <c r="LFQ131" s="2"/>
      <c r="LFR131" s="2"/>
      <c r="LFS131" s="2"/>
      <c r="LFT131" s="2"/>
      <c r="LFU131" s="2"/>
      <c r="LFV131" s="2"/>
      <c r="LFW131" s="2"/>
      <c r="LFX131" s="2"/>
      <c r="LFY131" s="2"/>
      <c r="LFZ131" s="2"/>
      <c r="LGA131" s="2"/>
      <c r="LGB131" s="2"/>
      <c r="LGC131" s="2"/>
      <c r="LGD131" s="2"/>
      <c r="LGE131" s="2"/>
      <c r="LGF131" s="2"/>
      <c r="LGG131" s="2"/>
      <c r="LGH131" s="2"/>
      <c r="LGI131" s="2"/>
      <c r="LGJ131" s="2"/>
      <c r="LGK131" s="2"/>
      <c r="LGL131" s="2"/>
      <c r="LGM131" s="2"/>
      <c r="LGN131" s="2"/>
      <c r="LGO131" s="2"/>
      <c r="LGP131" s="2"/>
      <c r="LGQ131" s="2"/>
      <c r="LGR131" s="2"/>
      <c r="LGS131" s="2"/>
      <c r="LGT131" s="2"/>
      <c r="LGU131" s="2"/>
      <c r="LGV131" s="2"/>
      <c r="LGW131" s="2"/>
      <c r="LGX131" s="2"/>
      <c r="LGY131" s="2"/>
      <c r="LGZ131" s="2"/>
      <c r="LHA131" s="2"/>
      <c r="LHB131" s="2"/>
      <c r="LHC131" s="2"/>
      <c r="LHD131" s="2"/>
      <c r="LHE131" s="2"/>
      <c r="LHF131" s="2"/>
      <c r="LHG131" s="2"/>
      <c r="LHH131" s="2"/>
      <c r="LHI131" s="2"/>
      <c r="LHJ131" s="2"/>
      <c r="LHK131" s="2"/>
      <c r="LHL131" s="2"/>
      <c r="LHM131" s="2"/>
      <c r="LHN131" s="2"/>
      <c r="LHO131" s="2"/>
      <c r="LHP131" s="2"/>
      <c r="LHQ131" s="2"/>
      <c r="LHR131" s="2"/>
      <c r="LHS131" s="2"/>
      <c r="LHT131" s="2"/>
      <c r="LHU131" s="2"/>
      <c r="LHV131" s="2"/>
      <c r="LHW131" s="2"/>
      <c r="LHX131" s="2"/>
      <c r="LHY131" s="2"/>
      <c r="LHZ131" s="2"/>
      <c r="LIA131" s="2"/>
      <c r="LIB131" s="2"/>
      <c r="LIC131" s="2"/>
      <c r="LID131" s="2"/>
      <c r="LIE131" s="2"/>
      <c r="LIF131" s="2"/>
      <c r="LIG131" s="2"/>
      <c r="LIH131" s="2"/>
      <c r="LII131" s="2"/>
      <c r="LIJ131" s="2"/>
      <c r="LIK131" s="2"/>
      <c r="LIL131" s="2"/>
      <c r="LIM131" s="2"/>
      <c r="LIN131" s="2"/>
      <c r="LIO131" s="2"/>
      <c r="LIP131" s="2"/>
      <c r="LIQ131" s="2"/>
      <c r="LIR131" s="2"/>
      <c r="LIS131" s="2"/>
      <c r="LIT131" s="2"/>
      <c r="LIU131" s="2"/>
      <c r="LIV131" s="2"/>
      <c r="LIW131" s="2"/>
      <c r="LIX131" s="2"/>
      <c r="LIY131" s="2"/>
      <c r="LIZ131" s="2"/>
      <c r="LJA131" s="2"/>
      <c r="LJB131" s="2"/>
      <c r="LJC131" s="2"/>
      <c r="LJD131" s="2"/>
      <c r="LJE131" s="2"/>
      <c r="LJF131" s="2"/>
      <c r="LJG131" s="2"/>
      <c r="LJH131" s="2"/>
      <c r="LJI131" s="2"/>
      <c r="LJJ131" s="2"/>
      <c r="LJK131" s="2"/>
      <c r="LJL131" s="2"/>
      <c r="LJM131" s="2"/>
      <c r="LJN131" s="2"/>
      <c r="LJO131" s="2"/>
      <c r="LJP131" s="2"/>
      <c r="LJQ131" s="2"/>
      <c r="LJR131" s="2"/>
      <c r="LJS131" s="2"/>
      <c r="LJT131" s="2"/>
      <c r="LJU131" s="2"/>
      <c r="LJV131" s="2"/>
      <c r="LJW131" s="2"/>
      <c r="LJX131" s="2"/>
      <c r="LJY131" s="2"/>
      <c r="LJZ131" s="2"/>
      <c r="LKA131" s="2"/>
      <c r="LKB131" s="2"/>
      <c r="LKC131" s="2"/>
      <c r="LKD131" s="2"/>
      <c r="LKE131" s="2"/>
      <c r="LKF131" s="2"/>
      <c r="LKG131" s="2"/>
      <c r="LKH131" s="2"/>
      <c r="LKI131" s="2"/>
      <c r="LKJ131" s="2"/>
      <c r="LKK131" s="2"/>
      <c r="LKL131" s="2"/>
      <c r="LKM131" s="2"/>
      <c r="LKN131" s="2"/>
      <c r="LKO131" s="2"/>
      <c r="LKP131" s="2"/>
      <c r="LKQ131" s="2"/>
      <c r="LKR131" s="2"/>
      <c r="LKS131" s="2"/>
      <c r="LKT131" s="2"/>
      <c r="LKU131" s="2"/>
      <c r="LKV131" s="2"/>
      <c r="LKW131" s="2"/>
      <c r="LKX131" s="2"/>
      <c r="LKY131" s="2"/>
      <c r="LKZ131" s="2"/>
      <c r="LLA131" s="2"/>
      <c r="LLB131" s="2"/>
      <c r="LLC131" s="2"/>
      <c r="LLD131" s="2"/>
      <c r="LLE131" s="2"/>
      <c r="LLF131" s="2"/>
      <c r="LLG131" s="2"/>
      <c r="LLH131" s="2"/>
      <c r="LLI131" s="2"/>
      <c r="LLJ131" s="2"/>
      <c r="LLK131" s="2"/>
      <c r="LLL131" s="2"/>
      <c r="LLM131" s="2"/>
      <c r="LLN131" s="2"/>
      <c r="LLO131" s="2"/>
      <c r="LLP131" s="2"/>
      <c r="LLQ131" s="2"/>
      <c r="LLR131" s="2"/>
      <c r="LLS131" s="2"/>
      <c r="LLT131" s="2"/>
      <c r="LLU131" s="2"/>
      <c r="LLV131" s="2"/>
      <c r="LLW131" s="2"/>
      <c r="LLX131" s="2"/>
      <c r="LLY131" s="2"/>
      <c r="LLZ131" s="2"/>
      <c r="LMA131" s="2"/>
      <c r="LMB131" s="2"/>
      <c r="LMC131" s="2"/>
      <c r="LMD131" s="2"/>
      <c r="LME131" s="2"/>
      <c r="LMF131" s="2"/>
      <c r="LMG131" s="2"/>
      <c r="LMH131" s="2"/>
      <c r="LMI131" s="2"/>
      <c r="LMJ131" s="2"/>
      <c r="LMK131" s="2"/>
      <c r="LML131" s="2"/>
      <c r="LMM131" s="2"/>
      <c r="LMN131" s="2"/>
      <c r="LMO131" s="2"/>
      <c r="LMP131" s="2"/>
      <c r="LMQ131" s="2"/>
      <c r="LMR131" s="2"/>
      <c r="LMS131" s="2"/>
      <c r="LMT131" s="2"/>
      <c r="LMU131" s="2"/>
      <c r="LMV131" s="2"/>
      <c r="LMW131" s="2"/>
      <c r="LMX131" s="2"/>
      <c r="LMY131" s="2"/>
      <c r="LMZ131" s="2"/>
      <c r="LNA131" s="2"/>
      <c r="LNB131" s="2"/>
      <c r="LNC131" s="2"/>
      <c r="LND131" s="2"/>
      <c r="LNE131" s="2"/>
      <c r="LNF131" s="2"/>
      <c r="LNG131" s="2"/>
      <c r="LNH131" s="2"/>
      <c r="LNI131" s="2"/>
      <c r="LNJ131" s="2"/>
      <c r="LNK131" s="2"/>
      <c r="LNL131" s="2"/>
      <c r="LNM131" s="2"/>
      <c r="LNN131" s="2"/>
      <c r="LNO131" s="2"/>
      <c r="LNP131" s="2"/>
      <c r="LNQ131" s="2"/>
      <c r="LNR131" s="2"/>
      <c r="LNS131" s="2"/>
      <c r="LNT131" s="2"/>
      <c r="LNU131" s="2"/>
      <c r="LNV131" s="2"/>
      <c r="LNW131" s="2"/>
      <c r="LNX131" s="2"/>
      <c r="LNY131" s="2"/>
      <c r="LNZ131" s="2"/>
      <c r="LOA131" s="2"/>
      <c r="LOB131" s="2"/>
      <c r="LOC131" s="2"/>
      <c r="LOD131" s="2"/>
      <c r="LOE131" s="2"/>
      <c r="LOF131" s="2"/>
      <c r="LOG131" s="2"/>
      <c r="LOH131" s="2"/>
      <c r="LOI131" s="2"/>
      <c r="LOJ131" s="2"/>
      <c r="LOK131" s="2"/>
      <c r="LOL131" s="2"/>
      <c r="LOM131" s="2"/>
      <c r="LON131" s="2"/>
      <c r="LOO131" s="2"/>
      <c r="LOP131" s="2"/>
      <c r="LOQ131" s="2"/>
      <c r="LOR131" s="2"/>
      <c r="LOS131" s="2"/>
      <c r="LOT131" s="2"/>
      <c r="LOU131" s="2"/>
      <c r="LOV131" s="2"/>
      <c r="LOW131" s="2"/>
      <c r="LOX131" s="2"/>
      <c r="LOY131" s="2"/>
      <c r="LOZ131" s="2"/>
      <c r="LPA131" s="2"/>
      <c r="LPB131" s="2"/>
      <c r="LPC131" s="2"/>
      <c r="LPD131" s="2"/>
      <c r="LPE131" s="2"/>
      <c r="LPF131" s="2"/>
      <c r="LPG131" s="2"/>
      <c r="LPH131" s="2"/>
      <c r="LPI131" s="2"/>
      <c r="LPJ131" s="2"/>
      <c r="LPK131" s="2"/>
      <c r="LPL131" s="2"/>
      <c r="LPM131" s="2"/>
      <c r="LPN131" s="2"/>
      <c r="LPO131" s="2"/>
      <c r="LPP131" s="2"/>
      <c r="LPQ131" s="2"/>
      <c r="LPR131" s="2"/>
      <c r="LPS131" s="2"/>
      <c r="LPT131" s="2"/>
      <c r="LPU131" s="2"/>
      <c r="LPV131" s="2"/>
      <c r="LPW131" s="2"/>
      <c r="LPX131" s="2"/>
      <c r="LPY131" s="2"/>
      <c r="LPZ131" s="2"/>
      <c r="LQA131" s="2"/>
      <c r="LQB131" s="2"/>
      <c r="LQC131" s="2"/>
      <c r="LQD131" s="2"/>
      <c r="LQE131" s="2"/>
      <c r="LQF131" s="2"/>
      <c r="LQG131" s="2"/>
      <c r="LQH131" s="2"/>
      <c r="LQI131" s="2"/>
      <c r="LQJ131" s="2"/>
      <c r="LQK131" s="2"/>
      <c r="LQL131" s="2"/>
      <c r="LQM131" s="2"/>
      <c r="LQN131" s="2"/>
      <c r="LQO131" s="2"/>
      <c r="LQP131" s="2"/>
      <c r="LQQ131" s="2"/>
      <c r="LQR131" s="2"/>
      <c r="LQS131" s="2"/>
      <c r="LQT131" s="2"/>
      <c r="LQU131" s="2"/>
      <c r="LQV131" s="2"/>
      <c r="LQW131" s="2"/>
      <c r="LQX131" s="2"/>
      <c r="LQY131" s="2"/>
      <c r="LQZ131" s="2"/>
      <c r="LRA131" s="2"/>
      <c r="LRB131" s="2"/>
      <c r="LRC131" s="2"/>
      <c r="LRD131" s="2"/>
      <c r="LRE131" s="2"/>
      <c r="LRF131" s="2"/>
      <c r="LRG131" s="2"/>
      <c r="LRH131" s="2"/>
      <c r="LRI131" s="2"/>
      <c r="LRJ131" s="2"/>
      <c r="LRK131" s="2"/>
      <c r="LRL131" s="2"/>
      <c r="LRM131" s="2"/>
      <c r="LRN131" s="2"/>
      <c r="LRO131" s="2"/>
      <c r="LRP131" s="2"/>
      <c r="LRQ131" s="2"/>
      <c r="LRR131" s="2"/>
      <c r="LRS131" s="2"/>
      <c r="LRT131" s="2"/>
      <c r="LRU131" s="2"/>
      <c r="LRV131" s="2"/>
      <c r="LRW131" s="2"/>
      <c r="LRX131" s="2"/>
      <c r="LRY131" s="2"/>
      <c r="LRZ131" s="2"/>
      <c r="LSA131" s="2"/>
      <c r="LSB131" s="2"/>
      <c r="LSC131" s="2"/>
      <c r="LSD131" s="2"/>
      <c r="LSE131" s="2"/>
      <c r="LSF131" s="2"/>
      <c r="LSG131" s="2"/>
      <c r="LSH131" s="2"/>
      <c r="LSI131" s="2"/>
      <c r="LSJ131" s="2"/>
      <c r="LSK131" s="2"/>
      <c r="LSL131" s="2"/>
      <c r="LSM131" s="2"/>
      <c r="LSN131" s="2"/>
      <c r="LSO131" s="2"/>
      <c r="LSP131" s="2"/>
      <c r="LSQ131" s="2"/>
      <c r="LSR131" s="2"/>
      <c r="LSS131" s="2"/>
      <c r="LST131" s="2"/>
      <c r="LSU131" s="2"/>
      <c r="LSV131" s="2"/>
      <c r="LSW131" s="2"/>
      <c r="LSX131" s="2"/>
      <c r="LSY131" s="2"/>
      <c r="LSZ131" s="2"/>
      <c r="LTA131" s="2"/>
      <c r="LTB131" s="2"/>
      <c r="LTC131" s="2"/>
      <c r="LTD131" s="2"/>
      <c r="LTE131" s="2"/>
      <c r="LTF131" s="2"/>
      <c r="LTG131" s="2"/>
      <c r="LTH131" s="2"/>
      <c r="LTI131" s="2"/>
      <c r="LTJ131" s="2"/>
      <c r="LTK131" s="2"/>
      <c r="LTL131" s="2"/>
      <c r="LTM131" s="2"/>
      <c r="LTN131" s="2"/>
      <c r="LTO131" s="2"/>
      <c r="LTP131" s="2"/>
      <c r="LTQ131" s="2"/>
      <c r="LTR131" s="2"/>
      <c r="LTS131" s="2"/>
      <c r="LTT131" s="2"/>
      <c r="LTU131" s="2"/>
      <c r="LTV131" s="2"/>
      <c r="LTW131" s="2"/>
      <c r="LTX131" s="2"/>
      <c r="LTY131" s="2"/>
      <c r="LTZ131" s="2"/>
      <c r="LUA131" s="2"/>
      <c r="LUB131" s="2"/>
      <c r="LUC131" s="2"/>
      <c r="LUD131" s="2"/>
      <c r="LUE131" s="2"/>
      <c r="LUF131" s="2"/>
      <c r="LUG131" s="2"/>
      <c r="LUH131" s="2"/>
      <c r="LUI131" s="2"/>
      <c r="LUJ131" s="2"/>
      <c r="LUK131" s="2"/>
      <c r="LUL131" s="2"/>
      <c r="LUM131" s="2"/>
      <c r="LUN131" s="2"/>
      <c r="LUO131" s="2"/>
      <c r="LUP131" s="2"/>
      <c r="LUQ131" s="2"/>
      <c r="LUR131" s="2"/>
      <c r="LUS131" s="2"/>
      <c r="LUT131" s="2"/>
      <c r="LUU131" s="2"/>
      <c r="LUV131" s="2"/>
      <c r="LUW131" s="2"/>
      <c r="LUX131" s="2"/>
      <c r="LUY131" s="2"/>
      <c r="LUZ131" s="2"/>
      <c r="LVA131" s="2"/>
      <c r="LVB131" s="2"/>
      <c r="LVC131" s="2"/>
      <c r="LVD131" s="2"/>
      <c r="LVE131" s="2"/>
      <c r="LVF131" s="2"/>
      <c r="LVG131" s="2"/>
      <c r="LVH131" s="2"/>
      <c r="LVI131" s="2"/>
      <c r="LVJ131" s="2"/>
      <c r="LVK131" s="2"/>
      <c r="LVL131" s="2"/>
      <c r="LVM131" s="2"/>
      <c r="LVN131" s="2"/>
      <c r="LVO131" s="2"/>
      <c r="LVP131" s="2"/>
      <c r="LVQ131" s="2"/>
      <c r="LVR131" s="2"/>
      <c r="LVS131" s="2"/>
      <c r="LVT131" s="2"/>
      <c r="LVU131" s="2"/>
      <c r="LVV131" s="2"/>
      <c r="LVW131" s="2"/>
      <c r="LVX131" s="2"/>
      <c r="LVY131" s="2"/>
      <c r="LVZ131" s="2"/>
      <c r="LWA131" s="2"/>
      <c r="LWB131" s="2"/>
      <c r="LWC131" s="2"/>
      <c r="LWD131" s="2"/>
      <c r="LWE131" s="2"/>
      <c r="LWF131" s="2"/>
      <c r="LWG131" s="2"/>
      <c r="LWH131" s="2"/>
      <c r="LWI131" s="2"/>
      <c r="LWJ131" s="2"/>
      <c r="LWK131" s="2"/>
      <c r="LWL131" s="2"/>
      <c r="LWM131" s="2"/>
      <c r="LWN131" s="2"/>
      <c r="LWO131" s="2"/>
      <c r="LWP131" s="2"/>
      <c r="LWQ131" s="2"/>
      <c r="LWR131" s="2"/>
      <c r="LWS131" s="2"/>
      <c r="LWT131" s="2"/>
      <c r="LWU131" s="2"/>
      <c r="LWV131" s="2"/>
      <c r="LWW131" s="2"/>
      <c r="LWX131" s="2"/>
      <c r="LWY131" s="2"/>
      <c r="LWZ131" s="2"/>
      <c r="LXA131" s="2"/>
      <c r="LXB131" s="2"/>
      <c r="LXC131" s="2"/>
      <c r="LXD131" s="2"/>
      <c r="LXE131" s="2"/>
      <c r="LXF131" s="2"/>
      <c r="LXG131" s="2"/>
      <c r="LXH131" s="2"/>
      <c r="LXI131" s="2"/>
      <c r="LXJ131" s="2"/>
      <c r="LXK131" s="2"/>
      <c r="LXL131" s="2"/>
      <c r="LXM131" s="2"/>
      <c r="LXN131" s="2"/>
      <c r="LXO131" s="2"/>
      <c r="LXP131" s="2"/>
      <c r="LXQ131" s="2"/>
      <c r="LXR131" s="2"/>
      <c r="LXS131" s="2"/>
      <c r="LXT131" s="2"/>
      <c r="LXU131" s="2"/>
      <c r="LXV131" s="2"/>
      <c r="LXW131" s="2"/>
      <c r="LXX131" s="2"/>
      <c r="LXY131" s="2"/>
      <c r="LXZ131" s="2"/>
      <c r="LYA131" s="2"/>
      <c r="LYB131" s="2"/>
      <c r="LYC131" s="2"/>
      <c r="LYD131" s="2"/>
      <c r="LYE131" s="2"/>
      <c r="LYF131" s="2"/>
      <c r="LYG131" s="2"/>
      <c r="LYH131" s="2"/>
      <c r="LYI131" s="2"/>
      <c r="LYJ131" s="2"/>
      <c r="LYK131" s="2"/>
      <c r="LYL131" s="2"/>
      <c r="LYM131" s="2"/>
      <c r="LYN131" s="2"/>
      <c r="LYO131" s="2"/>
      <c r="LYP131" s="2"/>
      <c r="LYQ131" s="2"/>
      <c r="LYR131" s="2"/>
      <c r="LYS131" s="2"/>
      <c r="LYT131" s="2"/>
      <c r="LYU131" s="2"/>
      <c r="LYV131" s="2"/>
      <c r="LYW131" s="2"/>
      <c r="LYX131" s="2"/>
      <c r="LYY131" s="2"/>
      <c r="LYZ131" s="2"/>
      <c r="LZA131" s="2"/>
      <c r="LZB131" s="2"/>
      <c r="LZC131" s="2"/>
      <c r="LZD131" s="2"/>
      <c r="LZE131" s="2"/>
      <c r="LZF131" s="2"/>
      <c r="LZG131" s="2"/>
      <c r="LZH131" s="2"/>
      <c r="LZI131" s="2"/>
      <c r="LZJ131" s="2"/>
      <c r="LZK131" s="2"/>
      <c r="LZL131" s="2"/>
      <c r="LZM131" s="2"/>
      <c r="LZN131" s="2"/>
      <c r="LZO131" s="2"/>
      <c r="LZP131" s="2"/>
      <c r="LZQ131" s="2"/>
      <c r="LZR131" s="2"/>
      <c r="LZS131" s="2"/>
      <c r="LZT131" s="2"/>
      <c r="LZU131" s="2"/>
      <c r="LZV131" s="2"/>
      <c r="LZW131" s="2"/>
      <c r="LZX131" s="2"/>
      <c r="LZY131" s="2"/>
      <c r="LZZ131" s="2"/>
      <c r="MAA131" s="2"/>
      <c r="MAB131" s="2"/>
      <c r="MAC131" s="2"/>
      <c r="MAD131" s="2"/>
      <c r="MAE131" s="2"/>
      <c r="MAF131" s="2"/>
      <c r="MAG131" s="2"/>
      <c r="MAH131" s="2"/>
      <c r="MAI131" s="2"/>
      <c r="MAJ131" s="2"/>
      <c r="MAK131" s="2"/>
      <c r="MAL131" s="2"/>
      <c r="MAM131" s="2"/>
      <c r="MAN131" s="2"/>
      <c r="MAO131" s="2"/>
      <c r="MAP131" s="2"/>
      <c r="MAQ131" s="2"/>
      <c r="MAR131" s="2"/>
      <c r="MAS131" s="2"/>
      <c r="MAT131" s="2"/>
      <c r="MAU131" s="2"/>
      <c r="MAV131" s="2"/>
      <c r="MAW131" s="2"/>
      <c r="MAX131" s="2"/>
      <c r="MAY131" s="2"/>
      <c r="MAZ131" s="2"/>
      <c r="MBA131" s="2"/>
      <c r="MBB131" s="2"/>
      <c r="MBC131" s="2"/>
      <c r="MBD131" s="2"/>
      <c r="MBE131" s="2"/>
      <c r="MBF131" s="2"/>
      <c r="MBG131" s="2"/>
      <c r="MBH131" s="2"/>
      <c r="MBI131" s="2"/>
      <c r="MBJ131" s="2"/>
      <c r="MBK131" s="2"/>
      <c r="MBL131" s="2"/>
      <c r="MBM131" s="2"/>
      <c r="MBN131" s="2"/>
      <c r="MBO131" s="2"/>
      <c r="MBP131" s="2"/>
      <c r="MBQ131" s="2"/>
      <c r="MBR131" s="2"/>
      <c r="MBS131" s="2"/>
      <c r="MBT131" s="2"/>
      <c r="MBU131" s="2"/>
      <c r="MBV131" s="2"/>
      <c r="MBW131" s="2"/>
      <c r="MBX131" s="2"/>
      <c r="MBY131" s="2"/>
      <c r="MBZ131" s="2"/>
      <c r="MCA131" s="2"/>
      <c r="MCB131" s="2"/>
      <c r="MCC131" s="2"/>
      <c r="MCD131" s="2"/>
      <c r="MCE131" s="2"/>
      <c r="MCF131" s="2"/>
      <c r="MCG131" s="2"/>
      <c r="MCH131" s="2"/>
      <c r="MCI131" s="2"/>
      <c r="MCJ131" s="2"/>
      <c r="MCK131" s="2"/>
      <c r="MCL131" s="2"/>
      <c r="MCM131" s="2"/>
      <c r="MCN131" s="2"/>
      <c r="MCO131" s="2"/>
      <c r="MCP131" s="2"/>
      <c r="MCQ131" s="2"/>
      <c r="MCR131" s="2"/>
      <c r="MCS131" s="2"/>
      <c r="MCT131" s="2"/>
      <c r="MCU131" s="2"/>
      <c r="MCV131" s="2"/>
      <c r="MCW131" s="2"/>
      <c r="MCX131" s="2"/>
      <c r="MCY131" s="2"/>
      <c r="MCZ131" s="2"/>
      <c r="MDA131" s="2"/>
      <c r="MDB131" s="2"/>
      <c r="MDC131" s="2"/>
      <c r="MDD131" s="2"/>
      <c r="MDE131" s="2"/>
      <c r="MDF131" s="2"/>
      <c r="MDG131" s="2"/>
      <c r="MDH131" s="2"/>
      <c r="MDI131" s="2"/>
      <c r="MDJ131" s="2"/>
      <c r="MDK131" s="2"/>
      <c r="MDL131" s="2"/>
      <c r="MDM131" s="2"/>
      <c r="MDN131" s="2"/>
      <c r="MDO131" s="2"/>
      <c r="MDP131" s="2"/>
      <c r="MDQ131" s="2"/>
      <c r="MDR131" s="2"/>
      <c r="MDS131" s="2"/>
      <c r="MDT131" s="2"/>
      <c r="MDU131" s="2"/>
      <c r="MDV131" s="2"/>
      <c r="MDW131" s="2"/>
      <c r="MDX131" s="2"/>
      <c r="MDY131" s="2"/>
      <c r="MDZ131" s="2"/>
      <c r="MEA131" s="2"/>
      <c r="MEB131" s="2"/>
      <c r="MEC131" s="2"/>
      <c r="MED131" s="2"/>
      <c r="MEE131" s="2"/>
      <c r="MEF131" s="2"/>
      <c r="MEG131" s="2"/>
      <c r="MEH131" s="2"/>
      <c r="MEI131" s="2"/>
      <c r="MEJ131" s="2"/>
      <c r="MEK131" s="2"/>
      <c r="MEL131" s="2"/>
      <c r="MEM131" s="2"/>
      <c r="MEN131" s="2"/>
      <c r="MEO131" s="2"/>
      <c r="MEP131" s="2"/>
      <c r="MEQ131" s="2"/>
      <c r="MER131" s="2"/>
      <c r="MES131" s="2"/>
      <c r="MET131" s="2"/>
      <c r="MEU131" s="2"/>
      <c r="MEV131" s="2"/>
      <c r="MEW131" s="2"/>
      <c r="MEX131" s="2"/>
      <c r="MEY131" s="2"/>
      <c r="MEZ131" s="2"/>
      <c r="MFA131" s="2"/>
      <c r="MFB131" s="2"/>
      <c r="MFC131" s="2"/>
      <c r="MFD131" s="2"/>
      <c r="MFE131" s="2"/>
      <c r="MFF131" s="2"/>
      <c r="MFG131" s="2"/>
      <c r="MFH131" s="2"/>
      <c r="MFI131" s="2"/>
      <c r="MFJ131" s="2"/>
      <c r="MFK131" s="2"/>
      <c r="MFL131" s="2"/>
      <c r="MFM131" s="2"/>
      <c r="MFN131" s="2"/>
      <c r="MFO131" s="2"/>
      <c r="MFP131" s="2"/>
      <c r="MFQ131" s="2"/>
      <c r="MFR131" s="2"/>
      <c r="MFS131" s="2"/>
      <c r="MFT131" s="2"/>
      <c r="MFU131" s="2"/>
      <c r="MFV131" s="2"/>
      <c r="MFW131" s="2"/>
      <c r="MFX131" s="2"/>
      <c r="MFY131" s="2"/>
      <c r="MFZ131" s="2"/>
      <c r="MGA131" s="2"/>
      <c r="MGB131" s="2"/>
      <c r="MGC131" s="2"/>
      <c r="MGD131" s="2"/>
      <c r="MGE131" s="2"/>
      <c r="MGF131" s="2"/>
      <c r="MGG131" s="2"/>
      <c r="MGH131" s="2"/>
      <c r="MGI131" s="2"/>
      <c r="MGJ131" s="2"/>
      <c r="MGK131" s="2"/>
      <c r="MGL131" s="2"/>
      <c r="MGM131" s="2"/>
      <c r="MGN131" s="2"/>
      <c r="MGO131" s="2"/>
      <c r="MGP131" s="2"/>
      <c r="MGQ131" s="2"/>
      <c r="MGR131" s="2"/>
      <c r="MGS131" s="2"/>
      <c r="MGT131" s="2"/>
      <c r="MGU131" s="2"/>
      <c r="MGV131" s="2"/>
      <c r="MGW131" s="2"/>
      <c r="MGX131" s="2"/>
      <c r="MGY131" s="2"/>
      <c r="MGZ131" s="2"/>
      <c r="MHA131" s="2"/>
      <c r="MHB131" s="2"/>
      <c r="MHC131" s="2"/>
      <c r="MHD131" s="2"/>
      <c r="MHE131" s="2"/>
      <c r="MHF131" s="2"/>
      <c r="MHG131" s="2"/>
      <c r="MHH131" s="2"/>
      <c r="MHI131" s="2"/>
      <c r="MHJ131" s="2"/>
      <c r="MHK131" s="2"/>
      <c r="MHL131" s="2"/>
      <c r="MHM131" s="2"/>
      <c r="MHN131" s="2"/>
      <c r="MHO131" s="2"/>
      <c r="MHP131" s="2"/>
      <c r="MHQ131" s="2"/>
      <c r="MHR131" s="2"/>
      <c r="MHS131" s="2"/>
      <c r="MHT131" s="2"/>
      <c r="MHU131" s="2"/>
      <c r="MHV131" s="2"/>
      <c r="MHW131" s="2"/>
      <c r="MHX131" s="2"/>
      <c r="MHY131" s="2"/>
      <c r="MHZ131" s="2"/>
      <c r="MIA131" s="2"/>
      <c r="MIB131" s="2"/>
      <c r="MIC131" s="2"/>
      <c r="MID131" s="2"/>
      <c r="MIE131" s="2"/>
      <c r="MIF131" s="2"/>
      <c r="MIG131" s="2"/>
      <c r="MIH131" s="2"/>
      <c r="MII131" s="2"/>
      <c r="MIJ131" s="2"/>
      <c r="MIK131" s="2"/>
      <c r="MIL131" s="2"/>
      <c r="MIM131" s="2"/>
      <c r="MIN131" s="2"/>
      <c r="MIO131" s="2"/>
      <c r="MIP131" s="2"/>
      <c r="MIQ131" s="2"/>
      <c r="MIR131" s="2"/>
      <c r="MIS131" s="2"/>
      <c r="MIT131" s="2"/>
      <c r="MIU131" s="2"/>
      <c r="MIV131" s="2"/>
      <c r="MIW131" s="2"/>
      <c r="MIX131" s="2"/>
      <c r="MIY131" s="2"/>
      <c r="MIZ131" s="2"/>
      <c r="MJA131" s="2"/>
      <c r="MJB131" s="2"/>
      <c r="MJC131" s="2"/>
      <c r="MJD131" s="2"/>
      <c r="MJE131" s="2"/>
      <c r="MJF131" s="2"/>
      <c r="MJG131" s="2"/>
      <c r="MJH131" s="2"/>
      <c r="MJI131" s="2"/>
      <c r="MJJ131" s="2"/>
      <c r="MJK131" s="2"/>
      <c r="MJL131" s="2"/>
      <c r="MJM131" s="2"/>
      <c r="MJN131" s="2"/>
      <c r="MJO131" s="2"/>
      <c r="MJP131" s="2"/>
      <c r="MJQ131" s="2"/>
      <c r="MJR131" s="2"/>
      <c r="MJS131" s="2"/>
      <c r="MJT131" s="2"/>
      <c r="MJU131" s="2"/>
      <c r="MJV131" s="2"/>
      <c r="MJW131" s="2"/>
      <c r="MJX131" s="2"/>
      <c r="MJY131" s="2"/>
      <c r="MJZ131" s="2"/>
      <c r="MKA131" s="2"/>
      <c r="MKB131" s="2"/>
      <c r="MKC131" s="2"/>
      <c r="MKD131" s="2"/>
      <c r="MKE131" s="2"/>
      <c r="MKF131" s="2"/>
      <c r="MKG131" s="2"/>
      <c r="MKH131" s="2"/>
      <c r="MKI131" s="2"/>
      <c r="MKJ131" s="2"/>
      <c r="MKK131" s="2"/>
      <c r="MKL131" s="2"/>
      <c r="MKM131" s="2"/>
      <c r="MKN131" s="2"/>
      <c r="MKO131" s="2"/>
      <c r="MKP131" s="2"/>
      <c r="MKQ131" s="2"/>
      <c r="MKR131" s="2"/>
      <c r="MKS131" s="2"/>
      <c r="MKT131" s="2"/>
      <c r="MKU131" s="2"/>
      <c r="MKV131" s="2"/>
      <c r="MKW131" s="2"/>
      <c r="MKX131" s="2"/>
      <c r="MKY131" s="2"/>
      <c r="MKZ131" s="2"/>
      <c r="MLA131" s="2"/>
      <c r="MLB131" s="2"/>
      <c r="MLC131" s="2"/>
      <c r="MLD131" s="2"/>
      <c r="MLE131" s="2"/>
      <c r="MLF131" s="2"/>
      <c r="MLG131" s="2"/>
      <c r="MLH131" s="2"/>
      <c r="MLI131" s="2"/>
      <c r="MLJ131" s="2"/>
      <c r="MLK131" s="2"/>
      <c r="MLL131" s="2"/>
      <c r="MLM131" s="2"/>
      <c r="MLN131" s="2"/>
      <c r="MLO131" s="2"/>
      <c r="MLP131" s="2"/>
      <c r="MLQ131" s="2"/>
      <c r="MLR131" s="2"/>
      <c r="MLS131" s="2"/>
      <c r="MLT131" s="2"/>
      <c r="MLU131" s="2"/>
      <c r="MLV131" s="2"/>
      <c r="MLW131" s="2"/>
      <c r="MLX131" s="2"/>
      <c r="MLY131" s="2"/>
      <c r="MLZ131" s="2"/>
      <c r="MMA131" s="2"/>
      <c r="MMB131" s="2"/>
      <c r="MMC131" s="2"/>
      <c r="MMD131" s="2"/>
      <c r="MME131" s="2"/>
      <c r="MMF131" s="2"/>
      <c r="MMG131" s="2"/>
      <c r="MMH131" s="2"/>
      <c r="MMI131" s="2"/>
      <c r="MMJ131" s="2"/>
      <c r="MMK131" s="2"/>
      <c r="MML131" s="2"/>
      <c r="MMM131" s="2"/>
      <c r="MMN131" s="2"/>
      <c r="MMO131" s="2"/>
      <c r="MMP131" s="2"/>
      <c r="MMQ131" s="2"/>
      <c r="MMR131" s="2"/>
      <c r="MMS131" s="2"/>
      <c r="MMT131" s="2"/>
      <c r="MMU131" s="2"/>
      <c r="MMV131" s="2"/>
      <c r="MMW131" s="2"/>
      <c r="MMX131" s="2"/>
      <c r="MMY131" s="2"/>
      <c r="MMZ131" s="2"/>
      <c r="MNA131" s="2"/>
      <c r="MNB131" s="2"/>
      <c r="MNC131" s="2"/>
      <c r="MND131" s="2"/>
      <c r="MNE131" s="2"/>
      <c r="MNF131" s="2"/>
      <c r="MNG131" s="2"/>
      <c r="MNH131" s="2"/>
      <c r="MNI131" s="2"/>
      <c r="MNJ131" s="2"/>
      <c r="MNK131" s="2"/>
      <c r="MNL131" s="2"/>
      <c r="MNM131" s="2"/>
      <c r="MNN131" s="2"/>
      <c r="MNO131" s="2"/>
      <c r="MNP131" s="2"/>
      <c r="MNQ131" s="2"/>
      <c r="MNR131" s="2"/>
      <c r="MNS131" s="2"/>
      <c r="MNT131" s="2"/>
      <c r="MNU131" s="2"/>
      <c r="MNV131" s="2"/>
      <c r="MNW131" s="2"/>
      <c r="MNX131" s="2"/>
      <c r="MNY131" s="2"/>
      <c r="MNZ131" s="2"/>
      <c r="MOA131" s="2"/>
      <c r="MOB131" s="2"/>
      <c r="MOC131" s="2"/>
      <c r="MOD131" s="2"/>
      <c r="MOE131" s="2"/>
      <c r="MOF131" s="2"/>
      <c r="MOG131" s="2"/>
      <c r="MOH131" s="2"/>
      <c r="MOI131" s="2"/>
      <c r="MOJ131" s="2"/>
      <c r="MOK131" s="2"/>
      <c r="MOL131" s="2"/>
      <c r="MOM131" s="2"/>
      <c r="MON131" s="2"/>
      <c r="MOO131" s="2"/>
      <c r="MOP131" s="2"/>
      <c r="MOQ131" s="2"/>
      <c r="MOR131" s="2"/>
      <c r="MOS131" s="2"/>
      <c r="MOT131" s="2"/>
      <c r="MOU131" s="2"/>
      <c r="MOV131" s="2"/>
      <c r="MOW131" s="2"/>
      <c r="MOX131" s="2"/>
      <c r="MOY131" s="2"/>
      <c r="MOZ131" s="2"/>
      <c r="MPA131" s="2"/>
      <c r="MPB131" s="2"/>
      <c r="MPC131" s="2"/>
      <c r="MPD131" s="2"/>
      <c r="MPE131" s="2"/>
      <c r="MPF131" s="2"/>
      <c r="MPG131" s="2"/>
      <c r="MPH131" s="2"/>
      <c r="MPI131" s="2"/>
      <c r="MPJ131" s="2"/>
      <c r="MPK131" s="2"/>
      <c r="MPL131" s="2"/>
      <c r="MPM131" s="2"/>
      <c r="MPN131" s="2"/>
      <c r="MPO131" s="2"/>
      <c r="MPP131" s="2"/>
      <c r="MPQ131" s="2"/>
      <c r="MPR131" s="2"/>
      <c r="MPS131" s="2"/>
      <c r="MPT131" s="2"/>
      <c r="MPU131" s="2"/>
      <c r="MPV131" s="2"/>
      <c r="MPW131" s="2"/>
      <c r="MPX131" s="2"/>
      <c r="MPY131" s="2"/>
      <c r="MPZ131" s="2"/>
      <c r="MQA131" s="2"/>
      <c r="MQB131" s="2"/>
      <c r="MQC131" s="2"/>
      <c r="MQD131" s="2"/>
      <c r="MQE131" s="2"/>
      <c r="MQF131" s="2"/>
      <c r="MQG131" s="2"/>
      <c r="MQH131" s="2"/>
      <c r="MQI131" s="2"/>
      <c r="MQJ131" s="2"/>
      <c r="MQK131" s="2"/>
      <c r="MQL131" s="2"/>
      <c r="MQM131" s="2"/>
      <c r="MQN131" s="2"/>
      <c r="MQO131" s="2"/>
      <c r="MQP131" s="2"/>
      <c r="MQQ131" s="2"/>
      <c r="MQR131" s="2"/>
      <c r="MQS131" s="2"/>
      <c r="MQT131" s="2"/>
      <c r="MQU131" s="2"/>
      <c r="MQV131" s="2"/>
      <c r="MQW131" s="2"/>
      <c r="MQX131" s="2"/>
      <c r="MQY131" s="2"/>
      <c r="MQZ131" s="2"/>
      <c r="MRA131" s="2"/>
      <c r="MRB131" s="2"/>
      <c r="MRC131" s="2"/>
      <c r="MRD131" s="2"/>
      <c r="MRE131" s="2"/>
      <c r="MRF131" s="2"/>
      <c r="MRG131" s="2"/>
      <c r="MRH131" s="2"/>
      <c r="MRI131" s="2"/>
      <c r="MRJ131" s="2"/>
      <c r="MRK131" s="2"/>
      <c r="MRL131" s="2"/>
      <c r="MRM131" s="2"/>
      <c r="MRN131" s="2"/>
      <c r="MRO131" s="2"/>
      <c r="MRP131" s="2"/>
      <c r="MRQ131" s="2"/>
      <c r="MRR131" s="2"/>
      <c r="MRS131" s="2"/>
      <c r="MRT131" s="2"/>
      <c r="MRU131" s="2"/>
      <c r="MRV131" s="2"/>
      <c r="MRW131" s="2"/>
      <c r="MRX131" s="2"/>
      <c r="MRY131" s="2"/>
      <c r="MRZ131" s="2"/>
      <c r="MSA131" s="2"/>
      <c r="MSB131" s="2"/>
      <c r="MSC131" s="2"/>
      <c r="MSD131" s="2"/>
      <c r="MSE131" s="2"/>
      <c r="MSF131" s="2"/>
      <c r="MSG131" s="2"/>
      <c r="MSH131" s="2"/>
      <c r="MSI131" s="2"/>
      <c r="MSJ131" s="2"/>
      <c r="MSK131" s="2"/>
      <c r="MSL131" s="2"/>
      <c r="MSM131" s="2"/>
      <c r="MSN131" s="2"/>
      <c r="MSO131" s="2"/>
      <c r="MSP131" s="2"/>
      <c r="MSQ131" s="2"/>
      <c r="MSR131" s="2"/>
      <c r="MSS131" s="2"/>
      <c r="MST131" s="2"/>
      <c r="MSU131" s="2"/>
      <c r="MSV131" s="2"/>
      <c r="MSW131" s="2"/>
      <c r="MSX131" s="2"/>
      <c r="MSY131" s="2"/>
      <c r="MSZ131" s="2"/>
      <c r="MTA131" s="2"/>
      <c r="MTB131" s="2"/>
      <c r="MTC131" s="2"/>
      <c r="MTD131" s="2"/>
      <c r="MTE131" s="2"/>
      <c r="MTF131" s="2"/>
      <c r="MTG131" s="2"/>
      <c r="MTH131" s="2"/>
      <c r="MTI131" s="2"/>
      <c r="MTJ131" s="2"/>
      <c r="MTK131" s="2"/>
      <c r="MTL131" s="2"/>
      <c r="MTM131" s="2"/>
      <c r="MTN131" s="2"/>
      <c r="MTO131" s="2"/>
      <c r="MTP131" s="2"/>
      <c r="MTQ131" s="2"/>
      <c r="MTR131" s="2"/>
      <c r="MTS131" s="2"/>
      <c r="MTT131" s="2"/>
      <c r="MTU131" s="2"/>
      <c r="MTV131" s="2"/>
      <c r="MTW131" s="2"/>
      <c r="MTX131" s="2"/>
      <c r="MTY131" s="2"/>
      <c r="MTZ131" s="2"/>
      <c r="MUA131" s="2"/>
      <c r="MUB131" s="2"/>
      <c r="MUC131" s="2"/>
      <c r="MUD131" s="2"/>
      <c r="MUE131" s="2"/>
      <c r="MUF131" s="2"/>
      <c r="MUG131" s="2"/>
      <c r="MUH131" s="2"/>
      <c r="MUI131" s="2"/>
      <c r="MUJ131" s="2"/>
      <c r="MUK131" s="2"/>
      <c r="MUL131" s="2"/>
      <c r="MUM131" s="2"/>
      <c r="MUN131" s="2"/>
      <c r="MUO131" s="2"/>
      <c r="MUP131" s="2"/>
      <c r="MUQ131" s="2"/>
      <c r="MUR131" s="2"/>
      <c r="MUS131" s="2"/>
      <c r="MUT131" s="2"/>
      <c r="MUU131" s="2"/>
      <c r="MUV131" s="2"/>
      <c r="MUW131" s="2"/>
      <c r="MUX131" s="2"/>
      <c r="MUY131" s="2"/>
      <c r="MUZ131" s="2"/>
      <c r="MVA131" s="2"/>
      <c r="MVB131" s="2"/>
      <c r="MVC131" s="2"/>
      <c r="MVD131" s="2"/>
      <c r="MVE131" s="2"/>
      <c r="MVF131" s="2"/>
      <c r="MVG131" s="2"/>
      <c r="MVH131" s="2"/>
      <c r="MVI131" s="2"/>
      <c r="MVJ131" s="2"/>
      <c r="MVK131" s="2"/>
      <c r="MVL131" s="2"/>
      <c r="MVM131" s="2"/>
      <c r="MVN131" s="2"/>
      <c r="MVO131" s="2"/>
      <c r="MVP131" s="2"/>
      <c r="MVQ131" s="2"/>
      <c r="MVR131" s="2"/>
      <c r="MVS131" s="2"/>
      <c r="MVT131" s="2"/>
      <c r="MVU131" s="2"/>
      <c r="MVV131" s="2"/>
      <c r="MVW131" s="2"/>
      <c r="MVX131" s="2"/>
      <c r="MVY131" s="2"/>
      <c r="MVZ131" s="2"/>
      <c r="MWA131" s="2"/>
      <c r="MWB131" s="2"/>
      <c r="MWC131" s="2"/>
      <c r="MWD131" s="2"/>
      <c r="MWE131" s="2"/>
      <c r="MWF131" s="2"/>
      <c r="MWG131" s="2"/>
      <c r="MWH131" s="2"/>
      <c r="MWI131" s="2"/>
      <c r="MWJ131" s="2"/>
      <c r="MWK131" s="2"/>
      <c r="MWL131" s="2"/>
      <c r="MWM131" s="2"/>
      <c r="MWN131" s="2"/>
      <c r="MWO131" s="2"/>
      <c r="MWP131" s="2"/>
      <c r="MWQ131" s="2"/>
      <c r="MWR131" s="2"/>
      <c r="MWS131" s="2"/>
      <c r="MWT131" s="2"/>
      <c r="MWU131" s="2"/>
      <c r="MWV131" s="2"/>
      <c r="MWW131" s="2"/>
      <c r="MWX131" s="2"/>
      <c r="MWY131" s="2"/>
      <c r="MWZ131" s="2"/>
      <c r="MXA131" s="2"/>
      <c r="MXB131" s="2"/>
      <c r="MXC131" s="2"/>
      <c r="MXD131" s="2"/>
      <c r="MXE131" s="2"/>
      <c r="MXF131" s="2"/>
      <c r="MXG131" s="2"/>
      <c r="MXH131" s="2"/>
      <c r="MXI131" s="2"/>
      <c r="MXJ131" s="2"/>
      <c r="MXK131" s="2"/>
      <c r="MXL131" s="2"/>
      <c r="MXM131" s="2"/>
      <c r="MXN131" s="2"/>
      <c r="MXO131" s="2"/>
      <c r="MXP131" s="2"/>
      <c r="MXQ131" s="2"/>
      <c r="MXR131" s="2"/>
      <c r="MXS131" s="2"/>
      <c r="MXT131" s="2"/>
      <c r="MXU131" s="2"/>
      <c r="MXV131" s="2"/>
      <c r="MXW131" s="2"/>
      <c r="MXX131" s="2"/>
      <c r="MXY131" s="2"/>
      <c r="MXZ131" s="2"/>
      <c r="MYA131" s="2"/>
      <c r="MYB131" s="2"/>
      <c r="MYC131" s="2"/>
      <c r="MYD131" s="2"/>
      <c r="MYE131" s="2"/>
      <c r="MYF131" s="2"/>
      <c r="MYG131" s="2"/>
      <c r="MYH131" s="2"/>
      <c r="MYI131" s="2"/>
      <c r="MYJ131" s="2"/>
      <c r="MYK131" s="2"/>
      <c r="MYL131" s="2"/>
      <c r="MYM131" s="2"/>
      <c r="MYN131" s="2"/>
      <c r="MYO131" s="2"/>
      <c r="MYP131" s="2"/>
      <c r="MYQ131" s="2"/>
      <c r="MYR131" s="2"/>
      <c r="MYS131" s="2"/>
      <c r="MYT131" s="2"/>
      <c r="MYU131" s="2"/>
      <c r="MYV131" s="2"/>
      <c r="MYW131" s="2"/>
      <c r="MYX131" s="2"/>
      <c r="MYY131" s="2"/>
      <c r="MYZ131" s="2"/>
      <c r="MZA131" s="2"/>
      <c r="MZB131" s="2"/>
      <c r="MZC131" s="2"/>
      <c r="MZD131" s="2"/>
      <c r="MZE131" s="2"/>
      <c r="MZF131" s="2"/>
      <c r="MZG131" s="2"/>
      <c r="MZH131" s="2"/>
      <c r="MZI131" s="2"/>
      <c r="MZJ131" s="2"/>
      <c r="MZK131" s="2"/>
      <c r="MZL131" s="2"/>
      <c r="MZM131" s="2"/>
      <c r="MZN131" s="2"/>
      <c r="MZO131" s="2"/>
      <c r="MZP131" s="2"/>
      <c r="MZQ131" s="2"/>
      <c r="MZR131" s="2"/>
      <c r="MZS131" s="2"/>
      <c r="MZT131" s="2"/>
      <c r="MZU131" s="2"/>
      <c r="MZV131" s="2"/>
      <c r="MZW131" s="2"/>
      <c r="MZX131" s="2"/>
      <c r="MZY131" s="2"/>
      <c r="MZZ131" s="2"/>
      <c r="NAA131" s="2"/>
      <c r="NAB131" s="2"/>
      <c r="NAC131" s="2"/>
      <c r="NAD131" s="2"/>
      <c r="NAE131" s="2"/>
      <c r="NAF131" s="2"/>
      <c r="NAG131" s="2"/>
      <c r="NAH131" s="2"/>
      <c r="NAI131" s="2"/>
      <c r="NAJ131" s="2"/>
      <c r="NAK131" s="2"/>
      <c r="NAL131" s="2"/>
      <c r="NAM131" s="2"/>
      <c r="NAN131" s="2"/>
      <c r="NAO131" s="2"/>
      <c r="NAP131" s="2"/>
      <c r="NAQ131" s="2"/>
      <c r="NAR131" s="2"/>
      <c r="NAS131" s="2"/>
      <c r="NAT131" s="2"/>
      <c r="NAU131" s="2"/>
      <c r="NAV131" s="2"/>
      <c r="NAW131" s="2"/>
      <c r="NAX131" s="2"/>
      <c r="NAY131" s="2"/>
      <c r="NAZ131" s="2"/>
      <c r="NBA131" s="2"/>
      <c r="NBB131" s="2"/>
      <c r="NBC131" s="2"/>
      <c r="NBD131" s="2"/>
      <c r="NBE131" s="2"/>
      <c r="NBF131" s="2"/>
      <c r="NBG131" s="2"/>
      <c r="NBH131" s="2"/>
      <c r="NBI131" s="2"/>
      <c r="NBJ131" s="2"/>
      <c r="NBK131" s="2"/>
      <c r="NBL131" s="2"/>
      <c r="NBM131" s="2"/>
      <c r="NBN131" s="2"/>
      <c r="NBO131" s="2"/>
      <c r="NBP131" s="2"/>
      <c r="NBQ131" s="2"/>
      <c r="NBR131" s="2"/>
      <c r="NBS131" s="2"/>
      <c r="NBT131" s="2"/>
      <c r="NBU131" s="2"/>
      <c r="NBV131" s="2"/>
      <c r="NBW131" s="2"/>
      <c r="NBX131" s="2"/>
      <c r="NBY131" s="2"/>
      <c r="NBZ131" s="2"/>
      <c r="NCA131" s="2"/>
      <c r="NCB131" s="2"/>
      <c r="NCC131" s="2"/>
      <c r="NCD131" s="2"/>
      <c r="NCE131" s="2"/>
      <c r="NCF131" s="2"/>
      <c r="NCG131" s="2"/>
      <c r="NCH131" s="2"/>
      <c r="NCI131" s="2"/>
      <c r="NCJ131" s="2"/>
      <c r="NCK131" s="2"/>
      <c r="NCL131" s="2"/>
      <c r="NCM131" s="2"/>
      <c r="NCN131" s="2"/>
      <c r="NCO131" s="2"/>
      <c r="NCP131" s="2"/>
      <c r="NCQ131" s="2"/>
      <c r="NCR131" s="2"/>
      <c r="NCS131" s="2"/>
      <c r="NCT131" s="2"/>
      <c r="NCU131" s="2"/>
      <c r="NCV131" s="2"/>
      <c r="NCW131" s="2"/>
      <c r="NCX131" s="2"/>
      <c r="NCY131" s="2"/>
      <c r="NCZ131" s="2"/>
      <c r="NDA131" s="2"/>
      <c r="NDB131" s="2"/>
      <c r="NDC131" s="2"/>
      <c r="NDD131" s="2"/>
      <c r="NDE131" s="2"/>
      <c r="NDF131" s="2"/>
      <c r="NDG131" s="2"/>
      <c r="NDH131" s="2"/>
      <c r="NDI131" s="2"/>
      <c r="NDJ131" s="2"/>
      <c r="NDK131" s="2"/>
      <c r="NDL131" s="2"/>
      <c r="NDM131" s="2"/>
      <c r="NDN131" s="2"/>
      <c r="NDO131" s="2"/>
      <c r="NDP131" s="2"/>
      <c r="NDQ131" s="2"/>
      <c r="NDR131" s="2"/>
      <c r="NDS131" s="2"/>
      <c r="NDT131" s="2"/>
      <c r="NDU131" s="2"/>
      <c r="NDV131" s="2"/>
      <c r="NDW131" s="2"/>
      <c r="NDX131" s="2"/>
      <c r="NDY131" s="2"/>
      <c r="NDZ131" s="2"/>
      <c r="NEA131" s="2"/>
      <c r="NEB131" s="2"/>
      <c r="NEC131" s="2"/>
      <c r="NED131" s="2"/>
      <c r="NEE131" s="2"/>
      <c r="NEF131" s="2"/>
      <c r="NEG131" s="2"/>
      <c r="NEH131" s="2"/>
      <c r="NEI131" s="2"/>
      <c r="NEJ131" s="2"/>
      <c r="NEK131" s="2"/>
      <c r="NEL131" s="2"/>
      <c r="NEM131" s="2"/>
      <c r="NEN131" s="2"/>
      <c r="NEO131" s="2"/>
      <c r="NEP131" s="2"/>
      <c r="NEQ131" s="2"/>
      <c r="NER131" s="2"/>
      <c r="NES131" s="2"/>
      <c r="NET131" s="2"/>
      <c r="NEU131" s="2"/>
      <c r="NEV131" s="2"/>
      <c r="NEW131" s="2"/>
      <c r="NEX131" s="2"/>
      <c r="NEY131" s="2"/>
      <c r="NEZ131" s="2"/>
      <c r="NFA131" s="2"/>
      <c r="NFB131" s="2"/>
      <c r="NFC131" s="2"/>
      <c r="NFD131" s="2"/>
      <c r="NFE131" s="2"/>
      <c r="NFF131" s="2"/>
      <c r="NFG131" s="2"/>
      <c r="NFH131" s="2"/>
      <c r="NFI131" s="2"/>
      <c r="NFJ131" s="2"/>
      <c r="NFK131" s="2"/>
      <c r="NFL131" s="2"/>
      <c r="NFM131" s="2"/>
      <c r="NFN131" s="2"/>
      <c r="NFO131" s="2"/>
      <c r="NFP131" s="2"/>
      <c r="NFQ131" s="2"/>
      <c r="NFR131" s="2"/>
      <c r="NFS131" s="2"/>
      <c r="NFT131" s="2"/>
      <c r="NFU131" s="2"/>
      <c r="NFV131" s="2"/>
      <c r="NFW131" s="2"/>
      <c r="NFX131" s="2"/>
      <c r="NFY131" s="2"/>
      <c r="NFZ131" s="2"/>
      <c r="NGA131" s="2"/>
      <c r="NGB131" s="2"/>
      <c r="NGC131" s="2"/>
      <c r="NGD131" s="2"/>
      <c r="NGE131" s="2"/>
      <c r="NGF131" s="2"/>
      <c r="NGG131" s="2"/>
      <c r="NGH131" s="2"/>
      <c r="NGI131" s="2"/>
      <c r="NGJ131" s="2"/>
      <c r="NGK131" s="2"/>
      <c r="NGL131" s="2"/>
      <c r="NGM131" s="2"/>
      <c r="NGN131" s="2"/>
      <c r="NGO131" s="2"/>
      <c r="NGP131" s="2"/>
      <c r="NGQ131" s="2"/>
      <c r="NGR131" s="2"/>
      <c r="NGS131" s="2"/>
      <c r="NGT131" s="2"/>
      <c r="NGU131" s="2"/>
      <c r="NGV131" s="2"/>
      <c r="NGW131" s="2"/>
      <c r="NGX131" s="2"/>
      <c r="NGY131" s="2"/>
      <c r="NGZ131" s="2"/>
      <c r="NHA131" s="2"/>
      <c r="NHB131" s="2"/>
      <c r="NHC131" s="2"/>
      <c r="NHD131" s="2"/>
      <c r="NHE131" s="2"/>
      <c r="NHF131" s="2"/>
      <c r="NHG131" s="2"/>
      <c r="NHH131" s="2"/>
      <c r="NHI131" s="2"/>
      <c r="NHJ131" s="2"/>
      <c r="NHK131" s="2"/>
      <c r="NHL131" s="2"/>
      <c r="NHM131" s="2"/>
      <c r="NHN131" s="2"/>
      <c r="NHO131" s="2"/>
      <c r="NHP131" s="2"/>
      <c r="NHQ131" s="2"/>
      <c r="NHR131" s="2"/>
      <c r="NHS131" s="2"/>
      <c r="NHT131" s="2"/>
      <c r="NHU131" s="2"/>
      <c r="NHV131" s="2"/>
      <c r="NHW131" s="2"/>
      <c r="NHX131" s="2"/>
      <c r="NHY131" s="2"/>
      <c r="NHZ131" s="2"/>
      <c r="NIA131" s="2"/>
      <c r="NIB131" s="2"/>
      <c r="NIC131" s="2"/>
      <c r="NID131" s="2"/>
      <c r="NIE131" s="2"/>
      <c r="NIF131" s="2"/>
      <c r="NIG131" s="2"/>
      <c r="NIH131" s="2"/>
      <c r="NII131" s="2"/>
      <c r="NIJ131" s="2"/>
      <c r="NIK131" s="2"/>
      <c r="NIL131" s="2"/>
      <c r="NIM131" s="2"/>
      <c r="NIN131" s="2"/>
      <c r="NIO131" s="2"/>
      <c r="NIP131" s="2"/>
      <c r="NIQ131" s="2"/>
      <c r="NIR131" s="2"/>
      <c r="NIS131" s="2"/>
      <c r="NIT131" s="2"/>
      <c r="NIU131" s="2"/>
      <c r="NIV131" s="2"/>
      <c r="NIW131" s="2"/>
      <c r="NIX131" s="2"/>
      <c r="NIY131" s="2"/>
      <c r="NIZ131" s="2"/>
      <c r="NJA131" s="2"/>
      <c r="NJB131" s="2"/>
      <c r="NJC131" s="2"/>
      <c r="NJD131" s="2"/>
      <c r="NJE131" s="2"/>
      <c r="NJF131" s="2"/>
      <c r="NJG131" s="2"/>
      <c r="NJH131" s="2"/>
      <c r="NJI131" s="2"/>
      <c r="NJJ131" s="2"/>
      <c r="NJK131" s="2"/>
      <c r="NJL131" s="2"/>
      <c r="NJM131" s="2"/>
      <c r="NJN131" s="2"/>
      <c r="NJO131" s="2"/>
      <c r="NJP131" s="2"/>
      <c r="NJQ131" s="2"/>
      <c r="NJR131" s="2"/>
      <c r="NJS131" s="2"/>
      <c r="NJT131" s="2"/>
      <c r="NJU131" s="2"/>
      <c r="NJV131" s="2"/>
      <c r="NJW131" s="2"/>
      <c r="NJX131" s="2"/>
      <c r="NJY131" s="2"/>
      <c r="NJZ131" s="2"/>
      <c r="NKA131" s="2"/>
      <c r="NKB131" s="2"/>
      <c r="NKC131" s="2"/>
      <c r="NKD131" s="2"/>
      <c r="NKE131" s="2"/>
      <c r="NKF131" s="2"/>
      <c r="NKG131" s="2"/>
      <c r="NKH131" s="2"/>
      <c r="NKI131" s="2"/>
      <c r="NKJ131" s="2"/>
      <c r="NKK131" s="2"/>
      <c r="NKL131" s="2"/>
      <c r="NKM131" s="2"/>
      <c r="NKN131" s="2"/>
      <c r="NKO131" s="2"/>
      <c r="NKP131" s="2"/>
      <c r="NKQ131" s="2"/>
      <c r="NKR131" s="2"/>
      <c r="NKS131" s="2"/>
      <c r="NKT131" s="2"/>
      <c r="NKU131" s="2"/>
      <c r="NKV131" s="2"/>
      <c r="NKW131" s="2"/>
      <c r="NKX131" s="2"/>
      <c r="NKY131" s="2"/>
      <c r="NKZ131" s="2"/>
      <c r="NLA131" s="2"/>
      <c r="NLB131" s="2"/>
      <c r="NLC131" s="2"/>
      <c r="NLD131" s="2"/>
      <c r="NLE131" s="2"/>
      <c r="NLF131" s="2"/>
      <c r="NLG131" s="2"/>
      <c r="NLH131" s="2"/>
      <c r="NLI131" s="2"/>
      <c r="NLJ131" s="2"/>
      <c r="NLK131" s="2"/>
      <c r="NLL131" s="2"/>
      <c r="NLM131" s="2"/>
      <c r="NLN131" s="2"/>
      <c r="NLO131" s="2"/>
      <c r="NLP131" s="2"/>
      <c r="NLQ131" s="2"/>
      <c r="NLR131" s="2"/>
      <c r="NLS131" s="2"/>
      <c r="NLT131" s="2"/>
      <c r="NLU131" s="2"/>
      <c r="NLV131" s="2"/>
      <c r="NLW131" s="2"/>
      <c r="NLX131" s="2"/>
      <c r="NLY131" s="2"/>
      <c r="NLZ131" s="2"/>
      <c r="NMA131" s="2"/>
      <c r="NMB131" s="2"/>
      <c r="NMC131" s="2"/>
      <c r="NMD131" s="2"/>
      <c r="NME131" s="2"/>
      <c r="NMF131" s="2"/>
      <c r="NMG131" s="2"/>
      <c r="NMH131" s="2"/>
      <c r="NMI131" s="2"/>
      <c r="NMJ131" s="2"/>
      <c r="NMK131" s="2"/>
      <c r="NML131" s="2"/>
      <c r="NMM131" s="2"/>
      <c r="NMN131" s="2"/>
      <c r="NMO131" s="2"/>
      <c r="NMP131" s="2"/>
      <c r="NMQ131" s="2"/>
      <c r="NMR131" s="2"/>
      <c r="NMS131" s="2"/>
      <c r="NMT131" s="2"/>
      <c r="NMU131" s="2"/>
      <c r="NMV131" s="2"/>
      <c r="NMW131" s="2"/>
      <c r="NMX131" s="2"/>
      <c r="NMY131" s="2"/>
      <c r="NMZ131" s="2"/>
      <c r="NNA131" s="2"/>
      <c r="NNB131" s="2"/>
      <c r="NNC131" s="2"/>
      <c r="NND131" s="2"/>
      <c r="NNE131" s="2"/>
      <c r="NNF131" s="2"/>
      <c r="NNG131" s="2"/>
      <c r="NNH131" s="2"/>
      <c r="NNI131" s="2"/>
      <c r="NNJ131" s="2"/>
      <c r="NNK131" s="2"/>
      <c r="NNL131" s="2"/>
      <c r="NNM131" s="2"/>
      <c r="NNN131" s="2"/>
      <c r="NNO131" s="2"/>
      <c r="NNP131" s="2"/>
      <c r="NNQ131" s="2"/>
      <c r="NNR131" s="2"/>
      <c r="NNS131" s="2"/>
      <c r="NNT131" s="2"/>
      <c r="NNU131" s="2"/>
      <c r="NNV131" s="2"/>
      <c r="NNW131" s="2"/>
      <c r="NNX131" s="2"/>
      <c r="NNY131" s="2"/>
      <c r="NNZ131" s="2"/>
      <c r="NOA131" s="2"/>
      <c r="NOB131" s="2"/>
      <c r="NOC131" s="2"/>
      <c r="NOD131" s="2"/>
      <c r="NOE131" s="2"/>
      <c r="NOF131" s="2"/>
      <c r="NOG131" s="2"/>
      <c r="NOH131" s="2"/>
      <c r="NOI131" s="2"/>
      <c r="NOJ131" s="2"/>
      <c r="NOK131" s="2"/>
      <c r="NOL131" s="2"/>
      <c r="NOM131" s="2"/>
      <c r="NON131" s="2"/>
      <c r="NOO131" s="2"/>
      <c r="NOP131" s="2"/>
      <c r="NOQ131" s="2"/>
      <c r="NOR131" s="2"/>
      <c r="NOS131" s="2"/>
      <c r="NOT131" s="2"/>
      <c r="NOU131" s="2"/>
      <c r="NOV131" s="2"/>
      <c r="NOW131" s="2"/>
      <c r="NOX131" s="2"/>
      <c r="NOY131" s="2"/>
      <c r="NOZ131" s="2"/>
      <c r="NPA131" s="2"/>
      <c r="NPB131" s="2"/>
      <c r="NPC131" s="2"/>
      <c r="NPD131" s="2"/>
      <c r="NPE131" s="2"/>
      <c r="NPF131" s="2"/>
      <c r="NPG131" s="2"/>
      <c r="NPH131" s="2"/>
      <c r="NPI131" s="2"/>
      <c r="NPJ131" s="2"/>
      <c r="NPK131" s="2"/>
      <c r="NPL131" s="2"/>
      <c r="NPM131" s="2"/>
      <c r="NPN131" s="2"/>
      <c r="NPO131" s="2"/>
      <c r="NPP131" s="2"/>
      <c r="NPQ131" s="2"/>
      <c r="NPR131" s="2"/>
      <c r="NPS131" s="2"/>
      <c r="NPT131" s="2"/>
      <c r="NPU131" s="2"/>
      <c r="NPV131" s="2"/>
      <c r="NPW131" s="2"/>
      <c r="NPX131" s="2"/>
      <c r="NPY131" s="2"/>
      <c r="NPZ131" s="2"/>
      <c r="NQA131" s="2"/>
      <c r="NQB131" s="2"/>
      <c r="NQC131" s="2"/>
      <c r="NQD131" s="2"/>
      <c r="NQE131" s="2"/>
      <c r="NQF131" s="2"/>
      <c r="NQG131" s="2"/>
      <c r="NQH131" s="2"/>
      <c r="NQI131" s="2"/>
      <c r="NQJ131" s="2"/>
      <c r="NQK131" s="2"/>
      <c r="NQL131" s="2"/>
      <c r="NQM131" s="2"/>
      <c r="NQN131" s="2"/>
      <c r="NQO131" s="2"/>
      <c r="NQP131" s="2"/>
      <c r="NQQ131" s="2"/>
      <c r="NQR131" s="2"/>
      <c r="NQS131" s="2"/>
      <c r="NQT131" s="2"/>
      <c r="NQU131" s="2"/>
      <c r="NQV131" s="2"/>
      <c r="NQW131" s="2"/>
      <c r="NQX131" s="2"/>
      <c r="NQY131" s="2"/>
      <c r="NQZ131" s="2"/>
      <c r="NRA131" s="2"/>
      <c r="NRB131" s="2"/>
      <c r="NRC131" s="2"/>
      <c r="NRD131" s="2"/>
      <c r="NRE131" s="2"/>
      <c r="NRF131" s="2"/>
      <c r="NRG131" s="2"/>
      <c r="NRH131" s="2"/>
      <c r="NRI131" s="2"/>
      <c r="NRJ131" s="2"/>
      <c r="NRK131" s="2"/>
      <c r="NRL131" s="2"/>
      <c r="NRM131" s="2"/>
      <c r="NRN131" s="2"/>
      <c r="NRO131" s="2"/>
      <c r="NRP131" s="2"/>
      <c r="NRQ131" s="2"/>
      <c r="NRR131" s="2"/>
      <c r="NRS131" s="2"/>
      <c r="NRT131" s="2"/>
      <c r="NRU131" s="2"/>
      <c r="NRV131" s="2"/>
      <c r="NRW131" s="2"/>
      <c r="NRX131" s="2"/>
      <c r="NRY131" s="2"/>
      <c r="NRZ131" s="2"/>
      <c r="NSA131" s="2"/>
      <c r="NSB131" s="2"/>
      <c r="NSC131" s="2"/>
      <c r="NSD131" s="2"/>
      <c r="NSE131" s="2"/>
      <c r="NSF131" s="2"/>
      <c r="NSG131" s="2"/>
      <c r="NSH131" s="2"/>
      <c r="NSI131" s="2"/>
      <c r="NSJ131" s="2"/>
      <c r="NSK131" s="2"/>
      <c r="NSL131" s="2"/>
      <c r="NSM131" s="2"/>
      <c r="NSN131" s="2"/>
      <c r="NSO131" s="2"/>
      <c r="NSP131" s="2"/>
      <c r="NSQ131" s="2"/>
      <c r="NSR131" s="2"/>
      <c r="NSS131" s="2"/>
      <c r="NST131" s="2"/>
      <c r="NSU131" s="2"/>
      <c r="NSV131" s="2"/>
      <c r="NSW131" s="2"/>
      <c r="NSX131" s="2"/>
      <c r="NSY131" s="2"/>
      <c r="NSZ131" s="2"/>
      <c r="NTA131" s="2"/>
      <c r="NTB131" s="2"/>
      <c r="NTC131" s="2"/>
      <c r="NTD131" s="2"/>
      <c r="NTE131" s="2"/>
      <c r="NTF131" s="2"/>
      <c r="NTG131" s="2"/>
      <c r="NTH131" s="2"/>
      <c r="NTI131" s="2"/>
      <c r="NTJ131" s="2"/>
      <c r="NTK131" s="2"/>
      <c r="NTL131" s="2"/>
      <c r="NTM131" s="2"/>
      <c r="NTN131" s="2"/>
      <c r="NTO131" s="2"/>
      <c r="NTP131" s="2"/>
      <c r="NTQ131" s="2"/>
      <c r="NTR131" s="2"/>
      <c r="NTS131" s="2"/>
      <c r="NTT131" s="2"/>
      <c r="NTU131" s="2"/>
      <c r="NTV131" s="2"/>
      <c r="NTW131" s="2"/>
      <c r="NTX131" s="2"/>
      <c r="NTY131" s="2"/>
      <c r="NTZ131" s="2"/>
      <c r="NUA131" s="2"/>
      <c r="NUB131" s="2"/>
      <c r="NUC131" s="2"/>
      <c r="NUD131" s="2"/>
      <c r="NUE131" s="2"/>
      <c r="NUF131" s="2"/>
      <c r="NUG131" s="2"/>
      <c r="NUH131" s="2"/>
      <c r="NUI131" s="2"/>
      <c r="NUJ131" s="2"/>
      <c r="NUK131" s="2"/>
      <c r="NUL131" s="2"/>
      <c r="NUM131" s="2"/>
      <c r="NUN131" s="2"/>
      <c r="NUO131" s="2"/>
      <c r="NUP131" s="2"/>
      <c r="NUQ131" s="2"/>
      <c r="NUR131" s="2"/>
      <c r="NUS131" s="2"/>
      <c r="NUT131" s="2"/>
      <c r="NUU131" s="2"/>
      <c r="NUV131" s="2"/>
      <c r="NUW131" s="2"/>
      <c r="NUX131" s="2"/>
      <c r="NUY131" s="2"/>
      <c r="NUZ131" s="2"/>
      <c r="NVA131" s="2"/>
      <c r="NVB131" s="2"/>
      <c r="NVC131" s="2"/>
      <c r="NVD131" s="2"/>
      <c r="NVE131" s="2"/>
      <c r="NVF131" s="2"/>
      <c r="NVG131" s="2"/>
      <c r="NVH131" s="2"/>
      <c r="NVI131" s="2"/>
      <c r="NVJ131" s="2"/>
      <c r="NVK131" s="2"/>
      <c r="NVL131" s="2"/>
      <c r="NVM131" s="2"/>
      <c r="NVN131" s="2"/>
      <c r="NVO131" s="2"/>
      <c r="NVP131" s="2"/>
      <c r="NVQ131" s="2"/>
      <c r="NVR131" s="2"/>
      <c r="NVS131" s="2"/>
      <c r="NVT131" s="2"/>
      <c r="NVU131" s="2"/>
      <c r="NVV131" s="2"/>
      <c r="NVW131" s="2"/>
      <c r="NVX131" s="2"/>
      <c r="NVY131" s="2"/>
      <c r="NVZ131" s="2"/>
      <c r="NWA131" s="2"/>
      <c r="NWB131" s="2"/>
      <c r="NWC131" s="2"/>
      <c r="NWD131" s="2"/>
      <c r="NWE131" s="2"/>
      <c r="NWF131" s="2"/>
      <c r="NWG131" s="2"/>
      <c r="NWH131" s="2"/>
      <c r="NWI131" s="2"/>
      <c r="NWJ131" s="2"/>
      <c r="NWK131" s="2"/>
      <c r="NWL131" s="2"/>
      <c r="NWM131" s="2"/>
      <c r="NWN131" s="2"/>
      <c r="NWO131" s="2"/>
      <c r="NWP131" s="2"/>
      <c r="NWQ131" s="2"/>
      <c r="NWR131" s="2"/>
      <c r="NWS131" s="2"/>
      <c r="NWT131" s="2"/>
      <c r="NWU131" s="2"/>
      <c r="NWV131" s="2"/>
      <c r="NWW131" s="2"/>
      <c r="NWX131" s="2"/>
      <c r="NWY131" s="2"/>
      <c r="NWZ131" s="2"/>
      <c r="NXA131" s="2"/>
      <c r="NXB131" s="2"/>
      <c r="NXC131" s="2"/>
      <c r="NXD131" s="2"/>
      <c r="NXE131" s="2"/>
      <c r="NXF131" s="2"/>
      <c r="NXG131" s="2"/>
      <c r="NXH131" s="2"/>
      <c r="NXI131" s="2"/>
      <c r="NXJ131" s="2"/>
      <c r="NXK131" s="2"/>
      <c r="NXL131" s="2"/>
      <c r="NXM131" s="2"/>
      <c r="NXN131" s="2"/>
      <c r="NXO131" s="2"/>
      <c r="NXP131" s="2"/>
      <c r="NXQ131" s="2"/>
      <c r="NXR131" s="2"/>
      <c r="NXS131" s="2"/>
      <c r="NXT131" s="2"/>
      <c r="NXU131" s="2"/>
      <c r="NXV131" s="2"/>
      <c r="NXW131" s="2"/>
      <c r="NXX131" s="2"/>
      <c r="NXY131" s="2"/>
      <c r="NXZ131" s="2"/>
      <c r="NYA131" s="2"/>
      <c r="NYB131" s="2"/>
      <c r="NYC131" s="2"/>
      <c r="NYD131" s="2"/>
      <c r="NYE131" s="2"/>
      <c r="NYF131" s="2"/>
      <c r="NYG131" s="2"/>
      <c r="NYH131" s="2"/>
      <c r="NYI131" s="2"/>
      <c r="NYJ131" s="2"/>
      <c r="NYK131" s="2"/>
      <c r="NYL131" s="2"/>
      <c r="NYM131" s="2"/>
      <c r="NYN131" s="2"/>
      <c r="NYO131" s="2"/>
      <c r="NYP131" s="2"/>
      <c r="NYQ131" s="2"/>
      <c r="NYR131" s="2"/>
      <c r="NYS131" s="2"/>
      <c r="NYT131" s="2"/>
      <c r="NYU131" s="2"/>
      <c r="NYV131" s="2"/>
      <c r="NYW131" s="2"/>
      <c r="NYX131" s="2"/>
      <c r="NYY131" s="2"/>
      <c r="NYZ131" s="2"/>
      <c r="NZA131" s="2"/>
      <c r="NZB131" s="2"/>
      <c r="NZC131" s="2"/>
      <c r="NZD131" s="2"/>
      <c r="NZE131" s="2"/>
      <c r="NZF131" s="2"/>
      <c r="NZG131" s="2"/>
      <c r="NZH131" s="2"/>
      <c r="NZI131" s="2"/>
      <c r="NZJ131" s="2"/>
      <c r="NZK131" s="2"/>
      <c r="NZL131" s="2"/>
      <c r="NZM131" s="2"/>
      <c r="NZN131" s="2"/>
      <c r="NZO131" s="2"/>
      <c r="NZP131" s="2"/>
      <c r="NZQ131" s="2"/>
      <c r="NZR131" s="2"/>
      <c r="NZS131" s="2"/>
      <c r="NZT131" s="2"/>
      <c r="NZU131" s="2"/>
      <c r="NZV131" s="2"/>
      <c r="NZW131" s="2"/>
      <c r="NZX131" s="2"/>
      <c r="NZY131" s="2"/>
      <c r="NZZ131" s="2"/>
      <c r="OAA131" s="2"/>
      <c r="OAB131" s="2"/>
      <c r="OAC131" s="2"/>
      <c r="OAD131" s="2"/>
      <c r="OAE131" s="2"/>
      <c r="OAF131" s="2"/>
      <c r="OAG131" s="2"/>
      <c r="OAH131" s="2"/>
      <c r="OAI131" s="2"/>
      <c r="OAJ131" s="2"/>
      <c r="OAK131" s="2"/>
      <c r="OAL131" s="2"/>
      <c r="OAM131" s="2"/>
      <c r="OAN131" s="2"/>
      <c r="OAO131" s="2"/>
      <c r="OAP131" s="2"/>
      <c r="OAQ131" s="2"/>
      <c r="OAR131" s="2"/>
      <c r="OAS131" s="2"/>
      <c r="OAT131" s="2"/>
      <c r="OAU131" s="2"/>
      <c r="OAV131" s="2"/>
      <c r="OAW131" s="2"/>
      <c r="OAX131" s="2"/>
      <c r="OAY131" s="2"/>
      <c r="OAZ131" s="2"/>
      <c r="OBA131" s="2"/>
      <c r="OBB131" s="2"/>
      <c r="OBC131" s="2"/>
      <c r="OBD131" s="2"/>
      <c r="OBE131" s="2"/>
      <c r="OBF131" s="2"/>
      <c r="OBG131" s="2"/>
      <c r="OBH131" s="2"/>
      <c r="OBI131" s="2"/>
      <c r="OBJ131" s="2"/>
      <c r="OBK131" s="2"/>
      <c r="OBL131" s="2"/>
      <c r="OBM131" s="2"/>
      <c r="OBN131" s="2"/>
      <c r="OBO131" s="2"/>
      <c r="OBP131" s="2"/>
      <c r="OBQ131" s="2"/>
      <c r="OBR131" s="2"/>
      <c r="OBS131" s="2"/>
      <c r="OBT131" s="2"/>
      <c r="OBU131" s="2"/>
      <c r="OBV131" s="2"/>
      <c r="OBW131" s="2"/>
      <c r="OBX131" s="2"/>
      <c r="OBY131" s="2"/>
      <c r="OBZ131" s="2"/>
      <c r="OCA131" s="2"/>
      <c r="OCB131" s="2"/>
      <c r="OCC131" s="2"/>
      <c r="OCD131" s="2"/>
      <c r="OCE131" s="2"/>
      <c r="OCF131" s="2"/>
      <c r="OCG131" s="2"/>
      <c r="OCH131" s="2"/>
      <c r="OCI131" s="2"/>
      <c r="OCJ131" s="2"/>
      <c r="OCK131" s="2"/>
      <c r="OCL131" s="2"/>
      <c r="OCM131" s="2"/>
      <c r="OCN131" s="2"/>
      <c r="OCO131" s="2"/>
      <c r="OCP131" s="2"/>
      <c r="OCQ131" s="2"/>
      <c r="OCR131" s="2"/>
      <c r="OCS131" s="2"/>
      <c r="OCT131" s="2"/>
      <c r="OCU131" s="2"/>
      <c r="OCV131" s="2"/>
      <c r="OCW131" s="2"/>
      <c r="OCX131" s="2"/>
      <c r="OCY131" s="2"/>
      <c r="OCZ131" s="2"/>
      <c r="ODA131" s="2"/>
      <c r="ODB131" s="2"/>
      <c r="ODC131" s="2"/>
      <c r="ODD131" s="2"/>
      <c r="ODE131" s="2"/>
      <c r="ODF131" s="2"/>
      <c r="ODG131" s="2"/>
      <c r="ODH131" s="2"/>
      <c r="ODI131" s="2"/>
      <c r="ODJ131" s="2"/>
      <c r="ODK131" s="2"/>
      <c r="ODL131" s="2"/>
      <c r="ODM131" s="2"/>
      <c r="ODN131" s="2"/>
      <c r="ODO131" s="2"/>
      <c r="ODP131" s="2"/>
      <c r="ODQ131" s="2"/>
      <c r="ODR131" s="2"/>
      <c r="ODS131" s="2"/>
      <c r="ODT131" s="2"/>
      <c r="ODU131" s="2"/>
      <c r="ODV131" s="2"/>
      <c r="ODW131" s="2"/>
      <c r="ODX131" s="2"/>
      <c r="ODY131" s="2"/>
      <c r="ODZ131" s="2"/>
      <c r="OEA131" s="2"/>
      <c r="OEB131" s="2"/>
      <c r="OEC131" s="2"/>
      <c r="OED131" s="2"/>
      <c r="OEE131" s="2"/>
      <c r="OEF131" s="2"/>
      <c r="OEG131" s="2"/>
      <c r="OEH131" s="2"/>
      <c r="OEI131" s="2"/>
      <c r="OEJ131" s="2"/>
      <c r="OEK131" s="2"/>
      <c r="OEL131" s="2"/>
      <c r="OEM131" s="2"/>
      <c r="OEN131" s="2"/>
      <c r="OEO131" s="2"/>
      <c r="OEP131" s="2"/>
      <c r="OEQ131" s="2"/>
      <c r="OER131" s="2"/>
      <c r="OES131" s="2"/>
      <c r="OET131" s="2"/>
      <c r="OEU131" s="2"/>
      <c r="OEV131" s="2"/>
      <c r="OEW131" s="2"/>
      <c r="OEX131" s="2"/>
      <c r="OEY131" s="2"/>
      <c r="OEZ131" s="2"/>
      <c r="OFA131" s="2"/>
      <c r="OFB131" s="2"/>
      <c r="OFC131" s="2"/>
      <c r="OFD131" s="2"/>
      <c r="OFE131" s="2"/>
      <c r="OFF131" s="2"/>
      <c r="OFG131" s="2"/>
      <c r="OFH131" s="2"/>
      <c r="OFI131" s="2"/>
      <c r="OFJ131" s="2"/>
      <c r="OFK131" s="2"/>
      <c r="OFL131" s="2"/>
      <c r="OFM131" s="2"/>
      <c r="OFN131" s="2"/>
      <c r="OFO131" s="2"/>
      <c r="OFP131" s="2"/>
      <c r="OFQ131" s="2"/>
      <c r="OFR131" s="2"/>
      <c r="OFS131" s="2"/>
      <c r="OFT131" s="2"/>
      <c r="OFU131" s="2"/>
      <c r="OFV131" s="2"/>
      <c r="OFW131" s="2"/>
      <c r="OFX131" s="2"/>
      <c r="OFY131" s="2"/>
      <c r="OFZ131" s="2"/>
      <c r="OGA131" s="2"/>
      <c r="OGB131" s="2"/>
      <c r="OGC131" s="2"/>
      <c r="OGD131" s="2"/>
      <c r="OGE131" s="2"/>
      <c r="OGF131" s="2"/>
      <c r="OGG131" s="2"/>
      <c r="OGH131" s="2"/>
      <c r="OGI131" s="2"/>
      <c r="OGJ131" s="2"/>
      <c r="OGK131" s="2"/>
      <c r="OGL131" s="2"/>
      <c r="OGM131" s="2"/>
      <c r="OGN131" s="2"/>
      <c r="OGO131" s="2"/>
      <c r="OGP131" s="2"/>
      <c r="OGQ131" s="2"/>
      <c r="OGR131" s="2"/>
      <c r="OGS131" s="2"/>
      <c r="OGT131" s="2"/>
      <c r="OGU131" s="2"/>
      <c r="OGV131" s="2"/>
      <c r="OGW131" s="2"/>
      <c r="OGX131" s="2"/>
      <c r="OGY131" s="2"/>
      <c r="OGZ131" s="2"/>
      <c r="OHA131" s="2"/>
      <c r="OHB131" s="2"/>
      <c r="OHC131" s="2"/>
      <c r="OHD131" s="2"/>
      <c r="OHE131" s="2"/>
      <c r="OHF131" s="2"/>
      <c r="OHG131" s="2"/>
      <c r="OHH131" s="2"/>
      <c r="OHI131" s="2"/>
      <c r="OHJ131" s="2"/>
      <c r="OHK131" s="2"/>
      <c r="OHL131" s="2"/>
      <c r="OHM131" s="2"/>
      <c r="OHN131" s="2"/>
      <c r="OHO131" s="2"/>
      <c r="OHP131" s="2"/>
      <c r="OHQ131" s="2"/>
      <c r="OHR131" s="2"/>
      <c r="OHS131" s="2"/>
      <c r="OHT131" s="2"/>
      <c r="OHU131" s="2"/>
      <c r="OHV131" s="2"/>
      <c r="OHW131" s="2"/>
      <c r="OHX131" s="2"/>
      <c r="OHY131" s="2"/>
      <c r="OHZ131" s="2"/>
      <c r="OIA131" s="2"/>
      <c r="OIB131" s="2"/>
      <c r="OIC131" s="2"/>
      <c r="OID131" s="2"/>
      <c r="OIE131" s="2"/>
      <c r="OIF131" s="2"/>
      <c r="OIG131" s="2"/>
      <c r="OIH131" s="2"/>
      <c r="OII131" s="2"/>
      <c r="OIJ131" s="2"/>
      <c r="OIK131" s="2"/>
      <c r="OIL131" s="2"/>
      <c r="OIM131" s="2"/>
      <c r="OIN131" s="2"/>
      <c r="OIO131" s="2"/>
      <c r="OIP131" s="2"/>
      <c r="OIQ131" s="2"/>
      <c r="OIR131" s="2"/>
      <c r="OIS131" s="2"/>
      <c r="OIT131" s="2"/>
      <c r="OIU131" s="2"/>
      <c r="OIV131" s="2"/>
      <c r="OIW131" s="2"/>
      <c r="OIX131" s="2"/>
      <c r="OIY131" s="2"/>
      <c r="OIZ131" s="2"/>
      <c r="OJA131" s="2"/>
      <c r="OJB131" s="2"/>
      <c r="OJC131" s="2"/>
      <c r="OJD131" s="2"/>
      <c r="OJE131" s="2"/>
      <c r="OJF131" s="2"/>
      <c r="OJG131" s="2"/>
      <c r="OJH131" s="2"/>
      <c r="OJI131" s="2"/>
      <c r="OJJ131" s="2"/>
      <c r="OJK131" s="2"/>
      <c r="OJL131" s="2"/>
      <c r="OJM131" s="2"/>
      <c r="OJN131" s="2"/>
      <c r="OJO131" s="2"/>
      <c r="OJP131" s="2"/>
      <c r="OJQ131" s="2"/>
      <c r="OJR131" s="2"/>
      <c r="OJS131" s="2"/>
      <c r="OJT131" s="2"/>
      <c r="OJU131" s="2"/>
      <c r="OJV131" s="2"/>
      <c r="OJW131" s="2"/>
      <c r="OJX131" s="2"/>
      <c r="OJY131" s="2"/>
      <c r="OJZ131" s="2"/>
      <c r="OKA131" s="2"/>
      <c r="OKB131" s="2"/>
      <c r="OKC131" s="2"/>
      <c r="OKD131" s="2"/>
      <c r="OKE131" s="2"/>
      <c r="OKF131" s="2"/>
      <c r="OKG131" s="2"/>
      <c r="OKH131" s="2"/>
      <c r="OKI131" s="2"/>
      <c r="OKJ131" s="2"/>
      <c r="OKK131" s="2"/>
      <c r="OKL131" s="2"/>
      <c r="OKM131" s="2"/>
      <c r="OKN131" s="2"/>
      <c r="OKO131" s="2"/>
      <c r="OKP131" s="2"/>
      <c r="OKQ131" s="2"/>
      <c r="OKR131" s="2"/>
      <c r="OKS131" s="2"/>
      <c r="OKT131" s="2"/>
      <c r="OKU131" s="2"/>
      <c r="OKV131" s="2"/>
      <c r="OKW131" s="2"/>
      <c r="OKX131" s="2"/>
      <c r="OKY131" s="2"/>
      <c r="OKZ131" s="2"/>
      <c r="OLA131" s="2"/>
      <c r="OLB131" s="2"/>
      <c r="OLC131" s="2"/>
      <c r="OLD131" s="2"/>
      <c r="OLE131" s="2"/>
      <c r="OLF131" s="2"/>
      <c r="OLG131" s="2"/>
      <c r="OLH131" s="2"/>
      <c r="OLI131" s="2"/>
      <c r="OLJ131" s="2"/>
      <c r="OLK131" s="2"/>
      <c r="OLL131" s="2"/>
      <c r="OLM131" s="2"/>
      <c r="OLN131" s="2"/>
      <c r="OLO131" s="2"/>
      <c r="OLP131" s="2"/>
      <c r="OLQ131" s="2"/>
      <c r="OLR131" s="2"/>
      <c r="OLS131" s="2"/>
      <c r="OLT131" s="2"/>
      <c r="OLU131" s="2"/>
      <c r="OLV131" s="2"/>
      <c r="OLW131" s="2"/>
      <c r="OLX131" s="2"/>
      <c r="OLY131" s="2"/>
      <c r="OLZ131" s="2"/>
      <c r="OMA131" s="2"/>
      <c r="OMB131" s="2"/>
      <c r="OMC131" s="2"/>
      <c r="OMD131" s="2"/>
      <c r="OME131" s="2"/>
      <c r="OMF131" s="2"/>
      <c r="OMG131" s="2"/>
      <c r="OMH131" s="2"/>
      <c r="OMI131" s="2"/>
      <c r="OMJ131" s="2"/>
      <c r="OMK131" s="2"/>
      <c r="OML131" s="2"/>
      <c r="OMM131" s="2"/>
      <c r="OMN131" s="2"/>
      <c r="OMO131" s="2"/>
      <c r="OMP131" s="2"/>
      <c r="OMQ131" s="2"/>
      <c r="OMR131" s="2"/>
      <c r="OMS131" s="2"/>
      <c r="OMT131" s="2"/>
      <c r="OMU131" s="2"/>
      <c r="OMV131" s="2"/>
      <c r="OMW131" s="2"/>
      <c r="OMX131" s="2"/>
      <c r="OMY131" s="2"/>
      <c r="OMZ131" s="2"/>
      <c r="ONA131" s="2"/>
      <c r="ONB131" s="2"/>
      <c r="ONC131" s="2"/>
      <c r="OND131" s="2"/>
      <c r="ONE131" s="2"/>
      <c r="ONF131" s="2"/>
      <c r="ONG131" s="2"/>
      <c r="ONH131" s="2"/>
      <c r="ONI131" s="2"/>
      <c r="ONJ131" s="2"/>
      <c r="ONK131" s="2"/>
      <c r="ONL131" s="2"/>
      <c r="ONM131" s="2"/>
      <c r="ONN131" s="2"/>
      <c r="ONO131" s="2"/>
      <c r="ONP131" s="2"/>
      <c r="ONQ131" s="2"/>
      <c r="ONR131" s="2"/>
      <c r="ONS131" s="2"/>
      <c r="ONT131" s="2"/>
      <c r="ONU131" s="2"/>
      <c r="ONV131" s="2"/>
      <c r="ONW131" s="2"/>
      <c r="ONX131" s="2"/>
      <c r="ONY131" s="2"/>
      <c r="ONZ131" s="2"/>
      <c r="OOA131" s="2"/>
      <c r="OOB131" s="2"/>
      <c r="OOC131" s="2"/>
      <c r="OOD131" s="2"/>
      <c r="OOE131" s="2"/>
      <c r="OOF131" s="2"/>
      <c r="OOG131" s="2"/>
      <c r="OOH131" s="2"/>
      <c r="OOI131" s="2"/>
      <c r="OOJ131" s="2"/>
      <c r="OOK131" s="2"/>
      <c r="OOL131" s="2"/>
      <c r="OOM131" s="2"/>
      <c r="OON131" s="2"/>
      <c r="OOO131" s="2"/>
      <c r="OOP131" s="2"/>
      <c r="OOQ131" s="2"/>
      <c r="OOR131" s="2"/>
      <c r="OOS131" s="2"/>
      <c r="OOT131" s="2"/>
      <c r="OOU131" s="2"/>
      <c r="OOV131" s="2"/>
      <c r="OOW131" s="2"/>
      <c r="OOX131" s="2"/>
      <c r="OOY131" s="2"/>
      <c r="OOZ131" s="2"/>
      <c r="OPA131" s="2"/>
      <c r="OPB131" s="2"/>
      <c r="OPC131" s="2"/>
      <c r="OPD131" s="2"/>
      <c r="OPE131" s="2"/>
      <c r="OPF131" s="2"/>
      <c r="OPG131" s="2"/>
      <c r="OPH131" s="2"/>
      <c r="OPI131" s="2"/>
      <c r="OPJ131" s="2"/>
      <c r="OPK131" s="2"/>
      <c r="OPL131" s="2"/>
      <c r="OPM131" s="2"/>
      <c r="OPN131" s="2"/>
      <c r="OPO131" s="2"/>
      <c r="OPP131" s="2"/>
      <c r="OPQ131" s="2"/>
      <c r="OPR131" s="2"/>
      <c r="OPS131" s="2"/>
      <c r="OPT131" s="2"/>
      <c r="OPU131" s="2"/>
      <c r="OPV131" s="2"/>
      <c r="OPW131" s="2"/>
      <c r="OPX131" s="2"/>
      <c r="OPY131" s="2"/>
      <c r="OPZ131" s="2"/>
      <c r="OQA131" s="2"/>
      <c r="OQB131" s="2"/>
      <c r="OQC131" s="2"/>
      <c r="OQD131" s="2"/>
      <c r="OQE131" s="2"/>
      <c r="OQF131" s="2"/>
      <c r="OQG131" s="2"/>
      <c r="OQH131" s="2"/>
      <c r="OQI131" s="2"/>
      <c r="OQJ131" s="2"/>
      <c r="OQK131" s="2"/>
      <c r="OQL131" s="2"/>
      <c r="OQM131" s="2"/>
      <c r="OQN131" s="2"/>
      <c r="OQO131" s="2"/>
      <c r="OQP131" s="2"/>
      <c r="OQQ131" s="2"/>
      <c r="OQR131" s="2"/>
      <c r="OQS131" s="2"/>
      <c r="OQT131" s="2"/>
      <c r="OQU131" s="2"/>
      <c r="OQV131" s="2"/>
      <c r="OQW131" s="2"/>
      <c r="OQX131" s="2"/>
      <c r="OQY131" s="2"/>
      <c r="OQZ131" s="2"/>
      <c r="ORA131" s="2"/>
      <c r="ORB131" s="2"/>
      <c r="ORC131" s="2"/>
      <c r="ORD131" s="2"/>
      <c r="ORE131" s="2"/>
      <c r="ORF131" s="2"/>
      <c r="ORG131" s="2"/>
      <c r="ORH131" s="2"/>
      <c r="ORI131" s="2"/>
      <c r="ORJ131" s="2"/>
      <c r="ORK131" s="2"/>
      <c r="ORL131" s="2"/>
      <c r="ORM131" s="2"/>
      <c r="ORN131" s="2"/>
      <c r="ORO131" s="2"/>
      <c r="ORP131" s="2"/>
      <c r="ORQ131" s="2"/>
      <c r="ORR131" s="2"/>
      <c r="ORS131" s="2"/>
      <c r="ORT131" s="2"/>
      <c r="ORU131" s="2"/>
      <c r="ORV131" s="2"/>
      <c r="ORW131" s="2"/>
      <c r="ORX131" s="2"/>
      <c r="ORY131" s="2"/>
      <c r="ORZ131" s="2"/>
      <c r="OSA131" s="2"/>
      <c r="OSB131" s="2"/>
      <c r="OSC131" s="2"/>
      <c r="OSD131" s="2"/>
      <c r="OSE131" s="2"/>
      <c r="OSF131" s="2"/>
      <c r="OSG131" s="2"/>
      <c r="OSH131" s="2"/>
      <c r="OSI131" s="2"/>
      <c r="OSJ131" s="2"/>
      <c r="OSK131" s="2"/>
      <c r="OSL131" s="2"/>
      <c r="OSM131" s="2"/>
      <c r="OSN131" s="2"/>
      <c r="OSO131" s="2"/>
      <c r="OSP131" s="2"/>
      <c r="OSQ131" s="2"/>
      <c r="OSR131" s="2"/>
      <c r="OSS131" s="2"/>
      <c r="OST131" s="2"/>
      <c r="OSU131" s="2"/>
      <c r="OSV131" s="2"/>
      <c r="OSW131" s="2"/>
      <c r="OSX131" s="2"/>
      <c r="OSY131" s="2"/>
      <c r="OSZ131" s="2"/>
      <c r="OTA131" s="2"/>
      <c r="OTB131" s="2"/>
      <c r="OTC131" s="2"/>
      <c r="OTD131" s="2"/>
      <c r="OTE131" s="2"/>
      <c r="OTF131" s="2"/>
      <c r="OTG131" s="2"/>
      <c r="OTH131" s="2"/>
      <c r="OTI131" s="2"/>
      <c r="OTJ131" s="2"/>
      <c r="OTK131" s="2"/>
      <c r="OTL131" s="2"/>
      <c r="OTM131" s="2"/>
      <c r="OTN131" s="2"/>
      <c r="OTO131" s="2"/>
      <c r="OTP131" s="2"/>
      <c r="OTQ131" s="2"/>
      <c r="OTR131" s="2"/>
      <c r="OTS131" s="2"/>
      <c r="OTT131" s="2"/>
      <c r="OTU131" s="2"/>
      <c r="OTV131" s="2"/>
      <c r="OTW131" s="2"/>
      <c r="OTX131" s="2"/>
      <c r="OTY131" s="2"/>
      <c r="OTZ131" s="2"/>
      <c r="OUA131" s="2"/>
      <c r="OUB131" s="2"/>
      <c r="OUC131" s="2"/>
      <c r="OUD131" s="2"/>
      <c r="OUE131" s="2"/>
      <c r="OUF131" s="2"/>
      <c r="OUG131" s="2"/>
      <c r="OUH131" s="2"/>
      <c r="OUI131" s="2"/>
      <c r="OUJ131" s="2"/>
      <c r="OUK131" s="2"/>
      <c r="OUL131" s="2"/>
      <c r="OUM131" s="2"/>
      <c r="OUN131" s="2"/>
      <c r="OUO131" s="2"/>
      <c r="OUP131" s="2"/>
      <c r="OUQ131" s="2"/>
      <c r="OUR131" s="2"/>
      <c r="OUS131" s="2"/>
      <c r="OUT131" s="2"/>
      <c r="OUU131" s="2"/>
      <c r="OUV131" s="2"/>
      <c r="OUW131" s="2"/>
      <c r="OUX131" s="2"/>
      <c r="OUY131" s="2"/>
      <c r="OUZ131" s="2"/>
      <c r="OVA131" s="2"/>
      <c r="OVB131" s="2"/>
      <c r="OVC131" s="2"/>
      <c r="OVD131" s="2"/>
      <c r="OVE131" s="2"/>
      <c r="OVF131" s="2"/>
      <c r="OVG131" s="2"/>
      <c r="OVH131" s="2"/>
      <c r="OVI131" s="2"/>
      <c r="OVJ131" s="2"/>
      <c r="OVK131" s="2"/>
      <c r="OVL131" s="2"/>
      <c r="OVM131" s="2"/>
      <c r="OVN131" s="2"/>
      <c r="OVO131" s="2"/>
      <c r="OVP131" s="2"/>
      <c r="OVQ131" s="2"/>
      <c r="OVR131" s="2"/>
      <c r="OVS131" s="2"/>
      <c r="OVT131" s="2"/>
      <c r="OVU131" s="2"/>
      <c r="OVV131" s="2"/>
      <c r="OVW131" s="2"/>
      <c r="OVX131" s="2"/>
      <c r="OVY131" s="2"/>
      <c r="OVZ131" s="2"/>
      <c r="OWA131" s="2"/>
      <c r="OWB131" s="2"/>
      <c r="OWC131" s="2"/>
      <c r="OWD131" s="2"/>
      <c r="OWE131" s="2"/>
      <c r="OWF131" s="2"/>
      <c r="OWG131" s="2"/>
      <c r="OWH131" s="2"/>
      <c r="OWI131" s="2"/>
      <c r="OWJ131" s="2"/>
      <c r="OWK131" s="2"/>
      <c r="OWL131" s="2"/>
      <c r="OWM131" s="2"/>
      <c r="OWN131" s="2"/>
      <c r="OWO131" s="2"/>
      <c r="OWP131" s="2"/>
      <c r="OWQ131" s="2"/>
      <c r="OWR131" s="2"/>
      <c r="OWS131" s="2"/>
      <c r="OWT131" s="2"/>
      <c r="OWU131" s="2"/>
      <c r="OWV131" s="2"/>
      <c r="OWW131" s="2"/>
      <c r="OWX131" s="2"/>
      <c r="OWY131" s="2"/>
      <c r="OWZ131" s="2"/>
      <c r="OXA131" s="2"/>
      <c r="OXB131" s="2"/>
      <c r="OXC131" s="2"/>
      <c r="OXD131" s="2"/>
      <c r="OXE131" s="2"/>
      <c r="OXF131" s="2"/>
      <c r="OXG131" s="2"/>
      <c r="OXH131" s="2"/>
      <c r="OXI131" s="2"/>
      <c r="OXJ131" s="2"/>
      <c r="OXK131" s="2"/>
      <c r="OXL131" s="2"/>
      <c r="OXM131" s="2"/>
      <c r="OXN131" s="2"/>
      <c r="OXO131" s="2"/>
      <c r="OXP131" s="2"/>
      <c r="OXQ131" s="2"/>
      <c r="OXR131" s="2"/>
      <c r="OXS131" s="2"/>
      <c r="OXT131" s="2"/>
      <c r="OXU131" s="2"/>
      <c r="OXV131" s="2"/>
      <c r="OXW131" s="2"/>
      <c r="OXX131" s="2"/>
      <c r="OXY131" s="2"/>
      <c r="OXZ131" s="2"/>
      <c r="OYA131" s="2"/>
      <c r="OYB131" s="2"/>
      <c r="OYC131" s="2"/>
      <c r="OYD131" s="2"/>
      <c r="OYE131" s="2"/>
      <c r="OYF131" s="2"/>
      <c r="OYG131" s="2"/>
      <c r="OYH131" s="2"/>
      <c r="OYI131" s="2"/>
      <c r="OYJ131" s="2"/>
      <c r="OYK131" s="2"/>
      <c r="OYL131" s="2"/>
      <c r="OYM131" s="2"/>
      <c r="OYN131" s="2"/>
      <c r="OYO131" s="2"/>
      <c r="OYP131" s="2"/>
      <c r="OYQ131" s="2"/>
      <c r="OYR131" s="2"/>
      <c r="OYS131" s="2"/>
      <c r="OYT131" s="2"/>
      <c r="OYU131" s="2"/>
      <c r="OYV131" s="2"/>
      <c r="OYW131" s="2"/>
      <c r="OYX131" s="2"/>
      <c r="OYY131" s="2"/>
      <c r="OYZ131" s="2"/>
      <c r="OZA131" s="2"/>
      <c r="OZB131" s="2"/>
      <c r="OZC131" s="2"/>
      <c r="OZD131" s="2"/>
      <c r="OZE131" s="2"/>
      <c r="OZF131" s="2"/>
      <c r="OZG131" s="2"/>
      <c r="OZH131" s="2"/>
      <c r="OZI131" s="2"/>
      <c r="OZJ131" s="2"/>
      <c r="OZK131" s="2"/>
      <c r="OZL131" s="2"/>
      <c r="OZM131" s="2"/>
      <c r="OZN131" s="2"/>
      <c r="OZO131" s="2"/>
      <c r="OZP131" s="2"/>
      <c r="OZQ131" s="2"/>
      <c r="OZR131" s="2"/>
      <c r="OZS131" s="2"/>
      <c r="OZT131" s="2"/>
      <c r="OZU131" s="2"/>
      <c r="OZV131" s="2"/>
      <c r="OZW131" s="2"/>
      <c r="OZX131" s="2"/>
      <c r="OZY131" s="2"/>
      <c r="OZZ131" s="2"/>
      <c r="PAA131" s="2"/>
      <c r="PAB131" s="2"/>
      <c r="PAC131" s="2"/>
      <c r="PAD131" s="2"/>
      <c r="PAE131" s="2"/>
      <c r="PAF131" s="2"/>
      <c r="PAG131" s="2"/>
      <c r="PAH131" s="2"/>
      <c r="PAI131" s="2"/>
      <c r="PAJ131" s="2"/>
      <c r="PAK131" s="2"/>
      <c r="PAL131" s="2"/>
      <c r="PAM131" s="2"/>
      <c r="PAN131" s="2"/>
      <c r="PAO131" s="2"/>
      <c r="PAP131" s="2"/>
      <c r="PAQ131" s="2"/>
      <c r="PAR131" s="2"/>
      <c r="PAS131" s="2"/>
      <c r="PAT131" s="2"/>
      <c r="PAU131" s="2"/>
      <c r="PAV131" s="2"/>
      <c r="PAW131" s="2"/>
      <c r="PAX131" s="2"/>
      <c r="PAY131" s="2"/>
      <c r="PAZ131" s="2"/>
      <c r="PBA131" s="2"/>
      <c r="PBB131" s="2"/>
      <c r="PBC131" s="2"/>
      <c r="PBD131" s="2"/>
      <c r="PBE131" s="2"/>
      <c r="PBF131" s="2"/>
      <c r="PBG131" s="2"/>
      <c r="PBH131" s="2"/>
      <c r="PBI131" s="2"/>
      <c r="PBJ131" s="2"/>
      <c r="PBK131" s="2"/>
      <c r="PBL131" s="2"/>
      <c r="PBM131" s="2"/>
      <c r="PBN131" s="2"/>
      <c r="PBO131" s="2"/>
      <c r="PBP131" s="2"/>
      <c r="PBQ131" s="2"/>
      <c r="PBR131" s="2"/>
      <c r="PBS131" s="2"/>
      <c r="PBT131" s="2"/>
      <c r="PBU131" s="2"/>
      <c r="PBV131" s="2"/>
      <c r="PBW131" s="2"/>
      <c r="PBX131" s="2"/>
      <c r="PBY131" s="2"/>
      <c r="PBZ131" s="2"/>
      <c r="PCA131" s="2"/>
      <c r="PCB131" s="2"/>
      <c r="PCC131" s="2"/>
      <c r="PCD131" s="2"/>
      <c r="PCE131" s="2"/>
      <c r="PCF131" s="2"/>
      <c r="PCG131" s="2"/>
      <c r="PCH131" s="2"/>
      <c r="PCI131" s="2"/>
      <c r="PCJ131" s="2"/>
      <c r="PCK131" s="2"/>
      <c r="PCL131" s="2"/>
      <c r="PCM131" s="2"/>
      <c r="PCN131" s="2"/>
      <c r="PCO131" s="2"/>
      <c r="PCP131" s="2"/>
      <c r="PCQ131" s="2"/>
      <c r="PCR131" s="2"/>
      <c r="PCS131" s="2"/>
      <c r="PCT131" s="2"/>
      <c r="PCU131" s="2"/>
      <c r="PCV131" s="2"/>
      <c r="PCW131" s="2"/>
      <c r="PCX131" s="2"/>
      <c r="PCY131" s="2"/>
      <c r="PCZ131" s="2"/>
      <c r="PDA131" s="2"/>
      <c r="PDB131" s="2"/>
      <c r="PDC131" s="2"/>
      <c r="PDD131" s="2"/>
      <c r="PDE131" s="2"/>
      <c r="PDF131" s="2"/>
      <c r="PDG131" s="2"/>
      <c r="PDH131" s="2"/>
      <c r="PDI131" s="2"/>
      <c r="PDJ131" s="2"/>
      <c r="PDK131" s="2"/>
      <c r="PDL131" s="2"/>
      <c r="PDM131" s="2"/>
      <c r="PDN131" s="2"/>
      <c r="PDO131" s="2"/>
      <c r="PDP131" s="2"/>
      <c r="PDQ131" s="2"/>
      <c r="PDR131" s="2"/>
      <c r="PDS131" s="2"/>
      <c r="PDT131" s="2"/>
      <c r="PDU131" s="2"/>
      <c r="PDV131" s="2"/>
      <c r="PDW131" s="2"/>
      <c r="PDX131" s="2"/>
      <c r="PDY131" s="2"/>
      <c r="PDZ131" s="2"/>
      <c r="PEA131" s="2"/>
      <c r="PEB131" s="2"/>
      <c r="PEC131" s="2"/>
      <c r="PED131" s="2"/>
      <c r="PEE131" s="2"/>
      <c r="PEF131" s="2"/>
      <c r="PEG131" s="2"/>
      <c r="PEH131" s="2"/>
      <c r="PEI131" s="2"/>
      <c r="PEJ131" s="2"/>
      <c r="PEK131" s="2"/>
      <c r="PEL131" s="2"/>
      <c r="PEM131" s="2"/>
      <c r="PEN131" s="2"/>
      <c r="PEO131" s="2"/>
      <c r="PEP131" s="2"/>
      <c r="PEQ131" s="2"/>
      <c r="PER131" s="2"/>
      <c r="PES131" s="2"/>
      <c r="PET131" s="2"/>
      <c r="PEU131" s="2"/>
      <c r="PEV131" s="2"/>
      <c r="PEW131" s="2"/>
      <c r="PEX131" s="2"/>
      <c r="PEY131" s="2"/>
      <c r="PEZ131" s="2"/>
      <c r="PFA131" s="2"/>
      <c r="PFB131" s="2"/>
      <c r="PFC131" s="2"/>
      <c r="PFD131" s="2"/>
      <c r="PFE131" s="2"/>
      <c r="PFF131" s="2"/>
      <c r="PFG131" s="2"/>
      <c r="PFH131" s="2"/>
      <c r="PFI131" s="2"/>
      <c r="PFJ131" s="2"/>
      <c r="PFK131" s="2"/>
      <c r="PFL131" s="2"/>
      <c r="PFM131" s="2"/>
      <c r="PFN131" s="2"/>
      <c r="PFO131" s="2"/>
      <c r="PFP131" s="2"/>
      <c r="PFQ131" s="2"/>
      <c r="PFR131" s="2"/>
      <c r="PFS131" s="2"/>
      <c r="PFT131" s="2"/>
      <c r="PFU131" s="2"/>
      <c r="PFV131" s="2"/>
      <c r="PFW131" s="2"/>
      <c r="PFX131" s="2"/>
      <c r="PFY131" s="2"/>
      <c r="PFZ131" s="2"/>
      <c r="PGA131" s="2"/>
      <c r="PGB131" s="2"/>
      <c r="PGC131" s="2"/>
      <c r="PGD131" s="2"/>
      <c r="PGE131" s="2"/>
      <c r="PGF131" s="2"/>
      <c r="PGG131" s="2"/>
      <c r="PGH131" s="2"/>
      <c r="PGI131" s="2"/>
      <c r="PGJ131" s="2"/>
      <c r="PGK131" s="2"/>
      <c r="PGL131" s="2"/>
      <c r="PGM131" s="2"/>
      <c r="PGN131" s="2"/>
      <c r="PGO131" s="2"/>
      <c r="PGP131" s="2"/>
      <c r="PGQ131" s="2"/>
      <c r="PGR131" s="2"/>
      <c r="PGS131" s="2"/>
      <c r="PGT131" s="2"/>
      <c r="PGU131" s="2"/>
      <c r="PGV131" s="2"/>
      <c r="PGW131" s="2"/>
      <c r="PGX131" s="2"/>
      <c r="PGY131" s="2"/>
      <c r="PGZ131" s="2"/>
      <c r="PHA131" s="2"/>
      <c r="PHB131" s="2"/>
      <c r="PHC131" s="2"/>
      <c r="PHD131" s="2"/>
      <c r="PHE131" s="2"/>
      <c r="PHF131" s="2"/>
      <c r="PHG131" s="2"/>
      <c r="PHH131" s="2"/>
      <c r="PHI131" s="2"/>
      <c r="PHJ131" s="2"/>
      <c r="PHK131" s="2"/>
      <c r="PHL131" s="2"/>
      <c r="PHM131" s="2"/>
      <c r="PHN131" s="2"/>
      <c r="PHO131" s="2"/>
      <c r="PHP131" s="2"/>
      <c r="PHQ131" s="2"/>
      <c r="PHR131" s="2"/>
      <c r="PHS131" s="2"/>
      <c r="PHT131" s="2"/>
      <c r="PHU131" s="2"/>
      <c r="PHV131" s="2"/>
      <c r="PHW131" s="2"/>
      <c r="PHX131" s="2"/>
      <c r="PHY131" s="2"/>
      <c r="PHZ131" s="2"/>
      <c r="PIA131" s="2"/>
      <c r="PIB131" s="2"/>
      <c r="PIC131" s="2"/>
      <c r="PID131" s="2"/>
      <c r="PIE131" s="2"/>
      <c r="PIF131" s="2"/>
      <c r="PIG131" s="2"/>
      <c r="PIH131" s="2"/>
      <c r="PII131" s="2"/>
      <c r="PIJ131" s="2"/>
      <c r="PIK131" s="2"/>
      <c r="PIL131" s="2"/>
      <c r="PIM131" s="2"/>
      <c r="PIN131" s="2"/>
      <c r="PIO131" s="2"/>
      <c r="PIP131" s="2"/>
      <c r="PIQ131" s="2"/>
      <c r="PIR131" s="2"/>
      <c r="PIS131" s="2"/>
      <c r="PIT131" s="2"/>
      <c r="PIU131" s="2"/>
      <c r="PIV131" s="2"/>
      <c r="PIW131" s="2"/>
      <c r="PIX131" s="2"/>
      <c r="PIY131" s="2"/>
      <c r="PIZ131" s="2"/>
      <c r="PJA131" s="2"/>
      <c r="PJB131" s="2"/>
      <c r="PJC131" s="2"/>
      <c r="PJD131" s="2"/>
      <c r="PJE131" s="2"/>
      <c r="PJF131" s="2"/>
      <c r="PJG131" s="2"/>
      <c r="PJH131" s="2"/>
      <c r="PJI131" s="2"/>
      <c r="PJJ131" s="2"/>
      <c r="PJK131" s="2"/>
      <c r="PJL131" s="2"/>
      <c r="PJM131" s="2"/>
      <c r="PJN131" s="2"/>
      <c r="PJO131" s="2"/>
      <c r="PJP131" s="2"/>
      <c r="PJQ131" s="2"/>
      <c r="PJR131" s="2"/>
      <c r="PJS131" s="2"/>
      <c r="PJT131" s="2"/>
      <c r="PJU131" s="2"/>
      <c r="PJV131" s="2"/>
      <c r="PJW131" s="2"/>
      <c r="PJX131" s="2"/>
      <c r="PJY131" s="2"/>
      <c r="PJZ131" s="2"/>
      <c r="PKA131" s="2"/>
      <c r="PKB131" s="2"/>
      <c r="PKC131" s="2"/>
      <c r="PKD131" s="2"/>
      <c r="PKE131" s="2"/>
      <c r="PKF131" s="2"/>
      <c r="PKG131" s="2"/>
      <c r="PKH131" s="2"/>
      <c r="PKI131" s="2"/>
      <c r="PKJ131" s="2"/>
      <c r="PKK131" s="2"/>
      <c r="PKL131" s="2"/>
      <c r="PKM131" s="2"/>
      <c r="PKN131" s="2"/>
      <c r="PKO131" s="2"/>
      <c r="PKP131" s="2"/>
      <c r="PKQ131" s="2"/>
      <c r="PKR131" s="2"/>
      <c r="PKS131" s="2"/>
      <c r="PKT131" s="2"/>
      <c r="PKU131" s="2"/>
      <c r="PKV131" s="2"/>
      <c r="PKW131" s="2"/>
      <c r="PKX131" s="2"/>
      <c r="PKY131" s="2"/>
      <c r="PKZ131" s="2"/>
      <c r="PLA131" s="2"/>
      <c r="PLB131" s="2"/>
      <c r="PLC131" s="2"/>
      <c r="PLD131" s="2"/>
      <c r="PLE131" s="2"/>
      <c r="PLF131" s="2"/>
      <c r="PLG131" s="2"/>
      <c r="PLH131" s="2"/>
      <c r="PLI131" s="2"/>
      <c r="PLJ131" s="2"/>
      <c r="PLK131" s="2"/>
      <c r="PLL131" s="2"/>
      <c r="PLM131" s="2"/>
      <c r="PLN131" s="2"/>
      <c r="PLO131" s="2"/>
      <c r="PLP131" s="2"/>
      <c r="PLQ131" s="2"/>
      <c r="PLR131" s="2"/>
      <c r="PLS131" s="2"/>
      <c r="PLT131" s="2"/>
      <c r="PLU131" s="2"/>
      <c r="PLV131" s="2"/>
      <c r="PLW131" s="2"/>
      <c r="PLX131" s="2"/>
      <c r="PLY131" s="2"/>
      <c r="PLZ131" s="2"/>
      <c r="PMA131" s="2"/>
      <c r="PMB131" s="2"/>
      <c r="PMC131" s="2"/>
      <c r="PMD131" s="2"/>
      <c r="PME131" s="2"/>
      <c r="PMF131" s="2"/>
      <c r="PMG131" s="2"/>
      <c r="PMH131" s="2"/>
      <c r="PMI131" s="2"/>
      <c r="PMJ131" s="2"/>
      <c r="PMK131" s="2"/>
      <c r="PML131" s="2"/>
      <c r="PMM131" s="2"/>
      <c r="PMN131" s="2"/>
      <c r="PMO131" s="2"/>
      <c r="PMP131" s="2"/>
      <c r="PMQ131" s="2"/>
      <c r="PMR131" s="2"/>
      <c r="PMS131" s="2"/>
      <c r="PMT131" s="2"/>
      <c r="PMU131" s="2"/>
      <c r="PMV131" s="2"/>
      <c r="PMW131" s="2"/>
      <c r="PMX131" s="2"/>
      <c r="PMY131" s="2"/>
      <c r="PMZ131" s="2"/>
      <c r="PNA131" s="2"/>
      <c r="PNB131" s="2"/>
      <c r="PNC131" s="2"/>
      <c r="PND131" s="2"/>
      <c r="PNE131" s="2"/>
      <c r="PNF131" s="2"/>
      <c r="PNG131" s="2"/>
      <c r="PNH131" s="2"/>
      <c r="PNI131" s="2"/>
      <c r="PNJ131" s="2"/>
      <c r="PNK131" s="2"/>
      <c r="PNL131" s="2"/>
      <c r="PNM131" s="2"/>
      <c r="PNN131" s="2"/>
      <c r="PNO131" s="2"/>
      <c r="PNP131" s="2"/>
      <c r="PNQ131" s="2"/>
      <c r="PNR131" s="2"/>
      <c r="PNS131" s="2"/>
      <c r="PNT131" s="2"/>
      <c r="PNU131" s="2"/>
      <c r="PNV131" s="2"/>
      <c r="PNW131" s="2"/>
      <c r="PNX131" s="2"/>
      <c r="PNY131" s="2"/>
      <c r="PNZ131" s="2"/>
      <c r="POA131" s="2"/>
      <c r="POB131" s="2"/>
      <c r="POC131" s="2"/>
      <c r="POD131" s="2"/>
      <c r="POE131" s="2"/>
      <c r="POF131" s="2"/>
      <c r="POG131" s="2"/>
      <c r="POH131" s="2"/>
      <c r="POI131" s="2"/>
      <c r="POJ131" s="2"/>
      <c r="POK131" s="2"/>
      <c r="POL131" s="2"/>
      <c r="POM131" s="2"/>
      <c r="PON131" s="2"/>
      <c r="POO131" s="2"/>
      <c r="POP131" s="2"/>
      <c r="POQ131" s="2"/>
      <c r="POR131" s="2"/>
      <c r="POS131" s="2"/>
      <c r="POT131" s="2"/>
      <c r="POU131" s="2"/>
      <c r="POV131" s="2"/>
      <c r="POW131" s="2"/>
      <c r="POX131" s="2"/>
      <c r="POY131" s="2"/>
      <c r="POZ131" s="2"/>
      <c r="PPA131" s="2"/>
      <c r="PPB131" s="2"/>
      <c r="PPC131" s="2"/>
      <c r="PPD131" s="2"/>
      <c r="PPE131" s="2"/>
      <c r="PPF131" s="2"/>
      <c r="PPG131" s="2"/>
      <c r="PPH131" s="2"/>
      <c r="PPI131" s="2"/>
      <c r="PPJ131" s="2"/>
      <c r="PPK131" s="2"/>
      <c r="PPL131" s="2"/>
      <c r="PPM131" s="2"/>
      <c r="PPN131" s="2"/>
      <c r="PPO131" s="2"/>
      <c r="PPP131" s="2"/>
      <c r="PPQ131" s="2"/>
      <c r="PPR131" s="2"/>
      <c r="PPS131" s="2"/>
      <c r="PPT131" s="2"/>
      <c r="PPU131" s="2"/>
      <c r="PPV131" s="2"/>
      <c r="PPW131" s="2"/>
      <c r="PPX131" s="2"/>
      <c r="PPY131" s="2"/>
      <c r="PPZ131" s="2"/>
      <c r="PQA131" s="2"/>
      <c r="PQB131" s="2"/>
      <c r="PQC131" s="2"/>
      <c r="PQD131" s="2"/>
      <c r="PQE131" s="2"/>
      <c r="PQF131" s="2"/>
      <c r="PQG131" s="2"/>
      <c r="PQH131" s="2"/>
      <c r="PQI131" s="2"/>
      <c r="PQJ131" s="2"/>
      <c r="PQK131" s="2"/>
      <c r="PQL131" s="2"/>
      <c r="PQM131" s="2"/>
      <c r="PQN131" s="2"/>
      <c r="PQO131" s="2"/>
      <c r="PQP131" s="2"/>
      <c r="PQQ131" s="2"/>
      <c r="PQR131" s="2"/>
      <c r="PQS131" s="2"/>
      <c r="PQT131" s="2"/>
      <c r="PQU131" s="2"/>
      <c r="PQV131" s="2"/>
      <c r="PQW131" s="2"/>
      <c r="PQX131" s="2"/>
      <c r="PQY131" s="2"/>
      <c r="PQZ131" s="2"/>
      <c r="PRA131" s="2"/>
      <c r="PRB131" s="2"/>
      <c r="PRC131" s="2"/>
      <c r="PRD131" s="2"/>
      <c r="PRE131" s="2"/>
      <c r="PRF131" s="2"/>
      <c r="PRG131" s="2"/>
      <c r="PRH131" s="2"/>
      <c r="PRI131" s="2"/>
      <c r="PRJ131" s="2"/>
      <c r="PRK131" s="2"/>
      <c r="PRL131" s="2"/>
      <c r="PRM131" s="2"/>
      <c r="PRN131" s="2"/>
      <c r="PRO131" s="2"/>
      <c r="PRP131" s="2"/>
      <c r="PRQ131" s="2"/>
      <c r="PRR131" s="2"/>
      <c r="PRS131" s="2"/>
      <c r="PRT131" s="2"/>
      <c r="PRU131" s="2"/>
      <c r="PRV131" s="2"/>
      <c r="PRW131" s="2"/>
      <c r="PRX131" s="2"/>
      <c r="PRY131" s="2"/>
      <c r="PRZ131" s="2"/>
      <c r="PSA131" s="2"/>
      <c r="PSB131" s="2"/>
      <c r="PSC131" s="2"/>
      <c r="PSD131" s="2"/>
      <c r="PSE131" s="2"/>
      <c r="PSF131" s="2"/>
      <c r="PSG131" s="2"/>
      <c r="PSH131" s="2"/>
      <c r="PSI131" s="2"/>
      <c r="PSJ131" s="2"/>
      <c r="PSK131" s="2"/>
      <c r="PSL131" s="2"/>
      <c r="PSM131" s="2"/>
      <c r="PSN131" s="2"/>
      <c r="PSO131" s="2"/>
      <c r="PSP131" s="2"/>
      <c r="PSQ131" s="2"/>
      <c r="PSR131" s="2"/>
      <c r="PSS131" s="2"/>
      <c r="PST131" s="2"/>
      <c r="PSU131" s="2"/>
      <c r="PSV131" s="2"/>
      <c r="PSW131" s="2"/>
      <c r="PSX131" s="2"/>
      <c r="PSY131" s="2"/>
      <c r="PSZ131" s="2"/>
      <c r="PTA131" s="2"/>
      <c r="PTB131" s="2"/>
      <c r="PTC131" s="2"/>
      <c r="PTD131" s="2"/>
      <c r="PTE131" s="2"/>
      <c r="PTF131" s="2"/>
      <c r="PTG131" s="2"/>
      <c r="PTH131" s="2"/>
      <c r="PTI131" s="2"/>
      <c r="PTJ131" s="2"/>
      <c r="PTK131" s="2"/>
      <c r="PTL131" s="2"/>
      <c r="PTM131" s="2"/>
      <c r="PTN131" s="2"/>
      <c r="PTO131" s="2"/>
      <c r="PTP131" s="2"/>
      <c r="PTQ131" s="2"/>
      <c r="PTR131" s="2"/>
      <c r="PTS131" s="2"/>
      <c r="PTT131" s="2"/>
      <c r="PTU131" s="2"/>
      <c r="PTV131" s="2"/>
      <c r="PTW131" s="2"/>
      <c r="PTX131" s="2"/>
      <c r="PTY131" s="2"/>
      <c r="PTZ131" s="2"/>
      <c r="PUA131" s="2"/>
      <c r="PUB131" s="2"/>
      <c r="PUC131" s="2"/>
      <c r="PUD131" s="2"/>
      <c r="PUE131" s="2"/>
      <c r="PUF131" s="2"/>
      <c r="PUG131" s="2"/>
      <c r="PUH131" s="2"/>
      <c r="PUI131" s="2"/>
      <c r="PUJ131" s="2"/>
      <c r="PUK131" s="2"/>
      <c r="PUL131" s="2"/>
      <c r="PUM131" s="2"/>
      <c r="PUN131" s="2"/>
      <c r="PUO131" s="2"/>
      <c r="PUP131" s="2"/>
      <c r="PUQ131" s="2"/>
      <c r="PUR131" s="2"/>
      <c r="PUS131" s="2"/>
      <c r="PUT131" s="2"/>
      <c r="PUU131" s="2"/>
      <c r="PUV131" s="2"/>
      <c r="PUW131" s="2"/>
      <c r="PUX131" s="2"/>
      <c r="PUY131" s="2"/>
      <c r="PUZ131" s="2"/>
      <c r="PVA131" s="2"/>
      <c r="PVB131" s="2"/>
      <c r="PVC131" s="2"/>
      <c r="PVD131" s="2"/>
      <c r="PVE131" s="2"/>
      <c r="PVF131" s="2"/>
      <c r="PVG131" s="2"/>
      <c r="PVH131" s="2"/>
      <c r="PVI131" s="2"/>
      <c r="PVJ131" s="2"/>
      <c r="PVK131" s="2"/>
      <c r="PVL131" s="2"/>
      <c r="PVM131" s="2"/>
      <c r="PVN131" s="2"/>
      <c r="PVO131" s="2"/>
      <c r="PVP131" s="2"/>
      <c r="PVQ131" s="2"/>
      <c r="PVR131" s="2"/>
      <c r="PVS131" s="2"/>
      <c r="PVT131" s="2"/>
      <c r="PVU131" s="2"/>
      <c r="PVV131" s="2"/>
      <c r="PVW131" s="2"/>
      <c r="PVX131" s="2"/>
      <c r="PVY131" s="2"/>
      <c r="PVZ131" s="2"/>
      <c r="PWA131" s="2"/>
      <c r="PWB131" s="2"/>
      <c r="PWC131" s="2"/>
      <c r="PWD131" s="2"/>
      <c r="PWE131" s="2"/>
      <c r="PWF131" s="2"/>
      <c r="PWG131" s="2"/>
      <c r="PWH131" s="2"/>
      <c r="PWI131" s="2"/>
      <c r="PWJ131" s="2"/>
      <c r="PWK131" s="2"/>
      <c r="PWL131" s="2"/>
      <c r="PWM131" s="2"/>
      <c r="PWN131" s="2"/>
      <c r="PWO131" s="2"/>
      <c r="PWP131" s="2"/>
      <c r="PWQ131" s="2"/>
      <c r="PWR131" s="2"/>
      <c r="PWS131" s="2"/>
      <c r="PWT131" s="2"/>
      <c r="PWU131" s="2"/>
      <c r="PWV131" s="2"/>
      <c r="PWW131" s="2"/>
      <c r="PWX131" s="2"/>
      <c r="PWY131" s="2"/>
      <c r="PWZ131" s="2"/>
      <c r="PXA131" s="2"/>
      <c r="PXB131" s="2"/>
      <c r="PXC131" s="2"/>
      <c r="PXD131" s="2"/>
      <c r="PXE131" s="2"/>
      <c r="PXF131" s="2"/>
      <c r="PXG131" s="2"/>
      <c r="PXH131" s="2"/>
      <c r="PXI131" s="2"/>
      <c r="PXJ131" s="2"/>
      <c r="PXK131" s="2"/>
      <c r="PXL131" s="2"/>
      <c r="PXM131" s="2"/>
      <c r="PXN131" s="2"/>
      <c r="PXO131" s="2"/>
      <c r="PXP131" s="2"/>
      <c r="PXQ131" s="2"/>
      <c r="PXR131" s="2"/>
      <c r="PXS131" s="2"/>
      <c r="PXT131" s="2"/>
      <c r="PXU131" s="2"/>
      <c r="PXV131" s="2"/>
      <c r="PXW131" s="2"/>
      <c r="PXX131" s="2"/>
      <c r="PXY131" s="2"/>
      <c r="PXZ131" s="2"/>
      <c r="PYA131" s="2"/>
      <c r="PYB131" s="2"/>
      <c r="PYC131" s="2"/>
      <c r="PYD131" s="2"/>
      <c r="PYE131" s="2"/>
      <c r="PYF131" s="2"/>
      <c r="PYG131" s="2"/>
      <c r="PYH131" s="2"/>
      <c r="PYI131" s="2"/>
      <c r="PYJ131" s="2"/>
      <c r="PYK131" s="2"/>
      <c r="PYL131" s="2"/>
      <c r="PYM131" s="2"/>
      <c r="PYN131" s="2"/>
      <c r="PYO131" s="2"/>
      <c r="PYP131" s="2"/>
      <c r="PYQ131" s="2"/>
      <c r="PYR131" s="2"/>
      <c r="PYS131" s="2"/>
      <c r="PYT131" s="2"/>
      <c r="PYU131" s="2"/>
      <c r="PYV131" s="2"/>
      <c r="PYW131" s="2"/>
      <c r="PYX131" s="2"/>
      <c r="PYY131" s="2"/>
      <c r="PYZ131" s="2"/>
      <c r="PZA131" s="2"/>
      <c r="PZB131" s="2"/>
      <c r="PZC131" s="2"/>
      <c r="PZD131" s="2"/>
      <c r="PZE131" s="2"/>
      <c r="PZF131" s="2"/>
      <c r="PZG131" s="2"/>
      <c r="PZH131" s="2"/>
      <c r="PZI131" s="2"/>
      <c r="PZJ131" s="2"/>
      <c r="PZK131" s="2"/>
      <c r="PZL131" s="2"/>
      <c r="PZM131" s="2"/>
      <c r="PZN131" s="2"/>
      <c r="PZO131" s="2"/>
      <c r="PZP131" s="2"/>
      <c r="PZQ131" s="2"/>
      <c r="PZR131" s="2"/>
      <c r="PZS131" s="2"/>
      <c r="PZT131" s="2"/>
      <c r="PZU131" s="2"/>
      <c r="PZV131" s="2"/>
      <c r="PZW131" s="2"/>
      <c r="PZX131" s="2"/>
      <c r="PZY131" s="2"/>
      <c r="PZZ131" s="2"/>
      <c r="QAA131" s="2"/>
      <c r="QAB131" s="2"/>
      <c r="QAC131" s="2"/>
      <c r="QAD131" s="2"/>
      <c r="QAE131" s="2"/>
      <c r="QAF131" s="2"/>
      <c r="QAG131" s="2"/>
      <c r="QAH131" s="2"/>
      <c r="QAI131" s="2"/>
      <c r="QAJ131" s="2"/>
      <c r="QAK131" s="2"/>
      <c r="QAL131" s="2"/>
      <c r="QAM131" s="2"/>
      <c r="QAN131" s="2"/>
      <c r="QAO131" s="2"/>
      <c r="QAP131" s="2"/>
      <c r="QAQ131" s="2"/>
      <c r="QAR131" s="2"/>
      <c r="QAS131" s="2"/>
      <c r="QAT131" s="2"/>
      <c r="QAU131" s="2"/>
      <c r="QAV131" s="2"/>
      <c r="QAW131" s="2"/>
      <c r="QAX131" s="2"/>
      <c r="QAY131" s="2"/>
      <c r="QAZ131" s="2"/>
      <c r="QBA131" s="2"/>
      <c r="QBB131" s="2"/>
      <c r="QBC131" s="2"/>
      <c r="QBD131" s="2"/>
      <c r="QBE131" s="2"/>
      <c r="QBF131" s="2"/>
      <c r="QBG131" s="2"/>
      <c r="QBH131" s="2"/>
      <c r="QBI131" s="2"/>
      <c r="QBJ131" s="2"/>
      <c r="QBK131" s="2"/>
      <c r="QBL131" s="2"/>
      <c r="QBM131" s="2"/>
      <c r="QBN131" s="2"/>
      <c r="QBO131" s="2"/>
      <c r="QBP131" s="2"/>
      <c r="QBQ131" s="2"/>
      <c r="QBR131" s="2"/>
      <c r="QBS131" s="2"/>
      <c r="QBT131" s="2"/>
      <c r="QBU131" s="2"/>
      <c r="QBV131" s="2"/>
      <c r="QBW131" s="2"/>
      <c r="QBX131" s="2"/>
      <c r="QBY131" s="2"/>
      <c r="QBZ131" s="2"/>
      <c r="QCA131" s="2"/>
      <c r="QCB131" s="2"/>
      <c r="QCC131" s="2"/>
      <c r="QCD131" s="2"/>
      <c r="QCE131" s="2"/>
      <c r="QCF131" s="2"/>
      <c r="QCG131" s="2"/>
      <c r="QCH131" s="2"/>
      <c r="QCI131" s="2"/>
      <c r="QCJ131" s="2"/>
      <c r="QCK131" s="2"/>
      <c r="QCL131" s="2"/>
      <c r="QCM131" s="2"/>
      <c r="QCN131" s="2"/>
      <c r="QCO131" s="2"/>
      <c r="QCP131" s="2"/>
      <c r="QCQ131" s="2"/>
      <c r="QCR131" s="2"/>
      <c r="QCS131" s="2"/>
      <c r="QCT131" s="2"/>
      <c r="QCU131" s="2"/>
      <c r="QCV131" s="2"/>
      <c r="QCW131" s="2"/>
      <c r="QCX131" s="2"/>
      <c r="QCY131" s="2"/>
      <c r="QCZ131" s="2"/>
      <c r="QDA131" s="2"/>
      <c r="QDB131" s="2"/>
      <c r="QDC131" s="2"/>
      <c r="QDD131" s="2"/>
      <c r="QDE131" s="2"/>
      <c r="QDF131" s="2"/>
      <c r="QDG131" s="2"/>
      <c r="QDH131" s="2"/>
      <c r="QDI131" s="2"/>
      <c r="QDJ131" s="2"/>
      <c r="QDK131" s="2"/>
      <c r="QDL131" s="2"/>
      <c r="QDM131" s="2"/>
      <c r="QDN131" s="2"/>
      <c r="QDO131" s="2"/>
      <c r="QDP131" s="2"/>
      <c r="QDQ131" s="2"/>
      <c r="QDR131" s="2"/>
      <c r="QDS131" s="2"/>
      <c r="QDT131" s="2"/>
      <c r="QDU131" s="2"/>
      <c r="QDV131" s="2"/>
      <c r="QDW131" s="2"/>
      <c r="QDX131" s="2"/>
      <c r="QDY131" s="2"/>
      <c r="QDZ131" s="2"/>
      <c r="QEA131" s="2"/>
      <c r="QEB131" s="2"/>
      <c r="QEC131" s="2"/>
      <c r="QED131" s="2"/>
      <c r="QEE131" s="2"/>
      <c r="QEF131" s="2"/>
      <c r="QEG131" s="2"/>
      <c r="QEH131" s="2"/>
      <c r="QEI131" s="2"/>
      <c r="QEJ131" s="2"/>
      <c r="QEK131" s="2"/>
      <c r="QEL131" s="2"/>
      <c r="QEM131" s="2"/>
      <c r="QEN131" s="2"/>
      <c r="QEO131" s="2"/>
      <c r="QEP131" s="2"/>
      <c r="QEQ131" s="2"/>
      <c r="QER131" s="2"/>
      <c r="QES131" s="2"/>
      <c r="QET131" s="2"/>
      <c r="QEU131" s="2"/>
      <c r="QEV131" s="2"/>
      <c r="QEW131" s="2"/>
      <c r="QEX131" s="2"/>
      <c r="QEY131" s="2"/>
      <c r="QEZ131" s="2"/>
      <c r="QFA131" s="2"/>
      <c r="QFB131" s="2"/>
      <c r="QFC131" s="2"/>
      <c r="QFD131" s="2"/>
      <c r="QFE131" s="2"/>
      <c r="QFF131" s="2"/>
      <c r="QFG131" s="2"/>
      <c r="QFH131" s="2"/>
      <c r="QFI131" s="2"/>
      <c r="QFJ131" s="2"/>
      <c r="QFK131" s="2"/>
      <c r="QFL131" s="2"/>
      <c r="QFM131" s="2"/>
      <c r="QFN131" s="2"/>
      <c r="QFO131" s="2"/>
      <c r="QFP131" s="2"/>
      <c r="QFQ131" s="2"/>
      <c r="QFR131" s="2"/>
      <c r="QFS131" s="2"/>
      <c r="QFT131" s="2"/>
      <c r="QFU131" s="2"/>
      <c r="QFV131" s="2"/>
      <c r="QFW131" s="2"/>
      <c r="QFX131" s="2"/>
      <c r="QFY131" s="2"/>
      <c r="QFZ131" s="2"/>
      <c r="QGA131" s="2"/>
      <c r="QGB131" s="2"/>
      <c r="QGC131" s="2"/>
      <c r="QGD131" s="2"/>
      <c r="QGE131" s="2"/>
      <c r="QGF131" s="2"/>
      <c r="QGG131" s="2"/>
      <c r="QGH131" s="2"/>
      <c r="QGI131" s="2"/>
      <c r="QGJ131" s="2"/>
      <c r="QGK131" s="2"/>
      <c r="QGL131" s="2"/>
      <c r="QGM131" s="2"/>
      <c r="QGN131" s="2"/>
      <c r="QGO131" s="2"/>
      <c r="QGP131" s="2"/>
      <c r="QGQ131" s="2"/>
      <c r="QGR131" s="2"/>
      <c r="QGS131" s="2"/>
      <c r="QGT131" s="2"/>
      <c r="QGU131" s="2"/>
      <c r="QGV131" s="2"/>
      <c r="QGW131" s="2"/>
      <c r="QGX131" s="2"/>
      <c r="QGY131" s="2"/>
      <c r="QGZ131" s="2"/>
      <c r="QHA131" s="2"/>
      <c r="QHB131" s="2"/>
      <c r="QHC131" s="2"/>
      <c r="QHD131" s="2"/>
      <c r="QHE131" s="2"/>
      <c r="QHF131" s="2"/>
      <c r="QHG131" s="2"/>
      <c r="QHH131" s="2"/>
      <c r="QHI131" s="2"/>
      <c r="QHJ131" s="2"/>
      <c r="QHK131" s="2"/>
      <c r="QHL131" s="2"/>
      <c r="QHM131" s="2"/>
      <c r="QHN131" s="2"/>
      <c r="QHO131" s="2"/>
      <c r="QHP131" s="2"/>
      <c r="QHQ131" s="2"/>
      <c r="QHR131" s="2"/>
      <c r="QHS131" s="2"/>
      <c r="QHT131" s="2"/>
      <c r="QHU131" s="2"/>
      <c r="QHV131" s="2"/>
      <c r="QHW131" s="2"/>
      <c r="QHX131" s="2"/>
      <c r="QHY131" s="2"/>
      <c r="QHZ131" s="2"/>
      <c r="QIA131" s="2"/>
      <c r="QIB131" s="2"/>
      <c r="QIC131" s="2"/>
      <c r="QID131" s="2"/>
      <c r="QIE131" s="2"/>
      <c r="QIF131" s="2"/>
      <c r="QIG131" s="2"/>
      <c r="QIH131" s="2"/>
      <c r="QII131" s="2"/>
      <c r="QIJ131" s="2"/>
      <c r="QIK131" s="2"/>
      <c r="QIL131" s="2"/>
      <c r="QIM131" s="2"/>
      <c r="QIN131" s="2"/>
      <c r="QIO131" s="2"/>
      <c r="QIP131" s="2"/>
      <c r="QIQ131" s="2"/>
      <c r="QIR131" s="2"/>
      <c r="QIS131" s="2"/>
      <c r="QIT131" s="2"/>
      <c r="QIU131" s="2"/>
      <c r="QIV131" s="2"/>
      <c r="QIW131" s="2"/>
      <c r="QIX131" s="2"/>
      <c r="QIY131" s="2"/>
      <c r="QIZ131" s="2"/>
      <c r="QJA131" s="2"/>
      <c r="QJB131" s="2"/>
      <c r="QJC131" s="2"/>
      <c r="QJD131" s="2"/>
      <c r="QJE131" s="2"/>
      <c r="QJF131" s="2"/>
      <c r="QJG131" s="2"/>
      <c r="QJH131" s="2"/>
      <c r="QJI131" s="2"/>
      <c r="QJJ131" s="2"/>
      <c r="QJK131" s="2"/>
      <c r="QJL131" s="2"/>
      <c r="QJM131" s="2"/>
      <c r="QJN131" s="2"/>
      <c r="QJO131" s="2"/>
      <c r="QJP131" s="2"/>
      <c r="QJQ131" s="2"/>
      <c r="QJR131" s="2"/>
      <c r="QJS131" s="2"/>
      <c r="QJT131" s="2"/>
      <c r="QJU131" s="2"/>
      <c r="QJV131" s="2"/>
      <c r="QJW131" s="2"/>
      <c r="QJX131" s="2"/>
      <c r="QJY131" s="2"/>
      <c r="QJZ131" s="2"/>
      <c r="QKA131" s="2"/>
      <c r="QKB131" s="2"/>
      <c r="QKC131" s="2"/>
      <c r="QKD131" s="2"/>
      <c r="QKE131" s="2"/>
      <c r="QKF131" s="2"/>
      <c r="QKG131" s="2"/>
      <c r="QKH131" s="2"/>
      <c r="QKI131" s="2"/>
      <c r="QKJ131" s="2"/>
      <c r="QKK131" s="2"/>
      <c r="QKL131" s="2"/>
      <c r="QKM131" s="2"/>
      <c r="QKN131" s="2"/>
      <c r="QKO131" s="2"/>
      <c r="QKP131" s="2"/>
      <c r="QKQ131" s="2"/>
      <c r="QKR131" s="2"/>
      <c r="QKS131" s="2"/>
      <c r="QKT131" s="2"/>
      <c r="QKU131" s="2"/>
      <c r="QKV131" s="2"/>
      <c r="QKW131" s="2"/>
      <c r="QKX131" s="2"/>
      <c r="QKY131" s="2"/>
      <c r="QKZ131" s="2"/>
      <c r="QLA131" s="2"/>
      <c r="QLB131" s="2"/>
      <c r="QLC131" s="2"/>
      <c r="QLD131" s="2"/>
      <c r="QLE131" s="2"/>
      <c r="QLF131" s="2"/>
      <c r="QLG131" s="2"/>
      <c r="QLH131" s="2"/>
      <c r="QLI131" s="2"/>
      <c r="QLJ131" s="2"/>
      <c r="QLK131" s="2"/>
      <c r="QLL131" s="2"/>
      <c r="QLM131" s="2"/>
      <c r="QLN131" s="2"/>
      <c r="QLO131" s="2"/>
      <c r="QLP131" s="2"/>
      <c r="QLQ131" s="2"/>
      <c r="QLR131" s="2"/>
      <c r="QLS131" s="2"/>
      <c r="QLT131" s="2"/>
      <c r="QLU131" s="2"/>
      <c r="QLV131" s="2"/>
      <c r="QLW131" s="2"/>
      <c r="QLX131" s="2"/>
      <c r="QLY131" s="2"/>
      <c r="QLZ131" s="2"/>
      <c r="QMA131" s="2"/>
      <c r="QMB131" s="2"/>
      <c r="QMC131" s="2"/>
      <c r="QMD131" s="2"/>
      <c r="QME131" s="2"/>
      <c r="QMF131" s="2"/>
      <c r="QMG131" s="2"/>
      <c r="QMH131" s="2"/>
      <c r="QMI131" s="2"/>
      <c r="QMJ131" s="2"/>
      <c r="QMK131" s="2"/>
      <c r="QML131" s="2"/>
      <c r="QMM131" s="2"/>
      <c r="QMN131" s="2"/>
      <c r="QMO131" s="2"/>
      <c r="QMP131" s="2"/>
      <c r="QMQ131" s="2"/>
      <c r="QMR131" s="2"/>
      <c r="QMS131" s="2"/>
      <c r="QMT131" s="2"/>
      <c r="QMU131" s="2"/>
      <c r="QMV131" s="2"/>
      <c r="QMW131" s="2"/>
      <c r="QMX131" s="2"/>
      <c r="QMY131" s="2"/>
      <c r="QMZ131" s="2"/>
      <c r="QNA131" s="2"/>
      <c r="QNB131" s="2"/>
      <c r="QNC131" s="2"/>
      <c r="QND131" s="2"/>
      <c r="QNE131" s="2"/>
      <c r="QNF131" s="2"/>
      <c r="QNG131" s="2"/>
      <c r="QNH131" s="2"/>
      <c r="QNI131" s="2"/>
      <c r="QNJ131" s="2"/>
      <c r="QNK131" s="2"/>
      <c r="QNL131" s="2"/>
      <c r="QNM131" s="2"/>
      <c r="QNN131" s="2"/>
      <c r="QNO131" s="2"/>
      <c r="QNP131" s="2"/>
      <c r="QNQ131" s="2"/>
      <c r="QNR131" s="2"/>
      <c r="QNS131" s="2"/>
      <c r="QNT131" s="2"/>
      <c r="QNU131" s="2"/>
      <c r="QNV131" s="2"/>
      <c r="QNW131" s="2"/>
      <c r="QNX131" s="2"/>
      <c r="QNY131" s="2"/>
      <c r="QNZ131" s="2"/>
      <c r="QOA131" s="2"/>
      <c r="QOB131" s="2"/>
      <c r="QOC131" s="2"/>
      <c r="QOD131" s="2"/>
      <c r="QOE131" s="2"/>
      <c r="QOF131" s="2"/>
      <c r="QOG131" s="2"/>
      <c r="QOH131" s="2"/>
      <c r="QOI131" s="2"/>
      <c r="QOJ131" s="2"/>
      <c r="QOK131" s="2"/>
      <c r="QOL131" s="2"/>
      <c r="QOM131" s="2"/>
      <c r="QON131" s="2"/>
      <c r="QOO131" s="2"/>
      <c r="QOP131" s="2"/>
      <c r="QOQ131" s="2"/>
      <c r="QOR131" s="2"/>
      <c r="QOS131" s="2"/>
      <c r="QOT131" s="2"/>
      <c r="QOU131" s="2"/>
      <c r="QOV131" s="2"/>
      <c r="QOW131" s="2"/>
      <c r="QOX131" s="2"/>
      <c r="QOY131" s="2"/>
      <c r="QOZ131" s="2"/>
      <c r="QPA131" s="2"/>
      <c r="QPB131" s="2"/>
      <c r="QPC131" s="2"/>
      <c r="QPD131" s="2"/>
      <c r="QPE131" s="2"/>
      <c r="QPF131" s="2"/>
      <c r="QPG131" s="2"/>
      <c r="QPH131" s="2"/>
      <c r="QPI131" s="2"/>
      <c r="QPJ131" s="2"/>
      <c r="QPK131" s="2"/>
      <c r="QPL131" s="2"/>
      <c r="QPM131" s="2"/>
      <c r="QPN131" s="2"/>
      <c r="QPO131" s="2"/>
      <c r="QPP131" s="2"/>
      <c r="QPQ131" s="2"/>
      <c r="QPR131" s="2"/>
      <c r="QPS131" s="2"/>
      <c r="QPT131" s="2"/>
      <c r="QPU131" s="2"/>
      <c r="QPV131" s="2"/>
      <c r="QPW131" s="2"/>
      <c r="QPX131" s="2"/>
      <c r="QPY131" s="2"/>
      <c r="QPZ131" s="2"/>
      <c r="QQA131" s="2"/>
      <c r="QQB131" s="2"/>
      <c r="QQC131" s="2"/>
      <c r="QQD131" s="2"/>
      <c r="QQE131" s="2"/>
      <c r="QQF131" s="2"/>
      <c r="QQG131" s="2"/>
      <c r="QQH131" s="2"/>
      <c r="QQI131" s="2"/>
      <c r="QQJ131" s="2"/>
      <c r="QQK131" s="2"/>
      <c r="QQL131" s="2"/>
      <c r="QQM131" s="2"/>
      <c r="QQN131" s="2"/>
      <c r="QQO131" s="2"/>
      <c r="QQP131" s="2"/>
      <c r="QQQ131" s="2"/>
      <c r="QQR131" s="2"/>
      <c r="QQS131" s="2"/>
      <c r="QQT131" s="2"/>
      <c r="QQU131" s="2"/>
      <c r="QQV131" s="2"/>
      <c r="QQW131" s="2"/>
      <c r="QQX131" s="2"/>
      <c r="QQY131" s="2"/>
      <c r="QQZ131" s="2"/>
      <c r="QRA131" s="2"/>
      <c r="QRB131" s="2"/>
      <c r="QRC131" s="2"/>
      <c r="QRD131" s="2"/>
      <c r="QRE131" s="2"/>
      <c r="QRF131" s="2"/>
      <c r="QRG131" s="2"/>
      <c r="QRH131" s="2"/>
      <c r="QRI131" s="2"/>
      <c r="QRJ131" s="2"/>
      <c r="QRK131" s="2"/>
      <c r="QRL131" s="2"/>
      <c r="QRM131" s="2"/>
      <c r="QRN131" s="2"/>
      <c r="QRO131" s="2"/>
      <c r="QRP131" s="2"/>
      <c r="QRQ131" s="2"/>
      <c r="QRR131" s="2"/>
      <c r="QRS131" s="2"/>
      <c r="QRT131" s="2"/>
      <c r="QRU131" s="2"/>
      <c r="QRV131" s="2"/>
      <c r="QRW131" s="2"/>
      <c r="QRX131" s="2"/>
      <c r="QRY131" s="2"/>
      <c r="QRZ131" s="2"/>
      <c r="QSA131" s="2"/>
      <c r="QSB131" s="2"/>
      <c r="QSC131" s="2"/>
      <c r="QSD131" s="2"/>
      <c r="QSE131" s="2"/>
      <c r="QSF131" s="2"/>
      <c r="QSG131" s="2"/>
      <c r="QSH131" s="2"/>
      <c r="QSI131" s="2"/>
      <c r="QSJ131" s="2"/>
      <c r="QSK131" s="2"/>
      <c r="QSL131" s="2"/>
      <c r="QSM131" s="2"/>
      <c r="QSN131" s="2"/>
      <c r="QSO131" s="2"/>
      <c r="QSP131" s="2"/>
      <c r="QSQ131" s="2"/>
      <c r="QSR131" s="2"/>
      <c r="QSS131" s="2"/>
      <c r="QST131" s="2"/>
      <c r="QSU131" s="2"/>
      <c r="QSV131" s="2"/>
      <c r="QSW131" s="2"/>
      <c r="QSX131" s="2"/>
      <c r="QSY131" s="2"/>
      <c r="QSZ131" s="2"/>
      <c r="QTA131" s="2"/>
      <c r="QTB131" s="2"/>
      <c r="QTC131" s="2"/>
      <c r="QTD131" s="2"/>
      <c r="QTE131" s="2"/>
      <c r="QTF131" s="2"/>
      <c r="QTG131" s="2"/>
      <c r="QTH131" s="2"/>
      <c r="QTI131" s="2"/>
      <c r="QTJ131" s="2"/>
      <c r="QTK131" s="2"/>
      <c r="QTL131" s="2"/>
      <c r="QTM131" s="2"/>
      <c r="QTN131" s="2"/>
      <c r="QTO131" s="2"/>
      <c r="QTP131" s="2"/>
      <c r="QTQ131" s="2"/>
      <c r="QTR131" s="2"/>
      <c r="QTS131" s="2"/>
      <c r="QTT131" s="2"/>
      <c r="QTU131" s="2"/>
      <c r="QTV131" s="2"/>
      <c r="QTW131" s="2"/>
      <c r="QTX131" s="2"/>
      <c r="QTY131" s="2"/>
      <c r="QTZ131" s="2"/>
      <c r="QUA131" s="2"/>
      <c r="QUB131" s="2"/>
      <c r="QUC131" s="2"/>
      <c r="QUD131" s="2"/>
      <c r="QUE131" s="2"/>
      <c r="QUF131" s="2"/>
      <c r="QUG131" s="2"/>
      <c r="QUH131" s="2"/>
      <c r="QUI131" s="2"/>
      <c r="QUJ131" s="2"/>
      <c r="QUK131" s="2"/>
      <c r="QUL131" s="2"/>
      <c r="QUM131" s="2"/>
      <c r="QUN131" s="2"/>
      <c r="QUO131" s="2"/>
      <c r="QUP131" s="2"/>
      <c r="QUQ131" s="2"/>
      <c r="QUR131" s="2"/>
      <c r="QUS131" s="2"/>
      <c r="QUT131" s="2"/>
      <c r="QUU131" s="2"/>
      <c r="QUV131" s="2"/>
      <c r="QUW131" s="2"/>
      <c r="QUX131" s="2"/>
      <c r="QUY131" s="2"/>
      <c r="QUZ131" s="2"/>
      <c r="QVA131" s="2"/>
      <c r="QVB131" s="2"/>
      <c r="QVC131" s="2"/>
      <c r="QVD131" s="2"/>
      <c r="QVE131" s="2"/>
      <c r="QVF131" s="2"/>
      <c r="QVG131" s="2"/>
      <c r="QVH131" s="2"/>
      <c r="QVI131" s="2"/>
      <c r="QVJ131" s="2"/>
      <c r="QVK131" s="2"/>
      <c r="QVL131" s="2"/>
      <c r="QVM131" s="2"/>
      <c r="QVN131" s="2"/>
      <c r="QVO131" s="2"/>
      <c r="QVP131" s="2"/>
      <c r="QVQ131" s="2"/>
      <c r="QVR131" s="2"/>
      <c r="QVS131" s="2"/>
      <c r="QVT131" s="2"/>
      <c r="QVU131" s="2"/>
      <c r="QVV131" s="2"/>
      <c r="QVW131" s="2"/>
      <c r="QVX131" s="2"/>
      <c r="QVY131" s="2"/>
      <c r="QVZ131" s="2"/>
      <c r="QWA131" s="2"/>
      <c r="QWB131" s="2"/>
      <c r="QWC131" s="2"/>
      <c r="QWD131" s="2"/>
      <c r="QWE131" s="2"/>
      <c r="QWF131" s="2"/>
      <c r="QWG131" s="2"/>
      <c r="QWH131" s="2"/>
      <c r="QWI131" s="2"/>
      <c r="QWJ131" s="2"/>
      <c r="QWK131" s="2"/>
      <c r="QWL131" s="2"/>
      <c r="QWM131" s="2"/>
      <c r="QWN131" s="2"/>
      <c r="QWO131" s="2"/>
      <c r="QWP131" s="2"/>
      <c r="QWQ131" s="2"/>
      <c r="QWR131" s="2"/>
      <c r="QWS131" s="2"/>
      <c r="QWT131" s="2"/>
      <c r="QWU131" s="2"/>
      <c r="QWV131" s="2"/>
      <c r="QWW131" s="2"/>
      <c r="QWX131" s="2"/>
      <c r="QWY131" s="2"/>
      <c r="QWZ131" s="2"/>
      <c r="QXA131" s="2"/>
      <c r="QXB131" s="2"/>
      <c r="QXC131" s="2"/>
      <c r="QXD131" s="2"/>
      <c r="QXE131" s="2"/>
      <c r="QXF131" s="2"/>
      <c r="QXG131" s="2"/>
      <c r="QXH131" s="2"/>
      <c r="QXI131" s="2"/>
      <c r="QXJ131" s="2"/>
      <c r="QXK131" s="2"/>
      <c r="QXL131" s="2"/>
      <c r="QXM131" s="2"/>
      <c r="QXN131" s="2"/>
      <c r="QXO131" s="2"/>
      <c r="QXP131" s="2"/>
      <c r="QXQ131" s="2"/>
      <c r="QXR131" s="2"/>
      <c r="QXS131" s="2"/>
      <c r="QXT131" s="2"/>
      <c r="QXU131" s="2"/>
      <c r="QXV131" s="2"/>
      <c r="QXW131" s="2"/>
      <c r="QXX131" s="2"/>
      <c r="QXY131" s="2"/>
      <c r="QXZ131" s="2"/>
      <c r="QYA131" s="2"/>
      <c r="QYB131" s="2"/>
      <c r="QYC131" s="2"/>
      <c r="QYD131" s="2"/>
      <c r="QYE131" s="2"/>
      <c r="QYF131" s="2"/>
      <c r="QYG131" s="2"/>
      <c r="QYH131" s="2"/>
      <c r="QYI131" s="2"/>
      <c r="QYJ131" s="2"/>
      <c r="QYK131" s="2"/>
      <c r="QYL131" s="2"/>
      <c r="QYM131" s="2"/>
      <c r="QYN131" s="2"/>
      <c r="QYO131" s="2"/>
      <c r="QYP131" s="2"/>
      <c r="QYQ131" s="2"/>
      <c r="QYR131" s="2"/>
      <c r="QYS131" s="2"/>
      <c r="QYT131" s="2"/>
      <c r="QYU131" s="2"/>
      <c r="QYV131" s="2"/>
      <c r="QYW131" s="2"/>
      <c r="QYX131" s="2"/>
      <c r="QYY131" s="2"/>
      <c r="QYZ131" s="2"/>
      <c r="QZA131" s="2"/>
      <c r="QZB131" s="2"/>
      <c r="QZC131" s="2"/>
      <c r="QZD131" s="2"/>
      <c r="QZE131" s="2"/>
      <c r="QZF131" s="2"/>
      <c r="QZG131" s="2"/>
      <c r="QZH131" s="2"/>
      <c r="QZI131" s="2"/>
      <c r="QZJ131" s="2"/>
      <c r="QZK131" s="2"/>
      <c r="QZL131" s="2"/>
      <c r="QZM131" s="2"/>
      <c r="QZN131" s="2"/>
      <c r="QZO131" s="2"/>
      <c r="QZP131" s="2"/>
      <c r="QZQ131" s="2"/>
      <c r="QZR131" s="2"/>
      <c r="QZS131" s="2"/>
      <c r="QZT131" s="2"/>
      <c r="QZU131" s="2"/>
      <c r="QZV131" s="2"/>
      <c r="QZW131" s="2"/>
      <c r="QZX131" s="2"/>
      <c r="QZY131" s="2"/>
      <c r="QZZ131" s="2"/>
      <c r="RAA131" s="2"/>
      <c r="RAB131" s="2"/>
      <c r="RAC131" s="2"/>
      <c r="RAD131" s="2"/>
      <c r="RAE131" s="2"/>
      <c r="RAF131" s="2"/>
      <c r="RAG131" s="2"/>
      <c r="RAH131" s="2"/>
      <c r="RAI131" s="2"/>
      <c r="RAJ131" s="2"/>
      <c r="RAK131" s="2"/>
      <c r="RAL131" s="2"/>
      <c r="RAM131" s="2"/>
      <c r="RAN131" s="2"/>
      <c r="RAO131" s="2"/>
      <c r="RAP131" s="2"/>
      <c r="RAQ131" s="2"/>
      <c r="RAR131" s="2"/>
      <c r="RAS131" s="2"/>
      <c r="RAT131" s="2"/>
      <c r="RAU131" s="2"/>
      <c r="RAV131" s="2"/>
      <c r="RAW131" s="2"/>
      <c r="RAX131" s="2"/>
      <c r="RAY131" s="2"/>
      <c r="RAZ131" s="2"/>
      <c r="RBA131" s="2"/>
      <c r="RBB131" s="2"/>
      <c r="RBC131" s="2"/>
      <c r="RBD131" s="2"/>
      <c r="RBE131" s="2"/>
      <c r="RBF131" s="2"/>
      <c r="RBG131" s="2"/>
      <c r="RBH131" s="2"/>
      <c r="RBI131" s="2"/>
      <c r="RBJ131" s="2"/>
      <c r="RBK131" s="2"/>
      <c r="RBL131" s="2"/>
      <c r="RBM131" s="2"/>
      <c r="RBN131" s="2"/>
      <c r="RBO131" s="2"/>
      <c r="RBP131" s="2"/>
      <c r="RBQ131" s="2"/>
      <c r="RBR131" s="2"/>
      <c r="RBS131" s="2"/>
      <c r="RBT131" s="2"/>
      <c r="RBU131" s="2"/>
      <c r="RBV131" s="2"/>
      <c r="RBW131" s="2"/>
      <c r="RBX131" s="2"/>
      <c r="RBY131" s="2"/>
      <c r="RBZ131" s="2"/>
      <c r="RCA131" s="2"/>
      <c r="RCB131" s="2"/>
      <c r="RCC131" s="2"/>
      <c r="RCD131" s="2"/>
      <c r="RCE131" s="2"/>
      <c r="RCF131" s="2"/>
      <c r="RCG131" s="2"/>
      <c r="RCH131" s="2"/>
      <c r="RCI131" s="2"/>
      <c r="RCJ131" s="2"/>
      <c r="RCK131" s="2"/>
      <c r="RCL131" s="2"/>
      <c r="RCM131" s="2"/>
      <c r="RCN131" s="2"/>
      <c r="RCO131" s="2"/>
      <c r="RCP131" s="2"/>
      <c r="RCQ131" s="2"/>
      <c r="RCR131" s="2"/>
      <c r="RCS131" s="2"/>
      <c r="RCT131" s="2"/>
      <c r="RCU131" s="2"/>
      <c r="RCV131" s="2"/>
      <c r="RCW131" s="2"/>
      <c r="RCX131" s="2"/>
      <c r="RCY131" s="2"/>
      <c r="RCZ131" s="2"/>
      <c r="RDA131" s="2"/>
      <c r="RDB131" s="2"/>
      <c r="RDC131" s="2"/>
      <c r="RDD131" s="2"/>
      <c r="RDE131" s="2"/>
      <c r="RDF131" s="2"/>
      <c r="RDG131" s="2"/>
      <c r="RDH131" s="2"/>
      <c r="RDI131" s="2"/>
      <c r="RDJ131" s="2"/>
      <c r="RDK131" s="2"/>
      <c r="RDL131" s="2"/>
      <c r="RDM131" s="2"/>
      <c r="RDN131" s="2"/>
      <c r="RDO131" s="2"/>
      <c r="RDP131" s="2"/>
      <c r="RDQ131" s="2"/>
      <c r="RDR131" s="2"/>
      <c r="RDS131" s="2"/>
      <c r="RDT131" s="2"/>
      <c r="RDU131" s="2"/>
      <c r="RDV131" s="2"/>
      <c r="RDW131" s="2"/>
      <c r="RDX131" s="2"/>
      <c r="RDY131" s="2"/>
      <c r="RDZ131" s="2"/>
      <c r="REA131" s="2"/>
      <c r="REB131" s="2"/>
      <c r="REC131" s="2"/>
      <c r="RED131" s="2"/>
      <c r="REE131" s="2"/>
      <c r="REF131" s="2"/>
      <c r="REG131" s="2"/>
      <c r="REH131" s="2"/>
      <c r="REI131" s="2"/>
      <c r="REJ131" s="2"/>
      <c r="REK131" s="2"/>
      <c r="REL131" s="2"/>
      <c r="REM131" s="2"/>
      <c r="REN131" s="2"/>
      <c r="REO131" s="2"/>
      <c r="REP131" s="2"/>
      <c r="REQ131" s="2"/>
      <c r="RER131" s="2"/>
      <c r="RES131" s="2"/>
      <c r="RET131" s="2"/>
      <c r="REU131" s="2"/>
      <c r="REV131" s="2"/>
      <c r="REW131" s="2"/>
      <c r="REX131" s="2"/>
      <c r="REY131" s="2"/>
      <c r="REZ131" s="2"/>
      <c r="RFA131" s="2"/>
      <c r="RFB131" s="2"/>
      <c r="RFC131" s="2"/>
      <c r="RFD131" s="2"/>
      <c r="RFE131" s="2"/>
      <c r="RFF131" s="2"/>
      <c r="RFG131" s="2"/>
      <c r="RFH131" s="2"/>
      <c r="RFI131" s="2"/>
      <c r="RFJ131" s="2"/>
      <c r="RFK131" s="2"/>
      <c r="RFL131" s="2"/>
      <c r="RFM131" s="2"/>
      <c r="RFN131" s="2"/>
      <c r="RFO131" s="2"/>
      <c r="RFP131" s="2"/>
      <c r="RFQ131" s="2"/>
      <c r="RFR131" s="2"/>
      <c r="RFS131" s="2"/>
      <c r="RFT131" s="2"/>
      <c r="RFU131" s="2"/>
      <c r="RFV131" s="2"/>
      <c r="RFW131" s="2"/>
      <c r="RFX131" s="2"/>
      <c r="RFY131" s="2"/>
      <c r="RFZ131" s="2"/>
      <c r="RGA131" s="2"/>
      <c r="RGB131" s="2"/>
      <c r="RGC131" s="2"/>
      <c r="RGD131" s="2"/>
      <c r="RGE131" s="2"/>
      <c r="RGF131" s="2"/>
      <c r="RGG131" s="2"/>
      <c r="RGH131" s="2"/>
      <c r="RGI131" s="2"/>
      <c r="RGJ131" s="2"/>
      <c r="RGK131" s="2"/>
      <c r="RGL131" s="2"/>
      <c r="RGM131" s="2"/>
      <c r="RGN131" s="2"/>
      <c r="RGO131" s="2"/>
      <c r="RGP131" s="2"/>
      <c r="RGQ131" s="2"/>
      <c r="RGR131" s="2"/>
      <c r="RGS131" s="2"/>
      <c r="RGT131" s="2"/>
      <c r="RGU131" s="2"/>
      <c r="RGV131" s="2"/>
      <c r="RGW131" s="2"/>
      <c r="RGX131" s="2"/>
      <c r="RGY131" s="2"/>
      <c r="RGZ131" s="2"/>
      <c r="RHA131" s="2"/>
      <c r="RHB131" s="2"/>
      <c r="RHC131" s="2"/>
      <c r="RHD131" s="2"/>
      <c r="RHE131" s="2"/>
      <c r="RHF131" s="2"/>
      <c r="RHG131" s="2"/>
      <c r="RHH131" s="2"/>
      <c r="RHI131" s="2"/>
      <c r="RHJ131" s="2"/>
      <c r="RHK131" s="2"/>
      <c r="RHL131" s="2"/>
      <c r="RHM131" s="2"/>
      <c r="RHN131" s="2"/>
      <c r="RHO131" s="2"/>
      <c r="RHP131" s="2"/>
      <c r="RHQ131" s="2"/>
      <c r="RHR131" s="2"/>
      <c r="RHS131" s="2"/>
      <c r="RHT131" s="2"/>
      <c r="RHU131" s="2"/>
      <c r="RHV131" s="2"/>
      <c r="RHW131" s="2"/>
      <c r="RHX131" s="2"/>
      <c r="RHY131" s="2"/>
      <c r="RHZ131" s="2"/>
      <c r="RIA131" s="2"/>
      <c r="RIB131" s="2"/>
      <c r="RIC131" s="2"/>
      <c r="RID131" s="2"/>
      <c r="RIE131" s="2"/>
      <c r="RIF131" s="2"/>
      <c r="RIG131" s="2"/>
      <c r="RIH131" s="2"/>
      <c r="RII131" s="2"/>
      <c r="RIJ131" s="2"/>
      <c r="RIK131" s="2"/>
      <c r="RIL131" s="2"/>
      <c r="RIM131" s="2"/>
      <c r="RIN131" s="2"/>
      <c r="RIO131" s="2"/>
      <c r="RIP131" s="2"/>
      <c r="RIQ131" s="2"/>
      <c r="RIR131" s="2"/>
      <c r="RIS131" s="2"/>
      <c r="RIT131" s="2"/>
      <c r="RIU131" s="2"/>
      <c r="RIV131" s="2"/>
      <c r="RIW131" s="2"/>
      <c r="RIX131" s="2"/>
      <c r="RIY131" s="2"/>
      <c r="RIZ131" s="2"/>
      <c r="RJA131" s="2"/>
      <c r="RJB131" s="2"/>
      <c r="RJC131" s="2"/>
      <c r="RJD131" s="2"/>
      <c r="RJE131" s="2"/>
      <c r="RJF131" s="2"/>
      <c r="RJG131" s="2"/>
      <c r="RJH131" s="2"/>
      <c r="RJI131" s="2"/>
      <c r="RJJ131" s="2"/>
      <c r="RJK131" s="2"/>
      <c r="RJL131" s="2"/>
      <c r="RJM131" s="2"/>
      <c r="RJN131" s="2"/>
      <c r="RJO131" s="2"/>
      <c r="RJP131" s="2"/>
      <c r="RJQ131" s="2"/>
      <c r="RJR131" s="2"/>
      <c r="RJS131" s="2"/>
      <c r="RJT131" s="2"/>
      <c r="RJU131" s="2"/>
      <c r="RJV131" s="2"/>
      <c r="RJW131" s="2"/>
      <c r="RJX131" s="2"/>
      <c r="RJY131" s="2"/>
      <c r="RJZ131" s="2"/>
      <c r="RKA131" s="2"/>
      <c r="RKB131" s="2"/>
      <c r="RKC131" s="2"/>
      <c r="RKD131" s="2"/>
      <c r="RKE131" s="2"/>
      <c r="RKF131" s="2"/>
      <c r="RKG131" s="2"/>
      <c r="RKH131" s="2"/>
      <c r="RKI131" s="2"/>
      <c r="RKJ131" s="2"/>
      <c r="RKK131" s="2"/>
      <c r="RKL131" s="2"/>
      <c r="RKM131" s="2"/>
      <c r="RKN131" s="2"/>
      <c r="RKO131" s="2"/>
      <c r="RKP131" s="2"/>
      <c r="RKQ131" s="2"/>
      <c r="RKR131" s="2"/>
      <c r="RKS131" s="2"/>
      <c r="RKT131" s="2"/>
      <c r="RKU131" s="2"/>
      <c r="RKV131" s="2"/>
      <c r="RKW131" s="2"/>
      <c r="RKX131" s="2"/>
      <c r="RKY131" s="2"/>
      <c r="RKZ131" s="2"/>
      <c r="RLA131" s="2"/>
      <c r="RLB131" s="2"/>
      <c r="RLC131" s="2"/>
      <c r="RLD131" s="2"/>
      <c r="RLE131" s="2"/>
      <c r="RLF131" s="2"/>
      <c r="RLG131" s="2"/>
      <c r="RLH131" s="2"/>
      <c r="RLI131" s="2"/>
      <c r="RLJ131" s="2"/>
      <c r="RLK131" s="2"/>
      <c r="RLL131" s="2"/>
      <c r="RLM131" s="2"/>
      <c r="RLN131" s="2"/>
      <c r="RLO131" s="2"/>
      <c r="RLP131" s="2"/>
      <c r="RLQ131" s="2"/>
      <c r="RLR131" s="2"/>
      <c r="RLS131" s="2"/>
      <c r="RLT131" s="2"/>
      <c r="RLU131" s="2"/>
      <c r="RLV131" s="2"/>
      <c r="RLW131" s="2"/>
      <c r="RLX131" s="2"/>
      <c r="RLY131" s="2"/>
      <c r="RLZ131" s="2"/>
      <c r="RMA131" s="2"/>
      <c r="RMB131" s="2"/>
      <c r="RMC131" s="2"/>
      <c r="RMD131" s="2"/>
      <c r="RME131" s="2"/>
      <c r="RMF131" s="2"/>
      <c r="RMG131" s="2"/>
      <c r="RMH131" s="2"/>
      <c r="RMI131" s="2"/>
      <c r="RMJ131" s="2"/>
      <c r="RMK131" s="2"/>
      <c r="RML131" s="2"/>
      <c r="RMM131" s="2"/>
      <c r="RMN131" s="2"/>
      <c r="RMO131" s="2"/>
      <c r="RMP131" s="2"/>
      <c r="RMQ131" s="2"/>
      <c r="RMR131" s="2"/>
      <c r="RMS131" s="2"/>
      <c r="RMT131" s="2"/>
      <c r="RMU131" s="2"/>
      <c r="RMV131" s="2"/>
      <c r="RMW131" s="2"/>
      <c r="RMX131" s="2"/>
      <c r="RMY131" s="2"/>
      <c r="RMZ131" s="2"/>
      <c r="RNA131" s="2"/>
      <c r="RNB131" s="2"/>
      <c r="RNC131" s="2"/>
      <c r="RND131" s="2"/>
      <c r="RNE131" s="2"/>
      <c r="RNF131" s="2"/>
      <c r="RNG131" s="2"/>
      <c r="RNH131" s="2"/>
      <c r="RNI131" s="2"/>
      <c r="RNJ131" s="2"/>
      <c r="RNK131" s="2"/>
      <c r="RNL131" s="2"/>
      <c r="RNM131" s="2"/>
      <c r="RNN131" s="2"/>
      <c r="RNO131" s="2"/>
      <c r="RNP131" s="2"/>
      <c r="RNQ131" s="2"/>
      <c r="RNR131" s="2"/>
      <c r="RNS131" s="2"/>
      <c r="RNT131" s="2"/>
      <c r="RNU131" s="2"/>
      <c r="RNV131" s="2"/>
      <c r="RNW131" s="2"/>
      <c r="RNX131" s="2"/>
      <c r="RNY131" s="2"/>
      <c r="RNZ131" s="2"/>
      <c r="ROA131" s="2"/>
      <c r="ROB131" s="2"/>
      <c r="ROC131" s="2"/>
      <c r="ROD131" s="2"/>
      <c r="ROE131" s="2"/>
      <c r="ROF131" s="2"/>
      <c r="ROG131" s="2"/>
      <c r="ROH131" s="2"/>
      <c r="ROI131" s="2"/>
      <c r="ROJ131" s="2"/>
      <c r="ROK131" s="2"/>
      <c r="ROL131" s="2"/>
      <c r="ROM131" s="2"/>
      <c r="RON131" s="2"/>
      <c r="ROO131" s="2"/>
      <c r="ROP131" s="2"/>
      <c r="ROQ131" s="2"/>
      <c r="ROR131" s="2"/>
      <c r="ROS131" s="2"/>
      <c r="ROT131" s="2"/>
      <c r="ROU131" s="2"/>
      <c r="ROV131" s="2"/>
      <c r="ROW131" s="2"/>
      <c r="ROX131" s="2"/>
      <c r="ROY131" s="2"/>
      <c r="ROZ131" s="2"/>
      <c r="RPA131" s="2"/>
      <c r="RPB131" s="2"/>
      <c r="RPC131" s="2"/>
      <c r="RPD131" s="2"/>
      <c r="RPE131" s="2"/>
      <c r="RPF131" s="2"/>
      <c r="RPG131" s="2"/>
      <c r="RPH131" s="2"/>
      <c r="RPI131" s="2"/>
      <c r="RPJ131" s="2"/>
      <c r="RPK131" s="2"/>
      <c r="RPL131" s="2"/>
      <c r="RPM131" s="2"/>
      <c r="RPN131" s="2"/>
      <c r="RPO131" s="2"/>
      <c r="RPP131" s="2"/>
      <c r="RPQ131" s="2"/>
      <c r="RPR131" s="2"/>
      <c r="RPS131" s="2"/>
      <c r="RPT131" s="2"/>
      <c r="RPU131" s="2"/>
      <c r="RPV131" s="2"/>
      <c r="RPW131" s="2"/>
      <c r="RPX131" s="2"/>
      <c r="RPY131" s="2"/>
      <c r="RPZ131" s="2"/>
      <c r="RQA131" s="2"/>
      <c r="RQB131" s="2"/>
      <c r="RQC131" s="2"/>
      <c r="RQD131" s="2"/>
      <c r="RQE131" s="2"/>
      <c r="RQF131" s="2"/>
      <c r="RQG131" s="2"/>
      <c r="RQH131" s="2"/>
      <c r="RQI131" s="2"/>
      <c r="RQJ131" s="2"/>
      <c r="RQK131" s="2"/>
      <c r="RQL131" s="2"/>
      <c r="RQM131" s="2"/>
      <c r="RQN131" s="2"/>
      <c r="RQO131" s="2"/>
      <c r="RQP131" s="2"/>
      <c r="RQQ131" s="2"/>
      <c r="RQR131" s="2"/>
      <c r="RQS131" s="2"/>
      <c r="RQT131" s="2"/>
      <c r="RQU131" s="2"/>
      <c r="RQV131" s="2"/>
      <c r="RQW131" s="2"/>
      <c r="RQX131" s="2"/>
      <c r="RQY131" s="2"/>
      <c r="RQZ131" s="2"/>
      <c r="RRA131" s="2"/>
      <c r="RRB131" s="2"/>
      <c r="RRC131" s="2"/>
      <c r="RRD131" s="2"/>
      <c r="RRE131" s="2"/>
      <c r="RRF131" s="2"/>
      <c r="RRG131" s="2"/>
      <c r="RRH131" s="2"/>
      <c r="RRI131" s="2"/>
      <c r="RRJ131" s="2"/>
      <c r="RRK131" s="2"/>
      <c r="RRL131" s="2"/>
      <c r="RRM131" s="2"/>
      <c r="RRN131" s="2"/>
      <c r="RRO131" s="2"/>
      <c r="RRP131" s="2"/>
      <c r="RRQ131" s="2"/>
      <c r="RRR131" s="2"/>
      <c r="RRS131" s="2"/>
      <c r="RRT131" s="2"/>
      <c r="RRU131" s="2"/>
      <c r="RRV131" s="2"/>
      <c r="RRW131" s="2"/>
      <c r="RRX131" s="2"/>
      <c r="RRY131" s="2"/>
      <c r="RRZ131" s="2"/>
      <c r="RSA131" s="2"/>
      <c r="RSB131" s="2"/>
      <c r="RSC131" s="2"/>
      <c r="RSD131" s="2"/>
      <c r="RSE131" s="2"/>
      <c r="RSF131" s="2"/>
      <c r="RSG131" s="2"/>
      <c r="RSH131" s="2"/>
      <c r="RSI131" s="2"/>
      <c r="RSJ131" s="2"/>
      <c r="RSK131" s="2"/>
      <c r="RSL131" s="2"/>
      <c r="RSM131" s="2"/>
      <c r="RSN131" s="2"/>
      <c r="RSO131" s="2"/>
      <c r="RSP131" s="2"/>
      <c r="RSQ131" s="2"/>
      <c r="RSR131" s="2"/>
      <c r="RSS131" s="2"/>
      <c r="RST131" s="2"/>
      <c r="RSU131" s="2"/>
      <c r="RSV131" s="2"/>
      <c r="RSW131" s="2"/>
      <c r="RSX131" s="2"/>
      <c r="RSY131" s="2"/>
      <c r="RSZ131" s="2"/>
      <c r="RTA131" s="2"/>
      <c r="RTB131" s="2"/>
      <c r="RTC131" s="2"/>
      <c r="RTD131" s="2"/>
      <c r="RTE131" s="2"/>
      <c r="RTF131" s="2"/>
      <c r="RTG131" s="2"/>
      <c r="RTH131" s="2"/>
      <c r="RTI131" s="2"/>
      <c r="RTJ131" s="2"/>
      <c r="RTK131" s="2"/>
      <c r="RTL131" s="2"/>
      <c r="RTM131" s="2"/>
      <c r="RTN131" s="2"/>
      <c r="RTO131" s="2"/>
      <c r="RTP131" s="2"/>
      <c r="RTQ131" s="2"/>
      <c r="RTR131" s="2"/>
      <c r="RTS131" s="2"/>
      <c r="RTT131" s="2"/>
      <c r="RTU131" s="2"/>
      <c r="RTV131" s="2"/>
      <c r="RTW131" s="2"/>
      <c r="RTX131" s="2"/>
      <c r="RTY131" s="2"/>
      <c r="RTZ131" s="2"/>
      <c r="RUA131" s="2"/>
      <c r="RUB131" s="2"/>
      <c r="RUC131" s="2"/>
      <c r="RUD131" s="2"/>
      <c r="RUE131" s="2"/>
      <c r="RUF131" s="2"/>
      <c r="RUG131" s="2"/>
      <c r="RUH131" s="2"/>
      <c r="RUI131" s="2"/>
      <c r="RUJ131" s="2"/>
      <c r="RUK131" s="2"/>
      <c r="RUL131" s="2"/>
      <c r="RUM131" s="2"/>
      <c r="RUN131" s="2"/>
      <c r="RUO131" s="2"/>
      <c r="RUP131" s="2"/>
      <c r="RUQ131" s="2"/>
      <c r="RUR131" s="2"/>
      <c r="RUS131" s="2"/>
      <c r="RUT131" s="2"/>
      <c r="RUU131" s="2"/>
      <c r="RUV131" s="2"/>
      <c r="RUW131" s="2"/>
      <c r="RUX131" s="2"/>
      <c r="RUY131" s="2"/>
      <c r="RUZ131" s="2"/>
      <c r="RVA131" s="2"/>
      <c r="RVB131" s="2"/>
      <c r="RVC131" s="2"/>
      <c r="RVD131" s="2"/>
      <c r="RVE131" s="2"/>
      <c r="RVF131" s="2"/>
      <c r="RVG131" s="2"/>
      <c r="RVH131" s="2"/>
      <c r="RVI131" s="2"/>
      <c r="RVJ131" s="2"/>
      <c r="RVK131" s="2"/>
      <c r="RVL131" s="2"/>
      <c r="RVM131" s="2"/>
      <c r="RVN131" s="2"/>
      <c r="RVO131" s="2"/>
      <c r="RVP131" s="2"/>
      <c r="RVQ131" s="2"/>
      <c r="RVR131" s="2"/>
      <c r="RVS131" s="2"/>
      <c r="RVT131" s="2"/>
      <c r="RVU131" s="2"/>
      <c r="RVV131" s="2"/>
      <c r="RVW131" s="2"/>
      <c r="RVX131" s="2"/>
      <c r="RVY131" s="2"/>
      <c r="RVZ131" s="2"/>
      <c r="RWA131" s="2"/>
      <c r="RWB131" s="2"/>
      <c r="RWC131" s="2"/>
      <c r="RWD131" s="2"/>
      <c r="RWE131" s="2"/>
      <c r="RWF131" s="2"/>
      <c r="RWG131" s="2"/>
      <c r="RWH131" s="2"/>
      <c r="RWI131" s="2"/>
      <c r="RWJ131" s="2"/>
      <c r="RWK131" s="2"/>
      <c r="RWL131" s="2"/>
      <c r="RWM131" s="2"/>
      <c r="RWN131" s="2"/>
      <c r="RWO131" s="2"/>
      <c r="RWP131" s="2"/>
      <c r="RWQ131" s="2"/>
      <c r="RWR131" s="2"/>
      <c r="RWS131" s="2"/>
      <c r="RWT131" s="2"/>
      <c r="RWU131" s="2"/>
      <c r="RWV131" s="2"/>
      <c r="RWW131" s="2"/>
      <c r="RWX131" s="2"/>
      <c r="RWY131" s="2"/>
      <c r="RWZ131" s="2"/>
      <c r="RXA131" s="2"/>
      <c r="RXB131" s="2"/>
      <c r="RXC131" s="2"/>
      <c r="RXD131" s="2"/>
      <c r="RXE131" s="2"/>
      <c r="RXF131" s="2"/>
      <c r="RXG131" s="2"/>
      <c r="RXH131" s="2"/>
      <c r="RXI131" s="2"/>
      <c r="RXJ131" s="2"/>
      <c r="RXK131" s="2"/>
      <c r="RXL131" s="2"/>
      <c r="RXM131" s="2"/>
      <c r="RXN131" s="2"/>
      <c r="RXO131" s="2"/>
      <c r="RXP131" s="2"/>
      <c r="RXQ131" s="2"/>
      <c r="RXR131" s="2"/>
      <c r="RXS131" s="2"/>
      <c r="RXT131" s="2"/>
      <c r="RXU131" s="2"/>
      <c r="RXV131" s="2"/>
      <c r="RXW131" s="2"/>
      <c r="RXX131" s="2"/>
      <c r="RXY131" s="2"/>
      <c r="RXZ131" s="2"/>
      <c r="RYA131" s="2"/>
      <c r="RYB131" s="2"/>
      <c r="RYC131" s="2"/>
      <c r="RYD131" s="2"/>
      <c r="RYE131" s="2"/>
      <c r="RYF131" s="2"/>
      <c r="RYG131" s="2"/>
      <c r="RYH131" s="2"/>
      <c r="RYI131" s="2"/>
      <c r="RYJ131" s="2"/>
      <c r="RYK131" s="2"/>
      <c r="RYL131" s="2"/>
      <c r="RYM131" s="2"/>
      <c r="RYN131" s="2"/>
      <c r="RYO131" s="2"/>
      <c r="RYP131" s="2"/>
      <c r="RYQ131" s="2"/>
      <c r="RYR131" s="2"/>
      <c r="RYS131" s="2"/>
      <c r="RYT131" s="2"/>
      <c r="RYU131" s="2"/>
      <c r="RYV131" s="2"/>
      <c r="RYW131" s="2"/>
      <c r="RYX131" s="2"/>
      <c r="RYY131" s="2"/>
      <c r="RYZ131" s="2"/>
      <c r="RZA131" s="2"/>
      <c r="RZB131" s="2"/>
      <c r="RZC131" s="2"/>
      <c r="RZD131" s="2"/>
      <c r="RZE131" s="2"/>
      <c r="RZF131" s="2"/>
      <c r="RZG131" s="2"/>
      <c r="RZH131" s="2"/>
      <c r="RZI131" s="2"/>
      <c r="RZJ131" s="2"/>
      <c r="RZK131" s="2"/>
      <c r="RZL131" s="2"/>
      <c r="RZM131" s="2"/>
      <c r="RZN131" s="2"/>
      <c r="RZO131" s="2"/>
      <c r="RZP131" s="2"/>
      <c r="RZQ131" s="2"/>
      <c r="RZR131" s="2"/>
      <c r="RZS131" s="2"/>
      <c r="RZT131" s="2"/>
      <c r="RZU131" s="2"/>
      <c r="RZV131" s="2"/>
      <c r="RZW131" s="2"/>
      <c r="RZX131" s="2"/>
      <c r="RZY131" s="2"/>
      <c r="RZZ131" s="2"/>
      <c r="SAA131" s="2"/>
      <c r="SAB131" s="2"/>
      <c r="SAC131" s="2"/>
      <c r="SAD131" s="2"/>
      <c r="SAE131" s="2"/>
      <c r="SAF131" s="2"/>
      <c r="SAG131" s="2"/>
      <c r="SAH131" s="2"/>
      <c r="SAI131" s="2"/>
      <c r="SAJ131" s="2"/>
      <c r="SAK131" s="2"/>
      <c r="SAL131" s="2"/>
      <c r="SAM131" s="2"/>
      <c r="SAN131" s="2"/>
      <c r="SAO131" s="2"/>
      <c r="SAP131" s="2"/>
      <c r="SAQ131" s="2"/>
      <c r="SAR131" s="2"/>
      <c r="SAS131" s="2"/>
      <c r="SAT131" s="2"/>
      <c r="SAU131" s="2"/>
      <c r="SAV131" s="2"/>
      <c r="SAW131" s="2"/>
      <c r="SAX131" s="2"/>
      <c r="SAY131" s="2"/>
      <c r="SAZ131" s="2"/>
      <c r="SBA131" s="2"/>
      <c r="SBB131" s="2"/>
      <c r="SBC131" s="2"/>
      <c r="SBD131" s="2"/>
      <c r="SBE131" s="2"/>
      <c r="SBF131" s="2"/>
      <c r="SBG131" s="2"/>
      <c r="SBH131" s="2"/>
      <c r="SBI131" s="2"/>
      <c r="SBJ131" s="2"/>
      <c r="SBK131" s="2"/>
      <c r="SBL131" s="2"/>
      <c r="SBM131" s="2"/>
      <c r="SBN131" s="2"/>
      <c r="SBO131" s="2"/>
      <c r="SBP131" s="2"/>
      <c r="SBQ131" s="2"/>
      <c r="SBR131" s="2"/>
      <c r="SBS131" s="2"/>
      <c r="SBT131" s="2"/>
      <c r="SBU131" s="2"/>
      <c r="SBV131" s="2"/>
      <c r="SBW131" s="2"/>
      <c r="SBX131" s="2"/>
      <c r="SBY131" s="2"/>
      <c r="SBZ131" s="2"/>
      <c r="SCA131" s="2"/>
      <c r="SCB131" s="2"/>
      <c r="SCC131" s="2"/>
      <c r="SCD131" s="2"/>
      <c r="SCE131" s="2"/>
      <c r="SCF131" s="2"/>
      <c r="SCG131" s="2"/>
      <c r="SCH131" s="2"/>
      <c r="SCI131" s="2"/>
      <c r="SCJ131" s="2"/>
      <c r="SCK131" s="2"/>
      <c r="SCL131" s="2"/>
      <c r="SCM131" s="2"/>
      <c r="SCN131" s="2"/>
      <c r="SCO131" s="2"/>
      <c r="SCP131" s="2"/>
      <c r="SCQ131" s="2"/>
      <c r="SCR131" s="2"/>
      <c r="SCS131" s="2"/>
      <c r="SCT131" s="2"/>
      <c r="SCU131" s="2"/>
      <c r="SCV131" s="2"/>
      <c r="SCW131" s="2"/>
      <c r="SCX131" s="2"/>
      <c r="SCY131" s="2"/>
      <c r="SCZ131" s="2"/>
      <c r="SDA131" s="2"/>
      <c r="SDB131" s="2"/>
      <c r="SDC131" s="2"/>
      <c r="SDD131" s="2"/>
      <c r="SDE131" s="2"/>
      <c r="SDF131" s="2"/>
      <c r="SDG131" s="2"/>
      <c r="SDH131" s="2"/>
      <c r="SDI131" s="2"/>
      <c r="SDJ131" s="2"/>
      <c r="SDK131" s="2"/>
      <c r="SDL131" s="2"/>
      <c r="SDM131" s="2"/>
      <c r="SDN131" s="2"/>
      <c r="SDO131" s="2"/>
      <c r="SDP131" s="2"/>
      <c r="SDQ131" s="2"/>
      <c r="SDR131" s="2"/>
      <c r="SDS131" s="2"/>
      <c r="SDT131" s="2"/>
      <c r="SDU131" s="2"/>
      <c r="SDV131" s="2"/>
      <c r="SDW131" s="2"/>
      <c r="SDX131" s="2"/>
      <c r="SDY131" s="2"/>
      <c r="SDZ131" s="2"/>
      <c r="SEA131" s="2"/>
      <c r="SEB131" s="2"/>
      <c r="SEC131" s="2"/>
      <c r="SED131" s="2"/>
      <c r="SEE131" s="2"/>
      <c r="SEF131" s="2"/>
      <c r="SEG131" s="2"/>
      <c r="SEH131" s="2"/>
      <c r="SEI131" s="2"/>
      <c r="SEJ131" s="2"/>
      <c r="SEK131" s="2"/>
      <c r="SEL131" s="2"/>
      <c r="SEM131" s="2"/>
      <c r="SEN131" s="2"/>
      <c r="SEO131" s="2"/>
      <c r="SEP131" s="2"/>
      <c r="SEQ131" s="2"/>
      <c r="SER131" s="2"/>
      <c r="SES131" s="2"/>
      <c r="SET131" s="2"/>
      <c r="SEU131" s="2"/>
      <c r="SEV131" s="2"/>
      <c r="SEW131" s="2"/>
      <c r="SEX131" s="2"/>
      <c r="SEY131" s="2"/>
      <c r="SEZ131" s="2"/>
      <c r="SFA131" s="2"/>
      <c r="SFB131" s="2"/>
      <c r="SFC131" s="2"/>
      <c r="SFD131" s="2"/>
      <c r="SFE131" s="2"/>
      <c r="SFF131" s="2"/>
      <c r="SFG131" s="2"/>
      <c r="SFH131" s="2"/>
      <c r="SFI131" s="2"/>
      <c r="SFJ131" s="2"/>
      <c r="SFK131" s="2"/>
      <c r="SFL131" s="2"/>
      <c r="SFM131" s="2"/>
      <c r="SFN131" s="2"/>
      <c r="SFO131" s="2"/>
      <c r="SFP131" s="2"/>
      <c r="SFQ131" s="2"/>
      <c r="SFR131" s="2"/>
      <c r="SFS131" s="2"/>
      <c r="SFT131" s="2"/>
      <c r="SFU131" s="2"/>
      <c r="SFV131" s="2"/>
      <c r="SFW131" s="2"/>
      <c r="SFX131" s="2"/>
      <c r="SFY131" s="2"/>
      <c r="SFZ131" s="2"/>
      <c r="SGA131" s="2"/>
      <c r="SGB131" s="2"/>
      <c r="SGC131" s="2"/>
      <c r="SGD131" s="2"/>
      <c r="SGE131" s="2"/>
      <c r="SGF131" s="2"/>
      <c r="SGG131" s="2"/>
      <c r="SGH131" s="2"/>
      <c r="SGI131" s="2"/>
      <c r="SGJ131" s="2"/>
      <c r="SGK131" s="2"/>
      <c r="SGL131" s="2"/>
      <c r="SGM131" s="2"/>
      <c r="SGN131" s="2"/>
      <c r="SGO131" s="2"/>
      <c r="SGP131" s="2"/>
      <c r="SGQ131" s="2"/>
      <c r="SGR131" s="2"/>
      <c r="SGS131" s="2"/>
      <c r="SGT131" s="2"/>
      <c r="SGU131" s="2"/>
      <c r="SGV131" s="2"/>
      <c r="SGW131" s="2"/>
      <c r="SGX131" s="2"/>
      <c r="SGY131" s="2"/>
      <c r="SGZ131" s="2"/>
      <c r="SHA131" s="2"/>
      <c r="SHB131" s="2"/>
      <c r="SHC131" s="2"/>
      <c r="SHD131" s="2"/>
      <c r="SHE131" s="2"/>
      <c r="SHF131" s="2"/>
      <c r="SHG131" s="2"/>
      <c r="SHH131" s="2"/>
      <c r="SHI131" s="2"/>
      <c r="SHJ131" s="2"/>
      <c r="SHK131" s="2"/>
      <c r="SHL131" s="2"/>
      <c r="SHM131" s="2"/>
      <c r="SHN131" s="2"/>
      <c r="SHO131" s="2"/>
      <c r="SHP131" s="2"/>
      <c r="SHQ131" s="2"/>
      <c r="SHR131" s="2"/>
      <c r="SHS131" s="2"/>
      <c r="SHT131" s="2"/>
      <c r="SHU131" s="2"/>
      <c r="SHV131" s="2"/>
      <c r="SHW131" s="2"/>
      <c r="SHX131" s="2"/>
      <c r="SHY131" s="2"/>
      <c r="SHZ131" s="2"/>
      <c r="SIA131" s="2"/>
      <c r="SIB131" s="2"/>
      <c r="SIC131" s="2"/>
      <c r="SID131" s="2"/>
      <c r="SIE131" s="2"/>
      <c r="SIF131" s="2"/>
      <c r="SIG131" s="2"/>
      <c r="SIH131" s="2"/>
      <c r="SII131" s="2"/>
      <c r="SIJ131" s="2"/>
      <c r="SIK131" s="2"/>
      <c r="SIL131" s="2"/>
      <c r="SIM131" s="2"/>
      <c r="SIN131" s="2"/>
      <c r="SIO131" s="2"/>
      <c r="SIP131" s="2"/>
      <c r="SIQ131" s="2"/>
      <c r="SIR131" s="2"/>
      <c r="SIS131" s="2"/>
      <c r="SIT131" s="2"/>
      <c r="SIU131" s="2"/>
      <c r="SIV131" s="2"/>
      <c r="SIW131" s="2"/>
      <c r="SIX131" s="2"/>
      <c r="SIY131" s="2"/>
      <c r="SIZ131" s="2"/>
      <c r="SJA131" s="2"/>
      <c r="SJB131" s="2"/>
      <c r="SJC131" s="2"/>
      <c r="SJD131" s="2"/>
      <c r="SJE131" s="2"/>
      <c r="SJF131" s="2"/>
      <c r="SJG131" s="2"/>
      <c r="SJH131" s="2"/>
      <c r="SJI131" s="2"/>
      <c r="SJJ131" s="2"/>
      <c r="SJK131" s="2"/>
      <c r="SJL131" s="2"/>
      <c r="SJM131" s="2"/>
      <c r="SJN131" s="2"/>
      <c r="SJO131" s="2"/>
      <c r="SJP131" s="2"/>
      <c r="SJQ131" s="2"/>
      <c r="SJR131" s="2"/>
      <c r="SJS131" s="2"/>
      <c r="SJT131" s="2"/>
      <c r="SJU131" s="2"/>
      <c r="SJV131" s="2"/>
      <c r="SJW131" s="2"/>
      <c r="SJX131" s="2"/>
      <c r="SJY131" s="2"/>
      <c r="SJZ131" s="2"/>
      <c r="SKA131" s="2"/>
      <c r="SKB131" s="2"/>
      <c r="SKC131" s="2"/>
      <c r="SKD131" s="2"/>
      <c r="SKE131" s="2"/>
      <c r="SKF131" s="2"/>
      <c r="SKG131" s="2"/>
      <c r="SKH131" s="2"/>
      <c r="SKI131" s="2"/>
      <c r="SKJ131" s="2"/>
      <c r="SKK131" s="2"/>
      <c r="SKL131" s="2"/>
      <c r="SKM131" s="2"/>
      <c r="SKN131" s="2"/>
      <c r="SKO131" s="2"/>
      <c r="SKP131" s="2"/>
      <c r="SKQ131" s="2"/>
      <c r="SKR131" s="2"/>
      <c r="SKS131" s="2"/>
      <c r="SKT131" s="2"/>
      <c r="SKU131" s="2"/>
      <c r="SKV131" s="2"/>
      <c r="SKW131" s="2"/>
      <c r="SKX131" s="2"/>
      <c r="SKY131" s="2"/>
      <c r="SKZ131" s="2"/>
      <c r="SLA131" s="2"/>
      <c r="SLB131" s="2"/>
      <c r="SLC131" s="2"/>
      <c r="SLD131" s="2"/>
      <c r="SLE131" s="2"/>
      <c r="SLF131" s="2"/>
      <c r="SLG131" s="2"/>
      <c r="SLH131" s="2"/>
      <c r="SLI131" s="2"/>
      <c r="SLJ131" s="2"/>
      <c r="SLK131" s="2"/>
      <c r="SLL131" s="2"/>
      <c r="SLM131" s="2"/>
      <c r="SLN131" s="2"/>
      <c r="SLO131" s="2"/>
      <c r="SLP131" s="2"/>
      <c r="SLQ131" s="2"/>
      <c r="SLR131" s="2"/>
      <c r="SLS131" s="2"/>
      <c r="SLT131" s="2"/>
      <c r="SLU131" s="2"/>
      <c r="SLV131" s="2"/>
      <c r="SLW131" s="2"/>
      <c r="SLX131" s="2"/>
      <c r="SLY131" s="2"/>
      <c r="SLZ131" s="2"/>
      <c r="SMA131" s="2"/>
      <c r="SMB131" s="2"/>
      <c r="SMC131" s="2"/>
      <c r="SMD131" s="2"/>
      <c r="SME131" s="2"/>
      <c r="SMF131" s="2"/>
      <c r="SMG131" s="2"/>
      <c r="SMH131" s="2"/>
      <c r="SMI131" s="2"/>
      <c r="SMJ131" s="2"/>
      <c r="SMK131" s="2"/>
      <c r="SML131" s="2"/>
      <c r="SMM131" s="2"/>
      <c r="SMN131" s="2"/>
      <c r="SMO131" s="2"/>
      <c r="SMP131" s="2"/>
      <c r="SMQ131" s="2"/>
      <c r="SMR131" s="2"/>
      <c r="SMS131" s="2"/>
      <c r="SMT131" s="2"/>
      <c r="SMU131" s="2"/>
      <c r="SMV131" s="2"/>
      <c r="SMW131" s="2"/>
      <c r="SMX131" s="2"/>
      <c r="SMY131" s="2"/>
      <c r="SMZ131" s="2"/>
      <c r="SNA131" s="2"/>
      <c r="SNB131" s="2"/>
      <c r="SNC131" s="2"/>
      <c r="SND131" s="2"/>
      <c r="SNE131" s="2"/>
      <c r="SNF131" s="2"/>
      <c r="SNG131" s="2"/>
      <c r="SNH131" s="2"/>
      <c r="SNI131" s="2"/>
      <c r="SNJ131" s="2"/>
      <c r="SNK131" s="2"/>
      <c r="SNL131" s="2"/>
      <c r="SNM131" s="2"/>
      <c r="SNN131" s="2"/>
      <c r="SNO131" s="2"/>
      <c r="SNP131" s="2"/>
      <c r="SNQ131" s="2"/>
      <c r="SNR131" s="2"/>
      <c r="SNS131" s="2"/>
      <c r="SNT131" s="2"/>
      <c r="SNU131" s="2"/>
      <c r="SNV131" s="2"/>
      <c r="SNW131" s="2"/>
      <c r="SNX131" s="2"/>
      <c r="SNY131" s="2"/>
      <c r="SNZ131" s="2"/>
      <c r="SOA131" s="2"/>
      <c r="SOB131" s="2"/>
      <c r="SOC131" s="2"/>
      <c r="SOD131" s="2"/>
      <c r="SOE131" s="2"/>
      <c r="SOF131" s="2"/>
      <c r="SOG131" s="2"/>
      <c r="SOH131" s="2"/>
      <c r="SOI131" s="2"/>
      <c r="SOJ131" s="2"/>
      <c r="SOK131" s="2"/>
      <c r="SOL131" s="2"/>
      <c r="SOM131" s="2"/>
      <c r="SON131" s="2"/>
      <c r="SOO131" s="2"/>
      <c r="SOP131" s="2"/>
      <c r="SOQ131" s="2"/>
      <c r="SOR131" s="2"/>
      <c r="SOS131" s="2"/>
      <c r="SOT131" s="2"/>
      <c r="SOU131" s="2"/>
      <c r="SOV131" s="2"/>
      <c r="SOW131" s="2"/>
      <c r="SOX131" s="2"/>
      <c r="SOY131" s="2"/>
      <c r="SOZ131" s="2"/>
      <c r="SPA131" s="2"/>
      <c r="SPB131" s="2"/>
      <c r="SPC131" s="2"/>
      <c r="SPD131" s="2"/>
      <c r="SPE131" s="2"/>
      <c r="SPF131" s="2"/>
      <c r="SPG131" s="2"/>
      <c r="SPH131" s="2"/>
      <c r="SPI131" s="2"/>
      <c r="SPJ131" s="2"/>
      <c r="SPK131" s="2"/>
      <c r="SPL131" s="2"/>
      <c r="SPM131" s="2"/>
      <c r="SPN131" s="2"/>
      <c r="SPO131" s="2"/>
      <c r="SPP131" s="2"/>
      <c r="SPQ131" s="2"/>
      <c r="SPR131" s="2"/>
      <c r="SPS131" s="2"/>
      <c r="SPT131" s="2"/>
      <c r="SPU131" s="2"/>
      <c r="SPV131" s="2"/>
      <c r="SPW131" s="2"/>
      <c r="SPX131" s="2"/>
      <c r="SPY131" s="2"/>
      <c r="SPZ131" s="2"/>
      <c r="SQA131" s="2"/>
      <c r="SQB131" s="2"/>
      <c r="SQC131" s="2"/>
      <c r="SQD131" s="2"/>
      <c r="SQE131" s="2"/>
      <c r="SQF131" s="2"/>
      <c r="SQG131" s="2"/>
      <c r="SQH131" s="2"/>
      <c r="SQI131" s="2"/>
      <c r="SQJ131" s="2"/>
      <c r="SQK131" s="2"/>
      <c r="SQL131" s="2"/>
      <c r="SQM131" s="2"/>
      <c r="SQN131" s="2"/>
      <c r="SQO131" s="2"/>
      <c r="SQP131" s="2"/>
      <c r="SQQ131" s="2"/>
      <c r="SQR131" s="2"/>
      <c r="SQS131" s="2"/>
      <c r="SQT131" s="2"/>
      <c r="SQU131" s="2"/>
      <c r="SQV131" s="2"/>
      <c r="SQW131" s="2"/>
      <c r="SQX131" s="2"/>
      <c r="SQY131" s="2"/>
      <c r="SQZ131" s="2"/>
      <c r="SRA131" s="2"/>
      <c r="SRB131" s="2"/>
      <c r="SRC131" s="2"/>
      <c r="SRD131" s="2"/>
      <c r="SRE131" s="2"/>
      <c r="SRF131" s="2"/>
      <c r="SRG131" s="2"/>
      <c r="SRH131" s="2"/>
      <c r="SRI131" s="2"/>
      <c r="SRJ131" s="2"/>
      <c r="SRK131" s="2"/>
      <c r="SRL131" s="2"/>
      <c r="SRM131" s="2"/>
      <c r="SRN131" s="2"/>
      <c r="SRO131" s="2"/>
      <c r="SRP131" s="2"/>
      <c r="SRQ131" s="2"/>
      <c r="SRR131" s="2"/>
      <c r="SRS131" s="2"/>
      <c r="SRT131" s="2"/>
      <c r="SRU131" s="2"/>
      <c r="SRV131" s="2"/>
      <c r="SRW131" s="2"/>
      <c r="SRX131" s="2"/>
      <c r="SRY131" s="2"/>
      <c r="SRZ131" s="2"/>
      <c r="SSA131" s="2"/>
      <c r="SSB131" s="2"/>
      <c r="SSC131" s="2"/>
      <c r="SSD131" s="2"/>
      <c r="SSE131" s="2"/>
      <c r="SSF131" s="2"/>
      <c r="SSG131" s="2"/>
      <c r="SSH131" s="2"/>
      <c r="SSI131" s="2"/>
      <c r="SSJ131" s="2"/>
      <c r="SSK131" s="2"/>
      <c r="SSL131" s="2"/>
      <c r="SSM131" s="2"/>
      <c r="SSN131" s="2"/>
      <c r="SSO131" s="2"/>
      <c r="SSP131" s="2"/>
      <c r="SSQ131" s="2"/>
      <c r="SSR131" s="2"/>
      <c r="SSS131" s="2"/>
      <c r="SST131" s="2"/>
      <c r="SSU131" s="2"/>
      <c r="SSV131" s="2"/>
      <c r="SSW131" s="2"/>
      <c r="SSX131" s="2"/>
      <c r="SSY131" s="2"/>
      <c r="SSZ131" s="2"/>
      <c r="STA131" s="2"/>
      <c r="STB131" s="2"/>
      <c r="STC131" s="2"/>
      <c r="STD131" s="2"/>
      <c r="STE131" s="2"/>
      <c r="STF131" s="2"/>
      <c r="STG131" s="2"/>
      <c r="STH131" s="2"/>
      <c r="STI131" s="2"/>
      <c r="STJ131" s="2"/>
      <c r="STK131" s="2"/>
      <c r="STL131" s="2"/>
      <c r="STM131" s="2"/>
      <c r="STN131" s="2"/>
      <c r="STO131" s="2"/>
      <c r="STP131" s="2"/>
      <c r="STQ131" s="2"/>
      <c r="STR131" s="2"/>
      <c r="STS131" s="2"/>
      <c r="STT131" s="2"/>
      <c r="STU131" s="2"/>
      <c r="STV131" s="2"/>
      <c r="STW131" s="2"/>
      <c r="STX131" s="2"/>
      <c r="STY131" s="2"/>
      <c r="STZ131" s="2"/>
      <c r="SUA131" s="2"/>
      <c r="SUB131" s="2"/>
      <c r="SUC131" s="2"/>
      <c r="SUD131" s="2"/>
      <c r="SUE131" s="2"/>
      <c r="SUF131" s="2"/>
      <c r="SUG131" s="2"/>
      <c r="SUH131" s="2"/>
      <c r="SUI131" s="2"/>
      <c r="SUJ131" s="2"/>
      <c r="SUK131" s="2"/>
      <c r="SUL131" s="2"/>
      <c r="SUM131" s="2"/>
      <c r="SUN131" s="2"/>
      <c r="SUO131" s="2"/>
      <c r="SUP131" s="2"/>
      <c r="SUQ131" s="2"/>
      <c r="SUR131" s="2"/>
      <c r="SUS131" s="2"/>
      <c r="SUT131" s="2"/>
      <c r="SUU131" s="2"/>
      <c r="SUV131" s="2"/>
      <c r="SUW131" s="2"/>
      <c r="SUX131" s="2"/>
      <c r="SUY131" s="2"/>
      <c r="SUZ131" s="2"/>
      <c r="SVA131" s="2"/>
      <c r="SVB131" s="2"/>
      <c r="SVC131" s="2"/>
      <c r="SVD131" s="2"/>
      <c r="SVE131" s="2"/>
      <c r="SVF131" s="2"/>
      <c r="SVG131" s="2"/>
      <c r="SVH131" s="2"/>
      <c r="SVI131" s="2"/>
      <c r="SVJ131" s="2"/>
      <c r="SVK131" s="2"/>
      <c r="SVL131" s="2"/>
      <c r="SVM131" s="2"/>
      <c r="SVN131" s="2"/>
      <c r="SVO131" s="2"/>
      <c r="SVP131" s="2"/>
      <c r="SVQ131" s="2"/>
      <c r="SVR131" s="2"/>
      <c r="SVS131" s="2"/>
      <c r="SVT131" s="2"/>
      <c r="SVU131" s="2"/>
      <c r="SVV131" s="2"/>
      <c r="SVW131" s="2"/>
      <c r="SVX131" s="2"/>
      <c r="SVY131" s="2"/>
      <c r="SVZ131" s="2"/>
      <c r="SWA131" s="2"/>
      <c r="SWB131" s="2"/>
      <c r="SWC131" s="2"/>
      <c r="SWD131" s="2"/>
      <c r="SWE131" s="2"/>
      <c r="SWF131" s="2"/>
      <c r="SWG131" s="2"/>
      <c r="SWH131" s="2"/>
      <c r="SWI131" s="2"/>
      <c r="SWJ131" s="2"/>
      <c r="SWK131" s="2"/>
      <c r="SWL131" s="2"/>
      <c r="SWM131" s="2"/>
      <c r="SWN131" s="2"/>
      <c r="SWO131" s="2"/>
      <c r="SWP131" s="2"/>
      <c r="SWQ131" s="2"/>
      <c r="SWR131" s="2"/>
      <c r="SWS131" s="2"/>
      <c r="SWT131" s="2"/>
      <c r="SWU131" s="2"/>
      <c r="SWV131" s="2"/>
      <c r="SWW131" s="2"/>
      <c r="SWX131" s="2"/>
      <c r="SWY131" s="2"/>
      <c r="SWZ131" s="2"/>
      <c r="SXA131" s="2"/>
      <c r="SXB131" s="2"/>
      <c r="SXC131" s="2"/>
      <c r="SXD131" s="2"/>
      <c r="SXE131" s="2"/>
      <c r="SXF131" s="2"/>
      <c r="SXG131" s="2"/>
      <c r="SXH131" s="2"/>
      <c r="SXI131" s="2"/>
      <c r="SXJ131" s="2"/>
      <c r="SXK131" s="2"/>
      <c r="SXL131" s="2"/>
      <c r="SXM131" s="2"/>
      <c r="SXN131" s="2"/>
      <c r="SXO131" s="2"/>
      <c r="SXP131" s="2"/>
      <c r="SXQ131" s="2"/>
      <c r="SXR131" s="2"/>
      <c r="SXS131" s="2"/>
      <c r="SXT131" s="2"/>
      <c r="SXU131" s="2"/>
      <c r="SXV131" s="2"/>
      <c r="SXW131" s="2"/>
      <c r="SXX131" s="2"/>
      <c r="SXY131" s="2"/>
      <c r="SXZ131" s="2"/>
      <c r="SYA131" s="2"/>
      <c r="SYB131" s="2"/>
      <c r="SYC131" s="2"/>
      <c r="SYD131" s="2"/>
      <c r="SYE131" s="2"/>
      <c r="SYF131" s="2"/>
      <c r="SYG131" s="2"/>
      <c r="SYH131" s="2"/>
      <c r="SYI131" s="2"/>
      <c r="SYJ131" s="2"/>
      <c r="SYK131" s="2"/>
      <c r="SYL131" s="2"/>
      <c r="SYM131" s="2"/>
      <c r="SYN131" s="2"/>
      <c r="SYO131" s="2"/>
      <c r="SYP131" s="2"/>
      <c r="SYQ131" s="2"/>
      <c r="SYR131" s="2"/>
      <c r="SYS131" s="2"/>
      <c r="SYT131" s="2"/>
      <c r="SYU131" s="2"/>
      <c r="SYV131" s="2"/>
      <c r="SYW131" s="2"/>
      <c r="SYX131" s="2"/>
      <c r="SYY131" s="2"/>
      <c r="SYZ131" s="2"/>
      <c r="SZA131" s="2"/>
      <c r="SZB131" s="2"/>
      <c r="SZC131" s="2"/>
      <c r="SZD131" s="2"/>
      <c r="SZE131" s="2"/>
      <c r="SZF131" s="2"/>
      <c r="SZG131" s="2"/>
      <c r="SZH131" s="2"/>
      <c r="SZI131" s="2"/>
      <c r="SZJ131" s="2"/>
      <c r="SZK131" s="2"/>
      <c r="SZL131" s="2"/>
      <c r="SZM131" s="2"/>
      <c r="SZN131" s="2"/>
      <c r="SZO131" s="2"/>
      <c r="SZP131" s="2"/>
      <c r="SZQ131" s="2"/>
      <c r="SZR131" s="2"/>
      <c r="SZS131" s="2"/>
      <c r="SZT131" s="2"/>
      <c r="SZU131" s="2"/>
      <c r="SZV131" s="2"/>
      <c r="SZW131" s="2"/>
      <c r="SZX131" s="2"/>
      <c r="SZY131" s="2"/>
      <c r="SZZ131" s="2"/>
      <c r="TAA131" s="2"/>
      <c r="TAB131" s="2"/>
      <c r="TAC131" s="2"/>
      <c r="TAD131" s="2"/>
      <c r="TAE131" s="2"/>
      <c r="TAF131" s="2"/>
      <c r="TAG131" s="2"/>
      <c r="TAH131" s="2"/>
      <c r="TAI131" s="2"/>
      <c r="TAJ131" s="2"/>
      <c r="TAK131" s="2"/>
      <c r="TAL131" s="2"/>
      <c r="TAM131" s="2"/>
      <c r="TAN131" s="2"/>
      <c r="TAO131" s="2"/>
      <c r="TAP131" s="2"/>
      <c r="TAQ131" s="2"/>
      <c r="TAR131" s="2"/>
      <c r="TAS131" s="2"/>
      <c r="TAT131" s="2"/>
      <c r="TAU131" s="2"/>
      <c r="TAV131" s="2"/>
      <c r="TAW131" s="2"/>
      <c r="TAX131" s="2"/>
      <c r="TAY131" s="2"/>
      <c r="TAZ131" s="2"/>
      <c r="TBA131" s="2"/>
      <c r="TBB131" s="2"/>
      <c r="TBC131" s="2"/>
      <c r="TBD131" s="2"/>
      <c r="TBE131" s="2"/>
      <c r="TBF131" s="2"/>
      <c r="TBG131" s="2"/>
      <c r="TBH131" s="2"/>
      <c r="TBI131" s="2"/>
      <c r="TBJ131" s="2"/>
      <c r="TBK131" s="2"/>
      <c r="TBL131" s="2"/>
      <c r="TBM131" s="2"/>
      <c r="TBN131" s="2"/>
      <c r="TBO131" s="2"/>
      <c r="TBP131" s="2"/>
      <c r="TBQ131" s="2"/>
      <c r="TBR131" s="2"/>
      <c r="TBS131" s="2"/>
      <c r="TBT131" s="2"/>
      <c r="TBU131" s="2"/>
      <c r="TBV131" s="2"/>
      <c r="TBW131" s="2"/>
      <c r="TBX131" s="2"/>
      <c r="TBY131" s="2"/>
      <c r="TBZ131" s="2"/>
      <c r="TCA131" s="2"/>
      <c r="TCB131" s="2"/>
      <c r="TCC131" s="2"/>
      <c r="TCD131" s="2"/>
      <c r="TCE131" s="2"/>
      <c r="TCF131" s="2"/>
      <c r="TCG131" s="2"/>
      <c r="TCH131" s="2"/>
      <c r="TCI131" s="2"/>
      <c r="TCJ131" s="2"/>
      <c r="TCK131" s="2"/>
      <c r="TCL131" s="2"/>
      <c r="TCM131" s="2"/>
      <c r="TCN131" s="2"/>
      <c r="TCO131" s="2"/>
      <c r="TCP131" s="2"/>
      <c r="TCQ131" s="2"/>
      <c r="TCR131" s="2"/>
      <c r="TCS131" s="2"/>
      <c r="TCT131" s="2"/>
      <c r="TCU131" s="2"/>
      <c r="TCV131" s="2"/>
      <c r="TCW131" s="2"/>
      <c r="TCX131" s="2"/>
      <c r="TCY131" s="2"/>
      <c r="TCZ131" s="2"/>
      <c r="TDA131" s="2"/>
      <c r="TDB131" s="2"/>
      <c r="TDC131" s="2"/>
      <c r="TDD131" s="2"/>
      <c r="TDE131" s="2"/>
      <c r="TDF131" s="2"/>
      <c r="TDG131" s="2"/>
      <c r="TDH131" s="2"/>
      <c r="TDI131" s="2"/>
      <c r="TDJ131" s="2"/>
      <c r="TDK131" s="2"/>
      <c r="TDL131" s="2"/>
      <c r="TDM131" s="2"/>
      <c r="TDN131" s="2"/>
      <c r="TDO131" s="2"/>
      <c r="TDP131" s="2"/>
      <c r="TDQ131" s="2"/>
      <c r="TDR131" s="2"/>
      <c r="TDS131" s="2"/>
      <c r="TDT131" s="2"/>
      <c r="TDU131" s="2"/>
      <c r="TDV131" s="2"/>
      <c r="TDW131" s="2"/>
      <c r="TDX131" s="2"/>
      <c r="TDY131" s="2"/>
      <c r="TDZ131" s="2"/>
      <c r="TEA131" s="2"/>
      <c r="TEB131" s="2"/>
      <c r="TEC131" s="2"/>
      <c r="TED131" s="2"/>
      <c r="TEE131" s="2"/>
      <c r="TEF131" s="2"/>
      <c r="TEG131" s="2"/>
      <c r="TEH131" s="2"/>
      <c r="TEI131" s="2"/>
      <c r="TEJ131" s="2"/>
      <c r="TEK131" s="2"/>
      <c r="TEL131" s="2"/>
      <c r="TEM131" s="2"/>
      <c r="TEN131" s="2"/>
      <c r="TEO131" s="2"/>
      <c r="TEP131" s="2"/>
      <c r="TEQ131" s="2"/>
      <c r="TER131" s="2"/>
      <c r="TES131" s="2"/>
      <c r="TET131" s="2"/>
      <c r="TEU131" s="2"/>
      <c r="TEV131" s="2"/>
      <c r="TEW131" s="2"/>
      <c r="TEX131" s="2"/>
      <c r="TEY131" s="2"/>
      <c r="TEZ131" s="2"/>
      <c r="TFA131" s="2"/>
      <c r="TFB131" s="2"/>
      <c r="TFC131" s="2"/>
      <c r="TFD131" s="2"/>
      <c r="TFE131" s="2"/>
      <c r="TFF131" s="2"/>
      <c r="TFG131" s="2"/>
      <c r="TFH131" s="2"/>
      <c r="TFI131" s="2"/>
      <c r="TFJ131" s="2"/>
      <c r="TFK131" s="2"/>
      <c r="TFL131" s="2"/>
      <c r="TFM131" s="2"/>
      <c r="TFN131" s="2"/>
      <c r="TFO131" s="2"/>
      <c r="TFP131" s="2"/>
      <c r="TFQ131" s="2"/>
      <c r="TFR131" s="2"/>
      <c r="TFS131" s="2"/>
      <c r="TFT131" s="2"/>
      <c r="TFU131" s="2"/>
      <c r="TFV131" s="2"/>
      <c r="TFW131" s="2"/>
      <c r="TFX131" s="2"/>
      <c r="TFY131" s="2"/>
      <c r="TFZ131" s="2"/>
      <c r="TGA131" s="2"/>
      <c r="TGB131" s="2"/>
      <c r="TGC131" s="2"/>
      <c r="TGD131" s="2"/>
      <c r="TGE131" s="2"/>
      <c r="TGF131" s="2"/>
      <c r="TGG131" s="2"/>
      <c r="TGH131" s="2"/>
      <c r="TGI131" s="2"/>
      <c r="TGJ131" s="2"/>
      <c r="TGK131" s="2"/>
      <c r="TGL131" s="2"/>
      <c r="TGM131" s="2"/>
      <c r="TGN131" s="2"/>
      <c r="TGO131" s="2"/>
      <c r="TGP131" s="2"/>
      <c r="TGQ131" s="2"/>
      <c r="TGR131" s="2"/>
      <c r="TGS131" s="2"/>
      <c r="TGT131" s="2"/>
      <c r="TGU131" s="2"/>
      <c r="TGV131" s="2"/>
      <c r="TGW131" s="2"/>
      <c r="TGX131" s="2"/>
      <c r="TGY131" s="2"/>
      <c r="TGZ131" s="2"/>
      <c r="THA131" s="2"/>
      <c r="THB131" s="2"/>
      <c r="THC131" s="2"/>
      <c r="THD131" s="2"/>
      <c r="THE131" s="2"/>
      <c r="THF131" s="2"/>
      <c r="THG131" s="2"/>
      <c r="THH131" s="2"/>
      <c r="THI131" s="2"/>
      <c r="THJ131" s="2"/>
      <c r="THK131" s="2"/>
      <c r="THL131" s="2"/>
      <c r="THM131" s="2"/>
      <c r="THN131" s="2"/>
      <c r="THO131" s="2"/>
      <c r="THP131" s="2"/>
      <c r="THQ131" s="2"/>
      <c r="THR131" s="2"/>
      <c r="THS131" s="2"/>
      <c r="THT131" s="2"/>
      <c r="THU131" s="2"/>
      <c r="THV131" s="2"/>
      <c r="THW131" s="2"/>
      <c r="THX131" s="2"/>
      <c r="THY131" s="2"/>
      <c r="THZ131" s="2"/>
      <c r="TIA131" s="2"/>
      <c r="TIB131" s="2"/>
      <c r="TIC131" s="2"/>
      <c r="TID131" s="2"/>
      <c r="TIE131" s="2"/>
      <c r="TIF131" s="2"/>
      <c r="TIG131" s="2"/>
      <c r="TIH131" s="2"/>
      <c r="TII131" s="2"/>
      <c r="TIJ131" s="2"/>
      <c r="TIK131" s="2"/>
      <c r="TIL131" s="2"/>
      <c r="TIM131" s="2"/>
      <c r="TIN131" s="2"/>
      <c r="TIO131" s="2"/>
      <c r="TIP131" s="2"/>
      <c r="TIQ131" s="2"/>
      <c r="TIR131" s="2"/>
      <c r="TIS131" s="2"/>
      <c r="TIT131" s="2"/>
      <c r="TIU131" s="2"/>
      <c r="TIV131" s="2"/>
      <c r="TIW131" s="2"/>
      <c r="TIX131" s="2"/>
      <c r="TIY131" s="2"/>
      <c r="TIZ131" s="2"/>
      <c r="TJA131" s="2"/>
      <c r="TJB131" s="2"/>
      <c r="TJC131" s="2"/>
      <c r="TJD131" s="2"/>
      <c r="TJE131" s="2"/>
      <c r="TJF131" s="2"/>
      <c r="TJG131" s="2"/>
      <c r="TJH131" s="2"/>
      <c r="TJI131" s="2"/>
      <c r="TJJ131" s="2"/>
      <c r="TJK131" s="2"/>
      <c r="TJL131" s="2"/>
      <c r="TJM131" s="2"/>
      <c r="TJN131" s="2"/>
      <c r="TJO131" s="2"/>
      <c r="TJP131" s="2"/>
      <c r="TJQ131" s="2"/>
      <c r="TJR131" s="2"/>
      <c r="TJS131" s="2"/>
      <c r="TJT131" s="2"/>
      <c r="TJU131" s="2"/>
      <c r="TJV131" s="2"/>
      <c r="TJW131" s="2"/>
      <c r="TJX131" s="2"/>
      <c r="TJY131" s="2"/>
      <c r="TJZ131" s="2"/>
      <c r="TKA131" s="2"/>
      <c r="TKB131" s="2"/>
      <c r="TKC131" s="2"/>
      <c r="TKD131" s="2"/>
      <c r="TKE131" s="2"/>
      <c r="TKF131" s="2"/>
      <c r="TKG131" s="2"/>
      <c r="TKH131" s="2"/>
      <c r="TKI131" s="2"/>
      <c r="TKJ131" s="2"/>
      <c r="TKK131" s="2"/>
      <c r="TKL131" s="2"/>
      <c r="TKM131" s="2"/>
      <c r="TKN131" s="2"/>
      <c r="TKO131" s="2"/>
      <c r="TKP131" s="2"/>
      <c r="TKQ131" s="2"/>
      <c r="TKR131" s="2"/>
      <c r="TKS131" s="2"/>
      <c r="TKT131" s="2"/>
      <c r="TKU131" s="2"/>
      <c r="TKV131" s="2"/>
      <c r="TKW131" s="2"/>
      <c r="TKX131" s="2"/>
      <c r="TKY131" s="2"/>
      <c r="TKZ131" s="2"/>
      <c r="TLA131" s="2"/>
      <c r="TLB131" s="2"/>
      <c r="TLC131" s="2"/>
      <c r="TLD131" s="2"/>
      <c r="TLE131" s="2"/>
      <c r="TLF131" s="2"/>
      <c r="TLG131" s="2"/>
      <c r="TLH131" s="2"/>
      <c r="TLI131" s="2"/>
      <c r="TLJ131" s="2"/>
      <c r="TLK131" s="2"/>
      <c r="TLL131" s="2"/>
      <c r="TLM131" s="2"/>
      <c r="TLN131" s="2"/>
      <c r="TLO131" s="2"/>
      <c r="TLP131" s="2"/>
      <c r="TLQ131" s="2"/>
      <c r="TLR131" s="2"/>
      <c r="TLS131" s="2"/>
      <c r="TLT131" s="2"/>
      <c r="TLU131" s="2"/>
      <c r="TLV131" s="2"/>
      <c r="TLW131" s="2"/>
      <c r="TLX131" s="2"/>
      <c r="TLY131" s="2"/>
      <c r="TLZ131" s="2"/>
      <c r="TMA131" s="2"/>
      <c r="TMB131" s="2"/>
      <c r="TMC131" s="2"/>
      <c r="TMD131" s="2"/>
      <c r="TME131" s="2"/>
      <c r="TMF131" s="2"/>
      <c r="TMG131" s="2"/>
      <c r="TMH131" s="2"/>
      <c r="TMI131" s="2"/>
      <c r="TMJ131" s="2"/>
      <c r="TMK131" s="2"/>
      <c r="TML131" s="2"/>
      <c r="TMM131" s="2"/>
      <c r="TMN131" s="2"/>
      <c r="TMO131" s="2"/>
      <c r="TMP131" s="2"/>
      <c r="TMQ131" s="2"/>
      <c r="TMR131" s="2"/>
      <c r="TMS131" s="2"/>
      <c r="TMT131" s="2"/>
      <c r="TMU131" s="2"/>
      <c r="TMV131" s="2"/>
      <c r="TMW131" s="2"/>
      <c r="TMX131" s="2"/>
      <c r="TMY131" s="2"/>
      <c r="TMZ131" s="2"/>
      <c r="TNA131" s="2"/>
      <c r="TNB131" s="2"/>
      <c r="TNC131" s="2"/>
      <c r="TND131" s="2"/>
      <c r="TNE131" s="2"/>
      <c r="TNF131" s="2"/>
      <c r="TNG131" s="2"/>
      <c r="TNH131" s="2"/>
      <c r="TNI131" s="2"/>
      <c r="TNJ131" s="2"/>
      <c r="TNK131" s="2"/>
      <c r="TNL131" s="2"/>
      <c r="TNM131" s="2"/>
      <c r="TNN131" s="2"/>
      <c r="TNO131" s="2"/>
      <c r="TNP131" s="2"/>
      <c r="TNQ131" s="2"/>
      <c r="TNR131" s="2"/>
      <c r="TNS131" s="2"/>
      <c r="TNT131" s="2"/>
      <c r="TNU131" s="2"/>
      <c r="TNV131" s="2"/>
      <c r="TNW131" s="2"/>
      <c r="TNX131" s="2"/>
      <c r="TNY131" s="2"/>
      <c r="TNZ131" s="2"/>
      <c r="TOA131" s="2"/>
      <c r="TOB131" s="2"/>
      <c r="TOC131" s="2"/>
      <c r="TOD131" s="2"/>
      <c r="TOE131" s="2"/>
      <c r="TOF131" s="2"/>
      <c r="TOG131" s="2"/>
      <c r="TOH131" s="2"/>
      <c r="TOI131" s="2"/>
      <c r="TOJ131" s="2"/>
      <c r="TOK131" s="2"/>
      <c r="TOL131" s="2"/>
      <c r="TOM131" s="2"/>
      <c r="TON131" s="2"/>
      <c r="TOO131" s="2"/>
      <c r="TOP131" s="2"/>
      <c r="TOQ131" s="2"/>
      <c r="TOR131" s="2"/>
      <c r="TOS131" s="2"/>
      <c r="TOT131" s="2"/>
      <c r="TOU131" s="2"/>
      <c r="TOV131" s="2"/>
      <c r="TOW131" s="2"/>
      <c r="TOX131" s="2"/>
      <c r="TOY131" s="2"/>
      <c r="TOZ131" s="2"/>
      <c r="TPA131" s="2"/>
      <c r="TPB131" s="2"/>
      <c r="TPC131" s="2"/>
      <c r="TPD131" s="2"/>
      <c r="TPE131" s="2"/>
      <c r="TPF131" s="2"/>
      <c r="TPG131" s="2"/>
      <c r="TPH131" s="2"/>
      <c r="TPI131" s="2"/>
      <c r="TPJ131" s="2"/>
      <c r="TPK131" s="2"/>
      <c r="TPL131" s="2"/>
      <c r="TPM131" s="2"/>
      <c r="TPN131" s="2"/>
      <c r="TPO131" s="2"/>
      <c r="TPP131" s="2"/>
      <c r="TPQ131" s="2"/>
      <c r="TPR131" s="2"/>
      <c r="TPS131" s="2"/>
      <c r="TPT131" s="2"/>
      <c r="TPU131" s="2"/>
      <c r="TPV131" s="2"/>
      <c r="TPW131" s="2"/>
      <c r="TPX131" s="2"/>
      <c r="TPY131" s="2"/>
      <c r="TPZ131" s="2"/>
      <c r="TQA131" s="2"/>
      <c r="TQB131" s="2"/>
      <c r="TQC131" s="2"/>
      <c r="TQD131" s="2"/>
      <c r="TQE131" s="2"/>
      <c r="TQF131" s="2"/>
      <c r="TQG131" s="2"/>
      <c r="TQH131" s="2"/>
      <c r="TQI131" s="2"/>
      <c r="TQJ131" s="2"/>
      <c r="TQK131" s="2"/>
      <c r="TQL131" s="2"/>
      <c r="TQM131" s="2"/>
      <c r="TQN131" s="2"/>
      <c r="TQO131" s="2"/>
      <c r="TQP131" s="2"/>
      <c r="TQQ131" s="2"/>
      <c r="TQR131" s="2"/>
      <c r="TQS131" s="2"/>
      <c r="TQT131" s="2"/>
      <c r="TQU131" s="2"/>
      <c r="TQV131" s="2"/>
      <c r="TQW131" s="2"/>
      <c r="TQX131" s="2"/>
      <c r="TQY131" s="2"/>
      <c r="TQZ131" s="2"/>
      <c r="TRA131" s="2"/>
      <c r="TRB131" s="2"/>
      <c r="TRC131" s="2"/>
      <c r="TRD131" s="2"/>
      <c r="TRE131" s="2"/>
      <c r="TRF131" s="2"/>
      <c r="TRG131" s="2"/>
      <c r="TRH131" s="2"/>
      <c r="TRI131" s="2"/>
      <c r="TRJ131" s="2"/>
      <c r="TRK131" s="2"/>
      <c r="TRL131" s="2"/>
      <c r="TRM131" s="2"/>
      <c r="TRN131" s="2"/>
      <c r="TRO131" s="2"/>
      <c r="TRP131" s="2"/>
      <c r="TRQ131" s="2"/>
      <c r="TRR131" s="2"/>
      <c r="TRS131" s="2"/>
      <c r="TRT131" s="2"/>
      <c r="TRU131" s="2"/>
      <c r="TRV131" s="2"/>
      <c r="TRW131" s="2"/>
      <c r="TRX131" s="2"/>
      <c r="TRY131" s="2"/>
      <c r="TRZ131" s="2"/>
      <c r="TSA131" s="2"/>
      <c r="TSB131" s="2"/>
      <c r="TSC131" s="2"/>
      <c r="TSD131" s="2"/>
      <c r="TSE131" s="2"/>
      <c r="TSF131" s="2"/>
      <c r="TSG131" s="2"/>
      <c r="TSH131" s="2"/>
      <c r="TSI131" s="2"/>
      <c r="TSJ131" s="2"/>
      <c r="TSK131" s="2"/>
      <c r="TSL131" s="2"/>
      <c r="TSM131" s="2"/>
      <c r="TSN131" s="2"/>
      <c r="TSO131" s="2"/>
      <c r="TSP131" s="2"/>
      <c r="TSQ131" s="2"/>
      <c r="TSR131" s="2"/>
      <c r="TSS131" s="2"/>
      <c r="TST131" s="2"/>
      <c r="TSU131" s="2"/>
      <c r="TSV131" s="2"/>
      <c r="TSW131" s="2"/>
      <c r="TSX131" s="2"/>
      <c r="TSY131" s="2"/>
      <c r="TSZ131" s="2"/>
      <c r="TTA131" s="2"/>
      <c r="TTB131" s="2"/>
      <c r="TTC131" s="2"/>
      <c r="TTD131" s="2"/>
      <c r="TTE131" s="2"/>
      <c r="TTF131" s="2"/>
      <c r="TTG131" s="2"/>
      <c r="TTH131" s="2"/>
      <c r="TTI131" s="2"/>
      <c r="TTJ131" s="2"/>
      <c r="TTK131" s="2"/>
      <c r="TTL131" s="2"/>
      <c r="TTM131" s="2"/>
      <c r="TTN131" s="2"/>
      <c r="TTO131" s="2"/>
      <c r="TTP131" s="2"/>
      <c r="TTQ131" s="2"/>
      <c r="TTR131" s="2"/>
      <c r="TTS131" s="2"/>
      <c r="TTT131" s="2"/>
      <c r="TTU131" s="2"/>
      <c r="TTV131" s="2"/>
      <c r="TTW131" s="2"/>
      <c r="TTX131" s="2"/>
      <c r="TTY131" s="2"/>
      <c r="TTZ131" s="2"/>
      <c r="TUA131" s="2"/>
      <c r="TUB131" s="2"/>
      <c r="TUC131" s="2"/>
      <c r="TUD131" s="2"/>
      <c r="TUE131" s="2"/>
      <c r="TUF131" s="2"/>
      <c r="TUG131" s="2"/>
      <c r="TUH131" s="2"/>
      <c r="TUI131" s="2"/>
      <c r="TUJ131" s="2"/>
      <c r="TUK131" s="2"/>
      <c r="TUL131" s="2"/>
      <c r="TUM131" s="2"/>
      <c r="TUN131" s="2"/>
      <c r="TUO131" s="2"/>
      <c r="TUP131" s="2"/>
      <c r="TUQ131" s="2"/>
      <c r="TUR131" s="2"/>
      <c r="TUS131" s="2"/>
      <c r="TUT131" s="2"/>
      <c r="TUU131" s="2"/>
      <c r="TUV131" s="2"/>
      <c r="TUW131" s="2"/>
      <c r="TUX131" s="2"/>
      <c r="TUY131" s="2"/>
      <c r="TUZ131" s="2"/>
      <c r="TVA131" s="2"/>
      <c r="TVB131" s="2"/>
      <c r="TVC131" s="2"/>
      <c r="TVD131" s="2"/>
      <c r="TVE131" s="2"/>
      <c r="TVF131" s="2"/>
      <c r="TVG131" s="2"/>
      <c r="TVH131" s="2"/>
      <c r="TVI131" s="2"/>
      <c r="TVJ131" s="2"/>
      <c r="TVK131" s="2"/>
      <c r="TVL131" s="2"/>
      <c r="TVM131" s="2"/>
      <c r="TVN131" s="2"/>
      <c r="TVO131" s="2"/>
      <c r="TVP131" s="2"/>
      <c r="TVQ131" s="2"/>
      <c r="TVR131" s="2"/>
      <c r="TVS131" s="2"/>
      <c r="TVT131" s="2"/>
      <c r="TVU131" s="2"/>
      <c r="TVV131" s="2"/>
      <c r="TVW131" s="2"/>
      <c r="TVX131" s="2"/>
      <c r="TVY131" s="2"/>
      <c r="TVZ131" s="2"/>
      <c r="TWA131" s="2"/>
      <c r="TWB131" s="2"/>
      <c r="TWC131" s="2"/>
      <c r="TWD131" s="2"/>
      <c r="TWE131" s="2"/>
      <c r="TWF131" s="2"/>
      <c r="TWG131" s="2"/>
      <c r="TWH131" s="2"/>
      <c r="TWI131" s="2"/>
      <c r="TWJ131" s="2"/>
      <c r="TWK131" s="2"/>
      <c r="TWL131" s="2"/>
      <c r="TWM131" s="2"/>
      <c r="TWN131" s="2"/>
      <c r="TWO131" s="2"/>
      <c r="TWP131" s="2"/>
      <c r="TWQ131" s="2"/>
      <c r="TWR131" s="2"/>
      <c r="TWS131" s="2"/>
      <c r="TWT131" s="2"/>
      <c r="TWU131" s="2"/>
      <c r="TWV131" s="2"/>
      <c r="TWW131" s="2"/>
      <c r="TWX131" s="2"/>
      <c r="TWY131" s="2"/>
      <c r="TWZ131" s="2"/>
      <c r="TXA131" s="2"/>
      <c r="TXB131" s="2"/>
      <c r="TXC131" s="2"/>
      <c r="TXD131" s="2"/>
      <c r="TXE131" s="2"/>
      <c r="TXF131" s="2"/>
      <c r="TXG131" s="2"/>
      <c r="TXH131" s="2"/>
      <c r="TXI131" s="2"/>
      <c r="TXJ131" s="2"/>
      <c r="TXK131" s="2"/>
      <c r="TXL131" s="2"/>
      <c r="TXM131" s="2"/>
      <c r="TXN131" s="2"/>
      <c r="TXO131" s="2"/>
      <c r="TXP131" s="2"/>
      <c r="TXQ131" s="2"/>
      <c r="TXR131" s="2"/>
      <c r="TXS131" s="2"/>
      <c r="TXT131" s="2"/>
      <c r="TXU131" s="2"/>
      <c r="TXV131" s="2"/>
      <c r="TXW131" s="2"/>
      <c r="TXX131" s="2"/>
      <c r="TXY131" s="2"/>
      <c r="TXZ131" s="2"/>
      <c r="TYA131" s="2"/>
      <c r="TYB131" s="2"/>
      <c r="TYC131" s="2"/>
      <c r="TYD131" s="2"/>
      <c r="TYE131" s="2"/>
      <c r="TYF131" s="2"/>
      <c r="TYG131" s="2"/>
      <c r="TYH131" s="2"/>
      <c r="TYI131" s="2"/>
      <c r="TYJ131" s="2"/>
      <c r="TYK131" s="2"/>
      <c r="TYL131" s="2"/>
      <c r="TYM131" s="2"/>
      <c r="TYN131" s="2"/>
      <c r="TYO131" s="2"/>
      <c r="TYP131" s="2"/>
      <c r="TYQ131" s="2"/>
      <c r="TYR131" s="2"/>
      <c r="TYS131" s="2"/>
      <c r="TYT131" s="2"/>
      <c r="TYU131" s="2"/>
      <c r="TYV131" s="2"/>
      <c r="TYW131" s="2"/>
      <c r="TYX131" s="2"/>
      <c r="TYY131" s="2"/>
      <c r="TYZ131" s="2"/>
      <c r="TZA131" s="2"/>
      <c r="TZB131" s="2"/>
      <c r="TZC131" s="2"/>
      <c r="TZD131" s="2"/>
      <c r="TZE131" s="2"/>
      <c r="TZF131" s="2"/>
      <c r="TZG131" s="2"/>
      <c r="TZH131" s="2"/>
      <c r="TZI131" s="2"/>
      <c r="TZJ131" s="2"/>
      <c r="TZK131" s="2"/>
      <c r="TZL131" s="2"/>
      <c r="TZM131" s="2"/>
      <c r="TZN131" s="2"/>
      <c r="TZO131" s="2"/>
      <c r="TZP131" s="2"/>
      <c r="TZQ131" s="2"/>
      <c r="TZR131" s="2"/>
      <c r="TZS131" s="2"/>
      <c r="TZT131" s="2"/>
      <c r="TZU131" s="2"/>
      <c r="TZV131" s="2"/>
      <c r="TZW131" s="2"/>
      <c r="TZX131" s="2"/>
      <c r="TZY131" s="2"/>
      <c r="TZZ131" s="2"/>
      <c r="UAA131" s="2"/>
      <c r="UAB131" s="2"/>
      <c r="UAC131" s="2"/>
      <c r="UAD131" s="2"/>
      <c r="UAE131" s="2"/>
      <c r="UAF131" s="2"/>
      <c r="UAG131" s="2"/>
      <c r="UAH131" s="2"/>
      <c r="UAI131" s="2"/>
      <c r="UAJ131" s="2"/>
      <c r="UAK131" s="2"/>
      <c r="UAL131" s="2"/>
      <c r="UAM131" s="2"/>
      <c r="UAN131" s="2"/>
      <c r="UAO131" s="2"/>
      <c r="UAP131" s="2"/>
      <c r="UAQ131" s="2"/>
      <c r="UAR131" s="2"/>
      <c r="UAS131" s="2"/>
      <c r="UAT131" s="2"/>
      <c r="UAU131" s="2"/>
      <c r="UAV131" s="2"/>
      <c r="UAW131" s="2"/>
      <c r="UAX131" s="2"/>
      <c r="UAY131" s="2"/>
      <c r="UAZ131" s="2"/>
      <c r="UBA131" s="2"/>
      <c r="UBB131" s="2"/>
      <c r="UBC131" s="2"/>
      <c r="UBD131" s="2"/>
      <c r="UBE131" s="2"/>
      <c r="UBF131" s="2"/>
      <c r="UBG131" s="2"/>
      <c r="UBH131" s="2"/>
      <c r="UBI131" s="2"/>
      <c r="UBJ131" s="2"/>
      <c r="UBK131" s="2"/>
      <c r="UBL131" s="2"/>
      <c r="UBM131" s="2"/>
      <c r="UBN131" s="2"/>
      <c r="UBO131" s="2"/>
      <c r="UBP131" s="2"/>
      <c r="UBQ131" s="2"/>
      <c r="UBR131" s="2"/>
      <c r="UBS131" s="2"/>
      <c r="UBT131" s="2"/>
      <c r="UBU131" s="2"/>
      <c r="UBV131" s="2"/>
      <c r="UBW131" s="2"/>
      <c r="UBX131" s="2"/>
      <c r="UBY131" s="2"/>
      <c r="UBZ131" s="2"/>
      <c r="UCA131" s="2"/>
      <c r="UCB131" s="2"/>
      <c r="UCC131" s="2"/>
      <c r="UCD131" s="2"/>
      <c r="UCE131" s="2"/>
      <c r="UCF131" s="2"/>
      <c r="UCG131" s="2"/>
      <c r="UCH131" s="2"/>
      <c r="UCI131" s="2"/>
      <c r="UCJ131" s="2"/>
      <c r="UCK131" s="2"/>
      <c r="UCL131" s="2"/>
      <c r="UCM131" s="2"/>
      <c r="UCN131" s="2"/>
      <c r="UCO131" s="2"/>
      <c r="UCP131" s="2"/>
      <c r="UCQ131" s="2"/>
      <c r="UCR131" s="2"/>
      <c r="UCS131" s="2"/>
      <c r="UCT131" s="2"/>
      <c r="UCU131" s="2"/>
      <c r="UCV131" s="2"/>
      <c r="UCW131" s="2"/>
      <c r="UCX131" s="2"/>
      <c r="UCY131" s="2"/>
      <c r="UCZ131" s="2"/>
      <c r="UDA131" s="2"/>
      <c r="UDB131" s="2"/>
      <c r="UDC131" s="2"/>
      <c r="UDD131" s="2"/>
      <c r="UDE131" s="2"/>
      <c r="UDF131" s="2"/>
      <c r="UDG131" s="2"/>
      <c r="UDH131" s="2"/>
      <c r="UDI131" s="2"/>
      <c r="UDJ131" s="2"/>
      <c r="UDK131" s="2"/>
      <c r="UDL131" s="2"/>
      <c r="UDM131" s="2"/>
      <c r="UDN131" s="2"/>
      <c r="UDO131" s="2"/>
      <c r="UDP131" s="2"/>
      <c r="UDQ131" s="2"/>
      <c r="UDR131" s="2"/>
      <c r="UDS131" s="2"/>
      <c r="UDT131" s="2"/>
      <c r="UDU131" s="2"/>
      <c r="UDV131" s="2"/>
      <c r="UDW131" s="2"/>
      <c r="UDX131" s="2"/>
      <c r="UDY131" s="2"/>
      <c r="UDZ131" s="2"/>
      <c r="UEA131" s="2"/>
      <c r="UEB131" s="2"/>
      <c r="UEC131" s="2"/>
      <c r="UED131" s="2"/>
      <c r="UEE131" s="2"/>
      <c r="UEF131" s="2"/>
      <c r="UEG131" s="2"/>
      <c r="UEH131" s="2"/>
      <c r="UEI131" s="2"/>
      <c r="UEJ131" s="2"/>
      <c r="UEK131" s="2"/>
      <c r="UEL131" s="2"/>
      <c r="UEM131" s="2"/>
      <c r="UEN131" s="2"/>
      <c r="UEO131" s="2"/>
      <c r="UEP131" s="2"/>
      <c r="UEQ131" s="2"/>
      <c r="UER131" s="2"/>
      <c r="UES131" s="2"/>
      <c r="UET131" s="2"/>
      <c r="UEU131" s="2"/>
      <c r="UEV131" s="2"/>
      <c r="UEW131" s="2"/>
      <c r="UEX131" s="2"/>
      <c r="UEY131" s="2"/>
      <c r="UEZ131" s="2"/>
      <c r="UFA131" s="2"/>
      <c r="UFB131" s="2"/>
      <c r="UFC131" s="2"/>
      <c r="UFD131" s="2"/>
      <c r="UFE131" s="2"/>
      <c r="UFF131" s="2"/>
      <c r="UFG131" s="2"/>
      <c r="UFH131" s="2"/>
      <c r="UFI131" s="2"/>
      <c r="UFJ131" s="2"/>
      <c r="UFK131" s="2"/>
      <c r="UFL131" s="2"/>
      <c r="UFM131" s="2"/>
      <c r="UFN131" s="2"/>
      <c r="UFO131" s="2"/>
      <c r="UFP131" s="2"/>
      <c r="UFQ131" s="2"/>
      <c r="UFR131" s="2"/>
      <c r="UFS131" s="2"/>
      <c r="UFT131" s="2"/>
      <c r="UFU131" s="2"/>
      <c r="UFV131" s="2"/>
      <c r="UFW131" s="2"/>
      <c r="UFX131" s="2"/>
      <c r="UFY131" s="2"/>
      <c r="UFZ131" s="2"/>
      <c r="UGA131" s="2"/>
      <c r="UGB131" s="2"/>
      <c r="UGC131" s="2"/>
      <c r="UGD131" s="2"/>
      <c r="UGE131" s="2"/>
      <c r="UGF131" s="2"/>
      <c r="UGG131" s="2"/>
      <c r="UGH131" s="2"/>
      <c r="UGI131" s="2"/>
      <c r="UGJ131" s="2"/>
      <c r="UGK131" s="2"/>
      <c r="UGL131" s="2"/>
      <c r="UGM131" s="2"/>
      <c r="UGN131" s="2"/>
      <c r="UGO131" s="2"/>
      <c r="UGP131" s="2"/>
      <c r="UGQ131" s="2"/>
      <c r="UGR131" s="2"/>
      <c r="UGS131" s="2"/>
      <c r="UGT131" s="2"/>
      <c r="UGU131" s="2"/>
      <c r="UGV131" s="2"/>
      <c r="UGW131" s="2"/>
      <c r="UGX131" s="2"/>
      <c r="UGY131" s="2"/>
      <c r="UGZ131" s="2"/>
      <c r="UHA131" s="2"/>
      <c r="UHB131" s="2"/>
      <c r="UHC131" s="2"/>
      <c r="UHD131" s="2"/>
      <c r="UHE131" s="2"/>
      <c r="UHF131" s="2"/>
      <c r="UHG131" s="2"/>
      <c r="UHH131" s="2"/>
      <c r="UHI131" s="2"/>
      <c r="UHJ131" s="2"/>
      <c r="UHK131" s="2"/>
      <c r="UHL131" s="2"/>
      <c r="UHM131" s="2"/>
      <c r="UHN131" s="2"/>
      <c r="UHO131" s="2"/>
      <c r="UHP131" s="2"/>
      <c r="UHQ131" s="2"/>
      <c r="UHR131" s="2"/>
      <c r="UHS131" s="2"/>
      <c r="UHT131" s="2"/>
      <c r="UHU131" s="2"/>
      <c r="UHV131" s="2"/>
      <c r="UHW131" s="2"/>
      <c r="UHX131" s="2"/>
      <c r="UHY131" s="2"/>
      <c r="UHZ131" s="2"/>
      <c r="UIA131" s="2"/>
      <c r="UIB131" s="2"/>
      <c r="UIC131" s="2"/>
      <c r="UID131" s="2"/>
      <c r="UIE131" s="2"/>
      <c r="UIF131" s="2"/>
      <c r="UIG131" s="2"/>
      <c r="UIH131" s="2"/>
      <c r="UII131" s="2"/>
      <c r="UIJ131" s="2"/>
      <c r="UIK131" s="2"/>
      <c r="UIL131" s="2"/>
      <c r="UIM131" s="2"/>
      <c r="UIN131" s="2"/>
      <c r="UIO131" s="2"/>
      <c r="UIP131" s="2"/>
      <c r="UIQ131" s="2"/>
      <c r="UIR131" s="2"/>
      <c r="UIS131" s="2"/>
      <c r="UIT131" s="2"/>
      <c r="UIU131" s="2"/>
      <c r="UIV131" s="2"/>
      <c r="UIW131" s="2"/>
      <c r="UIX131" s="2"/>
      <c r="UIY131" s="2"/>
      <c r="UIZ131" s="2"/>
      <c r="UJA131" s="2"/>
      <c r="UJB131" s="2"/>
      <c r="UJC131" s="2"/>
      <c r="UJD131" s="2"/>
      <c r="UJE131" s="2"/>
      <c r="UJF131" s="2"/>
      <c r="UJG131" s="2"/>
      <c r="UJH131" s="2"/>
      <c r="UJI131" s="2"/>
      <c r="UJJ131" s="2"/>
      <c r="UJK131" s="2"/>
      <c r="UJL131" s="2"/>
      <c r="UJM131" s="2"/>
      <c r="UJN131" s="2"/>
      <c r="UJO131" s="2"/>
      <c r="UJP131" s="2"/>
      <c r="UJQ131" s="2"/>
      <c r="UJR131" s="2"/>
      <c r="UJS131" s="2"/>
      <c r="UJT131" s="2"/>
      <c r="UJU131" s="2"/>
      <c r="UJV131" s="2"/>
      <c r="UJW131" s="2"/>
      <c r="UJX131" s="2"/>
      <c r="UJY131" s="2"/>
      <c r="UJZ131" s="2"/>
      <c r="UKA131" s="2"/>
      <c r="UKB131" s="2"/>
      <c r="UKC131" s="2"/>
      <c r="UKD131" s="2"/>
      <c r="UKE131" s="2"/>
      <c r="UKF131" s="2"/>
      <c r="UKG131" s="2"/>
      <c r="UKH131" s="2"/>
      <c r="UKI131" s="2"/>
      <c r="UKJ131" s="2"/>
      <c r="UKK131" s="2"/>
      <c r="UKL131" s="2"/>
      <c r="UKM131" s="2"/>
      <c r="UKN131" s="2"/>
      <c r="UKO131" s="2"/>
      <c r="UKP131" s="2"/>
      <c r="UKQ131" s="2"/>
      <c r="UKR131" s="2"/>
      <c r="UKS131" s="2"/>
      <c r="UKT131" s="2"/>
      <c r="UKU131" s="2"/>
      <c r="UKV131" s="2"/>
      <c r="UKW131" s="2"/>
      <c r="UKX131" s="2"/>
      <c r="UKY131" s="2"/>
      <c r="UKZ131" s="2"/>
      <c r="ULA131" s="2"/>
      <c r="ULB131" s="2"/>
      <c r="ULC131" s="2"/>
      <c r="ULD131" s="2"/>
      <c r="ULE131" s="2"/>
      <c r="ULF131" s="2"/>
      <c r="ULG131" s="2"/>
      <c r="ULH131" s="2"/>
      <c r="ULI131" s="2"/>
      <c r="ULJ131" s="2"/>
      <c r="ULK131" s="2"/>
      <c r="ULL131" s="2"/>
      <c r="ULM131" s="2"/>
      <c r="ULN131" s="2"/>
      <c r="ULO131" s="2"/>
      <c r="ULP131" s="2"/>
      <c r="ULQ131" s="2"/>
      <c r="ULR131" s="2"/>
      <c r="ULS131" s="2"/>
      <c r="ULT131" s="2"/>
      <c r="ULU131" s="2"/>
      <c r="ULV131" s="2"/>
      <c r="ULW131" s="2"/>
      <c r="ULX131" s="2"/>
      <c r="ULY131" s="2"/>
      <c r="ULZ131" s="2"/>
      <c r="UMA131" s="2"/>
      <c r="UMB131" s="2"/>
      <c r="UMC131" s="2"/>
      <c r="UMD131" s="2"/>
      <c r="UME131" s="2"/>
      <c r="UMF131" s="2"/>
      <c r="UMG131" s="2"/>
      <c r="UMH131" s="2"/>
      <c r="UMI131" s="2"/>
      <c r="UMJ131" s="2"/>
      <c r="UMK131" s="2"/>
      <c r="UML131" s="2"/>
      <c r="UMM131" s="2"/>
      <c r="UMN131" s="2"/>
      <c r="UMO131" s="2"/>
      <c r="UMP131" s="2"/>
      <c r="UMQ131" s="2"/>
      <c r="UMR131" s="2"/>
      <c r="UMS131" s="2"/>
      <c r="UMT131" s="2"/>
      <c r="UMU131" s="2"/>
      <c r="UMV131" s="2"/>
      <c r="UMW131" s="2"/>
      <c r="UMX131" s="2"/>
      <c r="UMY131" s="2"/>
      <c r="UMZ131" s="2"/>
      <c r="UNA131" s="2"/>
      <c r="UNB131" s="2"/>
      <c r="UNC131" s="2"/>
      <c r="UND131" s="2"/>
      <c r="UNE131" s="2"/>
      <c r="UNF131" s="2"/>
      <c r="UNG131" s="2"/>
      <c r="UNH131" s="2"/>
      <c r="UNI131" s="2"/>
      <c r="UNJ131" s="2"/>
      <c r="UNK131" s="2"/>
      <c r="UNL131" s="2"/>
      <c r="UNM131" s="2"/>
      <c r="UNN131" s="2"/>
      <c r="UNO131" s="2"/>
      <c r="UNP131" s="2"/>
      <c r="UNQ131" s="2"/>
      <c r="UNR131" s="2"/>
      <c r="UNS131" s="2"/>
      <c r="UNT131" s="2"/>
      <c r="UNU131" s="2"/>
      <c r="UNV131" s="2"/>
      <c r="UNW131" s="2"/>
      <c r="UNX131" s="2"/>
      <c r="UNY131" s="2"/>
      <c r="UNZ131" s="2"/>
      <c r="UOA131" s="2"/>
      <c r="UOB131" s="2"/>
      <c r="UOC131" s="2"/>
      <c r="UOD131" s="2"/>
      <c r="UOE131" s="2"/>
      <c r="UOF131" s="2"/>
      <c r="UOG131" s="2"/>
      <c r="UOH131" s="2"/>
      <c r="UOI131" s="2"/>
      <c r="UOJ131" s="2"/>
      <c r="UOK131" s="2"/>
      <c r="UOL131" s="2"/>
      <c r="UOM131" s="2"/>
      <c r="UON131" s="2"/>
      <c r="UOO131" s="2"/>
      <c r="UOP131" s="2"/>
      <c r="UOQ131" s="2"/>
      <c r="UOR131" s="2"/>
      <c r="UOS131" s="2"/>
      <c r="UOT131" s="2"/>
      <c r="UOU131" s="2"/>
      <c r="UOV131" s="2"/>
      <c r="UOW131" s="2"/>
      <c r="UOX131" s="2"/>
      <c r="UOY131" s="2"/>
      <c r="UOZ131" s="2"/>
      <c r="UPA131" s="2"/>
      <c r="UPB131" s="2"/>
      <c r="UPC131" s="2"/>
      <c r="UPD131" s="2"/>
      <c r="UPE131" s="2"/>
      <c r="UPF131" s="2"/>
      <c r="UPG131" s="2"/>
      <c r="UPH131" s="2"/>
      <c r="UPI131" s="2"/>
      <c r="UPJ131" s="2"/>
      <c r="UPK131" s="2"/>
      <c r="UPL131" s="2"/>
      <c r="UPM131" s="2"/>
      <c r="UPN131" s="2"/>
      <c r="UPO131" s="2"/>
      <c r="UPP131" s="2"/>
      <c r="UPQ131" s="2"/>
      <c r="UPR131" s="2"/>
      <c r="UPS131" s="2"/>
      <c r="UPT131" s="2"/>
      <c r="UPU131" s="2"/>
      <c r="UPV131" s="2"/>
      <c r="UPW131" s="2"/>
      <c r="UPX131" s="2"/>
      <c r="UPY131" s="2"/>
      <c r="UPZ131" s="2"/>
      <c r="UQA131" s="2"/>
      <c r="UQB131" s="2"/>
      <c r="UQC131" s="2"/>
      <c r="UQD131" s="2"/>
      <c r="UQE131" s="2"/>
      <c r="UQF131" s="2"/>
      <c r="UQG131" s="2"/>
      <c r="UQH131" s="2"/>
      <c r="UQI131" s="2"/>
      <c r="UQJ131" s="2"/>
      <c r="UQK131" s="2"/>
      <c r="UQL131" s="2"/>
      <c r="UQM131" s="2"/>
      <c r="UQN131" s="2"/>
      <c r="UQO131" s="2"/>
      <c r="UQP131" s="2"/>
      <c r="UQQ131" s="2"/>
      <c r="UQR131" s="2"/>
      <c r="UQS131" s="2"/>
      <c r="UQT131" s="2"/>
      <c r="UQU131" s="2"/>
      <c r="UQV131" s="2"/>
      <c r="UQW131" s="2"/>
      <c r="UQX131" s="2"/>
      <c r="UQY131" s="2"/>
      <c r="UQZ131" s="2"/>
      <c r="URA131" s="2"/>
      <c r="URB131" s="2"/>
      <c r="URC131" s="2"/>
      <c r="URD131" s="2"/>
      <c r="URE131" s="2"/>
      <c r="URF131" s="2"/>
      <c r="URG131" s="2"/>
      <c r="URH131" s="2"/>
      <c r="URI131" s="2"/>
      <c r="URJ131" s="2"/>
      <c r="URK131" s="2"/>
      <c r="URL131" s="2"/>
      <c r="URM131" s="2"/>
      <c r="URN131" s="2"/>
      <c r="URO131" s="2"/>
      <c r="URP131" s="2"/>
      <c r="URQ131" s="2"/>
      <c r="URR131" s="2"/>
      <c r="URS131" s="2"/>
      <c r="URT131" s="2"/>
      <c r="URU131" s="2"/>
      <c r="URV131" s="2"/>
      <c r="URW131" s="2"/>
      <c r="URX131" s="2"/>
      <c r="URY131" s="2"/>
      <c r="URZ131" s="2"/>
      <c r="USA131" s="2"/>
      <c r="USB131" s="2"/>
      <c r="USC131" s="2"/>
      <c r="USD131" s="2"/>
      <c r="USE131" s="2"/>
      <c r="USF131" s="2"/>
      <c r="USG131" s="2"/>
      <c r="USH131" s="2"/>
      <c r="USI131" s="2"/>
      <c r="USJ131" s="2"/>
      <c r="USK131" s="2"/>
      <c r="USL131" s="2"/>
      <c r="USM131" s="2"/>
      <c r="USN131" s="2"/>
      <c r="USO131" s="2"/>
      <c r="USP131" s="2"/>
      <c r="USQ131" s="2"/>
      <c r="USR131" s="2"/>
      <c r="USS131" s="2"/>
      <c r="UST131" s="2"/>
      <c r="USU131" s="2"/>
      <c r="USV131" s="2"/>
      <c r="USW131" s="2"/>
      <c r="USX131" s="2"/>
      <c r="USY131" s="2"/>
      <c r="USZ131" s="2"/>
      <c r="UTA131" s="2"/>
      <c r="UTB131" s="2"/>
      <c r="UTC131" s="2"/>
      <c r="UTD131" s="2"/>
      <c r="UTE131" s="2"/>
      <c r="UTF131" s="2"/>
      <c r="UTG131" s="2"/>
      <c r="UTH131" s="2"/>
      <c r="UTI131" s="2"/>
      <c r="UTJ131" s="2"/>
      <c r="UTK131" s="2"/>
      <c r="UTL131" s="2"/>
      <c r="UTM131" s="2"/>
      <c r="UTN131" s="2"/>
      <c r="UTO131" s="2"/>
      <c r="UTP131" s="2"/>
      <c r="UTQ131" s="2"/>
      <c r="UTR131" s="2"/>
      <c r="UTS131" s="2"/>
      <c r="UTT131" s="2"/>
      <c r="UTU131" s="2"/>
      <c r="UTV131" s="2"/>
      <c r="UTW131" s="2"/>
      <c r="UTX131" s="2"/>
      <c r="UTY131" s="2"/>
      <c r="UTZ131" s="2"/>
      <c r="UUA131" s="2"/>
      <c r="UUB131" s="2"/>
      <c r="UUC131" s="2"/>
      <c r="UUD131" s="2"/>
      <c r="UUE131" s="2"/>
      <c r="UUF131" s="2"/>
      <c r="UUG131" s="2"/>
      <c r="UUH131" s="2"/>
      <c r="UUI131" s="2"/>
      <c r="UUJ131" s="2"/>
      <c r="UUK131" s="2"/>
      <c r="UUL131" s="2"/>
      <c r="UUM131" s="2"/>
      <c r="UUN131" s="2"/>
      <c r="UUO131" s="2"/>
      <c r="UUP131" s="2"/>
      <c r="UUQ131" s="2"/>
      <c r="UUR131" s="2"/>
      <c r="UUS131" s="2"/>
      <c r="UUT131" s="2"/>
      <c r="UUU131" s="2"/>
      <c r="UUV131" s="2"/>
      <c r="UUW131" s="2"/>
      <c r="UUX131" s="2"/>
      <c r="UUY131" s="2"/>
      <c r="UUZ131" s="2"/>
      <c r="UVA131" s="2"/>
      <c r="UVB131" s="2"/>
      <c r="UVC131" s="2"/>
      <c r="UVD131" s="2"/>
      <c r="UVE131" s="2"/>
      <c r="UVF131" s="2"/>
      <c r="UVG131" s="2"/>
      <c r="UVH131" s="2"/>
      <c r="UVI131" s="2"/>
      <c r="UVJ131" s="2"/>
      <c r="UVK131" s="2"/>
      <c r="UVL131" s="2"/>
      <c r="UVM131" s="2"/>
      <c r="UVN131" s="2"/>
      <c r="UVO131" s="2"/>
      <c r="UVP131" s="2"/>
      <c r="UVQ131" s="2"/>
      <c r="UVR131" s="2"/>
      <c r="UVS131" s="2"/>
      <c r="UVT131" s="2"/>
      <c r="UVU131" s="2"/>
      <c r="UVV131" s="2"/>
      <c r="UVW131" s="2"/>
      <c r="UVX131" s="2"/>
      <c r="UVY131" s="2"/>
      <c r="UVZ131" s="2"/>
      <c r="UWA131" s="2"/>
      <c r="UWB131" s="2"/>
      <c r="UWC131" s="2"/>
      <c r="UWD131" s="2"/>
      <c r="UWE131" s="2"/>
      <c r="UWF131" s="2"/>
      <c r="UWG131" s="2"/>
      <c r="UWH131" s="2"/>
      <c r="UWI131" s="2"/>
      <c r="UWJ131" s="2"/>
      <c r="UWK131" s="2"/>
      <c r="UWL131" s="2"/>
      <c r="UWM131" s="2"/>
      <c r="UWN131" s="2"/>
      <c r="UWO131" s="2"/>
      <c r="UWP131" s="2"/>
      <c r="UWQ131" s="2"/>
      <c r="UWR131" s="2"/>
      <c r="UWS131" s="2"/>
      <c r="UWT131" s="2"/>
      <c r="UWU131" s="2"/>
      <c r="UWV131" s="2"/>
      <c r="UWW131" s="2"/>
      <c r="UWX131" s="2"/>
      <c r="UWY131" s="2"/>
      <c r="UWZ131" s="2"/>
      <c r="UXA131" s="2"/>
      <c r="UXB131" s="2"/>
      <c r="UXC131" s="2"/>
      <c r="UXD131" s="2"/>
      <c r="UXE131" s="2"/>
      <c r="UXF131" s="2"/>
      <c r="UXG131" s="2"/>
      <c r="UXH131" s="2"/>
      <c r="UXI131" s="2"/>
      <c r="UXJ131" s="2"/>
      <c r="UXK131" s="2"/>
      <c r="UXL131" s="2"/>
      <c r="UXM131" s="2"/>
      <c r="UXN131" s="2"/>
      <c r="UXO131" s="2"/>
      <c r="UXP131" s="2"/>
      <c r="UXQ131" s="2"/>
      <c r="UXR131" s="2"/>
      <c r="UXS131" s="2"/>
      <c r="UXT131" s="2"/>
      <c r="UXU131" s="2"/>
      <c r="UXV131" s="2"/>
      <c r="UXW131" s="2"/>
      <c r="UXX131" s="2"/>
      <c r="UXY131" s="2"/>
      <c r="UXZ131" s="2"/>
      <c r="UYA131" s="2"/>
      <c r="UYB131" s="2"/>
      <c r="UYC131" s="2"/>
      <c r="UYD131" s="2"/>
      <c r="UYE131" s="2"/>
      <c r="UYF131" s="2"/>
      <c r="UYG131" s="2"/>
      <c r="UYH131" s="2"/>
      <c r="UYI131" s="2"/>
      <c r="UYJ131" s="2"/>
      <c r="UYK131" s="2"/>
      <c r="UYL131" s="2"/>
      <c r="UYM131" s="2"/>
      <c r="UYN131" s="2"/>
      <c r="UYO131" s="2"/>
      <c r="UYP131" s="2"/>
      <c r="UYQ131" s="2"/>
      <c r="UYR131" s="2"/>
      <c r="UYS131" s="2"/>
      <c r="UYT131" s="2"/>
      <c r="UYU131" s="2"/>
      <c r="UYV131" s="2"/>
      <c r="UYW131" s="2"/>
      <c r="UYX131" s="2"/>
      <c r="UYY131" s="2"/>
      <c r="UYZ131" s="2"/>
      <c r="UZA131" s="2"/>
      <c r="UZB131" s="2"/>
      <c r="UZC131" s="2"/>
      <c r="UZD131" s="2"/>
      <c r="UZE131" s="2"/>
      <c r="UZF131" s="2"/>
      <c r="UZG131" s="2"/>
      <c r="UZH131" s="2"/>
      <c r="UZI131" s="2"/>
      <c r="UZJ131" s="2"/>
      <c r="UZK131" s="2"/>
      <c r="UZL131" s="2"/>
      <c r="UZM131" s="2"/>
      <c r="UZN131" s="2"/>
      <c r="UZO131" s="2"/>
      <c r="UZP131" s="2"/>
      <c r="UZQ131" s="2"/>
      <c r="UZR131" s="2"/>
      <c r="UZS131" s="2"/>
      <c r="UZT131" s="2"/>
      <c r="UZU131" s="2"/>
      <c r="UZV131" s="2"/>
      <c r="UZW131" s="2"/>
      <c r="UZX131" s="2"/>
      <c r="UZY131" s="2"/>
      <c r="UZZ131" s="2"/>
      <c r="VAA131" s="2"/>
      <c r="VAB131" s="2"/>
      <c r="VAC131" s="2"/>
      <c r="VAD131" s="2"/>
      <c r="VAE131" s="2"/>
      <c r="VAF131" s="2"/>
      <c r="VAG131" s="2"/>
      <c r="VAH131" s="2"/>
      <c r="VAI131" s="2"/>
      <c r="VAJ131" s="2"/>
      <c r="VAK131" s="2"/>
      <c r="VAL131" s="2"/>
      <c r="VAM131" s="2"/>
      <c r="VAN131" s="2"/>
      <c r="VAO131" s="2"/>
      <c r="VAP131" s="2"/>
      <c r="VAQ131" s="2"/>
      <c r="VAR131" s="2"/>
      <c r="VAS131" s="2"/>
      <c r="VAT131" s="2"/>
      <c r="VAU131" s="2"/>
      <c r="VAV131" s="2"/>
      <c r="VAW131" s="2"/>
      <c r="VAX131" s="2"/>
      <c r="VAY131" s="2"/>
      <c r="VAZ131" s="2"/>
      <c r="VBA131" s="2"/>
      <c r="VBB131" s="2"/>
      <c r="VBC131" s="2"/>
      <c r="VBD131" s="2"/>
      <c r="VBE131" s="2"/>
      <c r="VBF131" s="2"/>
      <c r="VBG131" s="2"/>
      <c r="VBH131" s="2"/>
      <c r="VBI131" s="2"/>
      <c r="VBJ131" s="2"/>
      <c r="VBK131" s="2"/>
      <c r="VBL131" s="2"/>
      <c r="VBM131" s="2"/>
      <c r="VBN131" s="2"/>
      <c r="VBO131" s="2"/>
      <c r="VBP131" s="2"/>
      <c r="VBQ131" s="2"/>
      <c r="VBR131" s="2"/>
      <c r="VBS131" s="2"/>
      <c r="VBT131" s="2"/>
      <c r="VBU131" s="2"/>
      <c r="VBV131" s="2"/>
      <c r="VBW131" s="2"/>
      <c r="VBX131" s="2"/>
      <c r="VBY131" s="2"/>
      <c r="VBZ131" s="2"/>
      <c r="VCA131" s="2"/>
      <c r="VCB131" s="2"/>
      <c r="VCC131" s="2"/>
      <c r="VCD131" s="2"/>
      <c r="VCE131" s="2"/>
      <c r="VCF131" s="2"/>
      <c r="VCG131" s="2"/>
      <c r="VCH131" s="2"/>
      <c r="VCI131" s="2"/>
      <c r="VCJ131" s="2"/>
      <c r="VCK131" s="2"/>
      <c r="VCL131" s="2"/>
      <c r="VCM131" s="2"/>
      <c r="VCN131" s="2"/>
      <c r="VCO131" s="2"/>
      <c r="VCP131" s="2"/>
      <c r="VCQ131" s="2"/>
      <c r="VCR131" s="2"/>
      <c r="VCS131" s="2"/>
      <c r="VCT131" s="2"/>
      <c r="VCU131" s="2"/>
      <c r="VCV131" s="2"/>
      <c r="VCW131" s="2"/>
      <c r="VCX131" s="2"/>
      <c r="VCY131" s="2"/>
      <c r="VCZ131" s="2"/>
      <c r="VDA131" s="2"/>
      <c r="VDB131" s="2"/>
      <c r="VDC131" s="2"/>
      <c r="VDD131" s="2"/>
      <c r="VDE131" s="2"/>
      <c r="VDF131" s="2"/>
      <c r="VDG131" s="2"/>
      <c r="VDH131" s="2"/>
      <c r="VDI131" s="2"/>
      <c r="VDJ131" s="2"/>
      <c r="VDK131" s="2"/>
      <c r="VDL131" s="2"/>
      <c r="VDM131" s="2"/>
      <c r="VDN131" s="2"/>
      <c r="VDO131" s="2"/>
      <c r="VDP131" s="2"/>
      <c r="VDQ131" s="2"/>
      <c r="VDR131" s="2"/>
      <c r="VDS131" s="2"/>
      <c r="VDT131" s="2"/>
      <c r="VDU131" s="2"/>
      <c r="VDV131" s="2"/>
      <c r="VDW131" s="2"/>
      <c r="VDX131" s="2"/>
      <c r="VDY131" s="2"/>
      <c r="VDZ131" s="2"/>
      <c r="VEA131" s="2"/>
      <c r="VEB131" s="2"/>
      <c r="VEC131" s="2"/>
      <c r="VED131" s="2"/>
      <c r="VEE131" s="2"/>
      <c r="VEF131" s="2"/>
      <c r="VEG131" s="2"/>
      <c r="VEH131" s="2"/>
      <c r="VEI131" s="2"/>
      <c r="VEJ131" s="2"/>
      <c r="VEK131" s="2"/>
      <c r="VEL131" s="2"/>
      <c r="VEM131" s="2"/>
      <c r="VEN131" s="2"/>
      <c r="VEO131" s="2"/>
      <c r="VEP131" s="2"/>
      <c r="VEQ131" s="2"/>
      <c r="VER131" s="2"/>
      <c r="VES131" s="2"/>
      <c r="VET131" s="2"/>
      <c r="VEU131" s="2"/>
      <c r="VEV131" s="2"/>
      <c r="VEW131" s="2"/>
      <c r="VEX131" s="2"/>
      <c r="VEY131" s="2"/>
      <c r="VEZ131" s="2"/>
      <c r="VFA131" s="2"/>
      <c r="VFB131" s="2"/>
      <c r="VFC131" s="2"/>
      <c r="VFD131" s="2"/>
      <c r="VFE131" s="2"/>
      <c r="VFF131" s="2"/>
      <c r="VFG131" s="2"/>
      <c r="VFH131" s="2"/>
      <c r="VFI131" s="2"/>
      <c r="VFJ131" s="2"/>
      <c r="VFK131" s="2"/>
      <c r="VFL131" s="2"/>
      <c r="VFM131" s="2"/>
      <c r="VFN131" s="2"/>
      <c r="VFO131" s="2"/>
      <c r="VFP131" s="2"/>
      <c r="VFQ131" s="2"/>
      <c r="VFR131" s="2"/>
      <c r="VFS131" s="2"/>
      <c r="VFT131" s="2"/>
      <c r="VFU131" s="2"/>
      <c r="VFV131" s="2"/>
      <c r="VFW131" s="2"/>
      <c r="VFX131" s="2"/>
      <c r="VFY131" s="2"/>
      <c r="VFZ131" s="2"/>
      <c r="VGA131" s="2"/>
      <c r="VGB131" s="2"/>
      <c r="VGC131" s="2"/>
      <c r="VGD131" s="2"/>
      <c r="VGE131" s="2"/>
      <c r="VGF131" s="2"/>
      <c r="VGG131" s="2"/>
      <c r="VGH131" s="2"/>
      <c r="VGI131" s="2"/>
      <c r="VGJ131" s="2"/>
      <c r="VGK131" s="2"/>
      <c r="VGL131" s="2"/>
      <c r="VGM131" s="2"/>
      <c r="VGN131" s="2"/>
      <c r="VGO131" s="2"/>
      <c r="VGP131" s="2"/>
      <c r="VGQ131" s="2"/>
      <c r="VGR131" s="2"/>
      <c r="VGS131" s="2"/>
      <c r="VGT131" s="2"/>
      <c r="VGU131" s="2"/>
      <c r="VGV131" s="2"/>
      <c r="VGW131" s="2"/>
      <c r="VGX131" s="2"/>
      <c r="VGY131" s="2"/>
      <c r="VGZ131" s="2"/>
      <c r="VHA131" s="2"/>
      <c r="VHB131" s="2"/>
      <c r="VHC131" s="2"/>
      <c r="VHD131" s="2"/>
      <c r="VHE131" s="2"/>
      <c r="VHF131" s="2"/>
      <c r="VHG131" s="2"/>
      <c r="VHH131" s="2"/>
      <c r="VHI131" s="2"/>
      <c r="VHJ131" s="2"/>
      <c r="VHK131" s="2"/>
      <c r="VHL131" s="2"/>
      <c r="VHM131" s="2"/>
      <c r="VHN131" s="2"/>
      <c r="VHO131" s="2"/>
      <c r="VHP131" s="2"/>
      <c r="VHQ131" s="2"/>
      <c r="VHR131" s="2"/>
      <c r="VHS131" s="2"/>
      <c r="VHT131" s="2"/>
      <c r="VHU131" s="2"/>
      <c r="VHV131" s="2"/>
      <c r="VHW131" s="2"/>
      <c r="VHX131" s="2"/>
      <c r="VHY131" s="2"/>
      <c r="VHZ131" s="2"/>
      <c r="VIA131" s="2"/>
      <c r="VIB131" s="2"/>
      <c r="VIC131" s="2"/>
      <c r="VID131" s="2"/>
      <c r="VIE131" s="2"/>
      <c r="VIF131" s="2"/>
      <c r="VIG131" s="2"/>
      <c r="VIH131" s="2"/>
      <c r="VII131" s="2"/>
      <c r="VIJ131" s="2"/>
      <c r="VIK131" s="2"/>
      <c r="VIL131" s="2"/>
      <c r="VIM131" s="2"/>
      <c r="VIN131" s="2"/>
      <c r="VIO131" s="2"/>
      <c r="VIP131" s="2"/>
      <c r="VIQ131" s="2"/>
      <c r="VIR131" s="2"/>
      <c r="VIS131" s="2"/>
      <c r="VIT131" s="2"/>
      <c r="VIU131" s="2"/>
      <c r="VIV131" s="2"/>
      <c r="VIW131" s="2"/>
      <c r="VIX131" s="2"/>
      <c r="VIY131" s="2"/>
      <c r="VIZ131" s="2"/>
      <c r="VJA131" s="2"/>
      <c r="VJB131" s="2"/>
      <c r="VJC131" s="2"/>
      <c r="VJD131" s="2"/>
      <c r="VJE131" s="2"/>
      <c r="VJF131" s="2"/>
      <c r="VJG131" s="2"/>
      <c r="VJH131" s="2"/>
      <c r="VJI131" s="2"/>
      <c r="VJJ131" s="2"/>
      <c r="VJK131" s="2"/>
      <c r="VJL131" s="2"/>
      <c r="VJM131" s="2"/>
      <c r="VJN131" s="2"/>
      <c r="VJO131" s="2"/>
      <c r="VJP131" s="2"/>
      <c r="VJQ131" s="2"/>
      <c r="VJR131" s="2"/>
      <c r="VJS131" s="2"/>
      <c r="VJT131" s="2"/>
      <c r="VJU131" s="2"/>
      <c r="VJV131" s="2"/>
      <c r="VJW131" s="2"/>
      <c r="VJX131" s="2"/>
      <c r="VJY131" s="2"/>
      <c r="VJZ131" s="2"/>
      <c r="VKA131" s="2"/>
      <c r="VKB131" s="2"/>
      <c r="VKC131" s="2"/>
      <c r="VKD131" s="2"/>
      <c r="VKE131" s="2"/>
      <c r="VKF131" s="2"/>
      <c r="VKG131" s="2"/>
      <c r="VKH131" s="2"/>
      <c r="VKI131" s="2"/>
      <c r="VKJ131" s="2"/>
      <c r="VKK131" s="2"/>
      <c r="VKL131" s="2"/>
      <c r="VKM131" s="2"/>
      <c r="VKN131" s="2"/>
      <c r="VKO131" s="2"/>
      <c r="VKP131" s="2"/>
      <c r="VKQ131" s="2"/>
      <c r="VKR131" s="2"/>
      <c r="VKS131" s="2"/>
      <c r="VKT131" s="2"/>
      <c r="VKU131" s="2"/>
      <c r="VKV131" s="2"/>
      <c r="VKW131" s="2"/>
      <c r="VKX131" s="2"/>
      <c r="VKY131" s="2"/>
      <c r="VKZ131" s="2"/>
      <c r="VLA131" s="2"/>
      <c r="VLB131" s="2"/>
      <c r="VLC131" s="2"/>
      <c r="VLD131" s="2"/>
      <c r="VLE131" s="2"/>
      <c r="VLF131" s="2"/>
      <c r="VLG131" s="2"/>
      <c r="VLH131" s="2"/>
      <c r="VLI131" s="2"/>
      <c r="VLJ131" s="2"/>
      <c r="VLK131" s="2"/>
      <c r="VLL131" s="2"/>
      <c r="VLM131" s="2"/>
      <c r="VLN131" s="2"/>
      <c r="VLO131" s="2"/>
      <c r="VLP131" s="2"/>
      <c r="VLQ131" s="2"/>
      <c r="VLR131" s="2"/>
      <c r="VLS131" s="2"/>
      <c r="VLT131" s="2"/>
      <c r="VLU131" s="2"/>
      <c r="VLV131" s="2"/>
      <c r="VLW131" s="2"/>
      <c r="VLX131" s="2"/>
      <c r="VLY131" s="2"/>
      <c r="VLZ131" s="2"/>
      <c r="VMA131" s="2"/>
      <c r="VMB131" s="2"/>
      <c r="VMC131" s="2"/>
      <c r="VMD131" s="2"/>
      <c r="VME131" s="2"/>
      <c r="VMF131" s="2"/>
      <c r="VMG131" s="2"/>
      <c r="VMH131" s="2"/>
      <c r="VMI131" s="2"/>
      <c r="VMJ131" s="2"/>
      <c r="VMK131" s="2"/>
      <c r="VML131" s="2"/>
      <c r="VMM131" s="2"/>
      <c r="VMN131" s="2"/>
      <c r="VMO131" s="2"/>
      <c r="VMP131" s="2"/>
      <c r="VMQ131" s="2"/>
      <c r="VMR131" s="2"/>
      <c r="VMS131" s="2"/>
      <c r="VMT131" s="2"/>
      <c r="VMU131" s="2"/>
      <c r="VMV131" s="2"/>
      <c r="VMW131" s="2"/>
      <c r="VMX131" s="2"/>
      <c r="VMY131" s="2"/>
      <c r="VMZ131" s="2"/>
      <c r="VNA131" s="2"/>
      <c r="VNB131" s="2"/>
      <c r="VNC131" s="2"/>
      <c r="VND131" s="2"/>
      <c r="VNE131" s="2"/>
      <c r="VNF131" s="2"/>
      <c r="VNG131" s="2"/>
      <c r="VNH131" s="2"/>
      <c r="VNI131" s="2"/>
      <c r="VNJ131" s="2"/>
      <c r="VNK131" s="2"/>
      <c r="VNL131" s="2"/>
      <c r="VNM131" s="2"/>
      <c r="VNN131" s="2"/>
      <c r="VNO131" s="2"/>
      <c r="VNP131" s="2"/>
      <c r="VNQ131" s="2"/>
      <c r="VNR131" s="2"/>
      <c r="VNS131" s="2"/>
      <c r="VNT131" s="2"/>
      <c r="VNU131" s="2"/>
      <c r="VNV131" s="2"/>
      <c r="VNW131" s="2"/>
      <c r="VNX131" s="2"/>
      <c r="VNY131" s="2"/>
      <c r="VNZ131" s="2"/>
      <c r="VOA131" s="2"/>
      <c r="VOB131" s="2"/>
      <c r="VOC131" s="2"/>
      <c r="VOD131" s="2"/>
      <c r="VOE131" s="2"/>
      <c r="VOF131" s="2"/>
      <c r="VOG131" s="2"/>
      <c r="VOH131" s="2"/>
      <c r="VOI131" s="2"/>
      <c r="VOJ131" s="2"/>
      <c r="VOK131" s="2"/>
      <c r="VOL131" s="2"/>
      <c r="VOM131" s="2"/>
      <c r="VON131" s="2"/>
      <c r="VOO131" s="2"/>
      <c r="VOP131" s="2"/>
      <c r="VOQ131" s="2"/>
      <c r="VOR131" s="2"/>
      <c r="VOS131" s="2"/>
      <c r="VOT131" s="2"/>
      <c r="VOU131" s="2"/>
      <c r="VOV131" s="2"/>
      <c r="VOW131" s="2"/>
      <c r="VOX131" s="2"/>
      <c r="VOY131" s="2"/>
      <c r="VOZ131" s="2"/>
      <c r="VPA131" s="2"/>
      <c r="VPB131" s="2"/>
      <c r="VPC131" s="2"/>
      <c r="VPD131" s="2"/>
      <c r="VPE131" s="2"/>
      <c r="VPF131" s="2"/>
      <c r="VPG131" s="2"/>
      <c r="VPH131" s="2"/>
      <c r="VPI131" s="2"/>
      <c r="VPJ131" s="2"/>
      <c r="VPK131" s="2"/>
      <c r="VPL131" s="2"/>
      <c r="VPM131" s="2"/>
      <c r="VPN131" s="2"/>
      <c r="VPO131" s="2"/>
      <c r="VPP131" s="2"/>
      <c r="VPQ131" s="2"/>
      <c r="VPR131" s="2"/>
      <c r="VPS131" s="2"/>
      <c r="VPT131" s="2"/>
      <c r="VPU131" s="2"/>
      <c r="VPV131" s="2"/>
      <c r="VPW131" s="2"/>
      <c r="VPX131" s="2"/>
      <c r="VPY131" s="2"/>
      <c r="VPZ131" s="2"/>
      <c r="VQA131" s="2"/>
      <c r="VQB131" s="2"/>
      <c r="VQC131" s="2"/>
      <c r="VQD131" s="2"/>
      <c r="VQE131" s="2"/>
      <c r="VQF131" s="2"/>
      <c r="VQG131" s="2"/>
      <c r="VQH131" s="2"/>
      <c r="VQI131" s="2"/>
      <c r="VQJ131" s="2"/>
      <c r="VQK131" s="2"/>
      <c r="VQL131" s="2"/>
      <c r="VQM131" s="2"/>
      <c r="VQN131" s="2"/>
      <c r="VQO131" s="2"/>
      <c r="VQP131" s="2"/>
      <c r="VQQ131" s="2"/>
      <c r="VQR131" s="2"/>
      <c r="VQS131" s="2"/>
      <c r="VQT131" s="2"/>
      <c r="VQU131" s="2"/>
      <c r="VQV131" s="2"/>
      <c r="VQW131" s="2"/>
      <c r="VQX131" s="2"/>
      <c r="VQY131" s="2"/>
      <c r="VQZ131" s="2"/>
      <c r="VRA131" s="2"/>
      <c r="VRB131" s="2"/>
      <c r="VRC131" s="2"/>
      <c r="VRD131" s="2"/>
      <c r="VRE131" s="2"/>
      <c r="VRF131" s="2"/>
      <c r="VRG131" s="2"/>
      <c r="VRH131" s="2"/>
      <c r="VRI131" s="2"/>
      <c r="VRJ131" s="2"/>
      <c r="VRK131" s="2"/>
      <c r="VRL131" s="2"/>
      <c r="VRM131" s="2"/>
      <c r="VRN131" s="2"/>
      <c r="VRO131" s="2"/>
      <c r="VRP131" s="2"/>
      <c r="VRQ131" s="2"/>
      <c r="VRR131" s="2"/>
      <c r="VRS131" s="2"/>
      <c r="VRT131" s="2"/>
      <c r="VRU131" s="2"/>
      <c r="VRV131" s="2"/>
      <c r="VRW131" s="2"/>
      <c r="VRX131" s="2"/>
      <c r="VRY131" s="2"/>
      <c r="VRZ131" s="2"/>
      <c r="VSA131" s="2"/>
      <c r="VSB131" s="2"/>
      <c r="VSC131" s="2"/>
      <c r="VSD131" s="2"/>
      <c r="VSE131" s="2"/>
      <c r="VSF131" s="2"/>
      <c r="VSG131" s="2"/>
      <c r="VSH131" s="2"/>
      <c r="VSI131" s="2"/>
      <c r="VSJ131" s="2"/>
      <c r="VSK131" s="2"/>
      <c r="VSL131" s="2"/>
      <c r="VSM131" s="2"/>
      <c r="VSN131" s="2"/>
      <c r="VSO131" s="2"/>
      <c r="VSP131" s="2"/>
      <c r="VSQ131" s="2"/>
      <c r="VSR131" s="2"/>
      <c r="VSS131" s="2"/>
      <c r="VST131" s="2"/>
      <c r="VSU131" s="2"/>
      <c r="VSV131" s="2"/>
      <c r="VSW131" s="2"/>
      <c r="VSX131" s="2"/>
      <c r="VSY131" s="2"/>
      <c r="VSZ131" s="2"/>
      <c r="VTA131" s="2"/>
      <c r="VTB131" s="2"/>
      <c r="VTC131" s="2"/>
      <c r="VTD131" s="2"/>
      <c r="VTE131" s="2"/>
      <c r="VTF131" s="2"/>
      <c r="VTG131" s="2"/>
      <c r="VTH131" s="2"/>
      <c r="VTI131" s="2"/>
      <c r="VTJ131" s="2"/>
      <c r="VTK131" s="2"/>
      <c r="VTL131" s="2"/>
      <c r="VTM131" s="2"/>
      <c r="VTN131" s="2"/>
      <c r="VTO131" s="2"/>
      <c r="VTP131" s="2"/>
      <c r="VTQ131" s="2"/>
      <c r="VTR131" s="2"/>
      <c r="VTS131" s="2"/>
      <c r="VTT131" s="2"/>
      <c r="VTU131" s="2"/>
      <c r="VTV131" s="2"/>
      <c r="VTW131" s="2"/>
      <c r="VTX131" s="2"/>
      <c r="VTY131" s="2"/>
      <c r="VTZ131" s="2"/>
      <c r="VUA131" s="2"/>
      <c r="VUB131" s="2"/>
      <c r="VUC131" s="2"/>
      <c r="VUD131" s="2"/>
      <c r="VUE131" s="2"/>
      <c r="VUF131" s="2"/>
      <c r="VUG131" s="2"/>
      <c r="VUH131" s="2"/>
      <c r="VUI131" s="2"/>
      <c r="VUJ131" s="2"/>
      <c r="VUK131" s="2"/>
      <c r="VUL131" s="2"/>
      <c r="VUM131" s="2"/>
      <c r="VUN131" s="2"/>
      <c r="VUO131" s="2"/>
      <c r="VUP131" s="2"/>
      <c r="VUQ131" s="2"/>
      <c r="VUR131" s="2"/>
      <c r="VUS131" s="2"/>
      <c r="VUT131" s="2"/>
      <c r="VUU131" s="2"/>
      <c r="VUV131" s="2"/>
      <c r="VUW131" s="2"/>
      <c r="VUX131" s="2"/>
      <c r="VUY131" s="2"/>
      <c r="VUZ131" s="2"/>
      <c r="VVA131" s="2"/>
      <c r="VVB131" s="2"/>
      <c r="VVC131" s="2"/>
      <c r="VVD131" s="2"/>
      <c r="VVE131" s="2"/>
      <c r="VVF131" s="2"/>
      <c r="VVG131" s="2"/>
      <c r="VVH131" s="2"/>
      <c r="VVI131" s="2"/>
      <c r="VVJ131" s="2"/>
      <c r="VVK131" s="2"/>
      <c r="VVL131" s="2"/>
      <c r="VVM131" s="2"/>
      <c r="VVN131" s="2"/>
      <c r="VVO131" s="2"/>
      <c r="VVP131" s="2"/>
      <c r="VVQ131" s="2"/>
      <c r="VVR131" s="2"/>
      <c r="VVS131" s="2"/>
      <c r="VVT131" s="2"/>
      <c r="VVU131" s="2"/>
      <c r="VVV131" s="2"/>
      <c r="VVW131" s="2"/>
      <c r="VVX131" s="2"/>
      <c r="VVY131" s="2"/>
      <c r="VVZ131" s="2"/>
      <c r="VWA131" s="2"/>
      <c r="VWB131" s="2"/>
      <c r="VWC131" s="2"/>
      <c r="VWD131" s="2"/>
      <c r="VWE131" s="2"/>
      <c r="VWF131" s="2"/>
      <c r="VWG131" s="2"/>
      <c r="VWH131" s="2"/>
      <c r="VWI131" s="2"/>
      <c r="VWJ131" s="2"/>
      <c r="VWK131" s="2"/>
      <c r="VWL131" s="2"/>
      <c r="VWM131" s="2"/>
      <c r="VWN131" s="2"/>
      <c r="VWO131" s="2"/>
      <c r="VWP131" s="2"/>
      <c r="VWQ131" s="2"/>
      <c r="VWR131" s="2"/>
      <c r="VWS131" s="2"/>
      <c r="VWT131" s="2"/>
      <c r="VWU131" s="2"/>
      <c r="VWV131" s="2"/>
      <c r="VWW131" s="2"/>
      <c r="VWX131" s="2"/>
      <c r="VWY131" s="2"/>
      <c r="VWZ131" s="2"/>
      <c r="VXA131" s="2"/>
      <c r="VXB131" s="2"/>
      <c r="VXC131" s="2"/>
      <c r="VXD131" s="2"/>
      <c r="VXE131" s="2"/>
      <c r="VXF131" s="2"/>
      <c r="VXG131" s="2"/>
      <c r="VXH131" s="2"/>
      <c r="VXI131" s="2"/>
      <c r="VXJ131" s="2"/>
      <c r="VXK131" s="2"/>
      <c r="VXL131" s="2"/>
      <c r="VXM131" s="2"/>
      <c r="VXN131" s="2"/>
      <c r="VXO131" s="2"/>
      <c r="VXP131" s="2"/>
      <c r="VXQ131" s="2"/>
      <c r="VXR131" s="2"/>
      <c r="VXS131" s="2"/>
      <c r="VXT131" s="2"/>
      <c r="VXU131" s="2"/>
      <c r="VXV131" s="2"/>
      <c r="VXW131" s="2"/>
      <c r="VXX131" s="2"/>
      <c r="VXY131" s="2"/>
      <c r="VXZ131" s="2"/>
      <c r="VYA131" s="2"/>
      <c r="VYB131" s="2"/>
      <c r="VYC131" s="2"/>
      <c r="VYD131" s="2"/>
      <c r="VYE131" s="2"/>
      <c r="VYF131" s="2"/>
      <c r="VYG131" s="2"/>
      <c r="VYH131" s="2"/>
      <c r="VYI131" s="2"/>
      <c r="VYJ131" s="2"/>
      <c r="VYK131" s="2"/>
      <c r="VYL131" s="2"/>
      <c r="VYM131" s="2"/>
      <c r="VYN131" s="2"/>
      <c r="VYO131" s="2"/>
      <c r="VYP131" s="2"/>
      <c r="VYQ131" s="2"/>
      <c r="VYR131" s="2"/>
      <c r="VYS131" s="2"/>
      <c r="VYT131" s="2"/>
      <c r="VYU131" s="2"/>
      <c r="VYV131" s="2"/>
      <c r="VYW131" s="2"/>
      <c r="VYX131" s="2"/>
      <c r="VYY131" s="2"/>
      <c r="VYZ131" s="2"/>
      <c r="VZA131" s="2"/>
      <c r="VZB131" s="2"/>
      <c r="VZC131" s="2"/>
      <c r="VZD131" s="2"/>
      <c r="VZE131" s="2"/>
      <c r="VZF131" s="2"/>
      <c r="VZG131" s="2"/>
      <c r="VZH131" s="2"/>
      <c r="VZI131" s="2"/>
      <c r="VZJ131" s="2"/>
      <c r="VZK131" s="2"/>
      <c r="VZL131" s="2"/>
      <c r="VZM131" s="2"/>
      <c r="VZN131" s="2"/>
      <c r="VZO131" s="2"/>
      <c r="VZP131" s="2"/>
      <c r="VZQ131" s="2"/>
      <c r="VZR131" s="2"/>
      <c r="VZS131" s="2"/>
      <c r="VZT131" s="2"/>
      <c r="VZU131" s="2"/>
      <c r="VZV131" s="2"/>
      <c r="VZW131" s="2"/>
      <c r="VZX131" s="2"/>
      <c r="VZY131" s="2"/>
      <c r="VZZ131" s="2"/>
      <c r="WAA131" s="2"/>
      <c r="WAB131" s="2"/>
      <c r="WAC131" s="2"/>
      <c r="WAD131" s="2"/>
      <c r="WAE131" s="2"/>
      <c r="WAF131" s="2"/>
      <c r="WAG131" s="2"/>
      <c r="WAH131" s="2"/>
      <c r="WAI131" s="2"/>
      <c r="WAJ131" s="2"/>
      <c r="WAK131" s="2"/>
      <c r="WAL131" s="2"/>
      <c r="WAM131" s="2"/>
      <c r="WAN131" s="2"/>
      <c r="WAO131" s="2"/>
      <c r="WAP131" s="2"/>
      <c r="WAQ131" s="2"/>
      <c r="WAR131" s="2"/>
      <c r="WAS131" s="2"/>
      <c r="WAT131" s="2"/>
      <c r="WAU131" s="2"/>
      <c r="WAV131" s="2"/>
      <c r="WAW131" s="2"/>
      <c r="WAX131" s="2"/>
      <c r="WAY131" s="2"/>
      <c r="WAZ131" s="2"/>
      <c r="WBA131" s="2"/>
      <c r="WBB131" s="2"/>
      <c r="WBC131" s="2"/>
      <c r="WBD131" s="2"/>
      <c r="WBE131" s="2"/>
      <c r="WBF131" s="2"/>
      <c r="WBG131" s="2"/>
      <c r="WBH131" s="2"/>
      <c r="WBI131" s="2"/>
      <c r="WBJ131" s="2"/>
      <c r="WBK131" s="2"/>
      <c r="WBL131" s="2"/>
      <c r="WBM131" s="2"/>
      <c r="WBN131" s="2"/>
      <c r="WBO131" s="2"/>
      <c r="WBP131" s="2"/>
      <c r="WBQ131" s="2"/>
      <c r="WBR131" s="2"/>
      <c r="WBS131" s="2"/>
      <c r="WBT131" s="2"/>
      <c r="WBU131" s="2"/>
      <c r="WBV131" s="2"/>
      <c r="WBW131" s="2"/>
      <c r="WBX131" s="2"/>
      <c r="WBY131" s="2"/>
      <c r="WBZ131" s="2"/>
      <c r="WCA131" s="2"/>
      <c r="WCB131" s="2"/>
      <c r="WCC131" s="2"/>
      <c r="WCD131" s="2"/>
      <c r="WCE131" s="2"/>
      <c r="WCF131" s="2"/>
      <c r="WCG131" s="2"/>
      <c r="WCH131" s="2"/>
      <c r="WCI131" s="2"/>
      <c r="WCJ131" s="2"/>
      <c r="WCK131" s="2"/>
      <c r="WCL131" s="2"/>
      <c r="WCM131" s="2"/>
      <c r="WCN131" s="2"/>
      <c r="WCO131" s="2"/>
      <c r="WCP131" s="2"/>
      <c r="WCQ131" s="2"/>
      <c r="WCR131" s="2"/>
      <c r="WCS131" s="2"/>
      <c r="WCT131" s="2"/>
      <c r="WCU131" s="2"/>
      <c r="WCV131" s="2"/>
      <c r="WCW131" s="2"/>
      <c r="WCX131" s="2"/>
      <c r="WCY131" s="2"/>
      <c r="WCZ131" s="2"/>
      <c r="WDA131" s="2"/>
      <c r="WDB131" s="2"/>
      <c r="WDC131" s="2"/>
      <c r="WDD131" s="2"/>
      <c r="WDE131" s="2"/>
      <c r="WDF131" s="2"/>
      <c r="WDG131" s="2"/>
      <c r="WDH131" s="2"/>
      <c r="WDI131" s="2"/>
      <c r="WDJ131" s="2"/>
      <c r="WDK131" s="2"/>
      <c r="WDL131" s="2"/>
      <c r="WDM131" s="2"/>
      <c r="WDN131" s="2"/>
      <c r="WDO131" s="2"/>
      <c r="WDP131" s="2"/>
      <c r="WDQ131" s="2"/>
      <c r="WDR131" s="2"/>
      <c r="WDS131" s="2"/>
      <c r="WDT131" s="2"/>
      <c r="WDU131" s="2"/>
      <c r="WDV131" s="2"/>
      <c r="WDW131" s="2"/>
      <c r="WDX131" s="2"/>
      <c r="WDY131" s="2"/>
      <c r="WDZ131" s="2"/>
      <c r="WEA131" s="2"/>
      <c r="WEB131" s="2"/>
      <c r="WEC131" s="2"/>
      <c r="WED131" s="2"/>
      <c r="WEE131" s="2"/>
      <c r="WEF131" s="2"/>
      <c r="WEG131" s="2"/>
      <c r="WEH131" s="2"/>
      <c r="WEI131" s="2"/>
      <c r="WEJ131" s="2"/>
      <c r="WEK131" s="2"/>
      <c r="WEL131" s="2"/>
      <c r="WEM131" s="2"/>
      <c r="WEN131" s="2"/>
      <c r="WEO131" s="2"/>
      <c r="WEP131" s="2"/>
      <c r="WEQ131" s="2"/>
      <c r="WER131" s="2"/>
      <c r="WES131" s="2"/>
      <c r="WET131" s="2"/>
      <c r="WEU131" s="2"/>
      <c r="WEV131" s="2"/>
      <c r="WEW131" s="2"/>
      <c r="WEX131" s="2"/>
      <c r="WEY131" s="2"/>
      <c r="WEZ131" s="2"/>
      <c r="WFA131" s="2"/>
      <c r="WFB131" s="2"/>
      <c r="WFC131" s="2"/>
      <c r="WFD131" s="2"/>
      <c r="WFE131" s="2"/>
      <c r="WFF131" s="2"/>
      <c r="WFG131" s="2"/>
      <c r="WFH131" s="2"/>
      <c r="WFI131" s="2"/>
      <c r="WFJ131" s="2"/>
      <c r="WFK131" s="2"/>
      <c r="WFL131" s="2"/>
      <c r="WFM131" s="2"/>
      <c r="WFN131" s="2"/>
      <c r="WFO131" s="2"/>
      <c r="WFP131" s="2"/>
      <c r="WFQ131" s="2"/>
      <c r="WFR131" s="2"/>
      <c r="WFS131" s="2"/>
      <c r="WFT131" s="2"/>
      <c r="WFU131" s="2"/>
      <c r="WFV131" s="2"/>
      <c r="WFW131" s="2"/>
      <c r="WFX131" s="2"/>
      <c r="WFY131" s="2"/>
      <c r="WFZ131" s="2"/>
      <c r="WGA131" s="2"/>
      <c r="WGB131" s="2"/>
      <c r="WGC131" s="2"/>
      <c r="WGD131" s="2"/>
      <c r="WGE131" s="2"/>
      <c r="WGF131" s="2"/>
      <c r="WGG131" s="2"/>
      <c r="WGH131" s="2"/>
      <c r="WGI131" s="2"/>
      <c r="WGJ131" s="2"/>
      <c r="WGK131" s="2"/>
      <c r="WGL131" s="2"/>
      <c r="WGM131" s="2"/>
      <c r="WGN131" s="2"/>
      <c r="WGO131" s="2"/>
      <c r="WGP131" s="2"/>
      <c r="WGQ131" s="2"/>
      <c r="WGR131" s="2"/>
      <c r="WGS131" s="2"/>
      <c r="WGT131" s="2"/>
      <c r="WGU131" s="2"/>
      <c r="WGV131" s="2"/>
      <c r="WGW131" s="2"/>
      <c r="WGX131" s="2"/>
      <c r="WGY131" s="2"/>
      <c r="WGZ131" s="2"/>
      <c r="WHA131" s="2"/>
      <c r="WHB131" s="2"/>
      <c r="WHC131" s="2"/>
      <c r="WHD131" s="2"/>
      <c r="WHE131" s="2"/>
      <c r="WHF131" s="2"/>
      <c r="WHG131" s="2"/>
      <c r="WHH131" s="2"/>
      <c r="WHI131" s="2"/>
      <c r="WHJ131" s="2"/>
      <c r="WHK131" s="2"/>
      <c r="WHL131" s="2"/>
      <c r="WHM131" s="2"/>
      <c r="WHN131" s="2"/>
      <c r="WHO131" s="2"/>
      <c r="WHP131" s="2"/>
      <c r="WHQ131" s="2"/>
      <c r="WHR131" s="2"/>
      <c r="WHS131" s="2"/>
      <c r="WHT131" s="2"/>
      <c r="WHU131" s="2"/>
      <c r="WHV131" s="2"/>
      <c r="WHW131" s="2"/>
      <c r="WHX131" s="2"/>
      <c r="WHY131" s="2"/>
      <c r="WHZ131" s="2"/>
      <c r="WIA131" s="2"/>
      <c r="WIB131" s="2"/>
      <c r="WIC131" s="2"/>
      <c r="WID131" s="2"/>
      <c r="WIE131" s="2"/>
      <c r="WIF131" s="2"/>
      <c r="WIG131" s="2"/>
      <c r="WIH131" s="2"/>
      <c r="WII131" s="2"/>
      <c r="WIJ131" s="2"/>
      <c r="WIK131" s="2"/>
      <c r="WIL131" s="2"/>
      <c r="WIM131" s="2"/>
      <c r="WIN131" s="2"/>
      <c r="WIO131" s="2"/>
      <c r="WIP131" s="2"/>
      <c r="WIQ131" s="2"/>
      <c r="WIR131" s="2"/>
      <c r="WIS131" s="2"/>
      <c r="WIT131" s="2"/>
      <c r="WIU131" s="2"/>
      <c r="WIV131" s="2"/>
      <c r="WIW131" s="2"/>
      <c r="WIX131" s="2"/>
      <c r="WIY131" s="2"/>
      <c r="WIZ131" s="2"/>
      <c r="WJA131" s="2"/>
      <c r="WJB131" s="2"/>
      <c r="WJC131" s="2"/>
      <c r="WJD131" s="2"/>
      <c r="WJE131" s="2"/>
      <c r="WJF131" s="2"/>
      <c r="WJG131" s="2"/>
      <c r="WJH131" s="2"/>
      <c r="WJI131" s="2"/>
      <c r="WJJ131" s="2"/>
      <c r="WJK131" s="2"/>
      <c r="WJL131" s="2"/>
      <c r="WJM131" s="2"/>
      <c r="WJN131" s="2"/>
      <c r="WJO131" s="2"/>
      <c r="WJP131" s="2"/>
      <c r="WJQ131" s="2"/>
      <c r="WJR131" s="2"/>
      <c r="WJS131" s="2"/>
      <c r="WJT131" s="2"/>
      <c r="WJU131" s="2"/>
      <c r="WJV131" s="2"/>
      <c r="WJW131" s="2"/>
      <c r="WJX131" s="2"/>
      <c r="WJY131" s="2"/>
      <c r="WJZ131" s="2"/>
      <c r="WKA131" s="2"/>
      <c r="WKB131" s="2"/>
      <c r="WKC131" s="2"/>
      <c r="WKD131" s="2"/>
      <c r="WKE131" s="2"/>
      <c r="WKF131" s="2"/>
      <c r="WKG131" s="2"/>
      <c r="WKH131" s="2"/>
      <c r="WKI131" s="2"/>
      <c r="WKJ131" s="2"/>
      <c r="WKK131" s="2"/>
      <c r="WKL131" s="2"/>
      <c r="WKM131" s="2"/>
      <c r="WKN131" s="2"/>
      <c r="WKO131" s="2"/>
      <c r="WKP131" s="2"/>
      <c r="WKQ131" s="2"/>
      <c r="WKR131" s="2"/>
      <c r="WKS131" s="2"/>
      <c r="WKT131" s="2"/>
      <c r="WKU131" s="2"/>
      <c r="WKV131" s="2"/>
      <c r="WKW131" s="2"/>
      <c r="WKX131" s="2"/>
      <c r="WKY131" s="2"/>
      <c r="WKZ131" s="2"/>
      <c r="WLA131" s="2"/>
      <c r="WLB131" s="2"/>
      <c r="WLC131" s="2"/>
      <c r="WLD131" s="2"/>
      <c r="WLE131" s="2"/>
      <c r="WLF131" s="2"/>
      <c r="WLG131" s="2"/>
      <c r="WLH131" s="2"/>
      <c r="WLI131" s="2"/>
      <c r="WLJ131" s="2"/>
      <c r="WLK131" s="2"/>
      <c r="WLL131" s="2"/>
      <c r="WLM131" s="2"/>
      <c r="WLN131" s="2"/>
      <c r="WLO131" s="2"/>
      <c r="WLP131" s="2"/>
      <c r="WLQ131" s="2"/>
      <c r="WLR131" s="2"/>
      <c r="WLS131" s="2"/>
      <c r="WLT131" s="2"/>
      <c r="WLU131" s="2"/>
      <c r="WLV131" s="2"/>
      <c r="WLW131" s="2"/>
      <c r="WLX131" s="2"/>
      <c r="WLY131" s="2"/>
      <c r="WLZ131" s="2"/>
      <c r="WMA131" s="2"/>
      <c r="WMB131" s="2"/>
      <c r="WMC131" s="2"/>
      <c r="WMD131" s="2"/>
      <c r="WME131" s="2"/>
      <c r="WMF131" s="2"/>
      <c r="WMG131" s="2"/>
      <c r="WMH131" s="2"/>
      <c r="WMI131" s="2"/>
      <c r="WMJ131" s="2"/>
      <c r="WMK131" s="2"/>
      <c r="WML131" s="2"/>
      <c r="WMM131" s="2"/>
      <c r="WMN131" s="2"/>
      <c r="WMO131" s="2"/>
      <c r="WMP131" s="2"/>
      <c r="WMQ131" s="2"/>
      <c r="WMR131" s="2"/>
      <c r="WMS131" s="2"/>
      <c r="WMT131" s="2"/>
      <c r="WMU131" s="2"/>
      <c r="WMV131" s="2"/>
      <c r="WMW131" s="2"/>
      <c r="WMX131" s="2"/>
      <c r="WMY131" s="2"/>
      <c r="WMZ131" s="2"/>
      <c r="WNA131" s="2"/>
      <c r="WNB131" s="2"/>
      <c r="WNC131" s="2"/>
      <c r="WND131" s="2"/>
      <c r="WNE131" s="2"/>
      <c r="WNF131" s="2"/>
      <c r="WNG131" s="2"/>
      <c r="WNH131" s="2"/>
      <c r="WNI131" s="2"/>
      <c r="WNJ131" s="2"/>
      <c r="WNK131" s="2"/>
      <c r="WNL131" s="2"/>
      <c r="WNM131" s="2"/>
      <c r="WNN131" s="2"/>
      <c r="WNO131" s="2"/>
      <c r="WNP131" s="2"/>
      <c r="WNQ131" s="2"/>
      <c r="WNR131" s="2"/>
      <c r="WNS131" s="2"/>
      <c r="WNT131" s="2"/>
      <c r="WNU131" s="2"/>
      <c r="WNV131" s="2"/>
      <c r="WNW131" s="2"/>
      <c r="WNX131" s="2"/>
      <c r="WNY131" s="2"/>
      <c r="WNZ131" s="2"/>
      <c r="WOA131" s="2"/>
      <c r="WOB131" s="2"/>
      <c r="WOC131" s="2"/>
      <c r="WOD131" s="2"/>
      <c r="WOE131" s="2"/>
      <c r="WOF131" s="2"/>
      <c r="WOG131" s="2"/>
      <c r="WOH131" s="2"/>
      <c r="WOI131" s="2"/>
      <c r="WOJ131" s="2"/>
      <c r="WOK131" s="2"/>
      <c r="WOL131" s="2"/>
      <c r="WOM131" s="2"/>
      <c r="WON131" s="2"/>
      <c r="WOO131" s="2"/>
      <c r="WOP131" s="2"/>
      <c r="WOQ131" s="2"/>
      <c r="WOR131" s="2"/>
      <c r="WOS131" s="2"/>
      <c r="WOT131" s="2"/>
      <c r="WOU131" s="2"/>
      <c r="WOV131" s="2"/>
      <c r="WOW131" s="2"/>
      <c r="WOX131" s="2"/>
      <c r="WOY131" s="2"/>
      <c r="WOZ131" s="2"/>
      <c r="WPA131" s="2"/>
      <c r="WPB131" s="2"/>
      <c r="WPC131" s="2"/>
      <c r="WPD131" s="2"/>
      <c r="WPE131" s="2"/>
      <c r="WPF131" s="2"/>
      <c r="WPG131" s="2"/>
      <c r="WPH131" s="2"/>
      <c r="WPI131" s="2"/>
      <c r="WPJ131" s="2"/>
      <c r="WPK131" s="2"/>
      <c r="WPL131" s="2"/>
      <c r="WPM131" s="2"/>
      <c r="WPN131" s="2"/>
      <c r="WPO131" s="2"/>
      <c r="WPP131" s="2"/>
      <c r="WPQ131" s="2"/>
      <c r="WPR131" s="2"/>
      <c r="WPS131" s="2"/>
      <c r="WPT131" s="2"/>
      <c r="WPU131" s="2"/>
      <c r="WPV131" s="2"/>
      <c r="WPW131" s="2"/>
      <c r="WPX131" s="2"/>
      <c r="WPY131" s="2"/>
      <c r="WPZ131" s="2"/>
      <c r="WQA131" s="2"/>
      <c r="WQB131" s="2"/>
      <c r="WQC131" s="2"/>
      <c r="WQD131" s="2"/>
      <c r="WQE131" s="2"/>
      <c r="WQF131" s="2"/>
      <c r="WQG131" s="2"/>
      <c r="WQH131" s="2"/>
      <c r="WQI131" s="2"/>
      <c r="WQJ131" s="2"/>
      <c r="WQK131" s="2"/>
      <c r="WQL131" s="2"/>
      <c r="WQM131" s="2"/>
      <c r="WQN131" s="2"/>
      <c r="WQO131" s="2"/>
      <c r="WQP131" s="2"/>
      <c r="WQQ131" s="2"/>
      <c r="WQR131" s="2"/>
      <c r="WQS131" s="2"/>
      <c r="WQT131" s="2"/>
      <c r="WQU131" s="2"/>
      <c r="WQV131" s="2"/>
      <c r="WQW131" s="2"/>
      <c r="WQX131" s="2"/>
      <c r="WQY131" s="2"/>
      <c r="WQZ131" s="2"/>
      <c r="WRA131" s="2"/>
      <c r="WRB131" s="2"/>
      <c r="WRC131" s="2"/>
      <c r="WRD131" s="2"/>
      <c r="WRE131" s="2"/>
      <c r="WRF131" s="2"/>
      <c r="WRG131" s="2"/>
      <c r="WRH131" s="2"/>
      <c r="WRI131" s="2"/>
      <c r="WRJ131" s="2"/>
      <c r="WRK131" s="2"/>
      <c r="WRL131" s="2"/>
      <c r="WRM131" s="2"/>
      <c r="WRN131" s="2"/>
      <c r="WRO131" s="2"/>
      <c r="WRP131" s="2"/>
      <c r="WRQ131" s="2"/>
      <c r="WRR131" s="2"/>
      <c r="WRS131" s="2"/>
      <c r="WRT131" s="2"/>
      <c r="WRU131" s="2"/>
      <c r="WRV131" s="2"/>
      <c r="WRW131" s="2"/>
      <c r="WRX131" s="2"/>
      <c r="WRY131" s="2"/>
      <c r="WRZ131" s="2"/>
      <c r="WSA131" s="2"/>
      <c r="WSB131" s="2"/>
      <c r="WSC131" s="2"/>
      <c r="WSD131" s="2"/>
      <c r="WSE131" s="2"/>
      <c r="WSF131" s="2"/>
      <c r="WSG131" s="2"/>
      <c r="WSH131" s="2"/>
      <c r="WSI131" s="2"/>
      <c r="WSJ131" s="2"/>
      <c r="WSK131" s="2"/>
      <c r="WSL131" s="2"/>
      <c r="WSM131" s="2"/>
      <c r="WSN131" s="2"/>
      <c r="WSO131" s="2"/>
      <c r="WSP131" s="2"/>
      <c r="WSQ131" s="2"/>
      <c r="WSR131" s="2"/>
      <c r="WSS131" s="2"/>
      <c r="WST131" s="2"/>
      <c r="WSU131" s="2"/>
      <c r="WSV131" s="2"/>
      <c r="WSW131" s="2"/>
      <c r="WSX131" s="2"/>
      <c r="WSY131" s="2"/>
      <c r="WSZ131" s="2"/>
      <c r="WTA131" s="2"/>
      <c r="WTB131" s="2"/>
      <c r="WTC131" s="2"/>
      <c r="WTD131" s="2"/>
      <c r="WTE131" s="2"/>
      <c r="WTF131" s="2"/>
      <c r="WTG131" s="2"/>
      <c r="WTH131" s="2"/>
      <c r="WTI131" s="2"/>
      <c r="WTJ131" s="2"/>
      <c r="WTK131" s="2"/>
      <c r="WTL131" s="2"/>
      <c r="WTM131" s="2"/>
      <c r="WTN131" s="2"/>
      <c r="WTO131" s="2"/>
      <c r="WTP131" s="2"/>
      <c r="WTQ131" s="2"/>
      <c r="WTR131" s="2"/>
      <c r="WTS131" s="2"/>
      <c r="WTT131" s="2"/>
      <c r="WTU131" s="2"/>
      <c r="WTV131" s="2"/>
      <c r="WTW131" s="2"/>
      <c r="WTX131" s="2"/>
      <c r="WTY131" s="2"/>
      <c r="WTZ131" s="2"/>
      <c r="WUA131" s="2"/>
      <c r="WUB131" s="2"/>
      <c r="WUC131" s="2"/>
      <c r="WUD131" s="2"/>
      <c r="WUE131" s="2"/>
      <c r="WUF131" s="2"/>
      <c r="WUG131" s="2"/>
      <c r="WUH131" s="2"/>
      <c r="WUI131" s="2"/>
      <c r="WUJ131" s="2"/>
      <c r="WUK131" s="2"/>
      <c r="WUL131" s="2"/>
      <c r="WUM131" s="2"/>
      <c r="WUN131" s="2"/>
      <c r="WUO131" s="2"/>
      <c r="WUP131" s="2"/>
      <c r="WUQ131" s="2"/>
      <c r="WUR131" s="2"/>
      <c r="WUS131" s="2"/>
      <c r="WUT131" s="2"/>
      <c r="WUU131" s="2"/>
      <c r="WUV131" s="2"/>
      <c r="WUW131" s="2"/>
      <c r="WUX131" s="2"/>
      <c r="WUY131" s="2"/>
      <c r="WUZ131" s="2"/>
      <c r="WVA131" s="2"/>
      <c r="WVB131" s="2"/>
      <c r="WVC131" s="2"/>
      <c r="WVD131" s="2"/>
      <c r="WVE131" s="2"/>
      <c r="WVF131" s="2"/>
      <c r="WVG131" s="2"/>
      <c r="WVH131" s="2"/>
      <c r="WVI131" s="2"/>
      <c r="WVJ131" s="2"/>
      <c r="WVK131" s="2"/>
      <c r="WVL131" s="2"/>
      <c r="WVM131" s="2"/>
      <c r="WVN131" s="2"/>
      <c r="WVO131" s="2"/>
      <c r="WVP131" s="2"/>
      <c r="WVQ131" s="2"/>
      <c r="WVR131" s="2"/>
      <c r="WVS131" s="2"/>
      <c r="WVT131" s="2"/>
      <c r="WVU131" s="2"/>
      <c r="WVV131" s="2"/>
      <c r="WVW131" s="2"/>
      <c r="WVX131" s="2"/>
      <c r="WVY131" s="2"/>
      <c r="WVZ131" s="2"/>
      <c r="WWA131" s="2"/>
      <c r="WWB131" s="2"/>
      <c r="WWC131" s="2"/>
      <c r="WWD131" s="2"/>
      <c r="WWE131" s="2"/>
      <c r="WWF131" s="2"/>
      <c r="WWG131" s="2"/>
      <c r="WWH131" s="2"/>
      <c r="WWI131" s="2"/>
      <c r="WWJ131" s="2"/>
      <c r="WWK131" s="2"/>
      <c r="WWL131" s="2"/>
      <c r="WWM131" s="2"/>
      <c r="WWN131" s="2"/>
      <c r="WWO131" s="2"/>
      <c r="WWP131" s="2"/>
      <c r="WWQ131" s="2"/>
      <c r="WWR131" s="2"/>
      <c r="WWS131" s="2"/>
      <c r="WWT131" s="2"/>
      <c r="WWU131" s="2"/>
      <c r="WWV131" s="2"/>
      <c r="WWW131" s="2"/>
      <c r="WWX131" s="2"/>
      <c r="WWY131" s="2"/>
      <c r="WWZ131" s="2"/>
      <c r="WXA131" s="2"/>
      <c r="WXB131" s="2"/>
      <c r="WXC131" s="2"/>
      <c r="WXD131" s="2"/>
      <c r="WXE131" s="2"/>
      <c r="WXF131" s="2"/>
      <c r="WXG131" s="2"/>
      <c r="WXH131" s="2"/>
      <c r="WXI131" s="2"/>
      <c r="WXJ131" s="2"/>
      <c r="WXK131" s="2"/>
      <c r="WXL131" s="2"/>
      <c r="WXM131" s="2"/>
      <c r="WXN131" s="2"/>
      <c r="WXO131" s="2"/>
      <c r="WXP131" s="2"/>
      <c r="WXQ131" s="2"/>
      <c r="WXR131" s="2"/>
      <c r="WXS131" s="2"/>
      <c r="WXT131" s="2"/>
      <c r="WXU131" s="2"/>
      <c r="WXV131" s="2"/>
      <c r="WXW131" s="2"/>
      <c r="WXX131" s="2"/>
      <c r="WXY131" s="2"/>
      <c r="WXZ131" s="2"/>
      <c r="WYA131" s="2"/>
      <c r="WYB131" s="2"/>
      <c r="WYC131" s="2"/>
      <c r="WYD131" s="2"/>
      <c r="WYE131" s="2"/>
      <c r="WYF131" s="2"/>
      <c r="WYG131" s="2"/>
      <c r="WYH131" s="2"/>
      <c r="WYI131" s="2"/>
      <c r="WYJ131" s="2"/>
      <c r="WYK131" s="2"/>
      <c r="WYL131" s="2"/>
      <c r="WYM131" s="2"/>
      <c r="WYN131" s="2"/>
      <c r="WYO131" s="2"/>
      <c r="WYP131" s="2"/>
      <c r="WYQ131" s="2"/>
      <c r="WYR131" s="2"/>
      <c r="WYS131" s="2"/>
      <c r="WYT131" s="2"/>
      <c r="WYU131" s="2"/>
      <c r="WYV131" s="2"/>
      <c r="WYW131" s="2"/>
      <c r="WYX131" s="2"/>
      <c r="WYY131" s="2"/>
      <c r="WYZ131" s="2"/>
      <c r="WZA131" s="2"/>
      <c r="WZB131" s="2"/>
      <c r="WZC131" s="2"/>
      <c r="WZD131" s="2"/>
      <c r="WZE131" s="2"/>
      <c r="WZF131" s="2"/>
      <c r="WZG131" s="2"/>
      <c r="WZH131" s="2"/>
      <c r="WZI131" s="2"/>
      <c r="WZJ131" s="2"/>
      <c r="WZK131" s="2"/>
      <c r="WZL131" s="2"/>
      <c r="WZM131" s="2"/>
      <c r="WZN131" s="2"/>
      <c r="WZO131" s="2"/>
      <c r="WZP131" s="2"/>
      <c r="WZQ131" s="2"/>
      <c r="WZR131" s="2"/>
      <c r="WZS131" s="2"/>
      <c r="WZT131" s="2"/>
      <c r="WZU131" s="2"/>
      <c r="WZV131" s="2"/>
      <c r="WZW131" s="2"/>
      <c r="WZX131" s="2"/>
      <c r="WZY131" s="2"/>
      <c r="WZZ131" s="2"/>
      <c r="XAA131" s="2"/>
      <c r="XAB131" s="2"/>
      <c r="XAC131" s="2"/>
      <c r="XAD131" s="2"/>
      <c r="XAE131" s="2"/>
      <c r="XAF131" s="2"/>
      <c r="XAG131" s="2"/>
      <c r="XAH131" s="2"/>
      <c r="XAI131" s="2"/>
      <c r="XAJ131" s="2"/>
      <c r="XAK131" s="2"/>
      <c r="XAL131" s="2"/>
      <c r="XAM131" s="2"/>
      <c r="XAN131" s="2"/>
      <c r="XAO131" s="2"/>
      <c r="XAP131" s="2"/>
      <c r="XAQ131" s="2"/>
      <c r="XAR131" s="2"/>
      <c r="XAS131" s="2"/>
      <c r="XAT131" s="2"/>
      <c r="XAU131" s="2"/>
      <c r="XAV131" s="2"/>
      <c r="XAW131" s="2"/>
      <c r="XAX131" s="2"/>
      <c r="XAY131" s="2"/>
      <c r="XAZ131" s="2"/>
      <c r="XBA131" s="2"/>
      <c r="XBB131" s="2"/>
      <c r="XBC131" s="2"/>
      <c r="XBD131" s="2"/>
      <c r="XBE131" s="2"/>
      <c r="XBF131" s="2"/>
      <c r="XBG131" s="2"/>
      <c r="XBH131" s="2"/>
      <c r="XBI131" s="2"/>
      <c r="XBJ131" s="2"/>
      <c r="XBK131" s="2"/>
      <c r="XBL131" s="2"/>
      <c r="XBM131" s="2"/>
      <c r="XBN131" s="2"/>
      <c r="XBO131" s="2"/>
      <c r="XBP131" s="2"/>
      <c r="XBQ131" s="2"/>
      <c r="XBR131" s="2"/>
      <c r="XBS131" s="2"/>
      <c r="XBT131" s="2"/>
      <c r="XBU131" s="2"/>
      <c r="XBV131" s="2"/>
      <c r="XBW131" s="2"/>
      <c r="XBX131" s="2"/>
      <c r="XBY131" s="2"/>
      <c r="XBZ131" s="2"/>
      <c r="XCA131" s="2"/>
      <c r="XCB131" s="2"/>
      <c r="XCC131" s="2"/>
      <c r="XCD131" s="2"/>
      <c r="XCE131" s="2"/>
      <c r="XCF131" s="2"/>
      <c r="XCG131" s="2"/>
      <c r="XCH131" s="2"/>
      <c r="XCI131" s="2"/>
      <c r="XCJ131" s="2"/>
      <c r="XCK131" s="2"/>
      <c r="XCL131" s="2"/>
      <c r="XCM131" s="2"/>
      <c r="XCN131" s="2"/>
      <c r="XCO131" s="2"/>
      <c r="XCP131" s="2"/>
      <c r="XCQ131" s="2"/>
      <c r="XCR131" s="2"/>
      <c r="XCS131" s="2"/>
      <c r="XCT131" s="2"/>
      <c r="XCU131" s="2"/>
      <c r="XCV131" s="2"/>
      <c r="XCW131" s="2"/>
      <c r="XCX131" s="2"/>
      <c r="XCY131" s="2"/>
      <c r="XCZ131" s="2"/>
      <c r="XDA131" s="2"/>
      <c r="XDB131" s="2"/>
      <c r="XDC131" s="2"/>
      <c r="XDD131" s="2"/>
      <c r="XDE131" s="2"/>
      <c r="XDF131" s="2"/>
      <c r="XDG131" s="2"/>
      <c r="XDH131" s="2"/>
      <c r="XDI131" s="2"/>
      <c r="XDJ131" s="2"/>
      <c r="XDK131" s="2"/>
      <c r="XDL131" s="2"/>
      <c r="XDM131" s="2"/>
      <c r="XDN131" s="2"/>
      <c r="XDO131" s="2"/>
      <c r="XDP131" s="2"/>
      <c r="XDQ131" s="2"/>
      <c r="XDR131" s="2"/>
      <c r="XDS131" s="2"/>
      <c r="XDT131" s="2"/>
      <c r="XDU131" s="2"/>
      <c r="XDV131" s="2"/>
      <c r="XDW131" s="2"/>
      <c r="XDX131" s="2"/>
      <c r="XDY131" s="2"/>
      <c r="XDZ131" s="2"/>
      <c r="XEA131" s="2"/>
      <c r="XEB131" s="2"/>
      <c r="XEC131" s="2"/>
      <c r="XED131" s="2"/>
      <c r="XEE131" s="2"/>
      <c r="XEF131" s="2"/>
      <c r="XEG131" s="2"/>
      <c r="XEH131" s="2"/>
      <c r="XEI131" s="2"/>
      <c r="XEJ131" s="2"/>
      <c r="XEK131" s="2"/>
      <c r="XEL131" s="2"/>
      <c r="XEM131" s="2"/>
      <c r="XEN131" s="2"/>
      <c r="XEO131" s="2"/>
      <c r="XEP131" s="2"/>
      <c r="XEQ131" s="2"/>
      <c r="XER131" s="2"/>
      <c r="XES131" s="2"/>
      <c r="XET131" s="2"/>
      <c r="XEU131" s="2"/>
      <c r="XEV131" s="2"/>
      <c r="XEW131" s="2"/>
      <c r="XEX131" s="2"/>
      <c r="XEY131" s="2"/>
      <c r="XEZ131" s="2"/>
      <c r="XFA131" s="2"/>
      <c r="XFB131" s="2"/>
      <c r="XFC131" s="2"/>
      <c r="XFD131" s="2"/>
    </row>
    <row r="132" spans="1:16384" s="15" customFormat="1" ht="15.75" customHeight="1" x14ac:dyDescent="0.25">
      <c r="A132" s="2"/>
      <c r="B132" s="2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75"/>
      <c r="AD132" s="75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3">
        <f t="shared" si="1"/>
        <v>0</v>
      </c>
    </row>
    <row r="133" spans="1:16384" s="15" customFormat="1" ht="15.75" customHeight="1" x14ac:dyDescent="0.25">
      <c r="A133" s="2"/>
      <c r="B133" s="2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75"/>
      <c r="AD133" s="75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3">
        <f t="shared" si="1"/>
        <v>0</v>
      </c>
    </row>
    <row r="134" spans="1:16384" s="15" customFormat="1" ht="15.75" customHeight="1" x14ac:dyDescent="0.25">
      <c r="A134" s="2"/>
      <c r="B134" s="2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75"/>
      <c r="AD134" s="75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3">
        <f t="shared" si="1"/>
        <v>0</v>
      </c>
    </row>
    <row r="135" spans="1:16384" s="15" customFormat="1" ht="15.75" customHeight="1" x14ac:dyDescent="0.25">
      <c r="A135" s="2"/>
      <c r="B135" s="2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21"/>
      <c r="V135" s="18"/>
      <c r="W135" s="18"/>
      <c r="X135" s="121"/>
      <c r="Y135" s="18"/>
      <c r="Z135" s="121"/>
      <c r="AA135" s="18"/>
      <c r="AB135" s="18"/>
      <c r="AC135" s="156"/>
      <c r="AD135" s="75"/>
      <c r="AE135" s="18"/>
      <c r="AF135" s="18"/>
      <c r="AG135" s="18"/>
      <c r="AH135" s="18"/>
      <c r="AI135" s="18"/>
      <c r="AJ135" s="18"/>
      <c r="AK135" s="18"/>
      <c r="AL135" s="18"/>
      <c r="AM135" s="18"/>
      <c r="AN135" s="121"/>
      <c r="AO135" s="18"/>
      <c r="AP135" s="18"/>
      <c r="AQ135" s="18"/>
      <c r="AR135" s="18"/>
      <c r="AS135" s="18"/>
      <c r="AT135" s="18"/>
      <c r="AU135" s="3">
        <f t="shared" si="1"/>
        <v>0</v>
      </c>
    </row>
    <row r="136" spans="1:16384" s="15" customFormat="1" ht="15.75" customHeight="1" x14ac:dyDescent="0.25">
      <c r="A136" s="2"/>
      <c r="B136" s="119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21"/>
      <c r="V136" s="18"/>
      <c r="W136" s="18"/>
      <c r="X136" s="121"/>
      <c r="Y136" s="18"/>
      <c r="Z136" s="18"/>
      <c r="AA136" s="18"/>
      <c r="AB136" s="18"/>
      <c r="AC136" s="218"/>
      <c r="AD136" s="156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3">
        <f t="shared" si="1"/>
        <v>0</v>
      </c>
    </row>
    <row r="137" spans="1:16384" s="15" customFormat="1" ht="15.75" customHeight="1" x14ac:dyDescent="0.25">
      <c r="A137" s="2"/>
      <c r="B137" s="119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21"/>
      <c r="Y137" s="18"/>
      <c r="Z137" s="18"/>
      <c r="AA137" s="18"/>
      <c r="AB137" s="18"/>
      <c r="AC137" s="75"/>
      <c r="AD137" s="75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3">
        <f t="shared" si="1"/>
        <v>0</v>
      </c>
    </row>
    <row r="138" spans="1:16384" s="15" customFormat="1" ht="15.75" customHeight="1" x14ac:dyDescent="0.25">
      <c r="A138" s="2"/>
      <c r="B138" s="2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21"/>
      <c r="Y138" s="18"/>
      <c r="Z138" s="18"/>
      <c r="AA138" s="18"/>
      <c r="AB138" s="18"/>
      <c r="AC138" s="75"/>
      <c r="AD138" s="75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3">
        <f t="shared" si="1"/>
        <v>0</v>
      </c>
    </row>
    <row r="139" spans="1:16384" s="15" customFormat="1" ht="15.75" customHeight="1" x14ac:dyDescent="0.25">
      <c r="A139" s="2"/>
      <c r="B139" s="2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75"/>
      <c r="AD139" s="75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3">
        <f t="shared" si="1"/>
        <v>0</v>
      </c>
    </row>
    <row r="140" spans="1:16384" s="15" customFormat="1" ht="15.75" customHeight="1" x14ac:dyDescent="0.25">
      <c r="A140" s="2"/>
      <c r="B140" s="110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1"/>
      <c r="Q140" s="11"/>
      <c r="R140" s="11"/>
      <c r="S140" s="11"/>
      <c r="T140" s="11"/>
      <c r="U140" s="11"/>
      <c r="V140" s="18"/>
      <c r="W140" s="18"/>
      <c r="X140" s="18"/>
      <c r="Y140" s="18"/>
      <c r="Z140" s="18"/>
      <c r="AA140" s="18"/>
      <c r="AB140" s="18"/>
      <c r="AC140" s="75"/>
      <c r="AD140" s="75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3">
        <f t="shared" si="1"/>
        <v>0</v>
      </c>
    </row>
    <row r="141" spans="1:16384" s="15" customFormat="1" ht="15.75" customHeight="1" x14ac:dyDescent="0.25">
      <c r="A141" s="2"/>
      <c r="B141" s="110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75"/>
      <c r="AD141" s="75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3">
        <f t="shared" si="1"/>
        <v>0</v>
      </c>
    </row>
    <row r="142" spans="1:16384" s="15" customFormat="1" ht="15.75" customHeight="1" x14ac:dyDescent="0.25">
      <c r="A142" s="2"/>
      <c r="B142" s="2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75"/>
      <c r="AD142" s="75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3">
        <f t="shared" si="1"/>
        <v>0</v>
      </c>
    </row>
    <row r="143" spans="1:16384" s="15" customFormat="1" ht="15.75" customHeight="1" x14ac:dyDescent="0.25">
      <c r="A143" s="2"/>
      <c r="B143" s="2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75"/>
      <c r="AD143" s="75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3">
        <f t="shared" si="1"/>
        <v>0</v>
      </c>
    </row>
    <row r="144" spans="1:16384" s="15" customFormat="1" ht="15.75" customHeight="1" x14ac:dyDescent="0.25">
      <c r="A144" s="2"/>
      <c r="B144" s="2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75"/>
      <c r="AD144" s="75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3">
        <f t="shared" si="1"/>
        <v>0</v>
      </c>
    </row>
    <row r="145" spans="1:47" s="15" customFormat="1" ht="15.75" customHeight="1" x14ac:dyDescent="0.25">
      <c r="A145" s="2"/>
      <c r="B145" s="2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75"/>
      <c r="AD145" s="75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3">
        <f>SUM(C145:AT145)</f>
        <v>0</v>
      </c>
    </row>
    <row r="146" spans="1:47" s="15" customFormat="1" ht="15.75" customHeight="1" x14ac:dyDescent="0.25">
      <c r="A146" s="2"/>
      <c r="B146" s="2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75"/>
      <c r="AD146" s="75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3">
        <f t="shared" si="1"/>
        <v>0</v>
      </c>
    </row>
    <row r="147" spans="1:47" s="15" customFormat="1" ht="15.75" customHeight="1" x14ac:dyDescent="0.25">
      <c r="A147" s="2"/>
      <c r="B147" s="2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75"/>
      <c r="AD147" s="75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3">
        <f t="shared" si="1"/>
        <v>0</v>
      </c>
    </row>
    <row r="148" spans="1:47" s="15" customFormat="1" ht="15.75" customHeight="1" x14ac:dyDescent="0.25">
      <c r="A148" s="2"/>
      <c r="B148" s="2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75"/>
      <c r="AD148" s="75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3">
        <f t="shared" si="1"/>
        <v>0</v>
      </c>
    </row>
    <row r="149" spans="1:47" s="15" customFormat="1" ht="15.75" customHeight="1" x14ac:dyDescent="0.25">
      <c r="A149" s="2"/>
      <c r="B149" s="2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75"/>
      <c r="AD149" s="75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3">
        <f t="shared" si="1"/>
        <v>0</v>
      </c>
    </row>
    <row r="150" spans="1:47" s="15" customFormat="1" ht="15.75" customHeight="1" x14ac:dyDescent="0.25">
      <c r="A150" s="16"/>
      <c r="B150" s="2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75"/>
      <c r="AD150" s="75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3">
        <f t="shared" si="1"/>
        <v>0</v>
      </c>
    </row>
    <row r="151" spans="1:47" s="15" customFormat="1" ht="15.75" customHeight="1" x14ac:dyDescent="0.25">
      <c r="A151" s="2"/>
      <c r="B151" s="2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75"/>
      <c r="AD151" s="75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3">
        <f t="shared" si="1"/>
        <v>0</v>
      </c>
    </row>
    <row r="152" spans="1:47" s="15" customFormat="1" ht="15.75" customHeight="1" x14ac:dyDescent="0.25">
      <c r="A152" s="2"/>
      <c r="B152" s="2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75"/>
      <c r="AD152" s="75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3">
        <f t="shared" si="1"/>
        <v>0</v>
      </c>
    </row>
    <row r="153" spans="1:47" s="15" customFormat="1" ht="15.75" customHeight="1" x14ac:dyDescent="0.25">
      <c r="A153" s="2"/>
      <c r="B153" s="2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75"/>
      <c r="AD153" s="75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3">
        <f t="shared" si="1"/>
        <v>0</v>
      </c>
    </row>
    <row r="154" spans="1:47" s="15" customFormat="1" ht="15.75" customHeight="1" x14ac:dyDescent="0.25">
      <c r="A154" s="2"/>
      <c r="B154" s="2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75"/>
      <c r="AD154" s="75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3">
        <f t="shared" si="1"/>
        <v>0</v>
      </c>
    </row>
    <row r="155" spans="1:47" s="15" customFormat="1" ht="15.75" customHeight="1" x14ac:dyDescent="0.25">
      <c r="A155" s="2"/>
      <c r="B155" s="2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75"/>
      <c r="AD155" s="75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3">
        <f t="shared" si="1"/>
        <v>0</v>
      </c>
    </row>
    <row r="156" spans="1:47" s="15" customFormat="1" ht="15.75" customHeight="1" x14ac:dyDescent="0.25">
      <c r="A156" s="2"/>
      <c r="B156" s="110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75"/>
      <c r="AD156" s="75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3"/>
    </row>
    <row r="157" spans="1:47" s="15" customFormat="1" ht="15.75" customHeight="1" x14ac:dyDescent="0.25">
      <c r="A157" s="2"/>
      <c r="B157" s="110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75"/>
      <c r="AD157" s="75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3"/>
    </row>
    <row r="158" spans="1:47" s="15" customFormat="1" ht="15.75" customHeight="1" x14ac:dyDescent="0.25">
      <c r="A158" s="2"/>
      <c r="B158" s="110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75"/>
      <c r="AD158" s="75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3"/>
    </row>
    <row r="159" spans="1:47" s="15" customFormat="1" ht="15.75" customHeight="1" x14ac:dyDescent="0.25">
      <c r="A159" s="2"/>
      <c r="B159" s="2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75"/>
      <c r="AD159" s="75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3">
        <f t="shared" si="1"/>
        <v>0</v>
      </c>
    </row>
    <row r="160" spans="1:47" s="15" customFormat="1" ht="15.75" customHeight="1" x14ac:dyDescent="0.25">
      <c r="A160" s="2"/>
      <c r="B160" s="2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75"/>
      <c r="AD160" s="75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3">
        <f t="shared" si="1"/>
        <v>0</v>
      </c>
    </row>
    <row r="161" spans="1:47" s="15" customFormat="1" ht="15.75" customHeight="1" x14ac:dyDescent="0.25">
      <c r="A161" s="2"/>
      <c r="B161" s="2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75"/>
      <c r="AD161" s="75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3">
        <f t="shared" si="1"/>
        <v>0</v>
      </c>
    </row>
    <row r="162" spans="1:47" s="15" customFormat="1" ht="15.75" customHeight="1" x14ac:dyDescent="0.25">
      <c r="A162" s="2"/>
      <c r="B162" s="2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75"/>
      <c r="AD162" s="75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3">
        <f t="shared" si="1"/>
        <v>0</v>
      </c>
    </row>
    <row r="163" spans="1:47" s="15" customFormat="1" ht="15.75" customHeight="1" x14ac:dyDescent="0.25">
      <c r="A163" s="2"/>
      <c r="B163" s="2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75"/>
      <c r="AD163" s="75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3">
        <f t="shared" si="1"/>
        <v>0</v>
      </c>
    </row>
    <row r="164" spans="1:47" s="15" customFormat="1" ht="15.75" customHeight="1" x14ac:dyDescent="0.25">
      <c r="A164" s="2"/>
      <c r="B164" s="2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75"/>
      <c r="AD164" s="75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3">
        <f t="shared" si="1"/>
        <v>0</v>
      </c>
    </row>
    <row r="165" spans="1:47" s="15" customFormat="1" ht="15.75" customHeight="1" x14ac:dyDescent="0.25">
      <c r="A165" s="2"/>
      <c r="B165" s="2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75"/>
      <c r="AD165" s="75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3">
        <f t="shared" si="1"/>
        <v>0</v>
      </c>
    </row>
    <row r="166" spans="1:47" s="15" customFormat="1" ht="15.75" customHeight="1" x14ac:dyDescent="0.25">
      <c r="A166" s="2"/>
      <c r="B166" s="2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75"/>
      <c r="AD166" s="75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3">
        <f t="shared" si="1"/>
        <v>0</v>
      </c>
    </row>
    <row r="167" spans="1:47" s="15" customFormat="1" ht="15.75" customHeight="1" x14ac:dyDescent="0.25">
      <c r="A167" s="2"/>
      <c r="B167" s="2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75"/>
      <c r="AD167" s="75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3">
        <f t="shared" si="1"/>
        <v>0</v>
      </c>
    </row>
    <row r="168" spans="1:47" s="15" customFormat="1" ht="15.75" customHeight="1" x14ac:dyDescent="0.25">
      <c r="A168" s="2"/>
      <c r="B168" s="2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75"/>
      <c r="AD168" s="75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3">
        <f t="shared" si="1"/>
        <v>0</v>
      </c>
    </row>
    <row r="169" spans="1:47" s="15" customFormat="1" ht="15.75" customHeight="1" x14ac:dyDescent="0.25">
      <c r="A169" s="2"/>
      <c r="B169" s="2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75"/>
      <c r="AD169" s="75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3">
        <f t="shared" si="1"/>
        <v>0</v>
      </c>
    </row>
    <row r="170" spans="1:47" s="15" customFormat="1" ht="15.75" customHeight="1" x14ac:dyDescent="0.25">
      <c r="A170" s="2"/>
      <c r="B170" s="2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75"/>
      <c r="AD170" s="75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3">
        <f t="shared" si="1"/>
        <v>0</v>
      </c>
    </row>
    <row r="171" spans="1:47" s="15" customFormat="1" ht="15.75" customHeight="1" x14ac:dyDescent="0.25">
      <c r="A171" s="2"/>
      <c r="B171" s="2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75"/>
      <c r="AD171" s="75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3">
        <f t="shared" si="1"/>
        <v>0</v>
      </c>
    </row>
    <row r="172" spans="1:47" s="15" customFormat="1" ht="15.75" customHeight="1" x14ac:dyDescent="0.25">
      <c r="A172" s="2"/>
      <c r="B172" s="2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75"/>
      <c r="AD172" s="75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3">
        <f t="shared" si="1"/>
        <v>0</v>
      </c>
    </row>
    <row r="173" spans="1:47" s="15" customFormat="1" ht="15.75" customHeight="1" x14ac:dyDescent="0.25">
      <c r="A173" s="2"/>
      <c r="B173" s="2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75"/>
      <c r="AD173" s="75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3">
        <f t="shared" si="1"/>
        <v>0</v>
      </c>
    </row>
    <row r="174" spans="1:47" s="15" customFormat="1" ht="15.75" customHeight="1" x14ac:dyDescent="0.25">
      <c r="A174" s="2"/>
      <c r="B174" s="2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75"/>
      <c r="AD174" s="75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3">
        <f t="shared" si="1"/>
        <v>0</v>
      </c>
    </row>
    <row r="175" spans="1:47" s="15" customFormat="1" ht="15.75" customHeight="1" x14ac:dyDescent="0.25">
      <c r="A175" s="2"/>
      <c r="B175" s="2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75"/>
      <c r="AD175" s="75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3">
        <f t="shared" si="1"/>
        <v>0</v>
      </c>
    </row>
    <row r="176" spans="1:47" s="15" customFormat="1" ht="15.75" customHeight="1" x14ac:dyDescent="0.25">
      <c r="A176" s="2"/>
      <c r="B176" s="2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75"/>
      <c r="AD176" s="75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3">
        <f t="shared" si="1"/>
        <v>0</v>
      </c>
    </row>
    <row r="177" spans="1:47" s="15" customFormat="1" ht="15.75" customHeight="1" x14ac:dyDescent="0.25">
      <c r="A177" s="2"/>
      <c r="B177" s="2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75"/>
      <c r="AD177" s="75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3">
        <f t="shared" si="1"/>
        <v>0</v>
      </c>
    </row>
    <row r="178" spans="1:47" s="15" customFormat="1" ht="15.75" customHeight="1" x14ac:dyDescent="0.25">
      <c r="A178" s="2"/>
      <c r="B178" s="2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75"/>
      <c r="AD178" s="75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3">
        <f t="shared" si="1"/>
        <v>0</v>
      </c>
    </row>
    <row r="179" spans="1:47" s="15" customFormat="1" ht="15.75" customHeight="1" x14ac:dyDescent="0.25">
      <c r="A179" s="2"/>
      <c r="B179" s="2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75"/>
      <c r="AD179" s="75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3">
        <f t="shared" si="1"/>
        <v>0</v>
      </c>
    </row>
    <row r="180" spans="1:47" s="15" customFormat="1" ht="15.75" customHeight="1" x14ac:dyDescent="0.25">
      <c r="A180" s="2"/>
      <c r="B180" s="2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75"/>
      <c r="AD180" s="75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3">
        <f t="shared" si="1"/>
        <v>0</v>
      </c>
    </row>
    <row r="181" spans="1:47" s="15" customFormat="1" ht="15.75" customHeight="1" x14ac:dyDescent="0.25">
      <c r="A181" s="2"/>
      <c r="B181" s="2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75"/>
      <c r="AD181" s="75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3">
        <f t="shared" si="1"/>
        <v>0</v>
      </c>
    </row>
    <row r="182" spans="1:47" s="15" customFormat="1" ht="15.75" customHeight="1" x14ac:dyDescent="0.25">
      <c r="A182" s="2"/>
      <c r="B182" s="2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75"/>
      <c r="AD182" s="75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3">
        <f t="shared" si="1"/>
        <v>0</v>
      </c>
    </row>
    <row r="183" spans="1:47" s="15" customFormat="1" ht="15.75" customHeight="1" x14ac:dyDescent="0.25">
      <c r="A183" s="2"/>
      <c r="B183" s="2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75"/>
      <c r="AD183" s="75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3">
        <f t="shared" si="1"/>
        <v>0</v>
      </c>
    </row>
    <row r="184" spans="1:47" s="15" customFormat="1" ht="15.75" customHeight="1" x14ac:dyDescent="0.25">
      <c r="A184" s="2"/>
      <c r="B184" s="2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75"/>
      <c r="AD184" s="75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3">
        <f t="shared" si="1"/>
        <v>0</v>
      </c>
    </row>
    <row r="185" spans="1:47" s="15" customFormat="1" ht="15.75" customHeight="1" x14ac:dyDescent="0.25">
      <c r="A185" s="2"/>
      <c r="B185" s="2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75"/>
      <c r="AD185" s="75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3">
        <f t="shared" si="1"/>
        <v>0</v>
      </c>
    </row>
    <row r="186" spans="1:47" s="15" customFormat="1" ht="15.75" customHeight="1" x14ac:dyDescent="0.25">
      <c r="A186" s="2"/>
      <c r="B186" s="2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75"/>
      <c r="AD186" s="75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3">
        <f t="shared" si="1"/>
        <v>0</v>
      </c>
    </row>
    <row r="187" spans="1:47" s="15" customFormat="1" ht="15.75" customHeight="1" x14ac:dyDescent="0.25">
      <c r="A187" s="16"/>
      <c r="B187" s="2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75"/>
      <c r="AD187" s="75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3">
        <f t="shared" si="1"/>
        <v>0</v>
      </c>
    </row>
    <row r="188" spans="1:47" s="15" customFormat="1" ht="15.75" customHeight="1" x14ac:dyDescent="0.25">
      <c r="A188" s="2"/>
      <c r="B188" s="2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75"/>
      <c r="AD188" s="75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3">
        <f t="shared" si="1"/>
        <v>0</v>
      </c>
    </row>
    <row r="189" spans="1:47" s="15" customFormat="1" ht="15.75" customHeight="1" x14ac:dyDescent="0.25">
      <c r="A189" s="2"/>
      <c r="B189" s="211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75"/>
      <c r="AD189" s="75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3">
        <f t="shared" si="1"/>
        <v>0</v>
      </c>
    </row>
    <row r="190" spans="1:47" s="15" customFormat="1" ht="15.75" customHeight="1" x14ac:dyDescent="0.25">
      <c r="A190" s="2"/>
      <c r="B190" s="2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75"/>
      <c r="AD190" s="75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3">
        <f t="shared" si="1"/>
        <v>0</v>
      </c>
    </row>
    <row r="191" spans="1:47" s="15" customFormat="1" ht="15.75" customHeight="1" x14ac:dyDescent="0.25">
      <c r="A191" s="2"/>
      <c r="B191" s="2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75"/>
      <c r="AD191" s="75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3">
        <f t="shared" si="1"/>
        <v>0</v>
      </c>
    </row>
    <row r="192" spans="1:47" s="15" customFormat="1" ht="15.75" customHeight="1" x14ac:dyDescent="0.25">
      <c r="A192" s="2"/>
      <c r="B192" s="2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75"/>
      <c r="AD192" s="75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3">
        <f t="shared" si="1"/>
        <v>0</v>
      </c>
    </row>
    <row r="193" spans="1:47" s="15" customFormat="1" ht="15.75" customHeight="1" x14ac:dyDescent="0.25">
      <c r="A193" s="2"/>
      <c r="B193" s="2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75"/>
      <c r="AD193" s="75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3">
        <f t="shared" si="1"/>
        <v>0</v>
      </c>
    </row>
    <row r="194" spans="1:47" s="15" customFormat="1" ht="15.75" customHeight="1" x14ac:dyDescent="0.25">
      <c r="A194" s="2"/>
      <c r="B194" s="2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75"/>
      <c r="AD194" s="75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3">
        <f t="shared" si="1"/>
        <v>0</v>
      </c>
    </row>
    <row r="195" spans="1:47" s="15" customFormat="1" ht="15.75" customHeight="1" x14ac:dyDescent="0.25">
      <c r="A195" s="2"/>
      <c r="B195" s="211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75"/>
      <c r="AD195" s="75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3">
        <f t="shared" si="1"/>
        <v>0</v>
      </c>
    </row>
    <row r="196" spans="1:47" s="15" customFormat="1" ht="15.75" customHeight="1" x14ac:dyDescent="0.25">
      <c r="A196" s="2"/>
      <c r="B196" s="2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75"/>
      <c r="AD196" s="75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3">
        <f t="shared" si="1"/>
        <v>0</v>
      </c>
    </row>
    <row r="197" spans="1:47" s="15" customFormat="1" ht="15.75" customHeight="1" x14ac:dyDescent="0.25">
      <c r="A197" s="2"/>
      <c r="B197" s="2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75"/>
      <c r="AD197" s="75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3">
        <f t="shared" si="1"/>
        <v>0</v>
      </c>
    </row>
    <row r="198" spans="1:47" s="15" customFormat="1" ht="15.75" customHeight="1" x14ac:dyDescent="0.25">
      <c r="A198" s="2"/>
      <c r="B198" s="2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75"/>
      <c r="AD198" s="75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3">
        <f t="shared" si="1"/>
        <v>0</v>
      </c>
    </row>
    <row r="199" spans="1:47" s="15" customFormat="1" ht="15.75" customHeight="1" x14ac:dyDescent="0.25">
      <c r="A199" s="2"/>
      <c r="B199" s="2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75"/>
      <c r="AD199" s="75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3">
        <f t="shared" si="1"/>
        <v>0</v>
      </c>
    </row>
    <row r="200" spans="1:47" s="15" customFormat="1" ht="15.75" customHeight="1" x14ac:dyDescent="0.25">
      <c r="A200" s="2"/>
      <c r="B200" s="2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75"/>
      <c r="AD200" s="75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3">
        <f t="shared" si="1"/>
        <v>0</v>
      </c>
    </row>
    <row r="201" spans="1:47" s="15" customFormat="1" ht="15.75" customHeight="1" x14ac:dyDescent="0.25">
      <c r="A201" s="2"/>
      <c r="B201" s="2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75"/>
      <c r="AD201" s="75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3">
        <f t="shared" si="1"/>
        <v>0</v>
      </c>
    </row>
    <row r="202" spans="1:47" s="15" customFormat="1" ht="15.75" customHeight="1" x14ac:dyDescent="0.25">
      <c r="A202" s="2"/>
      <c r="B202" s="2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75"/>
      <c r="AD202" s="75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3">
        <f t="shared" si="1"/>
        <v>0</v>
      </c>
    </row>
    <row r="203" spans="1:47" s="15" customFormat="1" ht="15.75" customHeight="1" x14ac:dyDescent="0.25">
      <c r="A203" s="2"/>
      <c r="B203" s="2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75"/>
      <c r="AD203" s="75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3">
        <f t="shared" si="1"/>
        <v>0</v>
      </c>
    </row>
    <row r="204" spans="1:47" s="15" customFormat="1" ht="15.75" customHeight="1" x14ac:dyDescent="0.25">
      <c r="A204" s="2"/>
      <c r="B204" s="2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75"/>
      <c r="AD204" s="75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3">
        <f t="shared" si="1"/>
        <v>0</v>
      </c>
    </row>
    <row r="205" spans="1:47" s="15" customFormat="1" ht="15.75" customHeight="1" x14ac:dyDescent="0.25">
      <c r="A205" s="2"/>
      <c r="B205" s="211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75"/>
      <c r="AD205" s="75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3">
        <f t="shared" si="1"/>
        <v>0</v>
      </c>
    </row>
    <row r="206" spans="1:47" s="15" customFormat="1" ht="15.75" customHeight="1" x14ac:dyDescent="0.25">
      <c r="A206" s="2"/>
      <c r="B206" s="211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75"/>
      <c r="AD206" s="75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3">
        <f t="shared" si="1"/>
        <v>0</v>
      </c>
    </row>
    <row r="207" spans="1:47" s="15" customFormat="1" ht="15.75" customHeight="1" x14ac:dyDescent="0.25">
      <c r="A207" s="2"/>
      <c r="B207" s="2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75"/>
      <c r="AD207" s="75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3">
        <f t="shared" si="1"/>
        <v>0</v>
      </c>
    </row>
    <row r="208" spans="1:47" s="15" customFormat="1" ht="15.75" customHeight="1" x14ac:dyDescent="0.25">
      <c r="A208" s="2"/>
      <c r="B208" s="211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75"/>
      <c r="AD208" s="75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3">
        <f t="shared" si="1"/>
        <v>0</v>
      </c>
    </row>
    <row r="209" spans="1:47" s="15" customFormat="1" ht="15.75" customHeight="1" x14ac:dyDescent="0.25">
      <c r="A209" s="2"/>
      <c r="B209" s="2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75"/>
      <c r="AD209" s="75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3">
        <f t="shared" si="1"/>
        <v>0</v>
      </c>
    </row>
    <row r="210" spans="1:47" s="15" customFormat="1" ht="15.75" customHeight="1" x14ac:dyDescent="0.25">
      <c r="A210" s="2"/>
      <c r="B210" s="2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75"/>
      <c r="AD210" s="75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3">
        <f t="shared" si="1"/>
        <v>0</v>
      </c>
    </row>
    <row r="211" spans="1:47" s="15" customFormat="1" ht="15.75" customHeight="1" x14ac:dyDescent="0.25">
      <c r="A211" s="2"/>
      <c r="B211" s="2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75"/>
      <c r="AD211" s="75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3">
        <f t="shared" si="1"/>
        <v>0</v>
      </c>
    </row>
    <row r="212" spans="1:47" s="15" customFormat="1" ht="15.75" customHeight="1" x14ac:dyDescent="0.25">
      <c r="A212" s="2"/>
      <c r="B212" s="2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75"/>
      <c r="AD212" s="75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3">
        <f t="shared" si="1"/>
        <v>0</v>
      </c>
    </row>
    <row r="213" spans="1:47" s="15" customFormat="1" ht="15.75" customHeight="1" x14ac:dyDescent="0.25">
      <c r="A213" s="2"/>
      <c r="B213" s="2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75"/>
      <c r="AD213" s="75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3">
        <f t="shared" si="1"/>
        <v>0</v>
      </c>
    </row>
    <row r="214" spans="1:47" s="15" customFormat="1" ht="15.75" customHeight="1" x14ac:dyDescent="0.25">
      <c r="A214" s="2"/>
      <c r="B214" s="2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75"/>
      <c r="AD214" s="75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3">
        <f t="shared" si="1"/>
        <v>0</v>
      </c>
    </row>
    <row r="215" spans="1:47" s="15" customFormat="1" ht="15.75" customHeight="1" x14ac:dyDescent="0.25">
      <c r="A215" s="2"/>
      <c r="B215" s="2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75"/>
      <c r="AD215" s="75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3">
        <f t="shared" si="1"/>
        <v>0</v>
      </c>
    </row>
    <row r="216" spans="1:47" s="15" customFormat="1" ht="15.75" customHeight="1" x14ac:dyDescent="0.25">
      <c r="A216" s="2"/>
      <c r="B216" s="2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75"/>
      <c r="AD216" s="75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3">
        <f t="shared" si="1"/>
        <v>0</v>
      </c>
    </row>
    <row r="217" spans="1:47" s="15" customFormat="1" ht="15.75" customHeight="1" x14ac:dyDescent="0.25">
      <c r="A217" s="2"/>
      <c r="B217" s="2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75"/>
      <c r="AD217" s="75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3">
        <f t="shared" si="1"/>
        <v>0</v>
      </c>
    </row>
    <row r="218" spans="1:47" s="15" customFormat="1" ht="15.75" customHeight="1" x14ac:dyDescent="0.25">
      <c r="A218" s="2"/>
      <c r="B218" s="211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75"/>
      <c r="AD218" s="75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3">
        <f t="shared" si="1"/>
        <v>0</v>
      </c>
    </row>
    <row r="219" spans="1:47" s="15" customFormat="1" ht="15.75" customHeight="1" x14ac:dyDescent="0.25">
      <c r="A219" s="2"/>
      <c r="B219" s="211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75"/>
      <c r="AD219" s="75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3">
        <f t="shared" si="1"/>
        <v>0</v>
      </c>
    </row>
    <row r="220" spans="1:47" s="15" customFormat="1" ht="15.75" customHeight="1" x14ac:dyDescent="0.25">
      <c r="A220" s="2"/>
      <c r="B220" s="2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75"/>
      <c r="AD220" s="75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3">
        <f t="shared" si="1"/>
        <v>0</v>
      </c>
    </row>
    <row r="221" spans="1:47" s="15" customFormat="1" ht="15.75" customHeight="1" x14ac:dyDescent="0.25">
      <c r="A221" s="2"/>
      <c r="B221" s="2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75"/>
      <c r="AD221" s="75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3">
        <f t="shared" si="1"/>
        <v>0</v>
      </c>
    </row>
    <row r="222" spans="1:47" s="15" customFormat="1" ht="15.75" customHeight="1" x14ac:dyDescent="0.25">
      <c r="A222" s="2"/>
      <c r="B222" s="2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75"/>
      <c r="AD222" s="75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3">
        <f t="shared" si="1"/>
        <v>0</v>
      </c>
    </row>
    <row r="223" spans="1:47" s="15" customFormat="1" ht="15.75" customHeight="1" x14ac:dyDescent="0.25">
      <c r="A223" s="2"/>
      <c r="B223" s="2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75"/>
      <c r="AD223" s="75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3">
        <f t="shared" si="1"/>
        <v>0</v>
      </c>
    </row>
    <row r="224" spans="1:47" s="15" customFormat="1" ht="15.75" customHeight="1" x14ac:dyDescent="0.25">
      <c r="A224" s="2"/>
      <c r="B224" s="2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75"/>
      <c r="AD224" s="75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3">
        <f t="shared" si="1"/>
        <v>0</v>
      </c>
    </row>
    <row r="225" spans="1:47" s="15" customFormat="1" ht="15.75" customHeight="1" x14ac:dyDescent="0.25">
      <c r="A225" s="2"/>
      <c r="B225" s="2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75"/>
      <c r="AD225" s="75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3">
        <f t="shared" si="1"/>
        <v>0</v>
      </c>
    </row>
    <row r="226" spans="1:47" s="15" customFormat="1" ht="15.75" customHeight="1" x14ac:dyDescent="0.25">
      <c r="A226" s="2"/>
      <c r="B226" s="2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75"/>
      <c r="AD226" s="75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3">
        <f t="shared" si="1"/>
        <v>0</v>
      </c>
    </row>
    <row r="227" spans="1:47" s="15" customFormat="1" ht="15.75" customHeight="1" x14ac:dyDescent="0.25">
      <c r="A227" s="2"/>
      <c r="B227" s="2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75"/>
      <c r="AD227" s="75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3">
        <f t="shared" si="1"/>
        <v>0</v>
      </c>
    </row>
    <row r="228" spans="1:47" s="15" customFormat="1" ht="15.75" customHeight="1" x14ac:dyDescent="0.25">
      <c r="A228" s="2"/>
      <c r="B228" s="2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75"/>
      <c r="AD228" s="75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3">
        <f t="shared" si="1"/>
        <v>0</v>
      </c>
    </row>
    <row r="229" spans="1:47" s="15" customFormat="1" ht="15.75" customHeight="1" x14ac:dyDescent="0.25">
      <c r="A229" s="2"/>
      <c r="B229" s="2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75"/>
      <c r="AD229" s="75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3">
        <f t="shared" si="1"/>
        <v>0</v>
      </c>
    </row>
    <row r="230" spans="1:47" s="15" customFormat="1" ht="15.75" customHeight="1" x14ac:dyDescent="0.25">
      <c r="A230" s="2"/>
      <c r="B230" s="2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75"/>
      <c r="AD230" s="75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3">
        <f t="shared" si="1"/>
        <v>0</v>
      </c>
    </row>
    <row r="231" spans="1:47" s="15" customFormat="1" ht="15.75" customHeight="1" x14ac:dyDescent="0.25">
      <c r="A231" s="2"/>
      <c r="B231" s="2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75"/>
      <c r="AD231" s="75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3">
        <f t="shared" si="1"/>
        <v>0</v>
      </c>
    </row>
    <row r="232" spans="1:47" s="15" customFormat="1" ht="15.75" customHeight="1" x14ac:dyDescent="0.25">
      <c r="A232" s="2"/>
      <c r="B232" s="2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75"/>
      <c r="AD232" s="75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3">
        <f t="shared" si="1"/>
        <v>0</v>
      </c>
    </row>
    <row r="233" spans="1:47" s="15" customFormat="1" ht="15.75" customHeight="1" x14ac:dyDescent="0.25">
      <c r="A233" s="2"/>
      <c r="B233" s="2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75"/>
      <c r="AD233" s="75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3">
        <f t="shared" si="1"/>
        <v>0</v>
      </c>
    </row>
    <row r="234" spans="1:47" s="15" customFormat="1" ht="15.75" customHeight="1" x14ac:dyDescent="0.25">
      <c r="A234" s="2"/>
      <c r="B234" s="2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75"/>
      <c r="AD234" s="75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3">
        <f t="shared" si="1"/>
        <v>0</v>
      </c>
    </row>
    <row r="235" spans="1:47" s="15" customFormat="1" ht="15.75" customHeight="1" x14ac:dyDescent="0.25">
      <c r="A235" s="2"/>
      <c r="B235" s="2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75"/>
      <c r="AD235" s="75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3">
        <f t="shared" si="1"/>
        <v>0</v>
      </c>
    </row>
    <row r="236" spans="1:47" s="15" customFormat="1" ht="15.75" customHeight="1" x14ac:dyDescent="0.25">
      <c r="A236" s="2"/>
      <c r="B236" s="2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75"/>
      <c r="AD236" s="75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3">
        <f t="shared" si="1"/>
        <v>0</v>
      </c>
    </row>
    <row r="237" spans="1:47" s="15" customFormat="1" ht="15.75" customHeight="1" x14ac:dyDescent="0.25">
      <c r="A237" s="2"/>
      <c r="B237" s="2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75"/>
      <c r="AD237" s="75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3">
        <f t="shared" si="1"/>
        <v>0</v>
      </c>
    </row>
    <row r="238" spans="1:47" s="15" customFormat="1" ht="15.75" customHeight="1" x14ac:dyDescent="0.25">
      <c r="A238" s="16"/>
      <c r="B238" s="2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75"/>
      <c r="AD238" s="75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3">
        <f t="shared" si="1"/>
        <v>0</v>
      </c>
    </row>
    <row r="239" spans="1:47" s="15" customFormat="1" ht="15.75" customHeight="1" x14ac:dyDescent="0.25">
      <c r="A239" s="16"/>
      <c r="B239" s="2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75"/>
      <c r="AD239" s="75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3">
        <f t="shared" si="1"/>
        <v>0</v>
      </c>
    </row>
    <row r="240" spans="1:47" s="15" customFormat="1" ht="15.75" customHeight="1" x14ac:dyDescent="0.25">
      <c r="A240" s="16"/>
      <c r="B240" s="2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75"/>
      <c r="AD240" s="75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3">
        <f t="shared" si="1"/>
        <v>0</v>
      </c>
    </row>
    <row r="241" spans="1:47" s="15" customFormat="1" ht="15.75" customHeight="1" x14ac:dyDescent="0.25">
      <c r="A241" s="16"/>
      <c r="B241" s="2"/>
      <c r="C241" s="18"/>
      <c r="D241" s="18"/>
      <c r="E241" s="18"/>
      <c r="F241" s="18"/>
      <c r="G241" s="135"/>
      <c r="H241" s="135"/>
      <c r="I241" s="135"/>
      <c r="J241" s="135"/>
      <c r="K241" s="135"/>
      <c r="L241" s="18"/>
      <c r="M241" s="18"/>
      <c r="N241" s="18"/>
      <c r="O241" s="18"/>
      <c r="V241" s="18"/>
      <c r="W241" s="18"/>
      <c r="X241" s="18"/>
      <c r="Y241" s="18"/>
      <c r="Z241" s="18"/>
      <c r="AA241" s="18"/>
      <c r="AB241" s="18"/>
      <c r="AC241" s="75"/>
      <c r="AD241" s="75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3">
        <f t="shared" si="1"/>
        <v>0</v>
      </c>
    </row>
    <row r="242" spans="1:47" s="15" customFormat="1" ht="15.75" customHeight="1" x14ac:dyDescent="0.25">
      <c r="A242" s="16"/>
      <c r="B242" s="17"/>
      <c r="C242" s="90">
        <f>SUM(C4:C241)</f>
        <v>149009.24</v>
      </c>
      <c r="D242" s="90">
        <f t="shared" ref="D242:AU242" si="2">SUM(D4:D241)</f>
        <v>69685.320000000007</v>
      </c>
      <c r="E242" s="90">
        <f t="shared" si="2"/>
        <v>109.5</v>
      </c>
      <c r="F242" s="90">
        <f t="shared" si="2"/>
        <v>0</v>
      </c>
      <c r="G242" s="90">
        <f t="shared" si="2"/>
        <v>21799.84</v>
      </c>
      <c r="H242" s="90">
        <f t="shared" si="2"/>
        <v>12467.080000000002</v>
      </c>
      <c r="I242" s="90">
        <f t="shared" si="2"/>
        <v>5331.31</v>
      </c>
      <c r="J242" s="90">
        <f t="shared" si="2"/>
        <v>12658.820000000002</v>
      </c>
      <c r="K242" s="90">
        <f t="shared" si="2"/>
        <v>5656.54</v>
      </c>
      <c r="L242" s="90">
        <f t="shared" si="2"/>
        <v>13387.36</v>
      </c>
      <c r="M242" s="90">
        <f t="shared" si="2"/>
        <v>0</v>
      </c>
      <c r="N242" s="90">
        <f t="shared" si="2"/>
        <v>0</v>
      </c>
      <c r="O242" s="90">
        <f t="shared" si="2"/>
        <v>15420.24</v>
      </c>
      <c r="P242" s="90">
        <f t="shared" si="2"/>
        <v>2142.25</v>
      </c>
      <c r="Q242" s="90">
        <f t="shared" si="2"/>
        <v>0</v>
      </c>
      <c r="R242" s="90">
        <f t="shared" si="2"/>
        <v>8818.6</v>
      </c>
      <c r="S242" s="90">
        <f t="shared" si="2"/>
        <v>0</v>
      </c>
      <c r="T242" s="90">
        <f t="shared" si="2"/>
        <v>0</v>
      </c>
      <c r="U242" s="90">
        <f t="shared" si="2"/>
        <v>120</v>
      </c>
      <c r="V242" s="90">
        <f t="shared" si="2"/>
        <v>0</v>
      </c>
      <c r="W242" s="90">
        <f t="shared" si="2"/>
        <v>0</v>
      </c>
      <c r="X242" s="90">
        <f t="shared" si="2"/>
        <v>8.85</v>
      </c>
      <c r="Y242" s="90">
        <f t="shared" si="2"/>
        <v>0</v>
      </c>
      <c r="Z242" s="90">
        <f t="shared" si="2"/>
        <v>0</v>
      </c>
      <c r="AA242" s="90">
        <f t="shared" si="2"/>
        <v>0</v>
      </c>
      <c r="AB242" s="90">
        <f t="shared" si="2"/>
        <v>0</v>
      </c>
      <c r="AC242" s="90">
        <f t="shared" si="2"/>
        <v>2605.9700000000003</v>
      </c>
      <c r="AD242" s="90">
        <f t="shared" si="2"/>
        <v>1618.38</v>
      </c>
      <c r="AE242" s="90">
        <f t="shared" si="2"/>
        <v>0</v>
      </c>
      <c r="AF242" s="90">
        <f t="shared" si="2"/>
        <v>0</v>
      </c>
      <c r="AG242" s="90">
        <f t="shared" si="2"/>
        <v>124087.53</v>
      </c>
      <c r="AH242" s="90">
        <f t="shared" si="2"/>
        <v>0</v>
      </c>
      <c r="AI242" s="90">
        <f t="shared" si="2"/>
        <v>0</v>
      </c>
      <c r="AJ242" s="90">
        <f t="shared" si="2"/>
        <v>149665.19999999998</v>
      </c>
      <c r="AK242" s="90">
        <f t="shared" si="2"/>
        <v>0</v>
      </c>
      <c r="AL242" s="90">
        <f t="shared" si="2"/>
        <v>0</v>
      </c>
      <c r="AM242" s="90">
        <f t="shared" si="2"/>
        <v>1145.46</v>
      </c>
      <c r="AN242" s="90">
        <f t="shared" si="2"/>
        <v>0</v>
      </c>
      <c r="AO242" s="90">
        <f t="shared" si="2"/>
        <v>0</v>
      </c>
      <c r="AP242" s="90">
        <f t="shared" si="2"/>
        <v>0</v>
      </c>
      <c r="AQ242" s="90">
        <f t="shared" si="2"/>
        <v>158360.95000000001</v>
      </c>
      <c r="AR242" s="90">
        <f t="shared" si="2"/>
        <v>0</v>
      </c>
      <c r="AS242" s="90">
        <f t="shared" si="2"/>
        <v>0</v>
      </c>
      <c r="AT242" s="90">
        <f t="shared" si="2"/>
        <v>0</v>
      </c>
      <c r="AU242" s="90">
        <f t="shared" si="2"/>
        <v>751956.19</v>
      </c>
    </row>
    <row r="243" spans="1:47" s="15" customFormat="1" ht="15.75" customHeight="1" x14ac:dyDescent="0.25">
      <c r="A243" s="16"/>
      <c r="B243" s="17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V243" s="18"/>
      <c r="W243" s="18"/>
      <c r="X243" s="18"/>
      <c r="Y243" s="18"/>
      <c r="Z243" s="18"/>
      <c r="AA243" s="18"/>
      <c r="AB243" s="18"/>
      <c r="AC243" s="75"/>
      <c r="AD243" s="75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</row>
    <row r="244" spans="1:47" s="15" customFormat="1" ht="15.75" customHeight="1" x14ac:dyDescent="0.25">
      <c r="A244" s="16"/>
      <c r="B244" s="17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V244" s="18"/>
      <c r="W244" s="18"/>
      <c r="X244" s="18"/>
      <c r="Y244" s="18"/>
      <c r="Z244" s="18"/>
      <c r="AA244" s="18"/>
      <c r="AB244" s="18"/>
      <c r="AC244" s="75"/>
      <c r="AD244" s="75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</row>
    <row r="245" spans="1:47" s="15" customFormat="1" ht="15.75" customHeight="1" x14ac:dyDescent="0.25">
      <c r="A245" s="16"/>
      <c r="B245" s="17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V245" s="18"/>
      <c r="W245" s="18"/>
      <c r="X245" s="18"/>
      <c r="Y245" s="18"/>
      <c r="Z245" s="18"/>
      <c r="AA245" s="18"/>
      <c r="AB245" s="18"/>
      <c r="AC245" s="75"/>
      <c r="AD245" s="75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</row>
    <row r="246" spans="1:47" s="15" customFormat="1" ht="15.75" customHeight="1" x14ac:dyDescent="0.25">
      <c r="A246" s="16"/>
      <c r="B246" s="17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V246" s="18"/>
      <c r="W246" s="18"/>
      <c r="X246" s="18"/>
      <c r="Y246" s="18"/>
      <c r="Z246" s="18"/>
      <c r="AA246" s="18"/>
      <c r="AB246" s="18"/>
      <c r="AC246" s="75"/>
      <c r="AD246" s="75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</row>
    <row r="247" spans="1:47" s="15" customFormat="1" ht="15.75" customHeight="1" x14ac:dyDescent="0.25">
      <c r="A247" s="16"/>
      <c r="B247" s="17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V247" s="18"/>
      <c r="W247" s="18"/>
      <c r="X247" s="18"/>
      <c r="Y247" s="18"/>
      <c r="Z247" s="18"/>
      <c r="AA247" s="18"/>
      <c r="AB247" s="18"/>
      <c r="AC247" s="75"/>
      <c r="AD247" s="75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</row>
    <row r="248" spans="1:47" s="15" customFormat="1" ht="15.75" customHeight="1" x14ac:dyDescent="0.25">
      <c r="A248" s="16"/>
      <c r="B248" s="17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V248" s="18"/>
      <c r="W248" s="18"/>
      <c r="X248" s="18"/>
      <c r="Y248" s="18"/>
      <c r="Z248" s="18"/>
      <c r="AA248" s="18"/>
      <c r="AB248" s="18"/>
      <c r="AC248" s="75"/>
      <c r="AD248" s="75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</row>
    <row r="249" spans="1:47" s="15" customFormat="1" ht="15.75" customHeight="1" x14ac:dyDescent="0.25">
      <c r="A249" s="2"/>
      <c r="B249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</row>
    <row r="250" spans="1:47" s="15" customFormat="1" ht="15.75" customHeight="1" x14ac:dyDescent="0.25">
      <c r="A250" s="2"/>
      <c r="B250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</row>
    <row r="251" spans="1:47" s="15" customFormat="1" ht="15.75" customHeight="1" x14ac:dyDescent="0.25">
      <c r="A251" s="2"/>
      <c r="B251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</row>
    <row r="252" spans="1:47" s="15" customFormat="1" ht="15.75" customHeight="1" x14ac:dyDescent="0.25">
      <c r="A252" s="2"/>
      <c r="B252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</row>
    <row r="253" spans="1:47" s="15" customFormat="1" ht="15.75" customHeight="1" x14ac:dyDescent="0.25">
      <c r="A253" s="2"/>
      <c r="B253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</row>
    <row r="254" spans="1:47" s="15" customFormat="1" ht="15.75" customHeight="1" x14ac:dyDescent="0.25">
      <c r="A254" s="2"/>
      <c r="B254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</row>
    <row r="255" spans="1:47" s="15" customFormat="1" ht="15.75" customHeight="1" x14ac:dyDescent="0.25">
      <c r="A255" s="2"/>
      <c r="B255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</row>
    <row r="256" spans="1:47" s="15" customFormat="1" ht="15.75" customHeight="1" x14ac:dyDescent="0.25">
      <c r="A256" s="2"/>
      <c r="B256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</row>
    <row r="257" spans="1:46" s="15" customFormat="1" ht="15.75" customHeight="1" x14ac:dyDescent="0.25">
      <c r="A257" s="2"/>
      <c r="B257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</row>
    <row r="258" spans="1:46" s="15" customFormat="1" ht="15.75" customHeight="1" x14ac:dyDescent="0.25">
      <c r="A258" s="2"/>
      <c r="B25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</row>
    <row r="259" spans="1:46" s="15" customFormat="1" ht="15.75" customHeight="1" x14ac:dyDescent="0.25">
      <c r="A259" s="2"/>
      <c r="B259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</row>
    <row r="260" spans="1:46" s="15" customFormat="1" ht="15.75" customHeight="1" x14ac:dyDescent="0.25">
      <c r="A260" s="2"/>
      <c r="B260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</row>
    <row r="261" spans="1:46" s="15" customFormat="1" ht="15.75" customHeight="1" x14ac:dyDescent="0.25">
      <c r="A261" s="2"/>
      <c r="B261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</row>
    <row r="262" spans="1:46" s="15" customFormat="1" ht="15.75" customHeight="1" x14ac:dyDescent="0.25">
      <c r="A262" s="2"/>
      <c r="B262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</row>
    <row r="263" spans="1:46" s="15" customFormat="1" ht="15.75" customHeight="1" x14ac:dyDescent="0.25">
      <c r="A263" s="2"/>
      <c r="B263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</row>
    <row r="264" spans="1:46" s="15" customFormat="1" ht="15.75" customHeight="1" x14ac:dyDescent="0.25">
      <c r="A264" s="2"/>
      <c r="B264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</row>
    <row r="265" spans="1:46" s="15" customFormat="1" ht="15.75" customHeight="1" x14ac:dyDescent="0.25">
      <c r="A265" s="2"/>
      <c r="B265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</row>
    <row r="266" spans="1:46" s="15" customFormat="1" ht="15.75" customHeight="1" x14ac:dyDescent="0.25">
      <c r="A266" s="2"/>
      <c r="B266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</row>
    <row r="267" spans="1:46" s="15" customFormat="1" ht="15.75" customHeight="1" x14ac:dyDescent="0.25">
      <c r="A267" s="2"/>
      <c r="B267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</row>
    <row r="268" spans="1:46" s="15" customFormat="1" ht="15.75" customHeight="1" x14ac:dyDescent="0.25">
      <c r="A268" s="2"/>
      <c r="B26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</row>
    <row r="269" spans="1:46" s="15" customFormat="1" ht="15.75" customHeight="1" x14ac:dyDescent="0.25">
      <c r="A269" s="2"/>
      <c r="B269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</row>
    <row r="270" spans="1:46" s="15" customFormat="1" ht="15.75" customHeight="1" x14ac:dyDescent="0.25">
      <c r="A270" s="2"/>
      <c r="B270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</row>
    <row r="271" spans="1:46" s="15" customFormat="1" ht="15.75" customHeight="1" x14ac:dyDescent="0.25">
      <c r="A271" s="2"/>
      <c r="B271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</row>
    <row r="272" spans="1:46" s="15" customFormat="1" ht="15.75" customHeight="1" x14ac:dyDescent="0.25">
      <c r="A272" s="2"/>
      <c r="B272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</row>
    <row r="273" spans="1:46" s="15" customFormat="1" ht="15.75" customHeight="1" x14ac:dyDescent="0.25">
      <c r="A273" s="2"/>
      <c r="B273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</row>
    <row r="274" spans="1:46" s="15" customFormat="1" ht="15.75" customHeight="1" x14ac:dyDescent="0.25">
      <c r="A274" s="2"/>
      <c r="B274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</row>
    <row r="275" spans="1:46" s="15" customFormat="1" ht="15.75" customHeight="1" x14ac:dyDescent="0.25">
      <c r="A275" s="2"/>
      <c r="B275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</row>
    <row r="276" spans="1:46" s="15" customFormat="1" ht="15.75" customHeight="1" x14ac:dyDescent="0.25">
      <c r="A276" s="2"/>
      <c r="B276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</row>
    <row r="277" spans="1:46" s="15" customFormat="1" ht="15.75" customHeight="1" x14ac:dyDescent="0.25">
      <c r="A277" s="2"/>
      <c r="B277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</row>
    <row r="278" spans="1:46" s="15" customFormat="1" ht="15.75" customHeight="1" x14ac:dyDescent="0.25">
      <c r="A278" s="2"/>
      <c r="B27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</row>
    <row r="279" spans="1:46" s="15" customFormat="1" ht="15.75" customHeight="1" x14ac:dyDescent="0.25">
      <c r="A279" s="2"/>
      <c r="B279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</row>
    <row r="280" spans="1:46" s="15" customFormat="1" ht="15.75" customHeight="1" x14ac:dyDescent="0.25">
      <c r="A280" s="2"/>
      <c r="B280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</row>
    <row r="281" spans="1:46" s="15" customFormat="1" ht="15.75" customHeight="1" x14ac:dyDescent="0.25">
      <c r="A281" s="2"/>
      <c r="B281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</row>
    <row r="282" spans="1:46" s="15" customFormat="1" ht="15.75" customHeight="1" x14ac:dyDescent="0.25">
      <c r="A282" s="2"/>
      <c r="B282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</row>
    <row r="283" spans="1:46" s="15" customFormat="1" ht="15.75" customHeight="1" x14ac:dyDescent="0.25">
      <c r="A283" s="2"/>
      <c r="B283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</row>
    <row r="284" spans="1:46" s="15" customFormat="1" ht="15.75" customHeight="1" x14ac:dyDescent="0.25">
      <c r="A284" s="2"/>
      <c r="B284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</row>
    <row r="285" spans="1:46" s="15" customFormat="1" ht="15.75" customHeight="1" x14ac:dyDescent="0.25">
      <c r="A285" s="2"/>
      <c r="B285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</row>
    <row r="286" spans="1:46" s="15" customFormat="1" ht="15.75" customHeight="1" x14ac:dyDescent="0.25">
      <c r="A286" s="2"/>
      <c r="B286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</row>
    <row r="287" spans="1:46" x14ac:dyDescent="0.25"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</row>
    <row r="288" spans="1:46" x14ac:dyDescent="0.25"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</row>
    <row r="289" spans="1:46" x14ac:dyDescent="0.25"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</row>
    <row r="290" spans="1:46" x14ac:dyDescent="0.25"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</row>
    <row r="291" spans="1:46" x14ac:dyDescent="0.25"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</row>
    <row r="292" spans="1:46" x14ac:dyDescent="0.25"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</row>
    <row r="293" spans="1:46" s="15" customFormat="1" x14ac:dyDescent="0.25">
      <c r="A293" s="2"/>
      <c r="B293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</row>
    <row r="294" spans="1:46" s="15" customFormat="1" x14ac:dyDescent="0.25">
      <c r="A294" s="2"/>
      <c r="B294" s="2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</row>
    <row r="295" spans="1:46" s="15" customFormat="1" x14ac:dyDescent="0.25">
      <c r="A295" s="2"/>
      <c r="B295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</row>
    <row r="296" spans="1:46" s="15" customFormat="1" x14ac:dyDescent="0.25">
      <c r="A296" s="2"/>
      <c r="B296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</row>
    <row r="297" spans="1:46" s="15" customFormat="1" x14ac:dyDescent="0.25">
      <c r="A297" s="2"/>
      <c r="B297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</row>
    <row r="298" spans="1:46" s="15" customFormat="1" x14ac:dyDescent="0.25">
      <c r="A298" s="2"/>
      <c r="B29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</row>
    <row r="299" spans="1:46" s="15" customFormat="1" x14ac:dyDescent="0.25">
      <c r="A299" s="2"/>
      <c r="B299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</row>
    <row r="300" spans="1:46" s="15" customFormat="1" x14ac:dyDescent="0.25">
      <c r="A300" s="2"/>
      <c r="B300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</row>
    <row r="301" spans="1:46" s="15" customFormat="1" x14ac:dyDescent="0.25">
      <c r="A301" s="2"/>
      <c r="B301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</row>
    <row r="302" spans="1:46" s="15" customFormat="1" x14ac:dyDescent="0.25">
      <c r="A302" s="2"/>
      <c r="B302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</row>
    <row r="303" spans="1:46" s="15" customFormat="1" x14ac:dyDescent="0.25">
      <c r="A303" s="2"/>
      <c r="B303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</row>
    <row r="304" spans="1:46" s="15" customFormat="1" x14ac:dyDescent="0.25">
      <c r="A304" s="2"/>
      <c r="B304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</row>
    <row r="305" spans="1:46" s="15" customFormat="1" x14ac:dyDescent="0.25">
      <c r="A305" s="2"/>
      <c r="B305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</row>
    <row r="306" spans="1:46" s="15" customFormat="1" x14ac:dyDescent="0.25">
      <c r="A306" s="2"/>
      <c r="B306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</row>
    <row r="307" spans="1:46" s="15" customFormat="1" x14ac:dyDescent="0.25">
      <c r="A307" s="2"/>
      <c r="B307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</row>
    <row r="308" spans="1:46" s="15" customFormat="1" x14ac:dyDescent="0.25">
      <c r="A308" s="2"/>
      <c r="B30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</row>
    <row r="309" spans="1:46" s="15" customFormat="1" x14ac:dyDescent="0.25">
      <c r="A309" s="2"/>
      <c r="B309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</row>
    <row r="310" spans="1:46" s="15" customFormat="1" x14ac:dyDescent="0.25">
      <c r="A310" s="2"/>
      <c r="B310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</row>
    <row r="311" spans="1:46" s="15" customFormat="1" x14ac:dyDescent="0.25">
      <c r="A311" s="2"/>
      <c r="B311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</row>
    <row r="312" spans="1:46" s="15" customFormat="1" x14ac:dyDescent="0.25">
      <c r="A312" s="2"/>
      <c r="B312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</row>
    <row r="313" spans="1:46" x14ac:dyDescent="0.25"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</row>
    <row r="314" spans="1:46" s="15" customFormat="1" x14ac:dyDescent="0.25">
      <c r="A314" s="2"/>
      <c r="B314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</row>
    <row r="315" spans="1:46" s="15" customFormat="1" x14ac:dyDescent="0.25">
      <c r="A315" s="2"/>
      <c r="B315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</row>
    <row r="316" spans="1:46" x14ac:dyDescent="0.25"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</row>
    <row r="317" spans="1:46" s="15" customFormat="1" x14ac:dyDescent="0.25">
      <c r="A317" s="2"/>
      <c r="B317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</row>
    <row r="318" spans="1:46" s="15" customFormat="1" x14ac:dyDescent="0.25">
      <c r="A318" s="2"/>
      <c r="B3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</row>
    <row r="319" spans="1:46" s="15" customFormat="1" x14ac:dyDescent="0.25">
      <c r="A319" s="2"/>
      <c r="B319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</row>
    <row r="320" spans="1:46" s="15" customFormat="1" x14ac:dyDescent="0.25">
      <c r="A320" s="2"/>
      <c r="B320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</row>
    <row r="321" spans="1:46" x14ac:dyDescent="0.25"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</row>
    <row r="322" spans="1:46" x14ac:dyDescent="0.25"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</row>
    <row r="323" spans="1:46" x14ac:dyDescent="0.25"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</row>
    <row r="324" spans="1:46" x14ac:dyDescent="0.25"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</row>
    <row r="325" spans="1:46" x14ac:dyDescent="0.25"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</row>
    <row r="326" spans="1:46" x14ac:dyDescent="0.25"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</row>
    <row r="327" spans="1:46" x14ac:dyDescent="0.25"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</row>
    <row r="328" spans="1:46" x14ac:dyDescent="0.25"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</row>
    <row r="329" spans="1:46" s="15" customFormat="1" x14ac:dyDescent="0.25">
      <c r="A329" s="2"/>
      <c r="B329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</row>
    <row r="330" spans="1:46" s="15" customFormat="1" x14ac:dyDescent="0.25">
      <c r="A330" s="2"/>
      <c r="B330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</row>
    <row r="331" spans="1:46" x14ac:dyDescent="0.25"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</row>
    <row r="332" spans="1:46" x14ac:dyDescent="0.25"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</row>
    <row r="333" spans="1:46" x14ac:dyDescent="0.25"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</row>
    <row r="334" spans="1:46" x14ac:dyDescent="0.25"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</row>
    <row r="335" spans="1:46" x14ac:dyDescent="0.25">
      <c r="B335" s="12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</row>
    <row r="336" spans="1:46" x14ac:dyDescent="0.25">
      <c r="B336" s="2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</row>
    <row r="337" spans="1:46" x14ac:dyDescent="0.25">
      <c r="B337" s="2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</row>
    <row r="338" spans="1:46" x14ac:dyDescent="0.25">
      <c r="B338" s="2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</row>
    <row r="339" spans="1:46" x14ac:dyDescent="0.25">
      <c r="B339" s="2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</row>
    <row r="340" spans="1:46" x14ac:dyDescent="0.25">
      <c r="B340" s="2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</row>
    <row r="341" spans="1:46" x14ac:dyDescent="0.25">
      <c r="B341" s="2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</row>
    <row r="342" spans="1:46" x14ac:dyDescent="0.25"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</row>
    <row r="343" spans="1:46" s="15" customFormat="1" x14ac:dyDescent="0.25">
      <c r="A343" s="2"/>
      <c r="B343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</row>
    <row r="344" spans="1:46" s="15" customFormat="1" x14ac:dyDescent="0.25">
      <c r="A344" s="2"/>
      <c r="B344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</row>
    <row r="345" spans="1:46" s="15" customFormat="1" x14ac:dyDescent="0.25">
      <c r="A345" s="2"/>
      <c r="B345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</row>
    <row r="346" spans="1:46" x14ac:dyDescent="0.25"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</row>
    <row r="347" spans="1:46" x14ac:dyDescent="0.25"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</row>
    <row r="348" spans="1:46" s="15" customFormat="1" x14ac:dyDescent="0.25">
      <c r="A348" s="2"/>
      <c r="B348" s="12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</row>
    <row r="349" spans="1:46" s="15" customFormat="1" x14ac:dyDescent="0.25">
      <c r="A349" s="2"/>
      <c r="B349" s="2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</row>
    <row r="350" spans="1:46" s="15" customFormat="1" x14ac:dyDescent="0.25">
      <c r="A350" s="2"/>
      <c r="B350" s="2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</row>
    <row r="351" spans="1:46" s="15" customFormat="1" x14ac:dyDescent="0.25">
      <c r="A351" s="2"/>
      <c r="B351" s="2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</row>
    <row r="352" spans="1:46" s="15" customFormat="1" x14ac:dyDescent="0.25">
      <c r="A352" s="2"/>
      <c r="B352" s="2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</row>
    <row r="353" spans="1:46" s="15" customFormat="1" x14ac:dyDescent="0.25">
      <c r="A353" s="2"/>
      <c r="B353" s="2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</row>
    <row r="354" spans="1:46" s="15" customFormat="1" x14ac:dyDescent="0.25">
      <c r="A354" s="2"/>
      <c r="B354" s="2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</row>
    <row r="355" spans="1:46" x14ac:dyDescent="0.25"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</row>
    <row r="356" spans="1:46" s="15" customFormat="1" x14ac:dyDescent="0.25">
      <c r="A356" s="2"/>
      <c r="B356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</row>
    <row r="357" spans="1:46" s="15" customFormat="1" x14ac:dyDescent="0.25">
      <c r="A357" s="2"/>
      <c r="B357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</row>
    <row r="358" spans="1:46" s="15" customFormat="1" x14ac:dyDescent="0.25">
      <c r="A358" s="2"/>
      <c r="B35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</row>
    <row r="359" spans="1:46" x14ac:dyDescent="0.25">
      <c r="B359" s="12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</row>
    <row r="360" spans="1:46" x14ac:dyDescent="0.25">
      <c r="B360" s="2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</row>
    <row r="361" spans="1:46" x14ac:dyDescent="0.25">
      <c r="B361" s="2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</row>
    <row r="362" spans="1:46" x14ac:dyDescent="0.25">
      <c r="B362" s="2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</row>
    <row r="363" spans="1:46" x14ac:dyDescent="0.25">
      <c r="B363" s="2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</row>
    <row r="364" spans="1:46" x14ac:dyDescent="0.25">
      <c r="B364" s="2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</row>
    <row r="365" spans="1:46" x14ac:dyDescent="0.25">
      <c r="B365" s="2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</row>
    <row r="366" spans="1:46" x14ac:dyDescent="0.25"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</row>
    <row r="367" spans="1:46" x14ac:dyDescent="0.25"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</row>
    <row r="368" spans="1:46" ht="18.75" x14ac:dyDescent="0.3">
      <c r="A368" s="265"/>
      <c r="B368" s="265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</row>
    <row r="369" spans="1:46" x14ac:dyDescent="0.25"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</row>
    <row r="370" spans="1:46" x14ac:dyDescent="0.25"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</row>
    <row r="371" spans="1:46" x14ac:dyDescent="0.25"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</row>
    <row r="372" spans="1:46" x14ac:dyDescent="0.25"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</row>
    <row r="373" spans="1:46" x14ac:dyDescent="0.25"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</row>
    <row r="374" spans="1:46" x14ac:dyDescent="0.25"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</row>
    <row r="375" spans="1:46" x14ac:dyDescent="0.25"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</row>
    <row r="376" spans="1:46" x14ac:dyDescent="0.25"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</row>
    <row r="377" spans="1:46" x14ac:dyDescent="0.25"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</row>
    <row r="378" spans="1:46" x14ac:dyDescent="0.25"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</row>
    <row r="379" spans="1:46" x14ac:dyDescent="0.25"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</row>
    <row r="380" spans="1:46" x14ac:dyDescent="0.25"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</row>
    <row r="381" spans="1:46" x14ac:dyDescent="0.25"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</row>
    <row r="382" spans="1:46" ht="18.75" x14ac:dyDescent="0.3">
      <c r="A382" s="265"/>
      <c r="B382" s="265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</row>
    <row r="383" spans="1:46" x14ac:dyDescent="0.25"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</row>
    <row r="384" spans="1:46" x14ac:dyDescent="0.25"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</row>
    <row r="385" spans="3:48" x14ac:dyDescent="0.25"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</row>
    <row r="386" spans="3:48" x14ac:dyDescent="0.25"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1"/>
      <c r="AV386" s="11"/>
    </row>
    <row r="387" spans="3:48" x14ac:dyDescent="0.25"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1"/>
      <c r="AV387" s="11"/>
    </row>
    <row r="388" spans="3:48" x14ac:dyDescent="0.25"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1"/>
      <c r="AV388" s="11"/>
    </row>
    <row r="389" spans="3:48" x14ac:dyDescent="0.25"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</row>
    <row r="390" spans="3:48" x14ac:dyDescent="0.25"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</row>
    <row r="391" spans="3:48" x14ac:dyDescent="0.25"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</row>
    <row r="392" spans="3:48" x14ac:dyDescent="0.25"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</row>
    <row r="393" spans="3:48" x14ac:dyDescent="0.25"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</row>
    <row r="394" spans="3:48" x14ac:dyDescent="0.25"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</row>
    <row r="395" spans="3:48" x14ac:dyDescent="0.25"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</row>
    <row r="396" spans="3:48" x14ac:dyDescent="0.25"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</row>
    <row r="397" spans="3:48" x14ac:dyDescent="0.25"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</row>
    <row r="398" spans="3:48" x14ac:dyDescent="0.25"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</row>
    <row r="399" spans="3:48" x14ac:dyDescent="0.25"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</row>
    <row r="400" spans="3:48" x14ac:dyDescent="0.25"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</row>
    <row r="401" spans="3:46" x14ac:dyDescent="0.25"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</row>
    <row r="402" spans="3:46" x14ac:dyDescent="0.25"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</row>
    <row r="403" spans="3:46" x14ac:dyDescent="0.25"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</row>
    <row r="404" spans="3:46" x14ac:dyDescent="0.25"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</row>
    <row r="405" spans="3:46" x14ac:dyDescent="0.25"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</row>
    <row r="406" spans="3:46" x14ac:dyDescent="0.25"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</row>
    <row r="407" spans="3:46" x14ac:dyDescent="0.25"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</row>
    <row r="408" spans="3:46" x14ac:dyDescent="0.25"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</row>
    <row r="409" spans="3:46" x14ac:dyDescent="0.25"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</row>
    <row r="410" spans="3:46" x14ac:dyDescent="0.25"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</row>
    <row r="411" spans="3:46" x14ac:dyDescent="0.25"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</row>
    <row r="412" spans="3:46" x14ac:dyDescent="0.25"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</row>
    <row r="413" spans="3:46" x14ac:dyDescent="0.25"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</row>
    <row r="414" spans="3:46" x14ac:dyDescent="0.25"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</row>
    <row r="415" spans="3:46" x14ac:dyDescent="0.25"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</row>
    <row r="416" spans="3:46" x14ac:dyDescent="0.25"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</row>
    <row r="417" spans="3:46" x14ac:dyDescent="0.25"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</row>
    <row r="418" spans="3:46" x14ac:dyDescent="0.25"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</row>
    <row r="419" spans="3:46" x14ac:dyDescent="0.25"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</row>
    <row r="420" spans="3:46" x14ac:dyDescent="0.25"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</row>
    <row r="421" spans="3:46" x14ac:dyDescent="0.25"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</row>
    <row r="422" spans="3:46" x14ac:dyDescent="0.25"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</row>
    <row r="423" spans="3:46" x14ac:dyDescent="0.25"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</row>
    <row r="424" spans="3:46" x14ac:dyDescent="0.25"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</row>
    <row r="425" spans="3:46" x14ac:dyDescent="0.25"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</row>
    <row r="426" spans="3:46" x14ac:dyDescent="0.25"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</row>
    <row r="427" spans="3:46" x14ac:dyDescent="0.25"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</row>
    <row r="428" spans="3:46" x14ac:dyDescent="0.25"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</row>
    <row r="429" spans="3:46" x14ac:dyDescent="0.25"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</row>
    <row r="430" spans="3:46" x14ac:dyDescent="0.25"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</row>
    <row r="431" spans="3:46" x14ac:dyDescent="0.25"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</row>
    <row r="432" spans="3:46" x14ac:dyDescent="0.25"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</row>
    <row r="433" spans="3:46" x14ac:dyDescent="0.25"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</row>
    <row r="434" spans="3:46" x14ac:dyDescent="0.25"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</row>
    <row r="435" spans="3:46" x14ac:dyDescent="0.25"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</row>
    <row r="436" spans="3:46" x14ac:dyDescent="0.25"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</row>
    <row r="437" spans="3:46" x14ac:dyDescent="0.25"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</row>
    <row r="438" spans="3:46" x14ac:dyDescent="0.25"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</row>
    <row r="439" spans="3:46" x14ac:dyDescent="0.25"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</row>
    <row r="440" spans="3:46" x14ac:dyDescent="0.25"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</row>
    <row r="441" spans="3:46" x14ac:dyDescent="0.25"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</row>
    <row r="442" spans="3:46" x14ac:dyDescent="0.25"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</row>
    <row r="443" spans="3:46" x14ac:dyDescent="0.25"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</row>
    <row r="444" spans="3:46" x14ac:dyDescent="0.25"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</row>
    <row r="445" spans="3:46" x14ac:dyDescent="0.25"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</row>
    <row r="446" spans="3:46" x14ac:dyDescent="0.25"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</row>
    <row r="447" spans="3:46" x14ac:dyDescent="0.25"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</row>
    <row r="448" spans="3:46" x14ac:dyDescent="0.25"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</row>
    <row r="449" spans="3:46" x14ac:dyDescent="0.25"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</row>
    <row r="450" spans="3:46" x14ac:dyDescent="0.25"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</row>
    <row r="451" spans="3:46" x14ac:dyDescent="0.25"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</row>
    <row r="452" spans="3:46" x14ac:dyDescent="0.25"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</row>
    <row r="453" spans="3:46" x14ac:dyDescent="0.25"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</row>
    <row r="454" spans="3:46" x14ac:dyDescent="0.25"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</row>
    <row r="455" spans="3:46" x14ac:dyDescent="0.25"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</row>
    <row r="456" spans="3:46" x14ac:dyDescent="0.25"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</row>
    <row r="457" spans="3:46" x14ac:dyDescent="0.25"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</row>
    <row r="458" spans="3:46" x14ac:dyDescent="0.25"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</row>
    <row r="459" spans="3:46" x14ac:dyDescent="0.25"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</row>
    <row r="460" spans="3:46" x14ac:dyDescent="0.25"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</row>
    <row r="461" spans="3:46" x14ac:dyDescent="0.25"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</row>
    <row r="462" spans="3:46" x14ac:dyDescent="0.25"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</row>
    <row r="463" spans="3:46" x14ac:dyDescent="0.25"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</row>
    <row r="464" spans="3:46" x14ac:dyDescent="0.25"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</row>
    <row r="465" spans="3:46" x14ac:dyDescent="0.25"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</row>
    <row r="466" spans="3:46" x14ac:dyDescent="0.25"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</row>
    <row r="467" spans="3:46" x14ac:dyDescent="0.25"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</row>
    <row r="468" spans="3:46" x14ac:dyDescent="0.25"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</row>
    <row r="469" spans="3:46" x14ac:dyDescent="0.25"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</row>
    <row r="470" spans="3:46" x14ac:dyDescent="0.25"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</row>
    <row r="471" spans="3:46" x14ac:dyDescent="0.25"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</row>
    <row r="472" spans="3:46" x14ac:dyDescent="0.25"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</row>
    <row r="473" spans="3:46" x14ac:dyDescent="0.25"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</row>
    <row r="474" spans="3:46" x14ac:dyDescent="0.25"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</row>
    <row r="475" spans="3:46" x14ac:dyDescent="0.25"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</row>
    <row r="476" spans="3:46" x14ac:dyDescent="0.25"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</row>
    <row r="477" spans="3:46" x14ac:dyDescent="0.25"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</row>
    <row r="478" spans="3:46" x14ac:dyDescent="0.25"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</row>
    <row r="479" spans="3:46" x14ac:dyDescent="0.25"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</row>
    <row r="480" spans="3:46" x14ac:dyDescent="0.25"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</row>
    <row r="481" spans="3:46" x14ac:dyDescent="0.25"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</row>
    <row r="482" spans="3:46" x14ac:dyDescent="0.25"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</row>
    <row r="483" spans="3:46" x14ac:dyDescent="0.25"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</row>
    <row r="484" spans="3:46" x14ac:dyDescent="0.25"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</row>
    <row r="485" spans="3:46" x14ac:dyDescent="0.25"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</row>
    <row r="486" spans="3:46" x14ac:dyDescent="0.25"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</row>
    <row r="487" spans="3:46" x14ac:dyDescent="0.25"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</row>
    <row r="488" spans="3:46" x14ac:dyDescent="0.25"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</row>
    <row r="489" spans="3:46" x14ac:dyDescent="0.25">
      <c r="C489" s="18"/>
      <c r="D489" s="18"/>
      <c r="E489" s="18"/>
      <c r="F489" s="18"/>
      <c r="L489" s="18"/>
      <c r="M489" s="18"/>
      <c r="N489" s="18"/>
      <c r="O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</row>
  </sheetData>
  <mergeCells count="7">
    <mergeCell ref="A368:B368"/>
    <mergeCell ref="A382:B382"/>
    <mergeCell ref="A2:B2"/>
    <mergeCell ref="P1:Q1"/>
    <mergeCell ref="R1:S1"/>
    <mergeCell ref="H1:I1"/>
    <mergeCell ref="J1:K1"/>
  </mergeCells>
  <pageMargins left="0.32" right="0.21" top="0.36" bottom="0.33" header="0.3" footer="0.3"/>
  <pageSetup paperSize="9" orientation="landscape" horizontalDpi="200" verticalDpi="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EJECUTADO</vt:lpstr>
      <vt:lpstr>0101</vt:lpstr>
      <vt:lpstr>0102</vt:lpstr>
      <vt:lpstr>0201</vt:lpstr>
      <vt:lpstr>0202</vt:lpstr>
      <vt:lpstr>EJECUTADO!Títulos_a_imprimir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2023-07-25T17:55:20Z</dcterms:modified>
</cp:coreProperties>
</file>