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tabRatio="616"/>
  </bookViews>
  <sheets>
    <sheet name="EJECUTADO" sheetId="24" r:id="rId1"/>
  </sheets>
  <definedNames>
    <definedName name="_xlnm.Print_Titles" localSheetId="0">EJECUTADO!$1:$5</definedName>
  </definedNames>
  <calcPr calcId="124519"/>
</workbook>
</file>

<file path=xl/calcChain.xml><?xml version="1.0" encoding="utf-8"?>
<calcChain xmlns="http://schemas.openxmlformats.org/spreadsheetml/2006/main">
  <c r="G46" i="24"/>
  <c r="G48"/>
  <c r="G44"/>
  <c r="G43"/>
  <c r="G42"/>
  <c r="G28"/>
  <c r="H28"/>
  <c r="H44"/>
  <c r="H42"/>
  <c r="I51"/>
  <c r="F56"/>
  <c r="G56" l="1"/>
  <c r="I55"/>
  <c r="I54"/>
  <c r="I53"/>
  <c r="I52"/>
  <c r="I50"/>
  <c r="I49"/>
  <c r="I48"/>
  <c r="I47"/>
  <c r="I46"/>
  <c r="I45"/>
  <c r="I44"/>
  <c r="I43"/>
  <c r="I42"/>
  <c r="I41"/>
  <c r="I40"/>
  <c r="I39"/>
  <c r="I37"/>
  <c r="I36"/>
  <c r="I32"/>
  <c r="I30"/>
  <c r="I28"/>
  <c r="I27"/>
  <c r="I26"/>
  <c r="I25"/>
  <c r="I24"/>
  <c r="I23"/>
  <c r="I19"/>
  <c r="I18"/>
  <c r="I17"/>
  <c r="I16"/>
  <c r="I15"/>
  <c r="I12"/>
  <c r="I6"/>
  <c r="I29" l="1"/>
  <c r="I35"/>
  <c r="I38" l="1"/>
  <c r="I10" l="1"/>
  <c r="I11"/>
  <c r="I13"/>
  <c r="I14"/>
  <c r="I31" l="1"/>
  <c r="I34" l="1"/>
  <c r="I33"/>
  <c r="I7" l="1"/>
  <c r="I8"/>
  <c r="I9"/>
  <c r="I21" l="1"/>
  <c r="I22"/>
  <c r="I20" l="1"/>
  <c r="H56" l="1"/>
  <c r="I56" s="1"/>
</calcChain>
</file>

<file path=xl/sharedStrings.xml><?xml version="1.0" encoding="utf-8"?>
<sst xmlns="http://schemas.openxmlformats.org/spreadsheetml/2006/main" count="134" uniqueCount="55">
  <si>
    <t>ESTRUCTURA PRESUPUESTARIA</t>
  </si>
  <si>
    <t>(6) Objeto Específico</t>
  </si>
  <si>
    <t>(7) DENOMINACIÓN</t>
  </si>
  <si>
    <t>(8) MONTO</t>
  </si>
  <si>
    <t>(1) Area de Gestión</t>
  </si>
  <si>
    <t>(3) Linea de Trabajo</t>
  </si>
  <si>
    <t>01</t>
  </si>
  <si>
    <t>Materiales Eléctricos</t>
  </si>
  <si>
    <t>Bienes de Uso y Consumo Diversos</t>
  </si>
  <si>
    <t>Impresiones, Public. Y Reproducciones</t>
  </si>
  <si>
    <t>A Organismos sin fines de Lucro</t>
  </si>
  <si>
    <t>Mobiliario</t>
  </si>
  <si>
    <t>Maquinaria y Equipo</t>
  </si>
  <si>
    <t>Equipos Informáticos</t>
  </si>
  <si>
    <t>02</t>
  </si>
  <si>
    <t>Comisiones y Gastos Bancarios</t>
  </si>
  <si>
    <t>Combustibles y Lubricantes</t>
  </si>
  <si>
    <t>Alumbrado Publico</t>
  </si>
  <si>
    <t>(9) TOTAL GASTOS</t>
  </si>
  <si>
    <t>EJECUTADO</t>
  </si>
  <si>
    <t>Saldo</t>
  </si>
  <si>
    <t>SALDOS</t>
  </si>
  <si>
    <t>ALCALDIA MUNIICPAL DE TONACATEPEQUE</t>
  </si>
  <si>
    <t xml:space="preserve"> EJECUCION PRESUPUESTARIA DEL 75%</t>
  </si>
  <si>
    <t>03</t>
  </si>
  <si>
    <t>Bienes de Uso y Consumo Diverso</t>
  </si>
  <si>
    <t>Transp. Flete y Almacenamiento</t>
  </si>
  <si>
    <t>Viales</t>
  </si>
  <si>
    <t>De Educacion y Recreacion</t>
  </si>
  <si>
    <t>Obra de Infraestructura Diversas</t>
  </si>
  <si>
    <t>Terrenos</t>
  </si>
  <si>
    <t>04</t>
  </si>
  <si>
    <t>Obras de Infraestructuras Diversas</t>
  </si>
  <si>
    <t>Salario por Jornal</t>
  </si>
  <si>
    <t>Llantas y Neumaticos</t>
  </si>
  <si>
    <t>Combustible y Lubricantes</t>
  </si>
  <si>
    <t>Minerales, Metalicos y Prod. Derivados</t>
  </si>
  <si>
    <t>Herramientas, Repuestos y Accesorios</t>
  </si>
  <si>
    <t>Materiales Electricos</t>
  </si>
  <si>
    <t>Bienes de Uso y Consum. Diverso</t>
  </si>
  <si>
    <t>Mtto, y Rep. De Vehiculos</t>
  </si>
  <si>
    <t>Transport. Flete y Almacenamientos</t>
  </si>
  <si>
    <t>Arrendamientos de Bienes Muebles</t>
  </si>
  <si>
    <t>Deposito Desechos</t>
  </si>
  <si>
    <t>Vehiculos de transporte</t>
  </si>
  <si>
    <t>(2) Unidad Presupuestaria</t>
  </si>
  <si>
    <t>Bienes Muebles Diversos</t>
  </si>
  <si>
    <t>Primas y Gastos de Seguros de Bienes</t>
  </si>
  <si>
    <t>De vivienda y oficina</t>
  </si>
  <si>
    <t>Electricas y Comunicaciones</t>
  </si>
  <si>
    <t>Servicios Generales y Arrendamientos Diversos</t>
  </si>
  <si>
    <t>Proyectos y programas de Inversión Diversos</t>
  </si>
  <si>
    <t>AL 31 DE DICIEMBRE DEL 2015</t>
  </si>
  <si>
    <t>05</t>
  </si>
  <si>
    <t xml:space="preserve">De Empresas Privadas Financieras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</si>
</sst>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Trebuchet MS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color indexed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gray125">
        <fgColor indexed="22"/>
        <bgColor theme="4" tint="0.39997558519241921"/>
      </patternFill>
    </fill>
    <fill>
      <patternFill patternType="gray125">
        <fgColor indexed="22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gray125">
        <fgColor indexed="22"/>
        <bgColor theme="1" tint="0.49998474074526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46">
    <xf numFmtId="0" fontId="0" fillId="0" borderId="0" xfId="0"/>
    <xf numFmtId="0" fontId="4" fillId="5" borderId="6" xfId="3" applyFont="1" applyFill="1" applyBorder="1" applyAlignment="1">
      <alignment horizontal="center" vertical="center" textRotation="90" wrapText="1"/>
    </xf>
    <xf numFmtId="0" fontId="4" fillId="4" borderId="7" xfId="3" applyFont="1" applyFill="1" applyBorder="1" applyAlignment="1">
      <alignment horizontal="center" vertical="center" textRotation="90" wrapText="1"/>
    </xf>
    <xf numFmtId="0" fontId="5" fillId="2" borderId="9" xfId="3" applyFont="1" applyFill="1" applyBorder="1" applyAlignment="1">
      <alignment horizontal="center"/>
    </xf>
    <xf numFmtId="49" fontId="5" fillId="0" borderId="1" xfId="3" applyNumberFormat="1" applyFont="1" applyFill="1" applyBorder="1" applyAlignment="1">
      <alignment horizontal="center"/>
    </xf>
    <xf numFmtId="0" fontId="5" fillId="2" borderId="10" xfId="3" applyFont="1" applyFill="1" applyBorder="1" applyAlignment="1">
      <alignment horizontal="left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Border="1" applyAlignment="1">
      <alignment horizontal="center"/>
    </xf>
    <xf numFmtId="0" fontId="5" fillId="0" borderId="13" xfId="3" applyFont="1" applyBorder="1"/>
    <xf numFmtId="0" fontId="5" fillId="0" borderId="11" xfId="3" applyFont="1" applyBorder="1" applyAlignment="1">
      <alignment horizontal="center"/>
    </xf>
    <xf numFmtId="0" fontId="5" fillId="0" borderId="2" xfId="3" applyFont="1" applyBorder="1"/>
    <xf numFmtId="49" fontId="5" fillId="2" borderId="14" xfId="3" applyNumberFormat="1" applyFont="1" applyFill="1" applyBorder="1" applyAlignment="1">
      <alignment horizontal="center"/>
    </xf>
    <xf numFmtId="0" fontId="5" fillId="2" borderId="15" xfId="3" applyFont="1" applyFill="1" applyBorder="1" applyAlignment="1">
      <alignment horizontal="left"/>
    </xf>
    <xf numFmtId="0" fontId="7" fillId="6" borderId="16" xfId="3" applyFont="1" applyFill="1" applyBorder="1"/>
    <xf numFmtId="49" fontId="8" fillId="6" borderId="17" xfId="3" applyNumberFormat="1" applyFont="1" applyFill="1" applyBorder="1" applyAlignment="1">
      <alignment horizontal="center"/>
    </xf>
    <xf numFmtId="49" fontId="8" fillId="6" borderId="18" xfId="3" applyNumberFormat="1" applyFont="1" applyFill="1" applyBorder="1" applyAlignment="1">
      <alignment horizontal="center"/>
    </xf>
    <xf numFmtId="0" fontId="9" fillId="6" borderId="19" xfId="3" applyFont="1" applyFill="1" applyBorder="1" applyAlignment="1">
      <alignment horizontal="center"/>
    </xf>
    <xf numFmtId="44" fontId="5" fillId="0" borderId="23" xfId="4" applyNumberFormat="1" applyFont="1" applyFill="1" applyBorder="1" applyAlignment="1">
      <alignment horizontal="right"/>
    </xf>
    <xf numFmtId="44" fontId="9" fillId="6" borderId="19" xfId="3" applyNumberFormat="1" applyFont="1" applyFill="1" applyBorder="1" applyAlignment="1">
      <alignment horizontal="center"/>
    </xf>
    <xf numFmtId="44" fontId="5" fillId="0" borderId="1" xfId="1" applyFont="1" applyBorder="1"/>
    <xf numFmtId="44" fontId="5" fillId="2" borderId="1" xfId="1" applyFont="1" applyFill="1" applyBorder="1" applyAlignment="1">
      <alignment horizontal="right"/>
    </xf>
    <xf numFmtId="44" fontId="6" fillId="8" borderId="1" xfId="1" applyFont="1" applyFill="1" applyBorder="1" applyAlignment="1">
      <alignment horizontal="right"/>
    </xf>
    <xf numFmtId="44" fontId="6" fillId="8" borderId="1" xfId="3" applyNumberFormat="1" applyFont="1" applyFill="1" applyBorder="1"/>
    <xf numFmtId="0" fontId="10" fillId="0" borderId="0" xfId="0" applyFont="1"/>
    <xf numFmtId="44" fontId="4" fillId="9" borderId="20" xfId="1" applyFont="1" applyFill="1" applyBorder="1" applyAlignment="1" applyProtection="1">
      <alignment horizontal="center" vertical="center" wrapText="1"/>
      <protection locked="0" hidden="1"/>
    </xf>
    <xf numFmtId="0" fontId="5" fillId="0" borderId="14" xfId="3" applyFont="1" applyBorder="1" applyAlignment="1">
      <alignment horizontal="center"/>
    </xf>
    <xf numFmtId="0" fontId="5" fillId="0" borderId="24" xfId="3" applyFont="1" applyBorder="1"/>
    <xf numFmtId="44" fontId="6" fillId="8" borderId="17" xfId="1" applyFont="1" applyFill="1" applyBorder="1" applyAlignment="1">
      <alignment horizontal="right"/>
    </xf>
    <xf numFmtId="44" fontId="6" fillId="8" borderId="17" xfId="3" applyNumberFormat="1" applyFont="1" applyFill="1" applyBorder="1"/>
    <xf numFmtId="17" fontId="2" fillId="0" borderId="0" xfId="0" applyNumberFormat="1" applyFont="1" applyAlignment="1">
      <alignment horizontal="center"/>
    </xf>
    <xf numFmtId="44" fontId="4" fillId="9" borderId="21" xfId="1" applyFont="1" applyFill="1" applyBorder="1" applyAlignment="1" applyProtection="1">
      <alignment horizontal="center" vertical="center" wrapText="1"/>
      <protection locked="0" hidden="1"/>
    </xf>
    <xf numFmtId="44" fontId="5" fillId="7" borderId="22" xfId="4" applyNumberFormat="1" applyFont="1" applyFill="1" applyBorder="1" applyAlignment="1">
      <alignment horizontal="right"/>
    </xf>
    <xf numFmtId="0" fontId="4" fillId="5" borderId="5" xfId="3" applyFont="1" applyFill="1" applyBorder="1" applyAlignment="1" applyProtection="1">
      <alignment horizontal="center" vertical="center" wrapText="1"/>
      <protection locked="0" hidden="1"/>
    </xf>
    <xf numFmtId="0" fontId="4" fillId="5" borderId="8" xfId="3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3" borderId="3" xfId="3" applyFont="1" applyFill="1" applyBorder="1" applyAlignment="1">
      <alignment horizontal="center" wrapText="1"/>
    </xf>
    <xf numFmtId="0" fontId="5" fillId="4" borderId="4" xfId="3" applyFont="1" applyFill="1" applyBorder="1" applyAlignment="1">
      <alignment horizontal="center" wrapText="1"/>
    </xf>
    <xf numFmtId="0" fontId="4" fillId="5" borderId="5" xfId="3" applyFont="1" applyFill="1" applyBorder="1" applyAlignment="1">
      <alignment horizontal="center" vertical="center" textRotation="90" wrapText="1"/>
    </xf>
    <xf numFmtId="0" fontId="4" fillId="5" borderId="8" xfId="3" applyFont="1" applyFill="1" applyBorder="1" applyAlignment="1">
      <alignment horizontal="center" vertical="center" textRotation="90" wrapText="1"/>
    </xf>
    <xf numFmtId="0" fontId="4" fillId="5" borderId="5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44" fontId="5" fillId="7" borderId="1" xfId="1" applyFont="1" applyFill="1" applyBorder="1" applyAlignment="1">
      <alignment horizontal="right"/>
    </xf>
    <xf numFmtId="44" fontId="5" fillId="7" borderId="1" xfId="1" applyFont="1" applyFill="1" applyBorder="1"/>
    <xf numFmtId="44" fontId="6" fillId="7" borderId="22" xfId="4" applyNumberFormat="1" applyFont="1" applyFill="1" applyBorder="1" applyAlignment="1">
      <alignment horizontal="right"/>
    </xf>
    <xf numFmtId="44" fontId="5" fillId="7" borderId="23" xfId="4" applyNumberFormat="1" applyFont="1" applyFill="1" applyBorder="1" applyAlignment="1">
      <alignment horizontal="right"/>
    </xf>
  </cellXfs>
  <cellStyles count="7">
    <cellStyle name="Euro" xfId="6"/>
    <cellStyle name="Millares 2" xfId="5"/>
    <cellStyle name="Moneda" xfId="1" builtinId="4"/>
    <cellStyle name="Moneda 2" xfId="2"/>
    <cellStyle name="Moneda 3" xf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I56"/>
  <sheetViews>
    <sheetView tabSelected="1" workbookViewId="0">
      <pane xSplit="6" ySplit="5" topLeftCell="G6" activePane="bottomRight" state="frozen"/>
      <selection pane="topRight" activeCell="G1" sqref="G1"/>
      <selection pane="bottomLeft" activeCell="A7" sqref="A7"/>
      <selection pane="bottomRight" activeCell="F14" sqref="F14"/>
    </sheetView>
  </sheetViews>
  <sheetFormatPr baseColWidth="10" defaultRowHeight="15"/>
  <cols>
    <col min="1" max="1" width="3.5703125" customWidth="1"/>
    <col min="2" max="3" width="6.5703125" customWidth="1"/>
    <col min="4" max="4" width="8.28515625" customWidth="1"/>
    <col min="5" max="5" width="47.140625" customWidth="1"/>
    <col min="6" max="6" width="18.42578125" customWidth="1"/>
    <col min="7" max="7" width="17.42578125" customWidth="1"/>
    <col min="8" max="9" width="17.42578125" bestFit="1" customWidth="1"/>
  </cols>
  <sheetData>
    <row r="1" spans="1:9" ht="26.25">
      <c r="A1" s="34" t="s">
        <v>22</v>
      </c>
      <c r="B1" s="34"/>
      <c r="C1" s="34"/>
      <c r="D1" s="34"/>
      <c r="E1" s="34"/>
      <c r="F1" s="34"/>
      <c r="G1" s="34"/>
      <c r="H1" s="34"/>
      <c r="I1" s="34"/>
    </row>
    <row r="2" spans="1:9" ht="23.25">
      <c r="A2" s="35" t="s">
        <v>23</v>
      </c>
      <c r="B2" s="35"/>
      <c r="C2" s="35"/>
      <c r="D2" s="35"/>
      <c r="E2" s="35"/>
      <c r="F2" s="35"/>
      <c r="G2" s="35"/>
      <c r="H2" s="35"/>
      <c r="I2" s="35"/>
    </row>
    <row r="3" spans="1:9" ht="16.5" thickBot="1">
      <c r="A3" s="23"/>
      <c r="B3" s="23"/>
      <c r="C3" s="23"/>
      <c r="D3" s="23"/>
      <c r="E3" s="29" t="s">
        <v>52</v>
      </c>
      <c r="F3" s="23"/>
      <c r="G3" s="23"/>
      <c r="H3" s="23"/>
      <c r="I3" s="23"/>
    </row>
    <row r="4" spans="1:9" ht="18.75" customHeight="1" thickBot="1">
      <c r="A4" s="36" t="s">
        <v>0</v>
      </c>
      <c r="B4" s="37"/>
      <c r="C4" s="37"/>
      <c r="D4" s="38" t="s">
        <v>1</v>
      </c>
      <c r="E4" s="40" t="s">
        <v>2</v>
      </c>
      <c r="F4" s="32" t="s">
        <v>3</v>
      </c>
      <c r="G4" s="30"/>
      <c r="H4" s="32" t="s">
        <v>19</v>
      </c>
      <c r="I4" s="32" t="s">
        <v>21</v>
      </c>
    </row>
    <row r="5" spans="1:9" ht="83.25" customHeight="1" thickBot="1">
      <c r="A5" s="1" t="s">
        <v>4</v>
      </c>
      <c r="B5" s="2" t="s">
        <v>45</v>
      </c>
      <c r="C5" s="2" t="s">
        <v>5</v>
      </c>
      <c r="D5" s="39"/>
      <c r="E5" s="41"/>
      <c r="F5" s="33"/>
      <c r="G5" s="24" t="s">
        <v>20</v>
      </c>
      <c r="H5" s="33"/>
      <c r="I5" s="33"/>
    </row>
    <row r="6" spans="1:9" ht="15" customHeight="1">
      <c r="A6" s="3">
        <v>1</v>
      </c>
      <c r="B6" s="4" t="s">
        <v>6</v>
      </c>
      <c r="C6" s="4" t="s">
        <v>6</v>
      </c>
      <c r="D6" s="7">
        <v>54199</v>
      </c>
      <c r="E6" s="8" t="s">
        <v>8</v>
      </c>
      <c r="F6" s="31">
        <v>0</v>
      </c>
      <c r="G6" s="42">
        <v>0</v>
      </c>
      <c r="H6" s="43"/>
      <c r="I6" s="22">
        <f>G6-H6</f>
        <v>0</v>
      </c>
    </row>
    <row r="7" spans="1:9" ht="15" customHeight="1">
      <c r="A7" s="3">
        <v>1</v>
      </c>
      <c r="B7" s="4" t="s">
        <v>6</v>
      </c>
      <c r="C7" s="4" t="s">
        <v>6</v>
      </c>
      <c r="D7" s="7">
        <v>54313</v>
      </c>
      <c r="E7" s="8" t="s">
        <v>9</v>
      </c>
      <c r="F7" s="31">
        <v>1500</v>
      </c>
      <c r="G7" s="42">
        <v>0</v>
      </c>
      <c r="H7" s="43">
        <v>0</v>
      </c>
      <c r="I7" s="22">
        <f t="shared" ref="I7:I55" si="0">G7-H7</f>
        <v>0</v>
      </c>
    </row>
    <row r="8" spans="1:9" ht="15" customHeight="1">
      <c r="A8" s="3">
        <v>1</v>
      </c>
      <c r="B8" s="4" t="s">
        <v>6</v>
      </c>
      <c r="C8" s="4" t="s">
        <v>6</v>
      </c>
      <c r="D8" s="7">
        <v>56303</v>
      </c>
      <c r="E8" s="8" t="s">
        <v>10</v>
      </c>
      <c r="F8" s="31">
        <v>6519</v>
      </c>
      <c r="G8" s="42">
        <v>0</v>
      </c>
      <c r="H8" s="43">
        <v>0</v>
      </c>
      <c r="I8" s="22">
        <f t="shared" si="0"/>
        <v>0</v>
      </c>
    </row>
    <row r="9" spans="1:9" ht="15" customHeight="1">
      <c r="A9" s="3">
        <v>1</v>
      </c>
      <c r="B9" s="4" t="s">
        <v>6</v>
      </c>
      <c r="C9" s="4" t="s">
        <v>6</v>
      </c>
      <c r="D9" s="7">
        <v>61101</v>
      </c>
      <c r="E9" s="8" t="s">
        <v>11</v>
      </c>
      <c r="F9" s="31">
        <v>6280</v>
      </c>
      <c r="G9" s="42">
        <v>15080</v>
      </c>
      <c r="H9" s="43">
        <v>14675.86</v>
      </c>
      <c r="I9" s="22">
        <f t="shared" si="0"/>
        <v>404.13999999999942</v>
      </c>
    </row>
    <row r="10" spans="1:9" ht="15" customHeight="1">
      <c r="A10" s="3">
        <v>1</v>
      </c>
      <c r="B10" s="4" t="s">
        <v>6</v>
      </c>
      <c r="C10" s="4" t="s">
        <v>6</v>
      </c>
      <c r="D10" s="7">
        <v>61109</v>
      </c>
      <c r="E10" s="8" t="s">
        <v>12</v>
      </c>
      <c r="F10" s="31">
        <v>4000</v>
      </c>
      <c r="G10" s="42">
        <v>3000</v>
      </c>
      <c r="H10" s="43">
        <v>1515</v>
      </c>
      <c r="I10" s="22">
        <f t="shared" si="0"/>
        <v>1485</v>
      </c>
    </row>
    <row r="11" spans="1:9" ht="15" customHeight="1">
      <c r="A11" s="3">
        <v>1</v>
      </c>
      <c r="B11" s="4" t="s">
        <v>6</v>
      </c>
      <c r="C11" s="4" t="s">
        <v>6</v>
      </c>
      <c r="D11" s="7">
        <v>61104</v>
      </c>
      <c r="E11" s="8" t="s">
        <v>13</v>
      </c>
      <c r="F11" s="31">
        <v>10125</v>
      </c>
      <c r="G11" s="42">
        <v>14125</v>
      </c>
      <c r="H11" s="43">
        <v>13179.58</v>
      </c>
      <c r="I11" s="22">
        <f t="shared" si="0"/>
        <v>945.42000000000007</v>
      </c>
    </row>
    <row r="12" spans="1:9" ht="15" customHeight="1">
      <c r="A12" s="3"/>
      <c r="B12" s="4"/>
      <c r="C12" s="4"/>
      <c r="D12" s="9"/>
      <c r="E12" s="10"/>
      <c r="F12" s="44"/>
      <c r="G12" s="42"/>
      <c r="H12" s="43"/>
      <c r="I12" s="22">
        <f t="shared" si="0"/>
        <v>0</v>
      </c>
    </row>
    <row r="13" spans="1:9" ht="15" customHeight="1">
      <c r="A13" s="3">
        <v>1</v>
      </c>
      <c r="B13" s="4" t="s">
        <v>6</v>
      </c>
      <c r="C13" s="4" t="s">
        <v>14</v>
      </c>
      <c r="D13" s="7">
        <v>54199</v>
      </c>
      <c r="E13" s="8" t="s">
        <v>8</v>
      </c>
      <c r="F13" s="31"/>
      <c r="G13" s="42">
        <v>0</v>
      </c>
      <c r="H13" s="43">
        <v>0</v>
      </c>
      <c r="I13" s="22">
        <f t="shared" si="0"/>
        <v>0</v>
      </c>
    </row>
    <row r="14" spans="1:9" ht="15" customHeight="1">
      <c r="A14" s="3">
        <v>1</v>
      </c>
      <c r="B14" s="4" t="s">
        <v>6</v>
      </c>
      <c r="C14" s="4" t="s">
        <v>14</v>
      </c>
      <c r="D14" s="7">
        <v>55603</v>
      </c>
      <c r="E14" s="8" t="s">
        <v>15</v>
      </c>
      <c r="F14" s="31">
        <v>200</v>
      </c>
      <c r="G14" s="42">
        <v>200</v>
      </c>
      <c r="H14" s="43">
        <v>0</v>
      </c>
      <c r="I14" s="22">
        <f t="shared" si="0"/>
        <v>200</v>
      </c>
    </row>
    <row r="15" spans="1:9" ht="15" customHeight="1">
      <c r="A15" s="3"/>
      <c r="B15" s="4"/>
      <c r="C15" s="4"/>
      <c r="D15" s="9"/>
      <c r="E15" s="10"/>
      <c r="F15" s="31"/>
      <c r="G15" s="42"/>
      <c r="H15" s="43"/>
      <c r="I15" s="22">
        <f t="shared" si="0"/>
        <v>0</v>
      </c>
    </row>
    <row r="16" spans="1:9" ht="15" customHeight="1">
      <c r="A16" s="3">
        <v>1</v>
      </c>
      <c r="B16" s="4" t="s">
        <v>14</v>
      </c>
      <c r="C16" s="4" t="s">
        <v>6</v>
      </c>
      <c r="D16" s="9">
        <v>55602</v>
      </c>
      <c r="E16" s="10" t="s">
        <v>47</v>
      </c>
      <c r="F16" s="31"/>
      <c r="G16" s="42">
        <v>1002</v>
      </c>
      <c r="H16" s="43">
        <v>1001.09</v>
      </c>
      <c r="I16" s="22">
        <f t="shared" si="0"/>
        <v>0.90999999999996817</v>
      </c>
    </row>
    <row r="17" spans="1:9" ht="15" customHeight="1">
      <c r="A17" s="3">
        <v>1</v>
      </c>
      <c r="B17" s="4" t="s">
        <v>14</v>
      </c>
      <c r="C17" s="4" t="s">
        <v>6</v>
      </c>
      <c r="D17" s="9">
        <v>61199</v>
      </c>
      <c r="E17" s="10" t="s">
        <v>46</v>
      </c>
      <c r="F17" s="31"/>
      <c r="G17" s="42">
        <v>915</v>
      </c>
      <c r="H17" s="43">
        <v>914.96</v>
      </c>
      <c r="I17" s="22">
        <f t="shared" si="0"/>
        <v>3.999999999996362E-2</v>
      </c>
    </row>
    <row r="18" spans="1:9" ht="15" customHeight="1">
      <c r="A18" s="3"/>
      <c r="B18" s="4"/>
      <c r="C18" s="4"/>
      <c r="D18" s="9"/>
      <c r="E18" s="10"/>
      <c r="F18" s="31"/>
      <c r="G18" s="42"/>
      <c r="H18" s="43"/>
      <c r="I18" s="22">
        <f t="shared" si="0"/>
        <v>0</v>
      </c>
    </row>
    <row r="19" spans="1:9" ht="15" customHeight="1">
      <c r="A19" s="3"/>
      <c r="B19" s="4"/>
      <c r="C19" s="4"/>
      <c r="D19" s="6"/>
      <c r="E19" s="5"/>
      <c r="F19" s="31"/>
      <c r="G19" s="42"/>
      <c r="H19" s="43"/>
      <c r="I19" s="22">
        <f t="shared" si="0"/>
        <v>0</v>
      </c>
    </row>
    <row r="20" spans="1:9" ht="15" customHeight="1">
      <c r="A20" s="3">
        <v>2</v>
      </c>
      <c r="B20" s="4" t="s">
        <v>14</v>
      </c>
      <c r="C20" s="4" t="s">
        <v>14</v>
      </c>
      <c r="D20" s="7">
        <v>54110</v>
      </c>
      <c r="E20" s="8" t="s">
        <v>16</v>
      </c>
      <c r="F20" s="45">
        <v>71438.399999999994</v>
      </c>
      <c r="G20" s="42">
        <v>71438.399999999994</v>
      </c>
      <c r="H20" s="43">
        <v>60048.97</v>
      </c>
      <c r="I20" s="22">
        <f t="shared" si="0"/>
        <v>11389.429999999993</v>
      </c>
    </row>
    <row r="21" spans="1:9" ht="15" customHeight="1">
      <c r="A21" s="3">
        <v>2</v>
      </c>
      <c r="B21" s="4" t="s">
        <v>14</v>
      </c>
      <c r="C21" s="4" t="s">
        <v>14</v>
      </c>
      <c r="D21" s="7">
        <v>54119</v>
      </c>
      <c r="E21" s="8" t="s">
        <v>7</v>
      </c>
      <c r="F21" s="45">
        <v>25000</v>
      </c>
      <c r="G21" s="42">
        <v>25000</v>
      </c>
      <c r="H21" s="43">
        <v>10775</v>
      </c>
      <c r="I21" s="22">
        <f t="shared" si="0"/>
        <v>14225</v>
      </c>
    </row>
    <row r="22" spans="1:9" ht="15" customHeight="1">
      <c r="A22" s="3">
        <v>2</v>
      </c>
      <c r="B22" s="4" t="s">
        <v>14</v>
      </c>
      <c r="C22" s="4" t="s">
        <v>14</v>
      </c>
      <c r="D22" s="7">
        <v>54199</v>
      </c>
      <c r="E22" s="8" t="s">
        <v>8</v>
      </c>
      <c r="F22" s="45">
        <v>2881.54</v>
      </c>
      <c r="G22" s="42">
        <v>2881.54</v>
      </c>
      <c r="H22" s="43">
        <v>0</v>
      </c>
      <c r="I22" s="22">
        <f t="shared" si="0"/>
        <v>2881.54</v>
      </c>
    </row>
    <row r="23" spans="1:9" ht="15" customHeight="1">
      <c r="A23" s="3">
        <v>2</v>
      </c>
      <c r="B23" s="4" t="s">
        <v>14</v>
      </c>
      <c r="C23" s="4" t="s">
        <v>14</v>
      </c>
      <c r="D23" s="7">
        <v>54205</v>
      </c>
      <c r="E23" s="8" t="s">
        <v>17</v>
      </c>
      <c r="F23" s="45">
        <v>414022.82</v>
      </c>
      <c r="G23" s="42">
        <v>414022.82</v>
      </c>
      <c r="H23" s="43">
        <v>357039.04</v>
      </c>
      <c r="I23" s="22">
        <f t="shared" si="0"/>
        <v>56983.780000000028</v>
      </c>
    </row>
    <row r="24" spans="1:9" ht="15" customHeight="1">
      <c r="A24" s="3">
        <v>2</v>
      </c>
      <c r="B24" s="4" t="s">
        <v>14</v>
      </c>
      <c r="C24" s="4" t="s">
        <v>14</v>
      </c>
      <c r="D24" s="7">
        <v>54304</v>
      </c>
      <c r="E24" s="8" t="s">
        <v>26</v>
      </c>
      <c r="F24" s="45">
        <v>600</v>
      </c>
      <c r="G24" s="42">
        <v>600</v>
      </c>
      <c r="H24" s="43"/>
      <c r="I24" s="22">
        <f t="shared" si="0"/>
        <v>600</v>
      </c>
    </row>
    <row r="25" spans="1:9" ht="15" customHeight="1">
      <c r="A25" s="3">
        <v>2</v>
      </c>
      <c r="B25" s="4" t="s">
        <v>14</v>
      </c>
      <c r="C25" s="4" t="s">
        <v>14</v>
      </c>
      <c r="D25" s="7">
        <v>54399</v>
      </c>
      <c r="E25" s="8" t="s">
        <v>50</v>
      </c>
      <c r="F25" s="45"/>
      <c r="G25" s="42">
        <v>7945.15</v>
      </c>
      <c r="H25" s="43">
        <v>7945.15</v>
      </c>
      <c r="I25" s="22">
        <f t="shared" si="0"/>
        <v>0</v>
      </c>
    </row>
    <row r="26" spans="1:9" ht="15" customHeight="1">
      <c r="A26" s="3"/>
      <c r="B26" s="4"/>
      <c r="C26" s="4"/>
      <c r="D26" s="7"/>
      <c r="E26" s="8"/>
      <c r="F26" s="45"/>
      <c r="G26" s="42"/>
      <c r="H26" s="43"/>
      <c r="I26" s="22">
        <f t="shared" si="0"/>
        <v>0</v>
      </c>
    </row>
    <row r="27" spans="1:9" ht="15" customHeight="1">
      <c r="A27" s="3">
        <v>3</v>
      </c>
      <c r="B27" s="4" t="s">
        <v>24</v>
      </c>
      <c r="C27" s="4" t="s">
        <v>6</v>
      </c>
      <c r="D27" s="7">
        <v>54199</v>
      </c>
      <c r="E27" s="8" t="s">
        <v>25</v>
      </c>
      <c r="F27" s="45">
        <v>10000</v>
      </c>
      <c r="G27" s="42">
        <v>0</v>
      </c>
      <c r="H27" s="43"/>
      <c r="I27" s="22">
        <f t="shared" si="0"/>
        <v>0</v>
      </c>
    </row>
    <row r="28" spans="1:9" ht="15" customHeight="1">
      <c r="A28" s="3">
        <v>3</v>
      </c>
      <c r="B28" s="4" t="s">
        <v>24</v>
      </c>
      <c r="C28" s="4" t="s">
        <v>6</v>
      </c>
      <c r="D28" s="7">
        <v>61601</v>
      </c>
      <c r="E28" s="8" t="s">
        <v>27</v>
      </c>
      <c r="F28" s="45">
        <v>70000</v>
      </c>
      <c r="G28" s="42">
        <f>40116.69+14917.5</f>
        <v>55034.19</v>
      </c>
      <c r="H28" s="43">
        <f>14917.5+40088.51</f>
        <v>55006.01</v>
      </c>
      <c r="I28" s="22">
        <f t="shared" si="0"/>
        <v>28.180000000000291</v>
      </c>
    </row>
    <row r="29" spans="1:9" ht="15" customHeight="1">
      <c r="A29" s="3">
        <v>3</v>
      </c>
      <c r="B29" s="4" t="s">
        <v>24</v>
      </c>
      <c r="C29" s="4" t="s">
        <v>6</v>
      </c>
      <c r="D29" s="7">
        <v>61604</v>
      </c>
      <c r="E29" s="8" t="s">
        <v>48</v>
      </c>
      <c r="F29" s="45"/>
      <c r="G29" s="42">
        <v>21519</v>
      </c>
      <c r="H29" s="43">
        <v>21518.5</v>
      </c>
      <c r="I29" s="22">
        <f t="shared" si="0"/>
        <v>0.5</v>
      </c>
    </row>
    <row r="30" spans="1:9" ht="15" customHeight="1">
      <c r="A30" s="3">
        <v>3</v>
      </c>
      <c r="B30" s="4" t="s">
        <v>24</v>
      </c>
      <c r="C30" s="4" t="s">
        <v>6</v>
      </c>
      <c r="D30" s="7">
        <v>61606</v>
      </c>
      <c r="E30" s="8" t="s">
        <v>49</v>
      </c>
      <c r="F30" s="45"/>
      <c r="G30" s="42">
        <v>10300</v>
      </c>
      <c r="H30" s="43">
        <v>5026.95</v>
      </c>
      <c r="I30" s="22">
        <f t="shared" si="0"/>
        <v>5273.05</v>
      </c>
    </row>
    <row r="31" spans="1:9" ht="15" customHeight="1">
      <c r="A31" s="3">
        <v>3</v>
      </c>
      <c r="B31" s="4" t="s">
        <v>24</v>
      </c>
      <c r="C31" s="4" t="s">
        <v>6</v>
      </c>
      <c r="D31" s="7">
        <v>61699</v>
      </c>
      <c r="E31" s="8" t="s">
        <v>29</v>
      </c>
      <c r="F31" s="45">
        <v>5000</v>
      </c>
      <c r="G31" s="42">
        <v>5000</v>
      </c>
      <c r="H31" s="43">
        <v>0</v>
      </c>
      <c r="I31" s="22">
        <f t="shared" si="0"/>
        <v>5000</v>
      </c>
    </row>
    <row r="32" spans="1:9" ht="15" customHeight="1">
      <c r="A32" s="3"/>
      <c r="B32" s="4"/>
      <c r="C32" s="4"/>
      <c r="D32" s="7"/>
      <c r="E32" s="8"/>
      <c r="F32" s="45"/>
      <c r="G32" s="42"/>
      <c r="H32" s="43"/>
      <c r="I32" s="22">
        <f t="shared" si="0"/>
        <v>0</v>
      </c>
    </row>
    <row r="33" spans="1:9" ht="15" customHeight="1">
      <c r="A33" s="3">
        <v>3</v>
      </c>
      <c r="B33" s="4" t="s">
        <v>24</v>
      </c>
      <c r="C33" s="4" t="s">
        <v>14</v>
      </c>
      <c r="D33" s="7">
        <v>61105</v>
      </c>
      <c r="E33" s="8" t="s">
        <v>44</v>
      </c>
      <c r="F33" s="45">
        <v>15000</v>
      </c>
      <c r="G33" s="42">
        <v>13083</v>
      </c>
      <c r="H33" s="43">
        <v>0</v>
      </c>
      <c r="I33" s="22">
        <f t="shared" si="0"/>
        <v>13083</v>
      </c>
    </row>
    <row r="34" spans="1:9" ht="15" customHeight="1">
      <c r="A34" s="3">
        <v>3</v>
      </c>
      <c r="B34" s="4" t="s">
        <v>24</v>
      </c>
      <c r="C34" s="4" t="s">
        <v>14</v>
      </c>
      <c r="D34" s="7">
        <v>61201</v>
      </c>
      <c r="E34" s="8" t="s">
        <v>30</v>
      </c>
      <c r="F34" s="45">
        <v>8502.6200000000008</v>
      </c>
      <c r="G34" s="42">
        <v>57.47</v>
      </c>
      <c r="H34" s="43">
        <v>0</v>
      </c>
      <c r="I34" s="22">
        <f t="shared" si="0"/>
        <v>57.47</v>
      </c>
    </row>
    <row r="35" spans="1:9" ht="15" customHeight="1">
      <c r="A35" s="3">
        <v>3</v>
      </c>
      <c r="B35" s="4" t="s">
        <v>24</v>
      </c>
      <c r="C35" s="4" t="s">
        <v>14</v>
      </c>
      <c r="D35" s="7">
        <v>61601</v>
      </c>
      <c r="E35" s="8" t="s">
        <v>27</v>
      </c>
      <c r="F35" s="45">
        <v>37345.89</v>
      </c>
      <c r="G35" s="42">
        <v>38930</v>
      </c>
      <c r="H35" s="43">
        <v>38930</v>
      </c>
      <c r="I35" s="22">
        <f t="shared" si="0"/>
        <v>0</v>
      </c>
    </row>
    <row r="36" spans="1:9" ht="15" customHeight="1">
      <c r="A36" s="3">
        <v>3</v>
      </c>
      <c r="B36" s="4" t="s">
        <v>24</v>
      </c>
      <c r="C36" s="4" t="s">
        <v>14</v>
      </c>
      <c r="D36" s="25">
        <v>61603</v>
      </c>
      <c r="E36" s="26" t="s">
        <v>28</v>
      </c>
      <c r="F36" s="45">
        <v>15000</v>
      </c>
      <c r="G36" s="42">
        <v>0</v>
      </c>
      <c r="H36" s="43"/>
      <c r="I36" s="22">
        <f t="shared" si="0"/>
        <v>0</v>
      </c>
    </row>
    <row r="37" spans="1:9" ht="15" customHeight="1">
      <c r="A37" s="3"/>
      <c r="B37" s="4"/>
      <c r="C37" s="4"/>
      <c r="D37" s="25"/>
      <c r="E37" s="26"/>
      <c r="F37" s="45"/>
      <c r="G37" s="42"/>
      <c r="H37" s="43"/>
      <c r="I37" s="22">
        <f t="shared" si="0"/>
        <v>0</v>
      </c>
    </row>
    <row r="38" spans="1:9" ht="15" customHeight="1">
      <c r="A38" s="3">
        <v>4</v>
      </c>
      <c r="B38" s="4" t="s">
        <v>31</v>
      </c>
      <c r="C38" s="4" t="s">
        <v>6</v>
      </c>
      <c r="D38" s="25">
        <v>61699</v>
      </c>
      <c r="E38" s="26" t="s">
        <v>32</v>
      </c>
      <c r="F38" s="45">
        <v>15000</v>
      </c>
      <c r="G38" s="42">
        <v>6315.89</v>
      </c>
      <c r="H38" s="43">
        <v>5765.08</v>
      </c>
      <c r="I38" s="22">
        <f t="shared" si="0"/>
        <v>550.8100000000004</v>
      </c>
    </row>
    <row r="39" spans="1:9" ht="15" customHeight="1">
      <c r="A39" s="3"/>
      <c r="B39" s="4"/>
      <c r="C39" s="4"/>
      <c r="D39" s="25"/>
      <c r="E39" s="26"/>
      <c r="F39" s="45"/>
      <c r="G39" s="42"/>
      <c r="H39" s="43"/>
      <c r="I39" s="22">
        <f t="shared" si="0"/>
        <v>0</v>
      </c>
    </row>
    <row r="40" spans="1:9" ht="15" customHeight="1">
      <c r="A40" s="3">
        <v>4</v>
      </c>
      <c r="B40" s="4" t="s">
        <v>31</v>
      </c>
      <c r="C40" s="4" t="s">
        <v>14</v>
      </c>
      <c r="D40" s="25">
        <v>51202</v>
      </c>
      <c r="E40" s="26" t="s">
        <v>33</v>
      </c>
      <c r="F40" s="45">
        <v>780</v>
      </c>
      <c r="G40" s="42">
        <v>780</v>
      </c>
      <c r="H40" s="43">
        <v>0</v>
      </c>
      <c r="I40" s="22">
        <f t="shared" si="0"/>
        <v>780</v>
      </c>
    </row>
    <row r="41" spans="1:9" ht="15" customHeight="1">
      <c r="A41" s="3">
        <v>4</v>
      </c>
      <c r="B41" s="4" t="s">
        <v>31</v>
      </c>
      <c r="C41" s="4" t="s">
        <v>14</v>
      </c>
      <c r="D41" s="25">
        <v>54109</v>
      </c>
      <c r="E41" s="26" t="s">
        <v>34</v>
      </c>
      <c r="F41" s="45">
        <v>19500</v>
      </c>
      <c r="G41" s="42">
        <v>29127.46</v>
      </c>
      <c r="H41" s="43">
        <v>29167.46</v>
      </c>
      <c r="I41" s="22">
        <f t="shared" si="0"/>
        <v>-40</v>
      </c>
    </row>
    <row r="42" spans="1:9" ht="15" customHeight="1">
      <c r="A42" s="3">
        <v>4</v>
      </c>
      <c r="B42" s="4" t="s">
        <v>31</v>
      </c>
      <c r="C42" s="4" t="s">
        <v>14</v>
      </c>
      <c r="D42" s="25">
        <v>54110</v>
      </c>
      <c r="E42" s="26" t="s">
        <v>35</v>
      </c>
      <c r="F42" s="45">
        <v>25803</v>
      </c>
      <c r="G42" s="42">
        <f>8208.3+12700</f>
        <v>20908.3</v>
      </c>
      <c r="H42" s="43">
        <f>12486.44+8084.93</f>
        <v>20571.370000000003</v>
      </c>
      <c r="I42" s="22">
        <f t="shared" si="0"/>
        <v>336.92999999999665</v>
      </c>
    </row>
    <row r="43" spans="1:9" ht="15" customHeight="1">
      <c r="A43" s="3">
        <v>4</v>
      </c>
      <c r="B43" s="4" t="s">
        <v>31</v>
      </c>
      <c r="C43" s="4" t="s">
        <v>14</v>
      </c>
      <c r="D43" s="25">
        <v>54112</v>
      </c>
      <c r="E43" s="26" t="s">
        <v>36</v>
      </c>
      <c r="F43" s="45">
        <v>3694.45</v>
      </c>
      <c r="G43" s="42">
        <f>294.45+400+3000</f>
        <v>3694.45</v>
      </c>
      <c r="H43" s="43">
        <v>2349.9699999999998</v>
      </c>
      <c r="I43" s="22">
        <f t="shared" si="0"/>
        <v>1344.48</v>
      </c>
    </row>
    <row r="44" spans="1:9" ht="15" customHeight="1">
      <c r="A44" s="3">
        <v>4</v>
      </c>
      <c r="B44" s="4" t="s">
        <v>31</v>
      </c>
      <c r="C44" s="4" t="s">
        <v>14</v>
      </c>
      <c r="D44" s="25">
        <v>54118</v>
      </c>
      <c r="E44" s="26" t="s">
        <v>37</v>
      </c>
      <c r="F44" s="45">
        <v>18232.79</v>
      </c>
      <c r="G44" s="42">
        <f>61.49+171.3+30000</f>
        <v>30232.79</v>
      </c>
      <c r="H44" s="43">
        <f>32730.32+1339.1</f>
        <v>34069.42</v>
      </c>
      <c r="I44" s="22">
        <f t="shared" si="0"/>
        <v>-3836.6299999999974</v>
      </c>
    </row>
    <row r="45" spans="1:9" ht="15" customHeight="1">
      <c r="A45" s="3">
        <v>4</v>
      </c>
      <c r="B45" s="4" t="s">
        <v>31</v>
      </c>
      <c r="C45" s="4" t="s">
        <v>14</v>
      </c>
      <c r="D45" s="25">
        <v>54119</v>
      </c>
      <c r="E45" s="26" t="s">
        <v>38</v>
      </c>
      <c r="F45" s="45">
        <v>12925.5</v>
      </c>
      <c r="G45" s="42">
        <v>12925.5</v>
      </c>
      <c r="H45" s="43">
        <v>15129</v>
      </c>
      <c r="I45" s="22">
        <f t="shared" si="0"/>
        <v>-2203.5</v>
      </c>
    </row>
    <row r="46" spans="1:9" ht="15" customHeight="1">
      <c r="A46" s="3">
        <v>4</v>
      </c>
      <c r="B46" s="4" t="s">
        <v>31</v>
      </c>
      <c r="C46" s="4" t="s">
        <v>14</v>
      </c>
      <c r="D46" s="25">
        <v>54199</v>
      </c>
      <c r="E46" s="26" t="s">
        <v>39</v>
      </c>
      <c r="F46" s="45">
        <v>28420.14</v>
      </c>
      <c r="G46" s="42">
        <f>386.06+1363.2+16784.88+968.49</f>
        <v>19502.63</v>
      </c>
      <c r="H46" s="43">
        <v>968.49</v>
      </c>
      <c r="I46" s="22">
        <f t="shared" si="0"/>
        <v>18534.14</v>
      </c>
    </row>
    <row r="47" spans="1:9" ht="15" customHeight="1">
      <c r="A47" s="3">
        <v>4</v>
      </c>
      <c r="B47" s="4" t="s">
        <v>31</v>
      </c>
      <c r="C47" s="4" t="s">
        <v>14</v>
      </c>
      <c r="D47" s="25">
        <v>54302</v>
      </c>
      <c r="E47" s="26" t="s">
        <v>40</v>
      </c>
      <c r="F47" s="45">
        <v>23914.5</v>
      </c>
      <c r="G47" s="42">
        <v>23914.5</v>
      </c>
      <c r="H47" s="43">
        <v>22435.1</v>
      </c>
      <c r="I47" s="22">
        <f t="shared" si="0"/>
        <v>1479.4000000000015</v>
      </c>
    </row>
    <row r="48" spans="1:9" ht="15" customHeight="1">
      <c r="A48" s="3">
        <v>4</v>
      </c>
      <c r="B48" s="4" t="s">
        <v>31</v>
      </c>
      <c r="C48" s="4" t="s">
        <v>14</v>
      </c>
      <c r="D48" s="25">
        <v>54304</v>
      </c>
      <c r="E48" s="26" t="s">
        <v>41</v>
      </c>
      <c r="F48" s="45">
        <v>16155.2</v>
      </c>
      <c r="G48" s="42">
        <f>500+140+20515.2+290.05</f>
        <v>21445.25</v>
      </c>
      <c r="H48" s="43">
        <v>22117.57</v>
      </c>
      <c r="I48" s="22">
        <f t="shared" si="0"/>
        <v>-672.31999999999971</v>
      </c>
    </row>
    <row r="49" spans="1:9" ht="15" customHeight="1">
      <c r="A49" s="3">
        <v>4</v>
      </c>
      <c r="B49" s="4" t="s">
        <v>31</v>
      </c>
      <c r="C49" s="4" t="s">
        <v>14</v>
      </c>
      <c r="D49" s="25">
        <v>54316</v>
      </c>
      <c r="E49" s="26" t="s">
        <v>42</v>
      </c>
      <c r="F49" s="45">
        <v>7875</v>
      </c>
      <c r="G49" s="42">
        <v>4769.7</v>
      </c>
      <c r="H49" s="43"/>
      <c r="I49" s="22">
        <f t="shared" si="0"/>
        <v>4769.7</v>
      </c>
    </row>
    <row r="50" spans="1:9" ht="15" customHeight="1">
      <c r="A50" s="3">
        <v>4</v>
      </c>
      <c r="B50" s="4" t="s">
        <v>31</v>
      </c>
      <c r="C50" s="4" t="s">
        <v>14</v>
      </c>
      <c r="D50" s="25">
        <v>54602</v>
      </c>
      <c r="E50" s="26" t="s">
        <v>43</v>
      </c>
      <c r="F50" s="45">
        <v>310983.07</v>
      </c>
      <c r="G50" s="42">
        <v>310983.07</v>
      </c>
      <c r="H50" s="43">
        <v>279757.32</v>
      </c>
      <c r="I50" s="22">
        <f t="shared" si="0"/>
        <v>31225.75</v>
      </c>
    </row>
    <row r="51" spans="1:9" ht="15" customHeight="1">
      <c r="A51" s="3">
        <v>4</v>
      </c>
      <c r="B51" s="4" t="s">
        <v>31</v>
      </c>
      <c r="C51" s="4" t="s">
        <v>14</v>
      </c>
      <c r="D51" s="25">
        <v>61599</v>
      </c>
      <c r="E51" s="26" t="s">
        <v>51</v>
      </c>
      <c r="F51" s="45"/>
      <c r="G51" s="42">
        <v>15000</v>
      </c>
      <c r="H51" s="43">
        <v>15000</v>
      </c>
      <c r="I51" s="22">
        <f t="shared" si="0"/>
        <v>0</v>
      </c>
    </row>
    <row r="52" spans="1:9" ht="15" customHeight="1">
      <c r="A52" s="3"/>
      <c r="B52" s="4"/>
      <c r="C52" s="4"/>
      <c r="D52" s="25"/>
      <c r="E52" s="26"/>
      <c r="F52" s="45"/>
      <c r="G52" s="42"/>
      <c r="H52" s="43"/>
      <c r="I52" s="22">
        <f t="shared" si="0"/>
        <v>0</v>
      </c>
    </row>
    <row r="53" spans="1:9" ht="15" customHeight="1">
      <c r="A53" s="3">
        <v>5</v>
      </c>
      <c r="B53" s="4" t="s">
        <v>53</v>
      </c>
      <c r="C53" s="4" t="s">
        <v>6</v>
      </c>
      <c r="D53" s="25">
        <v>55308</v>
      </c>
      <c r="E53" s="26" t="s">
        <v>54</v>
      </c>
      <c r="F53" s="45">
        <v>282875.34999999998</v>
      </c>
      <c r="G53" s="42">
        <v>282875.34999999998</v>
      </c>
      <c r="H53" s="43">
        <v>21249.72</v>
      </c>
      <c r="I53" s="22">
        <f t="shared" si="0"/>
        <v>261625.62999999998</v>
      </c>
    </row>
    <row r="54" spans="1:9" ht="15" customHeight="1">
      <c r="A54" s="3">
        <v>5</v>
      </c>
      <c r="B54" s="4" t="s">
        <v>53</v>
      </c>
      <c r="C54" s="4" t="s">
        <v>6</v>
      </c>
      <c r="D54" s="25">
        <v>71308</v>
      </c>
      <c r="E54" s="26" t="s">
        <v>54</v>
      </c>
      <c r="F54" s="45">
        <v>101124.65</v>
      </c>
      <c r="G54" s="42">
        <v>101124.65</v>
      </c>
      <c r="H54" s="43">
        <v>8414.2800000000007</v>
      </c>
      <c r="I54" s="22">
        <f t="shared" si="0"/>
        <v>92710.37</v>
      </c>
    </row>
    <row r="55" spans="1:9" ht="15" customHeight="1">
      <c r="A55" s="3"/>
      <c r="B55" s="4"/>
      <c r="C55" s="4"/>
      <c r="D55" s="11"/>
      <c r="E55" s="12"/>
      <c r="F55" s="17"/>
      <c r="G55" s="20"/>
      <c r="H55" s="19"/>
      <c r="I55" s="22">
        <f t="shared" si="0"/>
        <v>0</v>
      </c>
    </row>
    <row r="56" spans="1:9" ht="30" customHeight="1" thickBot="1">
      <c r="A56" s="13"/>
      <c r="B56" s="14"/>
      <c r="C56" s="14"/>
      <c r="D56" s="15"/>
      <c r="E56" s="16" t="s">
        <v>18</v>
      </c>
      <c r="F56" s="18">
        <f>SUM(F6:F54)</f>
        <v>1570698.92</v>
      </c>
      <c r="G56" s="21">
        <f>SUM(G6:G55)</f>
        <v>1583733.1099999999</v>
      </c>
      <c r="H56" s="27">
        <f>SUM(H6:H55)</f>
        <v>1064570.8899999999</v>
      </c>
      <c r="I56" s="28">
        <f>G56-H56</f>
        <v>519162.22</v>
      </c>
    </row>
  </sheetData>
  <protectedRanges>
    <protectedRange sqref="F6:G56" name="Rango1"/>
  </protectedRanges>
  <mergeCells count="8">
    <mergeCell ref="H4:H5"/>
    <mergeCell ref="I4:I5"/>
    <mergeCell ref="A1:I1"/>
    <mergeCell ref="A2:I2"/>
    <mergeCell ref="A4:C4"/>
    <mergeCell ref="D4:D5"/>
    <mergeCell ref="E4:E5"/>
    <mergeCell ref="F4:F5"/>
  </mergeCells>
  <printOptions headings="1"/>
  <pageMargins left="0.19685039370078741" right="0.15748031496062992" top="0.47244094488188981" bottom="0.39370078740157483" header="0.31496062992125984" footer="0.31496062992125984"/>
  <pageSetup scale="65" orientation="portrait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EJECUTADO</vt:lpstr>
      <vt:lpstr>EJECUTADO!Títulos_a_imprimir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2018-02-28T19:45:22Z</dcterms:modified>
</cp:coreProperties>
</file>