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barahona\OneDrive - Tribunal de Etica Gubernamental\Portal de Transparencia\Pendiente de publicar\"/>
    </mc:Choice>
  </mc:AlternateContent>
  <bookViews>
    <workbookView xWindow="0" yWindow="0" windowWidth="28800" windowHeight="12435"/>
  </bookViews>
  <sheets>
    <sheet name="prespuesto" sheetId="1" r:id="rId1"/>
  </sheets>
  <definedNames>
    <definedName name="_xlnm._FilterDatabase" localSheetId="0" hidden="1">prespuesto!$A$6:$E$93</definedName>
    <definedName name="_xlnm.Print_Titles" localSheetId="0">prespuesto!$6:$6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0" i="1"/>
  <c r="D17" i="1"/>
  <c r="D13" i="1"/>
  <c r="D8" i="1"/>
  <c r="D25" i="1"/>
  <c r="C25" i="1"/>
  <c r="D70" i="1"/>
  <c r="D53" i="1"/>
  <c r="D29" i="1"/>
  <c r="E41" i="1"/>
  <c r="E26" i="1"/>
  <c r="E24" i="1"/>
  <c r="E22" i="1"/>
  <c r="E21" i="1"/>
  <c r="E19" i="1"/>
  <c r="E18" i="1"/>
  <c r="E16" i="1"/>
  <c r="E15" i="1"/>
  <c r="E14" i="1"/>
  <c r="E12" i="1"/>
  <c r="E11" i="1"/>
  <c r="E10" i="1"/>
  <c r="E9" i="1"/>
  <c r="C23" i="1"/>
  <c r="C20" i="1"/>
  <c r="C17" i="1"/>
  <c r="C13" i="1"/>
  <c r="C8" i="1"/>
  <c r="E25" i="1" l="1"/>
  <c r="E17" i="1"/>
  <c r="E13" i="1"/>
  <c r="D7" i="1"/>
  <c r="E23" i="1"/>
  <c r="E20" i="1"/>
  <c r="E8" i="1"/>
  <c r="C7" i="1"/>
  <c r="E7" i="1" l="1"/>
  <c r="E93" i="1"/>
  <c r="D92" i="1"/>
  <c r="C92" i="1"/>
  <c r="E91" i="1"/>
  <c r="E90" i="1"/>
  <c r="E89" i="1"/>
  <c r="E88" i="1"/>
  <c r="E87" i="1"/>
  <c r="D86" i="1"/>
  <c r="C86" i="1"/>
  <c r="E83" i="1"/>
  <c r="E82" i="1"/>
  <c r="E81" i="1"/>
  <c r="D80" i="1"/>
  <c r="C80" i="1"/>
  <c r="E79" i="1"/>
  <c r="D78" i="1"/>
  <c r="C78" i="1"/>
  <c r="C77" i="1" s="1"/>
  <c r="E75" i="1"/>
  <c r="E74" i="1"/>
  <c r="E73" i="1"/>
  <c r="E72" i="1"/>
  <c r="E71" i="1"/>
  <c r="C70" i="1"/>
  <c r="E69" i="1"/>
  <c r="E68" i="1"/>
  <c r="E67" i="1"/>
  <c r="D66" i="1"/>
  <c r="C66" i="1"/>
  <c r="E65" i="1"/>
  <c r="E64" i="1"/>
  <c r="E63" i="1"/>
  <c r="E62" i="1"/>
  <c r="E61" i="1"/>
  <c r="E60" i="1"/>
  <c r="E59" i="1"/>
  <c r="E58" i="1"/>
  <c r="E57" i="1"/>
  <c r="E56" i="1"/>
  <c r="E55" i="1"/>
  <c r="E54" i="1"/>
  <c r="C53" i="1"/>
  <c r="E52" i="1"/>
  <c r="E51" i="1"/>
  <c r="E50" i="1"/>
  <c r="E49" i="1"/>
  <c r="D48" i="1"/>
  <c r="C48" i="1"/>
  <c r="E47" i="1"/>
  <c r="E46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E31" i="1"/>
  <c r="E30" i="1"/>
  <c r="C29" i="1"/>
  <c r="C28" i="1" l="1"/>
  <c r="D77" i="1"/>
  <c r="E80" i="1"/>
  <c r="E86" i="1"/>
  <c r="E77" i="1"/>
  <c r="E70" i="1"/>
  <c r="E66" i="1"/>
  <c r="E48" i="1"/>
  <c r="E29" i="1"/>
  <c r="C85" i="1"/>
  <c r="D85" i="1"/>
  <c r="D28" i="1"/>
  <c r="E53" i="1"/>
  <c r="E78" i="1"/>
  <c r="E92" i="1"/>
  <c r="C94" i="1" l="1"/>
  <c r="D94" i="1"/>
  <c r="E28" i="1"/>
  <c r="E85" i="1"/>
  <c r="E94" i="1" l="1"/>
</calcChain>
</file>

<file path=xl/sharedStrings.xml><?xml version="1.0" encoding="utf-8"?>
<sst xmlns="http://schemas.openxmlformats.org/spreadsheetml/2006/main" count="150" uniqueCount="144">
  <si>
    <t>ESPECIFICO DE GASTO</t>
  </si>
  <si>
    <t>Presupuesto</t>
  </si>
  <si>
    <t>Presupuesto
Modificado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</si>
  <si>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</si>
  <si>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</si>
  <si>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</si>
  <si>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</si>
  <si>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</si>
  <si>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</si>
  <si>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</si>
  <si>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</si>
  <si>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</si>
  <si>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</si>
  <si>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</si>
  <si>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</si>
  <si>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</si>
  <si>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</si>
  <si>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</si>
  <si>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</si>
  <si>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</si>
  <si>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</si>
  <si>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</si>
  <si>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</si>
  <si>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54114</t>
  </si>
  <si>
    <t>Materiales de Oficina</t>
  </si>
  <si>
    <t>54115</t>
  </si>
  <si>
    <t>Materiales Informáticos</t>
  </si>
  <si>
    <t>54116</t>
  </si>
  <si>
    <t>Libros , Textos, Útiles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</si>
  <si>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</si>
  <si>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</si>
  <si>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</si>
  <si>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</si>
  <si>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</si>
  <si>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</si>
  <si>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</si>
  <si>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</si>
  <si>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</si>
  <si>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</si>
  <si>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</si>
  <si>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</si>
  <si>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</si>
  <si>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</si>
  <si>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</si>
  <si>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</si>
  <si>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</si>
  <si>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</si>
  <si>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</si>
  <si>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</si>
  <si>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</si>
  <si>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</si>
  <si>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</si>
  <si>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</si>
  <si>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</si>
  <si>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</si>
  <si>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</si>
  <si>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</si>
  <si>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</si>
  <si>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</si>
  <si>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servicios de Lavado y Planchado</t>
  </si>
  <si>
    <t>54310</t>
  </si>
  <si>
    <t>Servicios de Alimentación</t>
  </si>
  <si>
    <t>54313</t>
  </si>
  <si>
    <t>Impresiones, Publicaciones y Reproducciones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</si>
  <si>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</si>
  <si>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</si>
  <si>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</si>
  <si>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</si>
  <si>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</si>
  <si>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</si>
  <si>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</si>
  <si>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</si>
  <si>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</si>
  <si>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</si>
  <si>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</si>
  <si>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</si>
  <si>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</si>
  <si>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</si>
  <si>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</si>
  <si>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54505</t>
  </si>
  <si>
    <t>Servicios de Capacitación</t>
  </si>
  <si>
    <t>Desarrollo Informático</t>
  </si>
  <si>
    <t>Estudios e Investigaciones</t>
  </si>
  <si>
    <t>54599</t>
  </si>
  <si>
    <t>Consultorías, Estudios e Investigaciones Diversas</t>
  </si>
  <si>
    <t>55</t>
  </si>
  <si>
    <t>Gastos Financieros y Otros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</si>
  <si>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</si>
  <si>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</si>
  <si>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</si>
  <si>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</si>
  <si>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</si>
  <si>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</si>
  <si>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</si>
  <si>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</si>
  <si>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</si>
  <si>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</si>
  <si>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Comisiones y Gastos Bancarios</t>
  </si>
  <si>
    <t>61</t>
  </si>
  <si>
    <t>Inversiones en Activos Fijos</t>
  </si>
  <si>
    <t>Bienes Muebles</t>
  </si>
  <si>
    <t>Mobiliarios</t>
  </si>
  <si>
    <t>Maquinaria y Equipo</t>
  </si>
  <si>
    <t>Equipo Informática</t>
  </si>
  <si>
    <t>Vehículos de Transporte</t>
  </si>
  <si>
    <t>Libros y Colecciones</t>
  </si>
  <si>
    <t>614</t>
  </si>
  <si>
    <t>Intangibles</t>
  </si>
  <si>
    <t>61403</t>
  </si>
  <si>
    <t>Derechos de Propiedad Intelectual</t>
  </si>
  <si>
    <t>TOTAL</t>
  </si>
  <si>
    <t>Sueldos</t>
  </si>
  <si>
    <t>Aguinaldos</t>
  </si>
  <si>
    <t>Dietas</t>
  </si>
  <si>
    <t>Beneficios Adicionales</t>
  </si>
  <si>
    <t>51201</t>
  </si>
  <si>
    <t>51203</t>
  </si>
  <si>
    <t>51402</t>
  </si>
  <si>
    <t>51502</t>
  </si>
  <si>
    <t>Remuneraciones Diversas</t>
  </si>
  <si>
    <t>51</t>
  </si>
  <si>
    <t>Remuneraciones</t>
  </si>
  <si>
    <t>511</t>
  </si>
  <si>
    <t>Remuneraciones Permanentes</t>
  </si>
  <si>
    <t>51105</t>
  </si>
  <si>
    <t>512</t>
  </si>
  <si>
    <t>Remuneraciones Eventuales</t>
  </si>
  <si>
    <t>514</t>
  </si>
  <si>
    <t>Contribuciones Patronales a Inst de Seg Social Públicas</t>
  </si>
  <si>
    <t>Por Remuneraciones Permanentes</t>
  </si>
  <si>
    <t>Por Remuneraciones Eventuales</t>
  </si>
  <si>
    <t>515</t>
  </si>
  <si>
    <t>Contribuciones Patronales a Inst de Seg Social Privadas</t>
  </si>
  <si>
    <t>Indemnizaciones</t>
  </si>
  <si>
    <t>Al personal de Servicios Eventual</t>
  </si>
  <si>
    <t>519</t>
  </si>
  <si>
    <t>51999</t>
  </si>
  <si>
    <t>Modificacciones</t>
  </si>
  <si>
    <t>Materiales e Instrumental de Laboratorios y  Uso Medico</t>
  </si>
  <si>
    <t>Servicvios Medicos</t>
  </si>
  <si>
    <t>Tribunal de Ética Gubernamental</t>
  </si>
  <si>
    <t>Unidad Financiera Institucional</t>
  </si>
  <si>
    <t>Presupuesto modificado</t>
  </si>
  <si>
    <t>Periodo: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</si>
</sst>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40" fontId="7" fillId="0" borderId="0" xfId="1" applyNumberFormat="1" applyFont="1"/>
    <xf numFmtId="0" fontId="2" fillId="0" borderId="11" xfId="0" applyFont="1" applyBorder="1" applyAlignment="1">
      <alignment horizontal="center" vertical="center"/>
    </xf>
    <xf numFmtId="40" fontId="2" fillId="0" borderId="11" xfId="0" applyNumberFormat="1" applyFont="1" applyBorder="1" applyAlignment="1">
      <alignment horizontal="center" vertical="center"/>
    </xf>
    <xf numFmtId="40" fontId="3" fillId="0" borderId="11" xfId="0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6" xfId="0" applyFont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0" fontId="2" fillId="0" borderId="6" xfId="0" applyNumberFormat="1" applyFont="1" applyBorder="1" applyAlignment="1">
      <alignment horizontal="center" vertical="center"/>
    </xf>
    <xf numFmtId="40" fontId="3" fillId="0" borderId="6" xfId="0" applyNumberFormat="1" applyFont="1" applyBorder="1" applyAlignment="1">
      <alignment horizontal="center" vertical="center" wrapText="1"/>
    </xf>
    <xf numFmtId="40" fontId="7" fillId="0" borderId="6" xfId="0" applyNumberFormat="1" applyFont="1" applyBorder="1" applyAlignment="1">
      <alignment horizontal="center" vertical="center"/>
    </xf>
    <xf numFmtId="40" fontId="4" fillId="0" borderId="6" xfId="0" applyNumberFormat="1" applyFont="1" applyBorder="1" applyAlignment="1">
      <alignment horizontal="center" vertical="center" wrapText="1"/>
    </xf>
    <xf numFmtId="40" fontId="2" fillId="0" borderId="6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vertical="center"/>
      <protection locked="0"/>
    </xf>
    <xf numFmtId="40" fontId="7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center"/>
      <protection locked="0"/>
    </xf>
    <xf numFmtId="40" fontId="2" fillId="0" borderId="20" xfId="0" applyNumberFormat="1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 applyProtection="1">
      <alignment vertical="center"/>
      <protection locked="0"/>
    </xf>
    <xf numFmtId="164" fontId="5" fillId="2" borderId="4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64" fontId="5" fillId="0" borderId="7" xfId="0" applyNumberFormat="1" applyFont="1" applyBorder="1" applyAlignment="1" applyProtection="1">
      <alignment vertical="center"/>
      <protection locked="0"/>
    </xf>
    <xf numFmtId="164" fontId="6" fillId="0" borderId="6" xfId="0" applyNumberFormat="1" applyFont="1" applyBorder="1" applyAlignment="1" applyProtection="1">
      <alignment vertical="center"/>
      <protection locked="0"/>
    </xf>
    <xf numFmtId="164" fontId="6" fillId="0" borderId="7" xfId="0" applyNumberFormat="1" applyFont="1" applyBorder="1" applyAlignment="1" applyProtection="1">
      <alignment vertical="center"/>
      <protection locked="0"/>
    </xf>
    <xf numFmtId="165" fontId="6" fillId="0" borderId="6" xfId="0" applyNumberFormat="1" applyFont="1" applyBorder="1" applyAlignment="1" applyProtection="1">
      <alignment vertical="center"/>
      <protection locked="0"/>
    </xf>
    <xf numFmtId="164" fontId="6" fillId="0" borderId="9" xfId="0" applyNumberFormat="1" applyFont="1" applyBorder="1" applyAlignment="1" applyProtection="1">
      <alignment vertical="center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Border="1" applyAlignment="1" applyProtection="1">
      <alignment vertical="center"/>
      <protection locked="0"/>
    </xf>
    <xf numFmtId="164" fontId="6" fillId="0" borderId="14" xfId="0" applyNumberFormat="1" applyFont="1" applyBorder="1" applyAlignment="1" applyProtection="1">
      <alignment vertical="center"/>
      <protection locked="0"/>
    </xf>
    <xf numFmtId="164" fontId="5" fillId="2" borderId="3" xfId="1" applyFont="1" applyFill="1" applyBorder="1" applyAlignment="1" applyProtection="1">
      <alignment vertical="center"/>
      <protection locked="0"/>
    </xf>
    <xf numFmtId="164" fontId="5" fillId="2" borderId="4" xfId="1" applyFont="1" applyFill="1" applyBorder="1" applyAlignment="1" applyProtection="1">
      <alignment vertical="center"/>
      <protection locked="0"/>
    </xf>
    <xf numFmtId="164" fontId="5" fillId="0" borderId="6" xfId="1" applyFont="1" applyBorder="1" applyAlignment="1" applyProtection="1">
      <alignment vertical="center"/>
      <protection locked="0"/>
    </xf>
    <xf numFmtId="164" fontId="5" fillId="0" borderId="7" xfId="1" applyFont="1" applyBorder="1" applyAlignment="1" applyProtection="1">
      <alignment vertical="center"/>
      <protection locked="0"/>
    </xf>
    <xf numFmtId="164" fontId="6" fillId="0" borderId="6" xfId="1" applyFont="1" applyBorder="1" applyAlignment="1" applyProtection="1">
      <alignment vertical="center"/>
      <protection locked="0"/>
    </xf>
    <xf numFmtId="164" fontId="6" fillId="0" borderId="7" xfId="1" applyFont="1" applyBorder="1" applyAlignment="1" applyProtection="1">
      <alignment vertical="center"/>
      <protection locked="0"/>
    </xf>
    <xf numFmtId="164" fontId="6" fillId="0" borderId="1" xfId="1" applyFont="1" applyBorder="1" applyAlignment="1">
      <alignment vertical="center"/>
    </xf>
    <xf numFmtId="164" fontId="6" fillId="0" borderId="1" xfId="1" applyFont="1" applyBorder="1" applyAlignment="1" applyProtection="1">
      <alignment vertical="center"/>
      <protection locked="0"/>
    </xf>
    <xf numFmtId="164" fontId="6" fillId="0" borderId="16" xfId="1" applyFont="1" applyBorder="1" applyAlignment="1">
      <alignment vertical="center"/>
    </xf>
    <xf numFmtId="164" fontId="5" fillId="0" borderId="18" xfId="1" applyFont="1" applyBorder="1" applyAlignment="1">
      <alignment vertical="center"/>
    </xf>
    <xf numFmtId="40" fontId="7" fillId="0" borderId="0" xfId="1" applyNumberFormat="1" applyFont="1" applyAlignment="1">
      <alignment vertical="center"/>
    </xf>
    <xf numFmtId="40" fontId="7" fillId="0" borderId="0" xfId="0" applyNumberFormat="1" applyFont="1" applyAlignment="1">
      <alignment vertical="center"/>
    </xf>
    <xf numFmtId="40" fontId="2" fillId="2" borderId="6" xfId="0" applyNumberFormat="1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40" fontId="11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523429</xdr:colOff>
      <xdr:row>4</xdr:row>
      <xdr:rowOff>142762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7779" cy="9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1143001</xdr:colOff>
      <xdr:row>0</xdr:row>
      <xdr:rowOff>0</xdr:rowOff>
    </xdr:from>
    <xdr:to>
      <xdr:col>4</xdr:col>
      <xdr:colOff>1095155</xdr:colOff>
      <xdr:row>4</xdr:row>
      <xdr:rowOff>142762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6" y="0"/>
          <a:ext cx="1180879" cy="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zoomScale="80" zoomScaleNormal="80" workbookViewId="0">
      <pane xSplit="2" ySplit="6" topLeftCell="C7" activePane="bottomRight" state="frozen"/>
      <selection activeCell="B73" sqref="B73"/>
      <selection pane="topRight" activeCell="B73" sqref="B73"/>
      <selection pane="bottomLeft" activeCell="B73" sqref="B73"/>
      <selection pane="bottomRight" activeCell="B10" sqref="B10"/>
    </sheetView>
  </sheetViews>
  <sheetFormatPr baseColWidth="10" defaultColWidth="11.42578125" defaultRowHeight="15" x14ac:dyDescent="0.2"/>
  <cols>
    <col min="1" max="1" width="7.7109375" style="15" customWidth="1"/>
    <col min="2" max="2" width="63.7109375" style="25" bestFit="1" customWidth="1"/>
    <col min="3" max="3" width="16.140625" style="59" customWidth="1"/>
    <col min="4" max="4" width="18.42578125" style="59" customWidth="1"/>
    <col min="5" max="5" width="16.42578125" style="59" customWidth="1"/>
    <col min="6" max="16384" width="11.42578125" style="1"/>
  </cols>
  <sheetData>
    <row r="1" spans="1:5" ht="18.75" x14ac:dyDescent="0.2">
      <c r="A1" s="63" t="s">
        <v>140</v>
      </c>
      <c r="B1" s="63"/>
      <c r="C1" s="63"/>
      <c r="D1" s="63"/>
      <c r="E1" s="63"/>
    </row>
    <row r="2" spans="1:5" x14ac:dyDescent="0.2">
      <c r="A2" s="64" t="s">
        <v>141</v>
      </c>
      <c r="B2" s="64"/>
      <c r="C2" s="64"/>
      <c r="D2" s="64"/>
      <c r="E2" s="64"/>
    </row>
    <row r="3" spans="1:5" ht="17.25" x14ac:dyDescent="0.2">
      <c r="A3" s="65" t="s">
        <v>142</v>
      </c>
      <c r="B3" s="65"/>
      <c r="C3" s="65"/>
      <c r="D3" s="65"/>
      <c r="E3" s="65"/>
    </row>
    <row r="4" spans="1:5" x14ac:dyDescent="0.2">
      <c r="A4" s="64" t="s">
        <v>143</v>
      </c>
      <c r="B4" s="64"/>
      <c r="C4" s="64"/>
      <c r="D4" s="64"/>
      <c r="E4" s="64"/>
    </row>
    <row r="5" spans="1:5" x14ac:dyDescent="0.2">
      <c r="A5" s="66"/>
      <c r="B5" s="67"/>
      <c r="C5" s="68"/>
      <c r="D5" s="68"/>
      <c r="E5" s="68"/>
    </row>
    <row r="6" spans="1:5" ht="35.25" customHeight="1" x14ac:dyDescent="0.2">
      <c r="A6" s="62" t="s">
        <v>0</v>
      </c>
      <c r="B6" s="62"/>
      <c r="C6" s="26" t="s">
        <v>1</v>
      </c>
      <c r="D6" s="27" t="s">
        <v>137</v>
      </c>
      <c r="E6" s="30" t="s">
        <v>2</v>
      </c>
    </row>
    <row r="7" spans="1:5" ht="35.25" customHeight="1" x14ac:dyDescent="0.2">
      <c r="A7" s="31" t="s">
        <v>120</v>
      </c>
      <c r="B7" s="31" t="s">
        <v>121</v>
      </c>
      <c r="C7" s="60">
        <f>+C8+C13+C17+C20+C25+C23</f>
        <v>2070574</v>
      </c>
      <c r="D7" s="60">
        <f>+D8+D13+D17+D20+D25+D23</f>
        <v>-2.9103830456733704E-11</v>
      </c>
      <c r="E7" s="61">
        <f t="shared" ref="E7:E26" si="0">+C7+D7</f>
        <v>2070574</v>
      </c>
    </row>
    <row r="8" spans="1:5" ht="35.25" customHeight="1" x14ac:dyDescent="0.2">
      <c r="A8" s="18" t="s">
        <v>122</v>
      </c>
      <c r="B8" s="18" t="s">
        <v>123</v>
      </c>
      <c r="C8" s="26">
        <f>SUM(C9:C12)</f>
        <v>255485</v>
      </c>
      <c r="D8" s="26">
        <f>SUM(D9:D12)</f>
        <v>6648.75</v>
      </c>
      <c r="E8" s="30">
        <f t="shared" si="0"/>
        <v>262133.75</v>
      </c>
    </row>
    <row r="9" spans="1:5" ht="35.25" customHeight="1" x14ac:dyDescent="0.2">
      <c r="A9" s="22">
        <v>51101</v>
      </c>
      <c r="B9" s="16" t="s">
        <v>111</v>
      </c>
      <c r="C9" s="28">
        <v>252000</v>
      </c>
      <c r="D9" s="29">
        <v>3610.75</v>
      </c>
      <c r="E9" s="32">
        <f t="shared" si="0"/>
        <v>255610.75</v>
      </c>
    </row>
    <row r="10" spans="1:5" ht="35.25" customHeight="1" x14ac:dyDescent="0.2">
      <c r="A10" s="22">
        <v>51103</v>
      </c>
      <c r="B10" s="16" t="s">
        <v>112</v>
      </c>
      <c r="C10" s="28">
        <v>2285</v>
      </c>
      <c r="D10" s="29">
        <v>3038</v>
      </c>
      <c r="E10" s="32">
        <f t="shared" si="0"/>
        <v>5323</v>
      </c>
    </row>
    <row r="11" spans="1:5" ht="35.25" customHeight="1" x14ac:dyDescent="0.2">
      <c r="A11" s="22">
        <v>51107</v>
      </c>
      <c r="B11" s="22" t="s">
        <v>114</v>
      </c>
      <c r="C11" s="28"/>
      <c r="D11" s="29"/>
      <c r="E11" s="32">
        <f t="shared" si="0"/>
        <v>0</v>
      </c>
    </row>
    <row r="12" spans="1:5" ht="35.25" customHeight="1" x14ac:dyDescent="0.2">
      <c r="A12" s="16" t="s">
        <v>124</v>
      </c>
      <c r="B12" s="16" t="s">
        <v>113</v>
      </c>
      <c r="C12" s="28">
        <v>1200</v>
      </c>
      <c r="D12" s="29">
        <v>0</v>
      </c>
      <c r="E12" s="32">
        <f t="shared" si="0"/>
        <v>1200</v>
      </c>
    </row>
    <row r="13" spans="1:5" ht="35.25" customHeight="1" x14ac:dyDescent="0.2">
      <c r="A13" s="18" t="s">
        <v>125</v>
      </c>
      <c r="B13" s="18" t="s">
        <v>126</v>
      </c>
      <c r="C13" s="26">
        <f>SUM(C14:C16)</f>
        <v>1377695</v>
      </c>
      <c r="D13" s="26">
        <f>SUM(D14:D16)</f>
        <v>206803.33</v>
      </c>
      <c r="E13" s="30">
        <f t="shared" si="0"/>
        <v>1584498.33</v>
      </c>
    </row>
    <row r="14" spans="1:5" ht="35.25" customHeight="1" x14ac:dyDescent="0.2">
      <c r="A14" s="16" t="s">
        <v>115</v>
      </c>
      <c r="B14" s="16" t="s">
        <v>111</v>
      </c>
      <c r="C14" s="28">
        <v>1343475</v>
      </c>
      <c r="D14" s="29">
        <v>161178.32999999999</v>
      </c>
      <c r="E14" s="32">
        <f t="shared" si="0"/>
        <v>1504653.33</v>
      </c>
    </row>
    <row r="15" spans="1:5" ht="35.25" customHeight="1" x14ac:dyDescent="0.2">
      <c r="A15" s="16" t="s">
        <v>116</v>
      </c>
      <c r="B15" s="16" t="s">
        <v>112</v>
      </c>
      <c r="C15" s="28">
        <v>34220</v>
      </c>
      <c r="D15" s="29">
        <v>45625</v>
      </c>
      <c r="E15" s="32">
        <f t="shared" si="0"/>
        <v>79845</v>
      </c>
    </row>
    <row r="16" spans="1:5" ht="35.25" customHeight="1" x14ac:dyDescent="0.2">
      <c r="A16" s="22">
        <v>51207</v>
      </c>
      <c r="B16" s="16" t="s">
        <v>114</v>
      </c>
      <c r="C16" s="28"/>
      <c r="D16" s="29"/>
      <c r="E16" s="32">
        <f t="shared" si="0"/>
        <v>0</v>
      </c>
    </row>
    <row r="17" spans="1:5" ht="35.25" customHeight="1" x14ac:dyDescent="0.2">
      <c r="A17" s="18" t="s">
        <v>127</v>
      </c>
      <c r="B17" s="18" t="s">
        <v>128</v>
      </c>
      <c r="C17" s="26">
        <f>SUM(C18:C19)</f>
        <v>85775</v>
      </c>
      <c r="D17" s="26">
        <f>SUM(D18:D19)</f>
        <v>-3732.2799999999997</v>
      </c>
      <c r="E17" s="30">
        <f t="shared" si="0"/>
        <v>82042.720000000001</v>
      </c>
    </row>
    <row r="18" spans="1:5" ht="35.25" customHeight="1" x14ac:dyDescent="0.2">
      <c r="A18" s="22">
        <v>51401</v>
      </c>
      <c r="B18" s="16" t="s">
        <v>129</v>
      </c>
      <c r="C18" s="28">
        <v>12600</v>
      </c>
      <c r="D18" s="29">
        <v>-1930.28</v>
      </c>
      <c r="E18" s="32">
        <f t="shared" si="0"/>
        <v>10669.72</v>
      </c>
    </row>
    <row r="19" spans="1:5" ht="35.25" customHeight="1" x14ac:dyDescent="0.2">
      <c r="A19" s="16" t="s">
        <v>117</v>
      </c>
      <c r="B19" s="16" t="s">
        <v>130</v>
      </c>
      <c r="C19" s="28">
        <v>73175</v>
      </c>
      <c r="D19" s="29">
        <v>-1802</v>
      </c>
      <c r="E19" s="32">
        <f t="shared" si="0"/>
        <v>71373</v>
      </c>
    </row>
    <row r="20" spans="1:5" ht="35.25" customHeight="1" x14ac:dyDescent="0.2">
      <c r="A20" s="18" t="s">
        <v>131</v>
      </c>
      <c r="B20" s="18" t="s">
        <v>132</v>
      </c>
      <c r="C20" s="26">
        <f>SUM(C21:C22)</f>
        <v>105655</v>
      </c>
      <c r="D20" s="26">
        <f>SUM(D21:D22)</f>
        <v>13178.09</v>
      </c>
      <c r="E20" s="30">
        <f t="shared" si="0"/>
        <v>118833.09</v>
      </c>
    </row>
    <row r="21" spans="1:5" ht="35.25" customHeight="1" x14ac:dyDescent="0.2">
      <c r="A21" s="22">
        <v>51501</v>
      </c>
      <c r="B21" s="16" t="s">
        <v>129</v>
      </c>
      <c r="C21" s="28">
        <v>11160</v>
      </c>
      <c r="D21" s="29">
        <v>1970.96</v>
      </c>
      <c r="E21" s="32">
        <f t="shared" si="0"/>
        <v>13130.96</v>
      </c>
    </row>
    <row r="22" spans="1:5" ht="35.25" customHeight="1" x14ac:dyDescent="0.2">
      <c r="A22" s="16" t="s">
        <v>118</v>
      </c>
      <c r="B22" s="16" t="s">
        <v>130</v>
      </c>
      <c r="C22" s="28">
        <v>94495</v>
      </c>
      <c r="D22" s="29">
        <v>11207.13</v>
      </c>
      <c r="E22" s="32">
        <f t="shared" si="0"/>
        <v>105702.13</v>
      </c>
    </row>
    <row r="23" spans="1:5" ht="35.25" customHeight="1" x14ac:dyDescent="0.2">
      <c r="A23" s="33">
        <v>517</v>
      </c>
      <c r="B23" s="18" t="s">
        <v>133</v>
      </c>
      <c r="C23" s="26">
        <f>+C24</f>
        <v>3965</v>
      </c>
      <c r="D23" s="26">
        <f>+D24</f>
        <v>0</v>
      </c>
      <c r="E23" s="30">
        <f t="shared" si="0"/>
        <v>3965</v>
      </c>
    </row>
    <row r="24" spans="1:5" ht="35.25" customHeight="1" x14ac:dyDescent="0.2">
      <c r="A24" s="22">
        <v>51702</v>
      </c>
      <c r="B24" s="16" t="s">
        <v>134</v>
      </c>
      <c r="C24" s="28">
        <v>3965</v>
      </c>
      <c r="D24" s="29">
        <v>0</v>
      </c>
      <c r="E24" s="32">
        <f t="shared" si="0"/>
        <v>3965</v>
      </c>
    </row>
    <row r="25" spans="1:5" ht="35.25" customHeight="1" x14ac:dyDescent="0.2">
      <c r="A25" s="18" t="s">
        <v>135</v>
      </c>
      <c r="B25" s="18" t="s">
        <v>119</v>
      </c>
      <c r="C25" s="26">
        <f>SUM(C26:C26)</f>
        <v>241999</v>
      </c>
      <c r="D25" s="26">
        <f>SUM(D26:D26)</f>
        <v>-222897.89</v>
      </c>
      <c r="E25" s="30">
        <f t="shared" si="0"/>
        <v>19101.109999999986</v>
      </c>
    </row>
    <row r="26" spans="1:5" ht="35.25" customHeight="1" x14ac:dyDescent="0.2">
      <c r="A26" s="16" t="s">
        <v>136</v>
      </c>
      <c r="B26" s="16" t="s">
        <v>119</v>
      </c>
      <c r="C26" s="28">
        <v>241999</v>
      </c>
      <c r="D26" s="29">
        <v>-222897.89</v>
      </c>
      <c r="E26" s="32">
        <f t="shared" si="0"/>
        <v>19101.109999999986</v>
      </c>
    </row>
    <row r="27" spans="1:5" ht="35.25" customHeight="1" thickBot="1" x14ac:dyDescent="0.25">
      <c r="A27" s="7"/>
      <c r="B27" s="3"/>
      <c r="C27" s="4"/>
      <c r="D27" s="5"/>
      <c r="E27" s="34"/>
    </row>
    <row r="28" spans="1:5" customFormat="1" ht="29.25" customHeight="1" x14ac:dyDescent="0.2">
      <c r="A28" s="8" t="s">
        <v>3</v>
      </c>
      <c r="B28" s="17" t="s">
        <v>4</v>
      </c>
      <c r="C28" s="35">
        <f>+C29+C48+C53+C66+C70</f>
        <v>778635</v>
      </c>
      <c r="D28" s="35">
        <f>+D29+D48+D53+D66+D70</f>
        <v>0</v>
      </c>
      <c r="E28" s="36">
        <f>+C28+D28</f>
        <v>778635</v>
      </c>
    </row>
    <row r="29" spans="1:5" customFormat="1" ht="29.25" customHeight="1" x14ac:dyDescent="0.2">
      <c r="A29" s="9" t="s">
        <v>5</v>
      </c>
      <c r="B29" s="18" t="s">
        <v>6</v>
      </c>
      <c r="C29" s="37">
        <f>SUM(C30:C47)</f>
        <v>148245</v>
      </c>
      <c r="D29" s="37">
        <f>SUM(D30:D47)</f>
        <v>4563.3999999999996</v>
      </c>
      <c r="E29" s="38">
        <f>+C29+D29</f>
        <v>152808.4</v>
      </c>
    </row>
    <row r="30" spans="1:5" customFormat="1" ht="29.25" customHeight="1" x14ac:dyDescent="0.2">
      <c r="A30" s="6" t="s">
        <v>7</v>
      </c>
      <c r="B30" s="16" t="s">
        <v>8</v>
      </c>
      <c r="C30" s="39">
        <v>8000</v>
      </c>
      <c r="D30" s="39">
        <v>1128</v>
      </c>
      <c r="E30" s="40">
        <f t="shared" ref="E30:E75" si="1">+C30+D30</f>
        <v>9128</v>
      </c>
    </row>
    <row r="31" spans="1:5" customFormat="1" ht="29.25" hidden="1" customHeight="1" x14ac:dyDescent="0.2">
      <c r="A31" s="6">
        <v>54103</v>
      </c>
      <c r="B31" s="16" t="s">
        <v>9</v>
      </c>
      <c r="C31" s="39">
        <v>0</v>
      </c>
      <c r="D31" s="39"/>
      <c r="E31" s="40">
        <f t="shared" si="1"/>
        <v>0</v>
      </c>
    </row>
    <row r="32" spans="1:5" customFormat="1" ht="29.25" customHeight="1" x14ac:dyDescent="0.2">
      <c r="A32" s="6" t="s">
        <v>10</v>
      </c>
      <c r="B32" s="16" t="s">
        <v>11</v>
      </c>
      <c r="C32" s="39">
        <v>4200</v>
      </c>
      <c r="D32" s="39">
        <v>172</v>
      </c>
      <c r="E32" s="40">
        <f t="shared" si="1"/>
        <v>4372</v>
      </c>
    </row>
    <row r="33" spans="1:5" customFormat="1" ht="29.25" customHeight="1" x14ac:dyDescent="0.2">
      <c r="A33" s="6" t="s">
        <v>12</v>
      </c>
      <c r="B33" s="16" t="s">
        <v>13</v>
      </c>
      <c r="C33" s="39">
        <v>11650</v>
      </c>
      <c r="D33" s="39">
        <v>0</v>
      </c>
      <c r="E33" s="40">
        <f t="shared" si="1"/>
        <v>11650</v>
      </c>
    </row>
    <row r="34" spans="1:5" customFormat="1" ht="29.25" hidden="1" customHeight="1" x14ac:dyDescent="0.2">
      <c r="A34" s="6" t="s">
        <v>14</v>
      </c>
      <c r="B34" s="16" t="s">
        <v>15</v>
      </c>
      <c r="C34" s="39">
        <v>0</v>
      </c>
      <c r="D34" s="39"/>
      <c r="E34" s="40">
        <f t="shared" si="1"/>
        <v>0</v>
      </c>
    </row>
    <row r="35" spans="1:5" customFormat="1" ht="29.25" customHeight="1" x14ac:dyDescent="0.2">
      <c r="A35" s="6" t="s">
        <v>16</v>
      </c>
      <c r="B35" s="16" t="s">
        <v>17</v>
      </c>
      <c r="C35" s="39">
        <v>5000</v>
      </c>
      <c r="D35" s="39">
        <v>-1372.76</v>
      </c>
      <c r="E35" s="40">
        <f t="shared" si="1"/>
        <v>3627.24</v>
      </c>
    </row>
    <row r="36" spans="1:5" customFormat="1" ht="29.25" customHeight="1" x14ac:dyDescent="0.2">
      <c r="A36" s="6">
        <v>54108</v>
      </c>
      <c r="B36" s="16" t="s">
        <v>18</v>
      </c>
      <c r="C36" s="39">
        <v>0</v>
      </c>
      <c r="D36" s="39">
        <v>56.76</v>
      </c>
      <c r="E36" s="40">
        <f t="shared" si="1"/>
        <v>56.76</v>
      </c>
    </row>
    <row r="37" spans="1:5" customFormat="1" ht="29.25" customHeight="1" x14ac:dyDescent="0.2">
      <c r="A37" s="6">
        <v>54109</v>
      </c>
      <c r="B37" s="16" t="s">
        <v>19</v>
      </c>
      <c r="C37" s="39">
        <v>6000</v>
      </c>
      <c r="D37" s="39">
        <v>0</v>
      </c>
      <c r="E37" s="40">
        <f t="shared" si="1"/>
        <v>6000</v>
      </c>
    </row>
    <row r="38" spans="1:5" customFormat="1" ht="29.25" customHeight="1" x14ac:dyDescent="0.2">
      <c r="A38" s="6">
        <v>54110</v>
      </c>
      <c r="B38" s="16" t="s">
        <v>20</v>
      </c>
      <c r="C38" s="39">
        <v>15000</v>
      </c>
      <c r="D38" s="39">
        <v>-371.6</v>
      </c>
      <c r="E38" s="40">
        <f t="shared" si="1"/>
        <v>14628.4</v>
      </c>
    </row>
    <row r="39" spans="1:5" customFormat="1" ht="29.25" customHeight="1" x14ac:dyDescent="0.2">
      <c r="A39" s="6">
        <v>54111</v>
      </c>
      <c r="B39" s="16" t="s">
        <v>21</v>
      </c>
      <c r="C39" s="39">
        <v>0</v>
      </c>
      <c r="D39" s="39">
        <v>2.25</v>
      </c>
      <c r="E39" s="40">
        <f t="shared" si="1"/>
        <v>2.25</v>
      </c>
    </row>
    <row r="40" spans="1:5" customFormat="1" ht="29.25" customHeight="1" x14ac:dyDescent="0.2">
      <c r="A40" s="6">
        <v>54112</v>
      </c>
      <c r="B40" s="16" t="s">
        <v>22</v>
      </c>
      <c r="C40" s="39">
        <v>0</v>
      </c>
      <c r="D40" s="39">
        <v>182</v>
      </c>
      <c r="E40" s="40">
        <f t="shared" si="1"/>
        <v>182</v>
      </c>
    </row>
    <row r="41" spans="1:5" customFormat="1" ht="29.25" customHeight="1" x14ac:dyDescent="0.2">
      <c r="A41" s="6">
        <v>54113</v>
      </c>
      <c r="B41" s="16" t="s">
        <v>138</v>
      </c>
      <c r="C41" s="39">
        <v>5000</v>
      </c>
      <c r="D41" s="39">
        <v>-820</v>
      </c>
      <c r="E41" s="40">
        <f t="shared" si="1"/>
        <v>4180</v>
      </c>
    </row>
    <row r="42" spans="1:5" customFormat="1" ht="29.25" customHeight="1" x14ac:dyDescent="0.2">
      <c r="A42" s="6" t="s">
        <v>23</v>
      </c>
      <c r="B42" s="16" t="s">
        <v>24</v>
      </c>
      <c r="C42" s="39">
        <v>9250</v>
      </c>
      <c r="D42" s="39">
        <v>0</v>
      </c>
      <c r="E42" s="40">
        <f t="shared" si="1"/>
        <v>9250</v>
      </c>
    </row>
    <row r="43" spans="1:5" customFormat="1" ht="29.25" customHeight="1" x14ac:dyDescent="0.2">
      <c r="A43" s="6" t="s">
        <v>25</v>
      </c>
      <c r="B43" s="16" t="s">
        <v>26</v>
      </c>
      <c r="C43" s="39">
        <v>17170</v>
      </c>
      <c r="D43" s="39">
        <v>0</v>
      </c>
      <c r="E43" s="40">
        <f t="shared" si="1"/>
        <v>17170</v>
      </c>
    </row>
    <row r="44" spans="1:5" customFormat="1" ht="29.25" customHeight="1" x14ac:dyDescent="0.2">
      <c r="A44" s="6" t="s">
        <v>27</v>
      </c>
      <c r="B44" s="16" t="s">
        <v>28</v>
      </c>
      <c r="C44" s="39">
        <v>2500</v>
      </c>
      <c r="D44" s="39">
        <v>0</v>
      </c>
      <c r="E44" s="40">
        <f t="shared" si="1"/>
        <v>2500</v>
      </c>
    </row>
    <row r="45" spans="1:5" customFormat="1" ht="29.25" customHeight="1" x14ac:dyDescent="0.2">
      <c r="A45" s="6" t="s">
        <v>29</v>
      </c>
      <c r="B45" s="16" t="s">
        <v>30</v>
      </c>
      <c r="C45" s="39">
        <v>500</v>
      </c>
      <c r="D45" s="39">
        <v>264.25</v>
      </c>
      <c r="E45" s="40">
        <f t="shared" si="1"/>
        <v>764.25</v>
      </c>
    </row>
    <row r="46" spans="1:5" customFormat="1" ht="29.25" customHeight="1" x14ac:dyDescent="0.2">
      <c r="A46" s="6" t="s">
        <v>31</v>
      </c>
      <c r="B46" s="16" t="s">
        <v>32</v>
      </c>
      <c r="C46" s="39">
        <v>500</v>
      </c>
      <c r="D46" s="39">
        <v>849.77</v>
      </c>
      <c r="E46" s="40">
        <f t="shared" si="1"/>
        <v>1349.77</v>
      </c>
    </row>
    <row r="47" spans="1:5" customFormat="1" ht="29.25" customHeight="1" x14ac:dyDescent="0.2">
      <c r="A47" s="6" t="s">
        <v>33</v>
      </c>
      <c r="B47" s="16" t="s">
        <v>34</v>
      </c>
      <c r="C47" s="39">
        <v>63475</v>
      </c>
      <c r="D47" s="39">
        <v>4472.7299999999996</v>
      </c>
      <c r="E47" s="40">
        <f t="shared" si="1"/>
        <v>67947.73</v>
      </c>
    </row>
    <row r="48" spans="1:5" customFormat="1" ht="29.25" customHeight="1" x14ac:dyDescent="0.2">
      <c r="A48" s="9" t="s">
        <v>35</v>
      </c>
      <c r="B48" s="18" t="s">
        <v>36</v>
      </c>
      <c r="C48" s="37">
        <f>SUM(C49:C52)</f>
        <v>75445</v>
      </c>
      <c r="D48" s="37">
        <f>SUM(D49:D52)</f>
        <v>-4433.6099999999997</v>
      </c>
      <c r="E48" s="38">
        <f t="shared" si="1"/>
        <v>71011.39</v>
      </c>
    </row>
    <row r="49" spans="1:5" customFormat="1" ht="29.25" customHeight="1" x14ac:dyDescent="0.2">
      <c r="A49" s="6" t="s">
        <v>37</v>
      </c>
      <c r="B49" s="16" t="s">
        <v>38</v>
      </c>
      <c r="C49" s="39">
        <v>39600</v>
      </c>
      <c r="D49" s="39">
        <v>-100</v>
      </c>
      <c r="E49" s="40">
        <f t="shared" si="1"/>
        <v>39500</v>
      </c>
    </row>
    <row r="50" spans="1:5" customFormat="1" ht="29.25" customHeight="1" x14ac:dyDescent="0.2">
      <c r="A50" s="6" t="s">
        <v>39</v>
      </c>
      <c r="B50" s="16" t="s">
        <v>40</v>
      </c>
      <c r="C50" s="39">
        <v>2400</v>
      </c>
      <c r="D50" s="39">
        <v>100</v>
      </c>
      <c r="E50" s="40">
        <f t="shared" si="1"/>
        <v>2500</v>
      </c>
    </row>
    <row r="51" spans="1:5" customFormat="1" ht="29.25" customHeight="1" x14ac:dyDescent="0.2">
      <c r="A51" s="6" t="s">
        <v>41</v>
      </c>
      <c r="B51" s="16" t="s">
        <v>42</v>
      </c>
      <c r="C51" s="39">
        <v>32245</v>
      </c>
      <c r="D51" s="39">
        <v>-4433.6099999999997</v>
      </c>
      <c r="E51" s="40">
        <f t="shared" si="1"/>
        <v>27811.39</v>
      </c>
    </row>
    <row r="52" spans="1:5" customFormat="1" ht="29.25" customHeight="1" x14ac:dyDescent="0.2">
      <c r="A52" s="6" t="s">
        <v>43</v>
      </c>
      <c r="B52" s="16" t="s">
        <v>44</v>
      </c>
      <c r="C52" s="39">
        <v>1200</v>
      </c>
      <c r="D52" s="37">
        <v>0</v>
      </c>
      <c r="E52" s="40">
        <f t="shared" si="1"/>
        <v>1200</v>
      </c>
    </row>
    <row r="53" spans="1:5" customFormat="1" ht="29.25" customHeight="1" x14ac:dyDescent="0.2">
      <c r="A53" s="9" t="s">
        <v>45</v>
      </c>
      <c r="B53" s="18" t="s">
        <v>46</v>
      </c>
      <c r="C53" s="37">
        <f>SUM(C54:C65)</f>
        <v>394955</v>
      </c>
      <c r="D53" s="37">
        <f>SUM(D54:D65)</f>
        <v>3306.29</v>
      </c>
      <c r="E53" s="38">
        <f>+C53+D53</f>
        <v>398261.29</v>
      </c>
    </row>
    <row r="54" spans="1:5" customFormat="1" ht="29.25" customHeight="1" x14ac:dyDescent="0.2">
      <c r="A54" s="6" t="s">
        <v>47</v>
      </c>
      <c r="B54" s="16" t="s">
        <v>48</v>
      </c>
      <c r="C54" s="39">
        <v>36825</v>
      </c>
      <c r="D54" s="39">
        <v>-7799.05</v>
      </c>
      <c r="E54" s="40">
        <f t="shared" si="1"/>
        <v>29025.95</v>
      </c>
    </row>
    <row r="55" spans="1:5" customFormat="1" ht="29.25" customHeight="1" x14ac:dyDescent="0.2">
      <c r="A55" s="6" t="s">
        <v>49</v>
      </c>
      <c r="B55" s="16" t="s">
        <v>50</v>
      </c>
      <c r="C55" s="39">
        <v>19000</v>
      </c>
      <c r="D55" s="39">
        <v>1500</v>
      </c>
      <c r="E55" s="40">
        <f t="shared" si="1"/>
        <v>20500</v>
      </c>
    </row>
    <row r="56" spans="1:5" customFormat="1" ht="29.25" hidden="1" customHeight="1" x14ac:dyDescent="0.2">
      <c r="A56" s="6" t="s">
        <v>51</v>
      </c>
      <c r="B56" s="16" t="s">
        <v>52</v>
      </c>
      <c r="C56" s="39">
        <v>0</v>
      </c>
      <c r="D56" s="39"/>
      <c r="E56" s="40">
        <f t="shared" si="1"/>
        <v>0</v>
      </c>
    </row>
    <row r="57" spans="1:5" customFormat="1" ht="29.25" customHeight="1" x14ac:dyDescent="0.2">
      <c r="A57" s="6" t="s">
        <v>53</v>
      </c>
      <c r="B57" s="16" t="s">
        <v>54</v>
      </c>
      <c r="C57" s="39">
        <v>25650</v>
      </c>
      <c r="D57" s="39">
        <v>-1528.61</v>
      </c>
      <c r="E57" s="40">
        <f t="shared" si="1"/>
        <v>24121.39</v>
      </c>
    </row>
    <row r="58" spans="1:5" customFormat="1" ht="29.25" customHeight="1" x14ac:dyDescent="0.2">
      <c r="A58" s="6" t="s">
        <v>55</v>
      </c>
      <c r="B58" s="16" t="s">
        <v>56</v>
      </c>
      <c r="C58" s="39">
        <v>47000</v>
      </c>
      <c r="D58" s="39">
        <v>-1892</v>
      </c>
      <c r="E58" s="40">
        <f t="shared" si="1"/>
        <v>45108</v>
      </c>
    </row>
    <row r="59" spans="1:5" customFormat="1" ht="29.25" customHeight="1" x14ac:dyDescent="0.2">
      <c r="A59" s="6" t="s">
        <v>57</v>
      </c>
      <c r="B59" s="16" t="s">
        <v>58</v>
      </c>
      <c r="C59" s="39">
        <v>34800</v>
      </c>
      <c r="D59" s="39">
        <v>51.48</v>
      </c>
      <c r="E59" s="40">
        <f t="shared" si="1"/>
        <v>34851.480000000003</v>
      </c>
    </row>
    <row r="60" spans="1:5" customFormat="1" ht="29.25" hidden="1" customHeight="1" x14ac:dyDescent="0.2">
      <c r="A60" s="6">
        <v>54308</v>
      </c>
      <c r="B60" s="16" t="s">
        <v>59</v>
      </c>
      <c r="C60" s="39">
        <v>0</v>
      </c>
      <c r="D60" s="39"/>
      <c r="E60" s="40">
        <f t="shared" si="1"/>
        <v>0</v>
      </c>
    </row>
    <row r="61" spans="1:5" customFormat="1" ht="29.25" customHeight="1" x14ac:dyDescent="0.2">
      <c r="A61" s="6" t="s">
        <v>60</v>
      </c>
      <c r="B61" s="16" t="s">
        <v>61</v>
      </c>
      <c r="C61" s="39">
        <v>18900</v>
      </c>
      <c r="D61" s="39">
        <v>1765.4</v>
      </c>
      <c r="E61" s="40">
        <f t="shared" si="1"/>
        <v>20665.400000000001</v>
      </c>
    </row>
    <row r="62" spans="1:5" customFormat="1" ht="29.25" customHeight="1" x14ac:dyDescent="0.2">
      <c r="A62" s="6" t="s">
        <v>62</v>
      </c>
      <c r="B62" s="16" t="s">
        <v>63</v>
      </c>
      <c r="C62" s="39">
        <v>5000</v>
      </c>
      <c r="D62" s="39">
        <v>16</v>
      </c>
      <c r="E62" s="40">
        <f t="shared" si="1"/>
        <v>5016</v>
      </c>
    </row>
    <row r="63" spans="1:5" customFormat="1" ht="29.25" customHeight="1" x14ac:dyDescent="0.2">
      <c r="A63" s="6">
        <v>54316</v>
      </c>
      <c r="B63" s="16" t="s">
        <v>64</v>
      </c>
      <c r="C63" s="39">
        <v>10000</v>
      </c>
      <c r="D63" s="39">
        <v>2726.56</v>
      </c>
      <c r="E63" s="40">
        <f>+C63+D63</f>
        <v>12726.56</v>
      </c>
    </row>
    <row r="64" spans="1:5" customFormat="1" ht="29.25" customHeight="1" x14ac:dyDescent="0.2">
      <c r="A64" s="6" t="s">
        <v>65</v>
      </c>
      <c r="B64" s="16" t="s">
        <v>66</v>
      </c>
      <c r="C64" s="39">
        <v>187680</v>
      </c>
      <c r="D64" s="39">
        <v>-101.28</v>
      </c>
      <c r="E64" s="40">
        <f t="shared" si="1"/>
        <v>187578.72</v>
      </c>
    </row>
    <row r="65" spans="1:5" customFormat="1" ht="29.25" customHeight="1" x14ac:dyDescent="0.2">
      <c r="A65" s="6" t="s">
        <v>67</v>
      </c>
      <c r="B65" s="16" t="s">
        <v>68</v>
      </c>
      <c r="C65" s="39">
        <v>10100</v>
      </c>
      <c r="D65" s="39">
        <v>8567.7900000000009</v>
      </c>
      <c r="E65" s="40">
        <f t="shared" si="1"/>
        <v>18667.79</v>
      </c>
    </row>
    <row r="66" spans="1:5" customFormat="1" ht="29.25" customHeight="1" x14ac:dyDescent="0.2">
      <c r="A66" s="9" t="s">
        <v>69</v>
      </c>
      <c r="B66" s="18" t="s">
        <v>70</v>
      </c>
      <c r="C66" s="37">
        <f>SUM(C67:C69)</f>
        <v>3000</v>
      </c>
      <c r="D66" s="37">
        <f>SUM(D67:D69)</f>
        <v>0</v>
      </c>
      <c r="E66" s="38">
        <f>SUM(E67:E69)</f>
        <v>3000</v>
      </c>
    </row>
    <row r="67" spans="1:5" customFormat="1" ht="29.25" hidden="1" customHeight="1" x14ac:dyDescent="0.2">
      <c r="A67" s="6" t="s">
        <v>71</v>
      </c>
      <c r="B67" s="16" t="s">
        <v>72</v>
      </c>
      <c r="C67" s="39">
        <v>0</v>
      </c>
      <c r="D67" s="39"/>
      <c r="E67" s="40">
        <f t="shared" si="1"/>
        <v>0</v>
      </c>
    </row>
    <row r="68" spans="1:5" customFormat="1" ht="29.25" customHeight="1" x14ac:dyDescent="0.2">
      <c r="A68" s="6" t="s">
        <v>73</v>
      </c>
      <c r="B68" s="16" t="s">
        <v>74</v>
      </c>
      <c r="C68" s="39">
        <v>3000</v>
      </c>
      <c r="D68" s="39">
        <v>0</v>
      </c>
      <c r="E68" s="40">
        <f t="shared" si="1"/>
        <v>3000</v>
      </c>
    </row>
    <row r="69" spans="1:5" customFormat="1" ht="29.25" hidden="1" customHeight="1" x14ac:dyDescent="0.2">
      <c r="A69" s="6" t="s">
        <v>75</v>
      </c>
      <c r="B69" s="16" t="s">
        <v>76</v>
      </c>
      <c r="C69" s="39">
        <v>0</v>
      </c>
      <c r="D69" s="37">
        <v>0</v>
      </c>
      <c r="E69" s="40">
        <f t="shared" si="1"/>
        <v>0</v>
      </c>
    </row>
    <row r="70" spans="1:5" customFormat="1" ht="29.25" customHeight="1" x14ac:dyDescent="0.2">
      <c r="A70" s="9" t="s">
        <v>77</v>
      </c>
      <c r="B70" s="18" t="s">
        <v>78</v>
      </c>
      <c r="C70" s="37">
        <f>SUM(C71:C75)</f>
        <v>156990</v>
      </c>
      <c r="D70" s="37">
        <f>SUM(D71:D75)</f>
        <v>-3436.08</v>
      </c>
      <c r="E70" s="38">
        <f>+C70+D70</f>
        <v>153553.92000000001</v>
      </c>
    </row>
    <row r="71" spans="1:5" customFormat="1" ht="29.25" customHeight="1" x14ac:dyDescent="0.2">
      <c r="A71" s="6">
        <v>54501</v>
      </c>
      <c r="B71" s="16" t="s">
        <v>139</v>
      </c>
      <c r="C71" s="39">
        <v>0</v>
      </c>
      <c r="D71" s="41">
        <v>1305.1500000000001</v>
      </c>
      <c r="E71" s="40">
        <f t="shared" si="1"/>
        <v>1305.1500000000001</v>
      </c>
    </row>
    <row r="72" spans="1:5" customFormat="1" ht="29.25" customHeight="1" x14ac:dyDescent="0.2">
      <c r="A72" s="6" t="s">
        <v>79</v>
      </c>
      <c r="B72" s="16" t="s">
        <v>80</v>
      </c>
      <c r="C72" s="39">
        <v>86290</v>
      </c>
      <c r="D72" s="41">
        <v>-132.72999999999999</v>
      </c>
      <c r="E72" s="40">
        <f t="shared" si="1"/>
        <v>86157.27</v>
      </c>
    </row>
    <row r="73" spans="1:5" customFormat="1" ht="29.25" hidden="1" customHeight="1" x14ac:dyDescent="0.2">
      <c r="A73" s="6">
        <v>54507</v>
      </c>
      <c r="B73" s="16" t="s">
        <v>81</v>
      </c>
      <c r="C73" s="39">
        <v>0</v>
      </c>
      <c r="D73" s="39"/>
      <c r="E73" s="40">
        <f t="shared" si="1"/>
        <v>0</v>
      </c>
    </row>
    <row r="74" spans="1:5" customFormat="1" ht="29.25" hidden="1" customHeight="1" x14ac:dyDescent="0.2">
      <c r="A74" s="6">
        <v>54508</v>
      </c>
      <c r="B74" s="16" t="s">
        <v>82</v>
      </c>
      <c r="C74" s="39">
        <v>0</v>
      </c>
      <c r="D74" s="41"/>
      <c r="E74" s="40">
        <f t="shared" si="1"/>
        <v>0</v>
      </c>
    </row>
    <row r="75" spans="1:5" customFormat="1" ht="29.25" customHeight="1" thickBot="1" x14ac:dyDescent="0.25">
      <c r="A75" s="10" t="s">
        <v>83</v>
      </c>
      <c r="B75" s="19" t="s">
        <v>84</v>
      </c>
      <c r="C75" s="42">
        <v>70700</v>
      </c>
      <c r="D75" s="42">
        <v>-4608.5</v>
      </c>
      <c r="E75" s="43">
        <f t="shared" si="1"/>
        <v>66091.5</v>
      </c>
    </row>
    <row r="76" spans="1:5" customFormat="1" ht="29.25" customHeight="1" thickBot="1" x14ac:dyDescent="0.25">
      <c r="A76" s="11"/>
      <c r="B76" s="20"/>
      <c r="C76" s="44"/>
      <c r="D76" s="45"/>
      <c r="E76" s="44"/>
    </row>
    <row r="77" spans="1:5" customFormat="1" ht="29.25" customHeight="1" x14ac:dyDescent="0.2">
      <c r="A77" s="8" t="s">
        <v>85</v>
      </c>
      <c r="B77" s="17" t="s">
        <v>86</v>
      </c>
      <c r="C77" s="35">
        <f t="shared" ref="C77" si="2">+C78+C80</f>
        <v>140700</v>
      </c>
      <c r="D77" s="35">
        <f>+D78+D80</f>
        <v>0</v>
      </c>
      <c r="E77" s="36">
        <f t="shared" ref="E77:E83" si="3">+C77+D77</f>
        <v>140700</v>
      </c>
    </row>
    <row r="78" spans="1:5" customFormat="1" ht="29.25" customHeight="1" x14ac:dyDescent="0.2">
      <c r="A78" s="9" t="s">
        <v>87</v>
      </c>
      <c r="B78" s="18" t="s">
        <v>88</v>
      </c>
      <c r="C78" s="37">
        <f t="shared" ref="C78" si="4">+C79</f>
        <v>1000</v>
      </c>
      <c r="D78" s="37">
        <f>+D79</f>
        <v>0</v>
      </c>
      <c r="E78" s="38">
        <f t="shared" si="3"/>
        <v>1000</v>
      </c>
    </row>
    <row r="79" spans="1:5" customFormat="1" ht="29.25" customHeight="1" x14ac:dyDescent="0.2">
      <c r="A79" s="6" t="s">
        <v>89</v>
      </c>
      <c r="B79" s="16" t="s">
        <v>90</v>
      </c>
      <c r="C79" s="39">
        <v>1000</v>
      </c>
      <c r="D79" s="39">
        <v>0</v>
      </c>
      <c r="E79" s="40">
        <f t="shared" si="3"/>
        <v>1000</v>
      </c>
    </row>
    <row r="80" spans="1:5" customFormat="1" ht="29.25" customHeight="1" x14ac:dyDescent="0.2">
      <c r="A80" s="9" t="s">
        <v>91</v>
      </c>
      <c r="B80" s="18" t="s">
        <v>92</v>
      </c>
      <c r="C80" s="37">
        <f t="shared" ref="C80" si="5">SUM(C81:C83)</f>
        <v>139700</v>
      </c>
      <c r="D80" s="37">
        <f>SUM(D81:D83)</f>
        <v>0</v>
      </c>
      <c r="E80" s="38">
        <f t="shared" si="3"/>
        <v>139700</v>
      </c>
    </row>
    <row r="81" spans="1:6" customFormat="1" ht="29.25" customHeight="1" x14ac:dyDescent="0.2">
      <c r="A81" s="6" t="s">
        <v>93</v>
      </c>
      <c r="B81" s="16" t="s">
        <v>94</v>
      </c>
      <c r="C81" s="39">
        <v>124700</v>
      </c>
      <c r="D81" s="39">
        <v>0</v>
      </c>
      <c r="E81" s="40">
        <f t="shared" si="3"/>
        <v>124700</v>
      </c>
    </row>
    <row r="82" spans="1:6" customFormat="1" ht="29.25" customHeight="1" thickBot="1" x14ac:dyDescent="0.25">
      <c r="A82" s="10" t="s">
        <v>95</v>
      </c>
      <c r="B82" s="19" t="s">
        <v>96</v>
      </c>
      <c r="C82" s="42">
        <v>15000</v>
      </c>
      <c r="D82" s="42">
        <v>0</v>
      </c>
      <c r="E82" s="43">
        <f t="shared" si="3"/>
        <v>15000</v>
      </c>
    </row>
    <row r="83" spans="1:6" customFormat="1" ht="29.25" hidden="1" customHeight="1" x14ac:dyDescent="0.2">
      <c r="A83" s="12">
        <v>55603</v>
      </c>
      <c r="B83" s="21" t="s">
        <v>97</v>
      </c>
      <c r="C83" s="46">
        <v>0</v>
      </c>
      <c r="D83" s="46">
        <v>0</v>
      </c>
      <c r="E83" s="47">
        <f t="shared" si="3"/>
        <v>0</v>
      </c>
    </row>
    <row r="84" spans="1:6" customFormat="1" ht="29.25" customHeight="1" thickBot="1" x14ac:dyDescent="0.25">
      <c r="A84" s="11"/>
      <c r="B84" s="20"/>
      <c r="C84" s="44"/>
      <c r="D84" s="44"/>
      <c r="E84" s="44"/>
    </row>
    <row r="85" spans="1:6" customFormat="1" ht="29.25" customHeight="1" x14ac:dyDescent="0.2">
      <c r="A85" s="8" t="s">
        <v>98</v>
      </c>
      <c r="B85" s="17" t="s">
        <v>99</v>
      </c>
      <c r="C85" s="48">
        <f t="shared" ref="C85" si="6">+C86+C92</f>
        <v>203700</v>
      </c>
      <c r="D85" s="48">
        <f>+D86+D92</f>
        <v>0</v>
      </c>
      <c r="E85" s="49">
        <f t="shared" ref="E85:E93" si="7">+C85+D85</f>
        <v>203700</v>
      </c>
    </row>
    <row r="86" spans="1:6" customFormat="1" ht="29.25" customHeight="1" x14ac:dyDescent="0.2">
      <c r="A86" s="9">
        <v>611</v>
      </c>
      <c r="B86" s="18" t="s">
        <v>100</v>
      </c>
      <c r="C86" s="50">
        <f t="shared" ref="C86:D86" si="8">SUM(C87:C91)</f>
        <v>194250</v>
      </c>
      <c r="D86" s="50">
        <f t="shared" si="8"/>
        <v>-8282.380000000001</v>
      </c>
      <c r="E86" s="51">
        <f t="shared" si="7"/>
        <v>185967.62</v>
      </c>
    </row>
    <row r="87" spans="1:6" customFormat="1" ht="29.25" customHeight="1" x14ac:dyDescent="0.2">
      <c r="A87" s="6">
        <v>61101</v>
      </c>
      <c r="B87" s="16" t="s">
        <v>101</v>
      </c>
      <c r="C87" s="52">
        <v>1550</v>
      </c>
      <c r="D87" s="52">
        <v>645</v>
      </c>
      <c r="E87" s="53">
        <f t="shared" si="7"/>
        <v>2195</v>
      </c>
    </row>
    <row r="88" spans="1:6" customFormat="1" ht="29.25" customHeight="1" x14ac:dyDescent="0.2">
      <c r="A88" s="6">
        <v>61102</v>
      </c>
      <c r="B88" s="16" t="s">
        <v>102</v>
      </c>
      <c r="C88" s="52">
        <v>5200</v>
      </c>
      <c r="D88" s="52">
        <v>11389.21</v>
      </c>
      <c r="E88" s="53">
        <f t="shared" si="7"/>
        <v>16589.21</v>
      </c>
    </row>
    <row r="89" spans="1:6" customFormat="1" ht="29.25" customHeight="1" x14ac:dyDescent="0.2">
      <c r="A89" s="6">
        <v>61104</v>
      </c>
      <c r="B89" s="16" t="s">
        <v>103</v>
      </c>
      <c r="C89" s="52">
        <v>67500</v>
      </c>
      <c r="D89" s="52">
        <v>6276.62</v>
      </c>
      <c r="E89" s="53">
        <f t="shared" si="7"/>
        <v>73776.62</v>
      </c>
    </row>
    <row r="90" spans="1:6" customFormat="1" ht="29.25" customHeight="1" x14ac:dyDescent="0.2">
      <c r="A90" s="6">
        <v>61105</v>
      </c>
      <c r="B90" s="16" t="s">
        <v>104</v>
      </c>
      <c r="C90" s="52">
        <v>120000</v>
      </c>
      <c r="D90" s="52">
        <v>-26593.21</v>
      </c>
      <c r="E90" s="53">
        <f t="shared" si="7"/>
        <v>93406.790000000008</v>
      </c>
    </row>
    <row r="91" spans="1:6" customFormat="1" ht="29.25" customHeight="1" x14ac:dyDescent="0.2">
      <c r="A91" s="6">
        <v>61107</v>
      </c>
      <c r="B91" s="22" t="s">
        <v>105</v>
      </c>
      <c r="C91" s="52">
        <v>0</v>
      </c>
      <c r="D91" s="52"/>
      <c r="E91" s="53">
        <f t="shared" si="7"/>
        <v>0</v>
      </c>
    </row>
    <row r="92" spans="1:6" customFormat="1" ht="29.25" customHeight="1" x14ac:dyDescent="0.2">
      <c r="A92" s="9" t="s">
        <v>106</v>
      </c>
      <c r="B92" s="18" t="s">
        <v>107</v>
      </c>
      <c r="C92" s="50">
        <f t="shared" ref="C92" si="9">+C93</f>
        <v>9450</v>
      </c>
      <c r="D92" s="50">
        <f>+D93</f>
        <v>8282.3799999999992</v>
      </c>
      <c r="E92" s="51">
        <f t="shared" si="7"/>
        <v>17732.379999999997</v>
      </c>
    </row>
    <row r="93" spans="1:6" customFormat="1" ht="29.25" customHeight="1" thickBot="1" x14ac:dyDescent="0.25">
      <c r="A93" s="13" t="s">
        <v>108</v>
      </c>
      <c r="B93" s="23" t="s">
        <v>109</v>
      </c>
      <c r="C93" s="54">
        <v>9450</v>
      </c>
      <c r="D93" s="55">
        <v>8282.3799999999992</v>
      </c>
      <c r="E93" s="56">
        <f t="shared" si="7"/>
        <v>17732.379999999997</v>
      </c>
    </row>
    <row r="94" spans="1:6" ht="26.25" customHeight="1" thickBot="1" x14ac:dyDescent="0.25">
      <c r="A94" s="14"/>
      <c r="B94" s="24" t="s">
        <v>110</v>
      </c>
      <c r="C94" s="57">
        <f>C7+C28+C77+C85</f>
        <v>3193609</v>
      </c>
      <c r="D94" s="57">
        <f>D7+D28+D77+D85</f>
        <v>-2.9103830456733704E-11</v>
      </c>
      <c r="E94" s="57">
        <f>E7+E28+E77+E85</f>
        <v>3193609</v>
      </c>
    </row>
    <row r="96" spans="1:6" x14ac:dyDescent="0.2">
      <c r="C96" s="58"/>
      <c r="D96" s="58"/>
      <c r="E96" s="58"/>
      <c r="F96" s="2"/>
    </row>
    <row r="97" spans="4:4" x14ac:dyDescent="0.2">
      <c r="D97" s="58"/>
    </row>
  </sheetData>
  <mergeCells count="5">
    <mergeCell ref="A6:B6"/>
    <mergeCell ref="A1:E1"/>
    <mergeCell ref="A2:E2"/>
    <mergeCell ref="A3:E3"/>
    <mergeCell ref="A4:E4"/>
  </mergeCells>
  <printOptions horizontalCentered="1"/>
  <pageMargins left="0.27559055118110237" right="0.59055118110236227" top="0.74803149606299213" bottom="0.43307086614173229" header="0.27559055118110237" footer="0"/>
  <pageSetup scale="55" orientation="portrait" r:id="rId1"/>
  <headerFooter alignWithMargins="0">
    <oddHeader xml:space="preserve">&amp;L&amp;11TRIBUNAL DE ETICA GUBERNAMENTAL&amp;C&amp;8
&amp;11PRESUPUESTO GOES 2021
&amp;R&amp;11UNIDAD FINANCIERA INSTITUCIONAL&amp;8
</oddHeader>
    <oddFooter>&amp;L&amp;8Saldos al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prespuesto</vt:lpstr>
      <vt:lpstr>prespuesto!Títulos_a_imprimir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Marcela Beatriz Barahona Rubio</cp:lastModifiedBy>
  <dcterms:created xsi:type="dcterms:W3CDTF">2021-07-08T19:14:20Z</dcterms:created>
  <dcterms:modified xsi:type="dcterms:W3CDTF">2021-10-12T18:47:09Z</dcterms:modified>
</cp:coreProperties>
</file>