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barahona\OneDrive - Tribunal de Etica Gubernamental\Portal de Transparencia\Pendiente de publicar\"/>
    </mc:Choice>
  </mc:AlternateContent>
  <bookViews>
    <workbookView xWindow="0" yWindow="0" windowWidth="28800" windowHeight="12435"/>
  </bookViews>
  <sheets>
    <sheet name="3er Trimestre " sheetId="1" r:id="rId1"/>
  </sheets>
  <definedNames>
    <definedName name="_xlnm._FilterDatabase" localSheetId="0" hidden="1">'3er Trimestre '!$A$1:$H$54</definedName>
    <definedName name="_xlnm.Print_Titles" localSheetId="0">'3er Trimestre '!$1:$1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7" i="1" l="1"/>
  <c r="H67" i="1" s="1"/>
  <c r="H66" i="1" s="1"/>
  <c r="F66" i="1"/>
  <c r="E66" i="1"/>
  <c r="D66" i="1"/>
  <c r="C66" i="1"/>
  <c r="G65" i="1"/>
  <c r="H65" i="1" s="1"/>
  <c r="G64" i="1"/>
  <c r="H64" i="1" s="1"/>
  <c r="G63" i="1"/>
  <c r="H63" i="1" s="1"/>
  <c r="G62" i="1"/>
  <c r="H62" i="1" s="1"/>
  <c r="G61" i="1"/>
  <c r="H61" i="1" s="1"/>
  <c r="F60" i="1"/>
  <c r="E60" i="1"/>
  <c r="D60" i="1"/>
  <c r="C60" i="1"/>
  <c r="F59" i="1"/>
  <c r="E59" i="1"/>
  <c r="D59" i="1"/>
  <c r="C59" i="1"/>
  <c r="G57" i="1"/>
  <c r="H57" i="1" s="1"/>
  <c r="G56" i="1"/>
  <c r="H56" i="1" s="1"/>
  <c r="G55" i="1"/>
  <c r="G54" i="1" s="1"/>
  <c r="F54" i="1"/>
  <c r="E54" i="1"/>
  <c r="D54" i="1"/>
  <c r="C54" i="1"/>
  <c r="G53" i="1"/>
  <c r="H53" i="1" s="1"/>
  <c r="H52" i="1" s="1"/>
  <c r="F52" i="1"/>
  <c r="F51" i="1" s="1"/>
  <c r="E52" i="1"/>
  <c r="E51" i="1" s="1"/>
  <c r="D52" i="1"/>
  <c r="D51" i="1" s="1"/>
  <c r="C52" i="1"/>
  <c r="C51" i="1" s="1"/>
  <c r="G49" i="1"/>
  <c r="H49" i="1" s="1"/>
  <c r="G48" i="1"/>
  <c r="H48" i="1" s="1"/>
  <c r="G47" i="1"/>
  <c r="H47" i="1" s="1"/>
  <c r="G46" i="1"/>
  <c r="H46" i="1" s="1"/>
  <c r="G45" i="1"/>
  <c r="H45" i="1" s="1"/>
  <c r="F44" i="1"/>
  <c r="E44" i="1"/>
  <c r="D44" i="1"/>
  <c r="C44" i="1"/>
  <c r="G43" i="1"/>
  <c r="H43" i="1" s="1"/>
  <c r="G42" i="1"/>
  <c r="H42" i="1" s="1"/>
  <c r="G41" i="1"/>
  <c r="H41" i="1" s="1"/>
  <c r="F40" i="1"/>
  <c r="E40" i="1"/>
  <c r="D40" i="1"/>
  <c r="C40" i="1"/>
  <c r="G39" i="1"/>
  <c r="H39" i="1" s="1"/>
  <c r="G38" i="1"/>
  <c r="H38" i="1" s="1"/>
  <c r="G37" i="1"/>
  <c r="H37" i="1" s="1"/>
  <c r="G36" i="1"/>
  <c r="H36" i="1" s="1"/>
  <c r="G35" i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F27" i="1"/>
  <c r="F2" i="1" s="1"/>
  <c r="F68" i="1" s="1"/>
  <c r="F70" i="1" s="1"/>
  <c r="E27" i="1"/>
  <c r="E2" i="1" s="1"/>
  <c r="E68" i="1" s="1"/>
  <c r="E70" i="1" s="1"/>
  <c r="D27" i="1"/>
  <c r="C27" i="1"/>
  <c r="G26" i="1"/>
  <c r="H26" i="1" s="1"/>
  <c r="G25" i="1"/>
  <c r="H25" i="1" s="1"/>
  <c r="G24" i="1"/>
  <c r="H24" i="1" s="1"/>
  <c r="G23" i="1"/>
  <c r="H23" i="1" s="1"/>
  <c r="G22" i="1"/>
  <c r="F22" i="1"/>
  <c r="E22" i="1"/>
  <c r="D22" i="1"/>
  <c r="C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G10" i="1"/>
  <c r="H10" i="1" s="1"/>
  <c r="G9" i="1"/>
  <c r="H9" i="1" s="1"/>
  <c r="G8" i="1"/>
  <c r="H8" i="1" s="1"/>
  <c r="G7" i="1"/>
  <c r="H7" i="1" s="1"/>
  <c r="G6" i="1"/>
  <c r="H6" i="1" s="1"/>
  <c r="G5" i="1"/>
  <c r="H5" i="1" s="1"/>
  <c r="G4" i="1"/>
  <c r="G3" i="1" s="1"/>
  <c r="F3" i="1"/>
  <c r="E3" i="1"/>
  <c r="D3" i="1"/>
  <c r="D2" i="1" s="1"/>
  <c r="C3" i="1"/>
  <c r="C2" i="1" s="1"/>
  <c r="D68" i="1" l="1"/>
  <c r="D70" i="1" s="1"/>
  <c r="H27" i="1"/>
  <c r="H40" i="1"/>
  <c r="H60" i="1"/>
  <c r="H59" i="1" s="1"/>
  <c r="H44" i="1"/>
  <c r="C68" i="1"/>
  <c r="C70" i="1" s="1"/>
  <c r="G44" i="1"/>
  <c r="G60" i="1"/>
  <c r="G59" i="1" s="1"/>
  <c r="G66" i="1"/>
  <c r="H4" i="1"/>
  <c r="H3" i="1" s="1"/>
  <c r="H2" i="1" s="1"/>
  <c r="H55" i="1"/>
  <c r="H54" i="1" s="1"/>
  <c r="H51" i="1" s="1"/>
  <c r="G40" i="1"/>
  <c r="G52" i="1"/>
  <c r="G51" i="1" s="1"/>
  <c r="G27" i="1"/>
  <c r="G2" i="1" s="1"/>
  <c r="G68" i="1" s="1"/>
  <c r="G70" i="1" s="1"/>
  <c r="H68" i="1" l="1"/>
  <c r="H70" i="1" s="1"/>
</calcChain>
</file>

<file path=xl/sharedStrings.xml><?xml version="1.0" encoding="utf-8"?>
<sst xmlns="http://schemas.openxmlformats.org/spreadsheetml/2006/main" count="117" uniqueCount="117">
  <si>
    <t>ESPECIFICO DE GASTO</t>
  </si>
  <si>
    <t>Presupuesto
Modificado 2do Trimestre</t>
  </si>
  <si>
    <t>Modificacciones
Julio</t>
  </si>
  <si>
    <t>Modificacciones
Agosto</t>
  </si>
  <si>
    <t>Modificacciones
Septiembre</t>
  </si>
  <si>
    <t>Modificaciones 3er Trimestre</t>
  </si>
  <si>
    <t>Presupuesto
Modificado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</si>
  <si>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</si>
  <si>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</si>
  <si>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</si>
  <si>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</si>
  <si>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</si>
  <si>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</si>
  <si>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Productos Agropecuarios y Forestales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</si>
  <si>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</si>
  <si>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</si>
  <si>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</si>
  <si>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</si>
  <si>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</si>
  <si>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</si>
  <si>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</si>
  <si>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</si>
  <si>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Productos Farmacéuticos y Medicinales</t>
  </si>
  <si>
    <t>Llantas y Neumáticos</t>
  </si>
  <si>
    <t>Combustibles y Lubricantes</t>
  </si>
  <si>
    <t>Minerales no Metálicos y Productos Derivados</t>
  </si>
  <si>
    <t>Minerales Metálicos y Productos Derivados</t>
  </si>
  <si>
    <t>Material e Instrumental de Laboratorio y uso Médico</t>
  </si>
  <si>
    <t>54114</t>
  </si>
  <si>
    <t>Materiales de Oficina</t>
  </si>
  <si>
    <t>54115</t>
  </si>
  <si>
    <t>Materiales Informáticos</t>
  </si>
  <si>
    <t>54116</t>
  </si>
  <si>
    <t>Libros , Textos, Útiles de Enseñanza y Publicaciones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</si>
  <si>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</si>
  <si>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</si>
  <si>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</si>
  <si>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</si>
  <si>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</si>
  <si>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</si>
  <si>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</si>
  <si>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</si>
  <si>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</si>
  <si>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</si>
  <si>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</si>
  <si>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</si>
  <si>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</si>
  <si>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</si>
  <si>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54204</t>
  </si>
  <si>
    <t>Servicios de Correos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</si>
  <si>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</si>
  <si>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</si>
  <si>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</si>
  <si>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</si>
  <si>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</si>
  <si>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</si>
  <si>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54303</t>
  </si>
  <si>
    <t>Mantenimientos y Reparaciones de Bienes Inmuebles</t>
  </si>
  <si>
    <t>54305</t>
  </si>
  <si>
    <t>Servicios de Publicidad</t>
  </si>
  <si>
    <t>54306</t>
  </si>
  <si>
    <t>Servicios de Vigilancia</t>
  </si>
  <si>
    <t>54307</t>
  </si>
  <si>
    <t>Servicios de Limpiezas y Fumigaciones</t>
  </si>
  <si>
    <t>servicios de Lavado y Planchado</t>
  </si>
  <si>
    <t>54310</t>
  </si>
  <si>
    <t>Servicios de Alimentación</t>
  </si>
  <si>
    <t>54313</t>
  </si>
  <si>
    <t>Impresiones, Publicaciones y Reproducciones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</si>
  <si>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</si>
  <si>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</si>
  <si>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</si>
  <si>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</si>
  <si>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</si>
  <si>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</si>
  <si>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</si>
  <si>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54402</t>
  </si>
  <si>
    <t>Pasajes al Exterior</t>
  </si>
  <si>
    <t>54403</t>
  </si>
  <si>
    <t>Viáticos por Comisión Interna</t>
  </si>
  <si>
    <t>54404</t>
  </si>
  <si>
    <t>Viáticos por Comisión Externa</t>
  </si>
  <si>
    <t>545</t>
  </si>
  <si>
    <t>Consultorías, Estudios e Investigaciones</t>
  </si>
  <si>
    <t>Servicios Medicos</t>
  </si>
  <si>
    <t>54505</t>
  </si>
  <si>
    <t>Servicios de Capacitación</t>
  </si>
  <si>
    <t>Desarrollo Informático</t>
  </si>
  <si>
    <t>Estudios e Investigaciones</t>
  </si>
  <si>
    <t>54599</t>
  </si>
  <si>
    <t>Consultorías, Estudios e Investigaciones Diversas</t>
  </si>
  <si>
    <t>55</t>
  </si>
  <si>
    <t>Gastos Financieros y Otros</t>
  </si>
  <si>
    <t>555</t>
  </si>
  <si>
    <t>Impuestos, Tasas y Derechos</t>
  </si>
  <si>
    <t>55507</t>
  </si>
  <si>
    <t>Tasas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</si>
  <si>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</si>
  <si>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</si>
  <si>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</si>
  <si>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</si>
  <si>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</si>
  <si>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</si>
  <si>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Comisiones y Gastos Bancarios</t>
  </si>
  <si>
    <t>61</t>
  </si>
  <si>
    <t>Inversiones en Activos Fijos</t>
  </si>
  <si>
    <t>Bienes Muebles</t>
  </si>
  <si>
    <t>Mobiliarios</t>
  </si>
  <si>
    <t>Maquinaria y Equipo</t>
  </si>
  <si>
    <t>Equipo Informática</t>
  </si>
  <si>
    <t>Vehículos de Transporte</t>
  </si>
  <si>
    <t>Libros y Colecciones</t>
  </si>
  <si>
    <t>614</t>
  </si>
  <si>
    <t>Intangibles</t>
  </si>
  <si>
    <t>61403</t>
  </si>
  <si>
    <t>Derechos de Propiedad Intelectual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</si>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</sst>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#,##0.0_);[Red]\(#,##0.0\)"/>
    <numFmt numFmtId="166" formatCode="#,##0.00_);[Red]\(#,##0.00\)"/>
  </numFmts>
  <fonts count="9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3"/>
      <color theme="1"/>
      <name val="Candara"/>
      <family val="2"/>
    </font>
    <font>
      <sz val="13"/>
      <color theme="1"/>
      <name val="Candara"/>
      <family val="2"/>
    </font>
    <font>
      <sz val="12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5">
    <xf numFmtId="0" fontId="0" fillId="0" borderId="0" xfId="0"/>
    <xf numFmtId="40" fontId="3" fillId="0" borderId="2" xfId="0" applyNumberFormat="1" applyFont="1" applyBorder="1" applyAlignment="1">
      <alignment horizontal="center" vertical="center" wrapText="1"/>
    </xf>
    <xf numFmtId="40" fontId="3" fillId="0" borderId="1" xfId="0" applyNumberFormat="1" applyFont="1" applyBorder="1" applyAlignment="1">
      <alignment horizontal="center" vertical="center" wrapText="1"/>
    </xf>
    <xf numFmtId="40" fontId="3" fillId="0" borderId="3" xfId="0" applyNumberFormat="1" applyFont="1" applyBorder="1" applyAlignment="1">
      <alignment horizontal="center" vertical="center" wrapText="1"/>
    </xf>
    <xf numFmtId="0" fontId="4" fillId="0" borderId="0" xfId="0" applyFont="1"/>
    <xf numFmtId="0" fontId="5" fillId="2" borderId="4" xfId="0" applyFont="1" applyFill="1" applyBorder="1" applyProtection="1">
      <protection locked="0"/>
    </xf>
    <xf numFmtId="0" fontId="5" fillId="2" borderId="5" xfId="0" applyFont="1" applyFill="1" applyBorder="1" applyProtection="1">
      <protection locked="0"/>
    </xf>
    <xf numFmtId="164" fontId="5" fillId="2" borderId="5" xfId="0" applyNumberFormat="1" applyFont="1" applyFill="1" applyBorder="1" applyProtection="1">
      <protection locked="0"/>
    </xf>
    <xf numFmtId="164" fontId="5" fillId="2" borderId="6" xfId="0" applyNumberFormat="1" applyFont="1" applyFill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164" fontId="5" fillId="0" borderId="8" xfId="0" applyNumberFormat="1" applyFont="1" applyBorder="1" applyProtection="1">
      <protection locked="0"/>
    </xf>
    <xf numFmtId="164" fontId="5" fillId="0" borderId="9" xfId="0" applyNumberFormat="1" applyFont="1" applyBorder="1" applyProtection="1">
      <protection locked="0"/>
    </xf>
    <xf numFmtId="0" fontId="6" fillId="0" borderId="10" xfId="0" applyFont="1" applyBorder="1" applyProtection="1">
      <protection locked="0"/>
    </xf>
    <xf numFmtId="0" fontId="6" fillId="0" borderId="11" xfId="0" applyFont="1" applyBorder="1" applyProtection="1">
      <protection locked="0"/>
    </xf>
    <xf numFmtId="164" fontId="6" fillId="0" borderId="11" xfId="0" applyNumberFormat="1" applyFont="1" applyBorder="1" applyProtection="1">
      <protection locked="0"/>
    </xf>
    <xf numFmtId="40" fontId="7" fillId="0" borderId="11" xfId="1" applyNumberFormat="1" applyFont="1" applyFill="1" applyBorder="1" applyAlignment="1">
      <alignment horizontal="right"/>
    </xf>
    <xf numFmtId="40" fontId="7" fillId="3" borderId="11" xfId="1" applyNumberFormat="1" applyFont="1" applyFill="1" applyBorder="1" applyAlignment="1">
      <alignment horizontal="right"/>
    </xf>
    <xf numFmtId="40" fontId="7" fillId="0" borderId="12" xfId="1" applyNumberFormat="1" applyFont="1" applyFill="1" applyBorder="1" applyAlignment="1">
      <alignment horizontal="right"/>
    </xf>
    <xf numFmtId="0" fontId="6" fillId="0" borderId="10" xfId="0" applyFont="1" applyBorder="1" applyAlignment="1" applyProtection="1">
      <alignment horizontal="left"/>
      <protection locked="0"/>
    </xf>
    <xf numFmtId="40" fontId="7" fillId="2" borderId="11" xfId="1" applyNumberFormat="1" applyFont="1" applyFill="1" applyBorder="1" applyAlignment="1">
      <alignment horizontal="right"/>
    </xf>
    <xf numFmtId="164" fontId="6" fillId="0" borderId="12" xfId="0" applyNumberFormat="1" applyFont="1" applyBorder="1" applyProtection="1">
      <protection locked="0"/>
    </xf>
    <xf numFmtId="0" fontId="5" fillId="0" borderId="10" xfId="0" applyFont="1" applyBorder="1" applyProtection="1">
      <protection locked="0"/>
    </xf>
    <xf numFmtId="0" fontId="5" fillId="0" borderId="11" xfId="0" applyFont="1" applyBorder="1" applyProtection="1">
      <protection locked="0"/>
    </xf>
    <xf numFmtId="164" fontId="5" fillId="0" borderId="11" xfId="0" applyNumberFormat="1" applyFont="1" applyBorder="1" applyProtection="1">
      <protection locked="0"/>
    </xf>
    <xf numFmtId="40" fontId="2" fillId="0" borderId="11" xfId="1" applyNumberFormat="1" applyFont="1" applyFill="1" applyBorder="1" applyAlignment="1">
      <alignment horizontal="right"/>
    </xf>
    <xf numFmtId="165" fontId="2" fillId="0" borderId="12" xfId="1" applyNumberFormat="1" applyFont="1" applyFill="1" applyBorder="1" applyAlignment="1">
      <alignment horizontal="right"/>
    </xf>
    <xf numFmtId="166" fontId="7" fillId="0" borderId="12" xfId="1" applyNumberFormat="1" applyFont="1" applyFill="1" applyBorder="1" applyAlignment="1">
      <alignment horizontal="right"/>
    </xf>
    <xf numFmtId="164" fontId="5" fillId="0" borderId="12" xfId="0" applyNumberFormat="1" applyFont="1" applyBorder="1" applyProtection="1">
      <protection locked="0"/>
    </xf>
    <xf numFmtId="40" fontId="8" fillId="0" borderId="0" xfId="1" applyNumberFormat="1" applyFont="1"/>
    <xf numFmtId="0" fontId="6" fillId="0" borderId="13" xfId="0" applyFont="1" applyBorder="1" applyAlignment="1" applyProtection="1">
      <alignment horizontal="left"/>
      <protection locked="0"/>
    </xf>
    <xf numFmtId="0" fontId="6" fillId="0" borderId="14" xfId="0" applyFont="1" applyBorder="1" applyProtection="1">
      <protection locked="0"/>
    </xf>
    <xf numFmtId="164" fontId="6" fillId="0" borderId="14" xfId="0" applyNumberFormat="1" applyFont="1" applyBorder="1" applyProtection="1">
      <protection locked="0"/>
    </xf>
    <xf numFmtId="40" fontId="7" fillId="0" borderId="14" xfId="1" applyNumberFormat="1" applyFont="1" applyFill="1" applyBorder="1" applyAlignment="1">
      <alignment horizontal="right"/>
    </xf>
    <xf numFmtId="40" fontId="7" fillId="0" borderId="15" xfId="1" applyNumberFormat="1" applyFont="1" applyFill="1" applyBorder="1" applyAlignment="1">
      <alignment horizontal="right"/>
    </xf>
    <xf numFmtId="0" fontId="6" fillId="0" borderId="0" xfId="0" applyFont="1" applyBorder="1" applyProtection="1">
      <protection locked="0"/>
    </xf>
    <xf numFmtId="164" fontId="6" fillId="0" borderId="0" xfId="0" applyNumberFormat="1" applyFont="1" applyBorder="1" applyProtection="1">
      <protection locked="0"/>
    </xf>
    <xf numFmtId="164" fontId="6" fillId="0" borderId="16" xfId="0" applyNumberFormat="1" applyFont="1" applyBorder="1" applyProtection="1">
      <protection locked="0"/>
    </xf>
    <xf numFmtId="164" fontId="6" fillId="0" borderId="17" xfId="0" applyNumberFormat="1" applyFont="1" applyBorder="1" applyProtection="1">
      <protection locked="0"/>
    </xf>
    <xf numFmtId="40" fontId="2" fillId="0" borderId="17" xfId="1" applyNumberFormat="1" applyFont="1" applyFill="1" applyBorder="1" applyAlignment="1"/>
    <xf numFmtId="0" fontId="6" fillId="0" borderId="13" xfId="0" applyFont="1" applyBorder="1" applyProtection="1">
      <protection locked="0"/>
    </xf>
    <xf numFmtId="0" fontId="6" fillId="0" borderId="18" xfId="0" applyFont="1" applyBorder="1" applyAlignment="1" applyProtection="1">
      <alignment horizontal="left"/>
      <protection locked="0"/>
    </xf>
    <xf numFmtId="0" fontId="6" fillId="0" borderId="19" xfId="0" applyFont="1" applyBorder="1" applyProtection="1">
      <protection locked="0"/>
    </xf>
    <xf numFmtId="164" fontId="6" fillId="0" borderId="19" xfId="0" applyNumberFormat="1" applyFont="1" applyBorder="1" applyProtection="1">
      <protection locked="0"/>
    </xf>
    <xf numFmtId="40" fontId="7" fillId="0" borderId="19" xfId="1" applyNumberFormat="1" applyFont="1" applyFill="1" applyBorder="1" applyAlignment="1">
      <alignment horizontal="right"/>
    </xf>
    <xf numFmtId="40" fontId="7" fillId="0" borderId="20" xfId="1" applyNumberFormat="1" applyFont="1" applyFill="1" applyBorder="1" applyAlignment="1">
      <alignment horizontal="right"/>
    </xf>
    <xf numFmtId="40" fontId="7" fillId="0" borderId="0" xfId="0" applyNumberFormat="1" applyFont="1" applyAlignment="1">
      <alignment horizontal="center"/>
    </xf>
    <xf numFmtId="0" fontId="5" fillId="2" borderId="21" xfId="0" applyFont="1" applyFill="1" applyBorder="1" applyProtection="1">
      <protection locked="0"/>
    </xf>
    <xf numFmtId="0" fontId="5" fillId="2" borderId="22" xfId="0" applyFont="1" applyFill="1" applyBorder="1" applyProtection="1">
      <protection locked="0"/>
    </xf>
    <xf numFmtId="164" fontId="5" fillId="2" borderId="22" xfId="1" applyFont="1" applyFill="1" applyBorder="1" applyProtection="1">
      <protection locked="0"/>
    </xf>
    <xf numFmtId="164" fontId="5" fillId="2" borderId="5" xfId="1" applyFont="1" applyFill="1" applyBorder="1" applyProtection="1">
      <protection locked="0"/>
    </xf>
    <xf numFmtId="164" fontId="5" fillId="2" borderId="6" xfId="1" applyFont="1" applyFill="1" applyBorder="1" applyProtection="1">
      <protection locked="0"/>
    </xf>
    <xf numFmtId="0" fontId="5" fillId="0" borderId="10" xfId="0" applyFont="1" applyBorder="1" applyAlignment="1" applyProtection="1">
      <alignment horizontal="left"/>
      <protection locked="0"/>
    </xf>
    <xf numFmtId="164" fontId="5" fillId="0" borderId="11" xfId="1" applyFont="1" applyBorder="1" applyProtection="1">
      <protection locked="0"/>
    </xf>
    <xf numFmtId="164" fontId="5" fillId="0" borderId="8" xfId="1" applyFont="1" applyBorder="1" applyProtection="1">
      <protection locked="0"/>
    </xf>
    <xf numFmtId="164" fontId="5" fillId="0" borderId="9" xfId="1" applyFont="1" applyBorder="1" applyProtection="1">
      <protection locked="0"/>
    </xf>
    <xf numFmtId="164" fontId="6" fillId="0" borderId="11" xfId="1" applyFont="1" applyBorder="1" applyProtection="1">
      <protection locked="0"/>
    </xf>
    <xf numFmtId="40" fontId="4" fillId="0" borderId="0" xfId="0" applyNumberFormat="1" applyFont="1"/>
    <xf numFmtId="0" fontId="6" fillId="0" borderId="11" xfId="0" applyFont="1" applyBorder="1" applyAlignment="1" applyProtection="1">
      <alignment horizontal="left"/>
      <protection locked="0"/>
    </xf>
    <xf numFmtId="164" fontId="5" fillId="0" borderId="12" xfId="1" applyFont="1" applyBorder="1" applyProtection="1">
      <protection locked="0"/>
    </xf>
    <xf numFmtId="0" fontId="6" fillId="0" borderId="23" xfId="0" applyFont="1" applyBorder="1" applyProtection="1">
      <protection locked="0"/>
    </xf>
    <xf numFmtId="0" fontId="6" fillId="0" borderId="1" xfId="0" applyFont="1" applyBorder="1" applyProtection="1">
      <protection locked="0"/>
    </xf>
    <xf numFmtId="164" fontId="6" fillId="0" borderId="1" xfId="1" applyFont="1" applyBorder="1"/>
    <xf numFmtId="40" fontId="7" fillId="0" borderId="1" xfId="1" applyNumberFormat="1" applyFont="1" applyFill="1" applyBorder="1" applyAlignment="1">
      <alignment horizontal="right"/>
    </xf>
    <xf numFmtId="40" fontId="7" fillId="0" borderId="24" xfId="1" applyNumberFormat="1" applyFont="1" applyFill="1" applyBorder="1" applyAlignment="1">
      <alignment horizontal="right"/>
    </xf>
    <xf numFmtId="0" fontId="6" fillId="0" borderId="4" xfId="0" applyFont="1" applyBorder="1"/>
    <xf numFmtId="0" fontId="5" fillId="0" borderId="5" xfId="0" applyFont="1" applyFill="1" applyBorder="1" applyProtection="1">
      <protection locked="0"/>
    </xf>
    <xf numFmtId="164" fontId="5" fillId="0" borderId="5" xfId="1" applyFont="1" applyBorder="1"/>
    <xf numFmtId="164" fontId="5" fillId="0" borderId="6" xfId="1" applyFont="1" applyBorder="1"/>
    <xf numFmtId="0" fontId="7" fillId="0" borderId="0" xfId="0" applyFont="1" applyFill="1" applyAlignment="1"/>
    <xf numFmtId="0" fontId="7" fillId="0" borderId="0" xfId="0" applyFont="1"/>
    <xf numFmtId="40" fontId="7" fillId="0" borderId="0" xfId="0" applyNumberFormat="1" applyFont="1"/>
    <xf numFmtId="40" fontId="7" fillId="0" borderId="0" xfId="0" applyNumberFormat="1" applyFont="1" applyFill="1" applyBorder="1"/>
    <xf numFmtId="40" fontId="7" fillId="0" borderId="0" xfId="1" applyNumberFormat="1" applyFont="1"/>
    <xf numFmtId="0" fontId="2" fillId="0" borderId="1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tabSelected="1" zoomScale="80" zoomScaleNormal="80" workbookViewId="0">
      <pane xSplit="2" ySplit="1" topLeftCell="C2" activePane="bottomRight" state="frozen"/>
      <selection pane="topRight" activeCell="A68" sqref="A68:XFD68"/>
      <selection pane="bottomLeft" activeCell="A68" sqref="A68:XFD68"/>
      <selection pane="bottomRight" activeCell="I64" sqref="I64"/>
    </sheetView>
  </sheetViews>
  <sheetFormatPr baseColWidth="10" defaultColWidth="11.42578125" defaultRowHeight="15" x14ac:dyDescent="0.2"/>
  <cols>
    <col min="1" max="1" width="7.7109375" style="69" customWidth="1"/>
    <col min="2" max="2" width="63.7109375" style="70" bestFit="1" customWidth="1"/>
    <col min="3" max="3" width="16.140625" style="71" customWidth="1"/>
    <col min="4" max="4" width="18.42578125" style="71" customWidth="1"/>
    <col min="5" max="5" width="19.140625" style="71" customWidth="1"/>
    <col min="6" max="7" width="18.42578125" style="71" customWidth="1"/>
    <col min="8" max="8" width="17.28515625" style="71" customWidth="1"/>
    <col min="9" max="16384" width="11.42578125" style="4"/>
  </cols>
  <sheetData>
    <row r="1" spans="1:8" ht="50.25" customHeight="1" thickBot="1" x14ac:dyDescent="0.25">
      <c r="A1" s="74" t="s">
        <v>0</v>
      </c>
      <c r="B1" s="74"/>
      <c r="C1" s="1" t="s">
        <v>1</v>
      </c>
      <c r="D1" s="2" t="s">
        <v>2</v>
      </c>
      <c r="E1" s="3" t="s">
        <v>3</v>
      </c>
      <c r="F1" s="3" t="s">
        <v>4</v>
      </c>
      <c r="G1" s="3" t="s">
        <v>5</v>
      </c>
      <c r="H1" s="1" t="s">
        <v>6</v>
      </c>
    </row>
    <row r="2" spans="1:8" ht="29.25" customHeight="1" thickBot="1" x14ac:dyDescent="0.35">
      <c r="A2" s="5" t="s">
        <v>7</v>
      </c>
      <c r="B2" s="6" t="s">
        <v>8</v>
      </c>
      <c r="C2" s="7">
        <f t="shared" ref="C2:H2" si="0">+C3+C22+C27+C40+C44</f>
        <v>778635</v>
      </c>
      <c r="D2" s="7">
        <f t="shared" si="0"/>
        <v>0</v>
      </c>
      <c r="E2" s="7">
        <f t="shared" si="0"/>
        <v>-1.0231815394945443E-12</v>
      </c>
      <c r="F2" s="7">
        <f t="shared" si="0"/>
        <v>0</v>
      </c>
      <c r="G2" s="7">
        <f t="shared" si="0"/>
        <v>0</v>
      </c>
      <c r="H2" s="8">
        <f t="shared" si="0"/>
        <v>778635</v>
      </c>
    </row>
    <row r="3" spans="1:8" ht="29.25" customHeight="1" x14ac:dyDescent="0.3">
      <c r="A3" s="9" t="s">
        <v>9</v>
      </c>
      <c r="B3" s="10" t="s">
        <v>10</v>
      </c>
      <c r="C3" s="11">
        <f t="shared" ref="C3:H3" si="1">SUM(C4:C21)</f>
        <v>148305.9</v>
      </c>
      <c r="D3" s="11">
        <f t="shared" si="1"/>
        <v>4502.5</v>
      </c>
      <c r="E3" s="11">
        <f t="shared" si="1"/>
        <v>-3.4106051316484809E-13</v>
      </c>
      <c r="F3" s="11">
        <f t="shared" si="1"/>
        <v>0</v>
      </c>
      <c r="G3" s="11">
        <f t="shared" si="1"/>
        <v>4502.5</v>
      </c>
      <c r="H3" s="12">
        <f t="shared" si="1"/>
        <v>152808.4</v>
      </c>
    </row>
    <row r="4" spans="1:8" ht="29.25" customHeight="1" x14ac:dyDescent="0.3">
      <c r="A4" s="13" t="s">
        <v>11</v>
      </c>
      <c r="B4" s="14" t="s">
        <v>12</v>
      </c>
      <c r="C4" s="15">
        <v>8000</v>
      </c>
      <c r="D4" s="16">
        <v>0</v>
      </c>
      <c r="E4" s="16">
        <v>0</v>
      </c>
      <c r="F4" s="17"/>
      <c r="G4" s="16">
        <f>SUM(D4:F4)</f>
        <v>0</v>
      </c>
      <c r="H4" s="18">
        <f>+C4+G4</f>
        <v>8000</v>
      </c>
    </row>
    <row r="5" spans="1:8" ht="29.25" hidden="1" customHeight="1" x14ac:dyDescent="0.3">
      <c r="A5" s="19">
        <v>54103</v>
      </c>
      <c r="B5" s="14" t="s">
        <v>13</v>
      </c>
      <c r="C5" s="15">
        <v>0</v>
      </c>
      <c r="D5" s="16">
        <v>0</v>
      </c>
      <c r="E5" s="16">
        <v>0</v>
      </c>
      <c r="F5" s="17"/>
      <c r="G5" s="16">
        <f t="shared" ref="G5:G21" si="2">SUM(D5:F5)</f>
        <v>0</v>
      </c>
      <c r="H5" s="18">
        <f t="shared" ref="H5:H26" si="3">+C5+G5</f>
        <v>0</v>
      </c>
    </row>
    <row r="6" spans="1:8" ht="29.25" customHeight="1" x14ac:dyDescent="0.3">
      <c r="A6" s="13" t="s">
        <v>14</v>
      </c>
      <c r="B6" s="14" t="s">
        <v>15</v>
      </c>
      <c r="C6" s="15">
        <v>5500</v>
      </c>
      <c r="D6" s="16">
        <v>0</v>
      </c>
      <c r="E6" s="16">
        <v>0</v>
      </c>
      <c r="F6" s="17"/>
      <c r="G6" s="16">
        <f t="shared" si="2"/>
        <v>0</v>
      </c>
      <c r="H6" s="18">
        <f>+C6+G6</f>
        <v>5500</v>
      </c>
    </row>
    <row r="7" spans="1:8" ht="29.25" customHeight="1" x14ac:dyDescent="0.3">
      <c r="A7" s="13" t="s">
        <v>16</v>
      </c>
      <c r="B7" s="14" t="s">
        <v>17</v>
      </c>
      <c r="C7" s="15">
        <v>11650</v>
      </c>
      <c r="D7" s="16">
        <v>0</v>
      </c>
      <c r="E7" s="16">
        <v>0</v>
      </c>
      <c r="F7" s="17"/>
      <c r="G7" s="16">
        <f t="shared" si="2"/>
        <v>0</v>
      </c>
      <c r="H7" s="18">
        <f>+C7+G7</f>
        <v>11650</v>
      </c>
    </row>
    <row r="8" spans="1:8" ht="29.25" hidden="1" customHeight="1" x14ac:dyDescent="0.3">
      <c r="A8" s="13" t="s">
        <v>18</v>
      </c>
      <c r="B8" s="14" t="s">
        <v>19</v>
      </c>
      <c r="C8" s="15">
        <v>0</v>
      </c>
      <c r="D8" s="16">
        <v>0</v>
      </c>
      <c r="E8" s="16">
        <v>0</v>
      </c>
      <c r="F8" s="17"/>
      <c r="G8" s="16">
        <f t="shared" si="2"/>
        <v>0</v>
      </c>
      <c r="H8" s="18">
        <f t="shared" si="3"/>
        <v>0</v>
      </c>
    </row>
    <row r="9" spans="1:8" ht="29.25" customHeight="1" x14ac:dyDescent="0.3">
      <c r="A9" s="13" t="s">
        <v>20</v>
      </c>
      <c r="B9" s="14" t="s">
        <v>21</v>
      </c>
      <c r="C9" s="15">
        <v>3627.24</v>
      </c>
      <c r="D9" s="16">
        <v>0</v>
      </c>
      <c r="E9" s="16">
        <v>0</v>
      </c>
      <c r="F9" s="17"/>
      <c r="G9" s="16">
        <f t="shared" si="2"/>
        <v>0</v>
      </c>
      <c r="H9" s="18">
        <f>+C9+G9</f>
        <v>3627.24</v>
      </c>
    </row>
    <row r="10" spans="1:8" ht="29.25" customHeight="1" x14ac:dyDescent="0.3">
      <c r="A10" s="19">
        <v>54108</v>
      </c>
      <c r="B10" s="14" t="s">
        <v>22</v>
      </c>
      <c r="C10" s="15">
        <v>56.76</v>
      </c>
      <c r="D10" s="16">
        <v>0</v>
      </c>
      <c r="E10" s="16">
        <v>0</v>
      </c>
      <c r="F10" s="17"/>
      <c r="G10" s="20">
        <f t="shared" si="2"/>
        <v>0</v>
      </c>
      <c r="H10" s="18">
        <f t="shared" si="3"/>
        <v>56.76</v>
      </c>
    </row>
    <row r="11" spans="1:8" ht="29.25" customHeight="1" x14ac:dyDescent="0.3">
      <c r="A11" s="19">
        <v>54109</v>
      </c>
      <c r="B11" s="14" t="s">
        <v>23</v>
      </c>
      <c r="C11" s="15">
        <v>6000</v>
      </c>
      <c r="D11" s="16">
        <v>0</v>
      </c>
      <c r="E11" s="16">
        <v>0</v>
      </c>
      <c r="F11" s="17"/>
      <c r="G11" s="16">
        <f t="shared" si="2"/>
        <v>0</v>
      </c>
      <c r="H11" s="18">
        <f t="shared" si="3"/>
        <v>6000</v>
      </c>
    </row>
    <row r="12" spans="1:8" ht="29.25" customHeight="1" x14ac:dyDescent="0.3">
      <c r="A12" s="19">
        <v>54110</v>
      </c>
      <c r="B12" s="14" t="s">
        <v>24</v>
      </c>
      <c r="C12" s="15">
        <v>14628.4</v>
      </c>
      <c r="D12" s="16">
        <v>0</v>
      </c>
      <c r="E12" s="16">
        <v>0</v>
      </c>
      <c r="F12" s="17"/>
      <c r="G12" s="16">
        <f t="shared" si="2"/>
        <v>0</v>
      </c>
      <c r="H12" s="18">
        <f t="shared" si="3"/>
        <v>14628.4</v>
      </c>
    </row>
    <row r="13" spans="1:8" ht="29.25" customHeight="1" x14ac:dyDescent="0.3">
      <c r="A13" s="19">
        <v>54111</v>
      </c>
      <c r="B13" s="14" t="s">
        <v>25</v>
      </c>
      <c r="C13" s="15">
        <v>2.25</v>
      </c>
      <c r="D13" s="16">
        <v>0</v>
      </c>
      <c r="E13" s="16">
        <v>0</v>
      </c>
      <c r="F13" s="17"/>
      <c r="G13" s="17">
        <f t="shared" si="2"/>
        <v>0</v>
      </c>
      <c r="H13" s="18">
        <f t="shared" si="3"/>
        <v>2.25</v>
      </c>
    </row>
    <row r="14" spans="1:8" ht="29.25" customHeight="1" x14ac:dyDescent="0.3">
      <c r="A14" s="19">
        <v>54112</v>
      </c>
      <c r="B14" s="14" t="s">
        <v>26</v>
      </c>
      <c r="C14" s="15">
        <v>182</v>
      </c>
      <c r="D14" s="16">
        <v>0</v>
      </c>
      <c r="E14" s="16">
        <v>0</v>
      </c>
      <c r="F14" s="17"/>
      <c r="G14" s="17">
        <f t="shared" si="2"/>
        <v>0</v>
      </c>
      <c r="H14" s="18">
        <f t="shared" si="3"/>
        <v>182</v>
      </c>
    </row>
    <row r="15" spans="1:8" ht="29.25" customHeight="1" x14ac:dyDescent="0.3">
      <c r="A15" s="19">
        <v>54113</v>
      </c>
      <c r="B15" s="14" t="s">
        <v>27</v>
      </c>
      <c r="C15" s="15">
        <v>4180</v>
      </c>
      <c r="D15" s="16">
        <v>0</v>
      </c>
      <c r="E15" s="16">
        <v>0</v>
      </c>
      <c r="F15" s="17"/>
      <c r="G15" s="16">
        <f>SUM(D15:F15)</f>
        <v>0</v>
      </c>
      <c r="H15" s="18">
        <f>+C15+G15</f>
        <v>4180</v>
      </c>
    </row>
    <row r="16" spans="1:8" ht="29.25" customHeight="1" x14ac:dyDescent="0.3">
      <c r="A16" s="13" t="s">
        <v>28</v>
      </c>
      <c r="B16" s="14" t="s">
        <v>29</v>
      </c>
      <c r="C16" s="15">
        <v>9250</v>
      </c>
      <c r="D16" s="16">
        <v>0</v>
      </c>
      <c r="E16" s="16">
        <v>0</v>
      </c>
      <c r="F16" s="17"/>
      <c r="G16" s="16">
        <f t="shared" si="2"/>
        <v>0</v>
      </c>
      <c r="H16" s="18">
        <f t="shared" si="3"/>
        <v>9250</v>
      </c>
    </row>
    <row r="17" spans="1:8" ht="29.25" customHeight="1" x14ac:dyDescent="0.3">
      <c r="A17" s="13" t="s">
        <v>30</v>
      </c>
      <c r="B17" s="14" t="s">
        <v>31</v>
      </c>
      <c r="C17" s="15">
        <v>17170</v>
      </c>
      <c r="D17" s="16">
        <v>0</v>
      </c>
      <c r="E17" s="16">
        <v>0</v>
      </c>
      <c r="F17" s="17"/>
      <c r="G17" s="16">
        <f t="shared" si="2"/>
        <v>0</v>
      </c>
      <c r="H17" s="18">
        <f t="shared" si="3"/>
        <v>17170</v>
      </c>
    </row>
    <row r="18" spans="1:8" ht="29.25" customHeight="1" x14ac:dyDescent="0.3">
      <c r="A18" s="13" t="s">
        <v>32</v>
      </c>
      <c r="B18" s="14" t="s">
        <v>33</v>
      </c>
      <c r="C18" s="15">
        <v>2500</v>
      </c>
      <c r="D18" s="16">
        <v>0</v>
      </c>
      <c r="E18" s="16">
        <v>0</v>
      </c>
      <c r="F18" s="17"/>
      <c r="G18" s="16">
        <f t="shared" si="2"/>
        <v>0</v>
      </c>
      <c r="H18" s="18">
        <f t="shared" si="3"/>
        <v>2500</v>
      </c>
    </row>
    <row r="19" spans="1:8" ht="29.25" customHeight="1" x14ac:dyDescent="0.3">
      <c r="A19" s="13" t="s">
        <v>34</v>
      </c>
      <c r="B19" s="14" t="s">
        <v>35</v>
      </c>
      <c r="C19" s="15">
        <v>764.25</v>
      </c>
      <c r="D19" s="16">
        <v>0</v>
      </c>
      <c r="E19" s="16">
        <v>0</v>
      </c>
      <c r="F19" s="17"/>
      <c r="G19" s="16">
        <f t="shared" si="2"/>
        <v>0</v>
      </c>
      <c r="H19" s="18">
        <f t="shared" si="3"/>
        <v>764.25</v>
      </c>
    </row>
    <row r="20" spans="1:8" ht="29.25" customHeight="1" x14ac:dyDescent="0.3">
      <c r="A20" s="13" t="s">
        <v>36</v>
      </c>
      <c r="B20" s="14" t="s">
        <v>37</v>
      </c>
      <c r="C20" s="15">
        <v>1320</v>
      </c>
      <c r="D20" s="16">
        <v>21.090000000000032</v>
      </c>
      <c r="E20" s="16">
        <v>8.67999999999995</v>
      </c>
      <c r="F20" s="17"/>
      <c r="G20" s="16">
        <f t="shared" si="2"/>
        <v>29.769999999999982</v>
      </c>
      <c r="H20" s="18">
        <f t="shared" si="3"/>
        <v>1349.77</v>
      </c>
    </row>
    <row r="21" spans="1:8" ht="29.25" customHeight="1" x14ac:dyDescent="0.3">
      <c r="A21" s="13" t="s">
        <v>38</v>
      </c>
      <c r="B21" s="14" t="s">
        <v>39</v>
      </c>
      <c r="C21" s="15">
        <v>63475</v>
      </c>
      <c r="D21" s="16">
        <v>4481.41</v>
      </c>
      <c r="E21" s="16">
        <v>-8.680000000000291</v>
      </c>
      <c r="F21" s="16"/>
      <c r="G21" s="16">
        <f t="shared" si="2"/>
        <v>4472.7299999999996</v>
      </c>
      <c r="H21" s="21">
        <f t="shared" si="3"/>
        <v>67947.73</v>
      </c>
    </row>
    <row r="22" spans="1:8" ht="29.25" customHeight="1" x14ac:dyDescent="0.3">
      <c r="A22" s="22" t="s">
        <v>40</v>
      </c>
      <c r="B22" s="23" t="s">
        <v>41</v>
      </c>
      <c r="C22" s="24">
        <f>SUM(C23:C26)</f>
        <v>71011.39</v>
      </c>
      <c r="D22" s="24">
        <f t="shared" ref="D22:F22" si="4">SUM(D23:D26)</f>
        <v>0</v>
      </c>
      <c r="E22" s="24">
        <f t="shared" si="4"/>
        <v>0</v>
      </c>
      <c r="F22" s="24">
        <f t="shared" si="4"/>
        <v>0</v>
      </c>
      <c r="G22" s="25">
        <f>SUM(D22:F22)</f>
        <v>0</v>
      </c>
      <c r="H22" s="26">
        <f t="shared" si="3"/>
        <v>71011.39</v>
      </c>
    </row>
    <row r="23" spans="1:8" ht="29.25" customHeight="1" x14ac:dyDescent="0.3">
      <c r="A23" s="13" t="s">
        <v>42</v>
      </c>
      <c r="B23" s="14" t="s">
        <v>43</v>
      </c>
      <c r="C23" s="15">
        <v>39600</v>
      </c>
      <c r="D23" s="16">
        <v>-100</v>
      </c>
      <c r="E23" s="16">
        <v>0</v>
      </c>
      <c r="F23" s="17"/>
      <c r="G23" s="16">
        <f t="shared" ref="G23:G26" si="5">SUM(D23:F23)</f>
        <v>-100</v>
      </c>
      <c r="H23" s="18">
        <f t="shared" si="3"/>
        <v>39500</v>
      </c>
    </row>
    <row r="24" spans="1:8" ht="29.25" customHeight="1" x14ac:dyDescent="0.3">
      <c r="A24" s="13" t="s">
        <v>44</v>
      </c>
      <c r="B24" s="14" t="s">
        <v>45</v>
      </c>
      <c r="C24" s="15">
        <v>2400</v>
      </c>
      <c r="D24" s="16">
        <v>100</v>
      </c>
      <c r="E24" s="16">
        <v>0</v>
      </c>
      <c r="F24" s="17"/>
      <c r="G24" s="16">
        <f t="shared" si="5"/>
        <v>100</v>
      </c>
      <c r="H24" s="18">
        <f t="shared" si="3"/>
        <v>2500</v>
      </c>
    </row>
    <row r="25" spans="1:8" ht="29.25" customHeight="1" x14ac:dyDescent="0.3">
      <c r="A25" s="13" t="s">
        <v>46</v>
      </c>
      <c r="B25" s="14" t="s">
        <v>47</v>
      </c>
      <c r="C25" s="15">
        <v>27811.390000000003</v>
      </c>
      <c r="D25" s="15">
        <v>0</v>
      </c>
      <c r="E25" s="16">
        <v>0</v>
      </c>
      <c r="F25" s="17"/>
      <c r="G25" s="16">
        <f t="shared" si="5"/>
        <v>0</v>
      </c>
      <c r="H25" s="27">
        <f t="shared" si="3"/>
        <v>27811.390000000003</v>
      </c>
    </row>
    <row r="26" spans="1:8" ht="29.25" customHeight="1" x14ac:dyDescent="0.3">
      <c r="A26" s="13" t="s">
        <v>48</v>
      </c>
      <c r="B26" s="14" t="s">
        <v>49</v>
      </c>
      <c r="C26" s="15">
        <v>1200</v>
      </c>
      <c r="D26" s="16">
        <v>0</v>
      </c>
      <c r="E26" s="16">
        <v>0</v>
      </c>
      <c r="F26" s="17">
        <v>0</v>
      </c>
      <c r="G26" s="16">
        <f t="shared" si="5"/>
        <v>0</v>
      </c>
      <c r="H26" s="18">
        <f t="shared" si="3"/>
        <v>1200</v>
      </c>
    </row>
    <row r="27" spans="1:8" ht="29.25" customHeight="1" x14ac:dyDescent="0.3">
      <c r="A27" s="22" t="s">
        <v>50</v>
      </c>
      <c r="B27" s="23" t="s">
        <v>51</v>
      </c>
      <c r="C27" s="24">
        <f t="shared" ref="C27:F27" si="6">SUM(C28:C39)</f>
        <v>396371.29000000004</v>
      </c>
      <c r="D27" s="24">
        <f t="shared" si="6"/>
        <v>-3300</v>
      </c>
      <c r="E27" s="24">
        <f t="shared" si="6"/>
        <v>-6.8212102632969618E-13</v>
      </c>
      <c r="F27" s="24">
        <f t="shared" si="6"/>
        <v>0</v>
      </c>
      <c r="G27" s="24">
        <f>SUM(G28:G39)</f>
        <v>-3300.0000000000009</v>
      </c>
      <c r="H27" s="28">
        <f>SUM(H28:H39)</f>
        <v>393071.29000000004</v>
      </c>
    </row>
    <row r="28" spans="1:8" ht="29.25" customHeight="1" x14ac:dyDescent="0.3">
      <c r="A28" s="13" t="s">
        <v>52</v>
      </c>
      <c r="B28" s="14" t="s">
        <v>53</v>
      </c>
      <c r="C28" s="15">
        <v>33383.270000000004</v>
      </c>
      <c r="D28" s="16">
        <v>-3399.9999999999995</v>
      </c>
      <c r="E28" s="16">
        <v>-919.53000000000065</v>
      </c>
      <c r="F28" s="17"/>
      <c r="G28" s="16">
        <f t="shared" ref="G28:G39" si="7">SUM(D28:F28)</f>
        <v>-4319.5300000000007</v>
      </c>
      <c r="H28" s="18">
        <f>+C28+G28</f>
        <v>29063.740000000005</v>
      </c>
    </row>
    <row r="29" spans="1:8" ht="29.25" customHeight="1" x14ac:dyDescent="0.3">
      <c r="A29" s="13" t="s">
        <v>54</v>
      </c>
      <c r="B29" s="14" t="s">
        <v>55</v>
      </c>
      <c r="C29" s="15">
        <v>20500</v>
      </c>
      <c r="D29" s="16">
        <v>0</v>
      </c>
      <c r="E29" s="16">
        <v>0</v>
      </c>
      <c r="F29" s="17"/>
      <c r="G29" s="16">
        <f t="shared" si="7"/>
        <v>0</v>
      </c>
      <c r="H29" s="18">
        <f>+C29+G29</f>
        <v>20500</v>
      </c>
    </row>
    <row r="30" spans="1:8" ht="29.25" hidden="1" customHeight="1" x14ac:dyDescent="0.3">
      <c r="A30" s="13" t="s">
        <v>56</v>
      </c>
      <c r="B30" s="14" t="s">
        <v>57</v>
      </c>
      <c r="C30" s="15">
        <v>0</v>
      </c>
      <c r="D30" s="16">
        <v>0</v>
      </c>
      <c r="E30" s="16">
        <v>0</v>
      </c>
      <c r="F30" s="17"/>
      <c r="G30" s="16">
        <f t="shared" si="7"/>
        <v>0</v>
      </c>
      <c r="H30" s="18">
        <f t="shared" ref="H30:H34" si="8">+C30+G30</f>
        <v>0</v>
      </c>
    </row>
    <row r="31" spans="1:8" ht="29.25" customHeight="1" x14ac:dyDescent="0.3">
      <c r="A31" s="13" t="s">
        <v>58</v>
      </c>
      <c r="B31" s="14" t="s">
        <v>59</v>
      </c>
      <c r="C31" s="15">
        <v>26751.86</v>
      </c>
      <c r="D31" s="16">
        <v>-3300</v>
      </c>
      <c r="E31" s="16">
        <v>669.53</v>
      </c>
      <c r="F31" s="16"/>
      <c r="G31" s="16">
        <f t="shared" si="7"/>
        <v>-2630.4700000000003</v>
      </c>
      <c r="H31" s="18">
        <f>+C31+G31</f>
        <v>24121.39</v>
      </c>
    </row>
    <row r="32" spans="1:8" ht="29.25" customHeight="1" x14ac:dyDescent="0.3">
      <c r="A32" s="13" t="s">
        <v>60</v>
      </c>
      <c r="B32" s="14" t="s">
        <v>61</v>
      </c>
      <c r="C32" s="15">
        <v>45108</v>
      </c>
      <c r="D32" s="16">
        <v>0</v>
      </c>
      <c r="E32" s="16">
        <v>0</v>
      </c>
      <c r="F32" s="17"/>
      <c r="G32" s="16">
        <f t="shared" si="7"/>
        <v>0</v>
      </c>
      <c r="H32" s="18">
        <f>+C32+G32</f>
        <v>45108</v>
      </c>
    </row>
    <row r="33" spans="1:8" ht="29.25" customHeight="1" x14ac:dyDescent="0.3">
      <c r="A33" s="13" t="s">
        <v>62</v>
      </c>
      <c r="B33" s="14" t="s">
        <v>63</v>
      </c>
      <c r="C33" s="15">
        <v>34451.480000000003</v>
      </c>
      <c r="D33" s="16">
        <v>149.99999999999997</v>
      </c>
      <c r="E33" s="16">
        <v>250</v>
      </c>
      <c r="F33" s="17"/>
      <c r="G33" s="16">
        <f t="shared" si="7"/>
        <v>400</v>
      </c>
      <c r="H33" s="18">
        <f>+C33+G33</f>
        <v>34851.480000000003</v>
      </c>
    </row>
    <row r="34" spans="1:8" ht="29.25" hidden="1" customHeight="1" x14ac:dyDescent="0.3">
      <c r="A34" s="19">
        <v>54308</v>
      </c>
      <c r="B34" s="14" t="s">
        <v>64</v>
      </c>
      <c r="C34" s="15">
        <v>0</v>
      </c>
      <c r="D34" s="16">
        <v>0</v>
      </c>
      <c r="E34" s="16">
        <v>0</v>
      </c>
      <c r="F34" s="17"/>
      <c r="G34" s="16">
        <f t="shared" si="7"/>
        <v>0</v>
      </c>
      <c r="H34" s="18">
        <f t="shared" si="8"/>
        <v>0</v>
      </c>
    </row>
    <row r="35" spans="1:8" ht="29.25" customHeight="1" x14ac:dyDescent="0.3">
      <c r="A35" s="13" t="s">
        <v>65</v>
      </c>
      <c r="B35" s="14" t="s">
        <v>66</v>
      </c>
      <c r="C35" s="15">
        <v>20015.400000000001</v>
      </c>
      <c r="D35" s="16">
        <v>650</v>
      </c>
      <c r="E35" s="16">
        <v>0</v>
      </c>
      <c r="F35" s="17"/>
      <c r="G35" s="16">
        <f t="shared" si="7"/>
        <v>650</v>
      </c>
      <c r="H35" s="18">
        <f>+C35+G35</f>
        <v>20665.400000000001</v>
      </c>
    </row>
    <row r="36" spans="1:8" ht="29.25" customHeight="1" x14ac:dyDescent="0.3">
      <c r="A36" s="13" t="s">
        <v>67</v>
      </c>
      <c r="B36" s="14" t="s">
        <v>68</v>
      </c>
      <c r="C36" s="15">
        <v>5016</v>
      </c>
      <c r="D36" s="16">
        <v>0</v>
      </c>
      <c r="E36" s="16">
        <v>0</v>
      </c>
      <c r="F36" s="17"/>
      <c r="G36" s="16">
        <f t="shared" si="7"/>
        <v>0</v>
      </c>
      <c r="H36" s="18">
        <f>+C36+G36</f>
        <v>5016</v>
      </c>
    </row>
    <row r="37" spans="1:8" ht="29.25" customHeight="1" x14ac:dyDescent="0.3">
      <c r="A37" s="19">
        <v>54316</v>
      </c>
      <c r="B37" s="14" t="s">
        <v>69</v>
      </c>
      <c r="C37" s="15">
        <v>12726.56</v>
      </c>
      <c r="D37" s="16">
        <v>0</v>
      </c>
      <c r="E37" s="16">
        <v>0</v>
      </c>
      <c r="F37" s="16"/>
      <c r="G37" s="16">
        <f t="shared" si="7"/>
        <v>0</v>
      </c>
      <c r="H37" s="18">
        <f>+C37+G37</f>
        <v>12726.56</v>
      </c>
    </row>
    <row r="38" spans="1:8" ht="29.25" customHeight="1" x14ac:dyDescent="0.3">
      <c r="A38" s="13" t="s">
        <v>70</v>
      </c>
      <c r="B38" s="14" t="s">
        <v>71</v>
      </c>
      <c r="C38" s="15">
        <v>187578.72</v>
      </c>
      <c r="D38" s="16">
        <v>0</v>
      </c>
      <c r="E38" s="16">
        <v>0</v>
      </c>
      <c r="F38" s="16"/>
      <c r="G38" s="16">
        <f t="shared" si="7"/>
        <v>0</v>
      </c>
      <c r="H38" s="18">
        <f>+C38+G38</f>
        <v>187578.72</v>
      </c>
    </row>
    <row r="39" spans="1:8" ht="29.25" customHeight="1" x14ac:dyDescent="0.3">
      <c r="A39" s="13" t="s">
        <v>72</v>
      </c>
      <c r="B39" s="14" t="s">
        <v>73</v>
      </c>
      <c r="C39" s="15">
        <v>10840</v>
      </c>
      <c r="D39" s="16">
        <v>2600</v>
      </c>
      <c r="E39" s="16">
        <v>0</v>
      </c>
      <c r="F39" s="17"/>
      <c r="G39" s="16">
        <f t="shared" si="7"/>
        <v>2600</v>
      </c>
      <c r="H39" s="18">
        <f>+C39+G39</f>
        <v>13440</v>
      </c>
    </row>
    <row r="40" spans="1:8" ht="29.25" customHeight="1" x14ac:dyDescent="0.3">
      <c r="A40" s="22" t="s">
        <v>74</v>
      </c>
      <c r="B40" s="23" t="s">
        <v>75</v>
      </c>
      <c r="C40" s="24">
        <f>SUM(C41:C43)</f>
        <v>3000</v>
      </c>
      <c r="D40" s="24">
        <f t="shared" ref="D40:G40" si="9">SUM(D41:D43)</f>
        <v>0</v>
      </c>
      <c r="E40" s="24">
        <f t="shared" si="9"/>
        <v>0</v>
      </c>
      <c r="F40" s="24">
        <f t="shared" si="9"/>
        <v>0</v>
      </c>
      <c r="G40" s="24">
        <f t="shared" si="9"/>
        <v>0</v>
      </c>
      <c r="H40" s="28">
        <f>SUM(H41:H43)</f>
        <v>3000</v>
      </c>
    </row>
    <row r="41" spans="1:8" ht="29.25" hidden="1" customHeight="1" x14ac:dyDescent="0.3">
      <c r="A41" s="13" t="s">
        <v>76</v>
      </c>
      <c r="B41" s="14" t="s">
        <v>77</v>
      </c>
      <c r="C41" s="15">
        <v>0</v>
      </c>
      <c r="D41" s="15">
        <v>0</v>
      </c>
      <c r="E41" s="15"/>
      <c r="F41" s="17"/>
      <c r="G41" s="16">
        <f t="shared" ref="G41" si="10">SUM(D41:F41)</f>
        <v>0</v>
      </c>
      <c r="H41" s="18">
        <f t="shared" ref="H41" si="11">+C41+G41</f>
        <v>0</v>
      </c>
    </row>
    <row r="42" spans="1:8" ht="29.25" customHeight="1" x14ac:dyDescent="0.3">
      <c r="A42" s="13" t="s">
        <v>78</v>
      </c>
      <c r="B42" s="14" t="s">
        <v>79</v>
      </c>
      <c r="C42" s="15">
        <v>3000</v>
      </c>
      <c r="D42" s="16">
        <v>0</v>
      </c>
      <c r="E42" s="16">
        <v>0</v>
      </c>
      <c r="F42" s="16">
        <v>0</v>
      </c>
      <c r="G42" s="16">
        <f>SUM(D42:F42)</f>
        <v>0</v>
      </c>
      <c r="H42" s="18">
        <f>+C42+G42</f>
        <v>3000</v>
      </c>
    </row>
    <row r="43" spans="1:8" s="29" customFormat="1" ht="29.25" hidden="1" customHeight="1" x14ac:dyDescent="0.3">
      <c r="A43" s="13" t="s">
        <v>80</v>
      </c>
      <c r="B43" s="14" t="s">
        <v>81</v>
      </c>
      <c r="C43" s="15">
        <v>0</v>
      </c>
      <c r="D43" s="24">
        <v>0</v>
      </c>
      <c r="E43" s="15"/>
      <c r="F43" s="17"/>
      <c r="G43" s="16">
        <f t="shared" ref="G43" si="12">SUM(D43:F43)</f>
        <v>0</v>
      </c>
      <c r="H43" s="18">
        <f t="shared" ref="H43" si="13">+C43+G43</f>
        <v>0</v>
      </c>
    </row>
    <row r="44" spans="1:8" s="29" customFormat="1" ht="29.25" customHeight="1" x14ac:dyDescent="0.3">
      <c r="A44" s="22" t="s">
        <v>82</v>
      </c>
      <c r="B44" s="23" t="s">
        <v>83</v>
      </c>
      <c r="C44" s="24">
        <f>SUM(C45:C49)</f>
        <v>159946.41999999998</v>
      </c>
      <c r="D44" s="24">
        <f>SUM(D45:D49)</f>
        <v>-1202.5</v>
      </c>
      <c r="E44" s="24">
        <f t="shared" ref="E44:G44" si="14">SUM(E45:E49)</f>
        <v>0</v>
      </c>
      <c r="F44" s="24">
        <f t="shared" si="14"/>
        <v>0</v>
      </c>
      <c r="G44" s="24">
        <f t="shared" si="14"/>
        <v>-1202.5</v>
      </c>
      <c r="H44" s="28">
        <f>SUM(H45:H49)</f>
        <v>158743.91999999998</v>
      </c>
    </row>
    <row r="45" spans="1:8" s="29" customFormat="1" ht="29.25" customHeight="1" x14ac:dyDescent="0.3">
      <c r="A45" s="19">
        <v>54501</v>
      </c>
      <c r="B45" s="14" t="s">
        <v>84</v>
      </c>
      <c r="C45" s="15">
        <v>1305.1500000000001</v>
      </c>
      <c r="D45" s="16">
        <v>0</v>
      </c>
      <c r="E45" s="16">
        <v>0</v>
      </c>
      <c r="F45" s="16"/>
      <c r="G45" s="17">
        <f t="shared" ref="G45:G49" si="15">SUM(D45:F45)</f>
        <v>0</v>
      </c>
      <c r="H45" s="18">
        <f>+C45+G45</f>
        <v>1305.1500000000001</v>
      </c>
    </row>
    <row r="46" spans="1:8" s="29" customFormat="1" ht="29.25" customHeight="1" x14ac:dyDescent="0.3">
      <c r="A46" s="19" t="s">
        <v>85</v>
      </c>
      <c r="B46" s="14" t="s">
        <v>86</v>
      </c>
      <c r="C46" s="15">
        <v>86157.27</v>
      </c>
      <c r="D46" s="16">
        <v>0</v>
      </c>
      <c r="E46" s="16">
        <v>0</v>
      </c>
      <c r="F46" s="16"/>
      <c r="G46" s="16">
        <f t="shared" si="15"/>
        <v>0</v>
      </c>
      <c r="H46" s="18">
        <f>+C46+G46</f>
        <v>86157.27</v>
      </c>
    </row>
    <row r="47" spans="1:8" s="29" customFormat="1" ht="29.25" hidden="1" customHeight="1" x14ac:dyDescent="0.3">
      <c r="A47" s="19">
        <v>54507</v>
      </c>
      <c r="B47" s="14" t="s">
        <v>87</v>
      </c>
      <c r="C47" s="15">
        <v>0</v>
      </c>
      <c r="D47" s="16">
        <v>0</v>
      </c>
      <c r="E47" s="16"/>
      <c r="F47" s="16"/>
      <c r="G47" s="16">
        <f t="shared" si="15"/>
        <v>0</v>
      </c>
      <c r="H47" s="18">
        <f t="shared" ref="H47:H48" si="16">+C47+G47</f>
        <v>0</v>
      </c>
    </row>
    <row r="48" spans="1:8" s="29" customFormat="1" ht="29.25" hidden="1" customHeight="1" x14ac:dyDescent="0.3">
      <c r="A48" s="19">
        <v>54508</v>
      </c>
      <c r="B48" s="14" t="s">
        <v>88</v>
      </c>
      <c r="C48" s="15">
        <v>0</v>
      </c>
      <c r="D48" s="16">
        <v>0</v>
      </c>
      <c r="E48" s="16"/>
      <c r="F48" s="16"/>
      <c r="G48" s="16">
        <f t="shared" si="15"/>
        <v>0</v>
      </c>
      <c r="H48" s="18">
        <f t="shared" si="16"/>
        <v>0</v>
      </c>
    </row>
    <row r="49" spans="1:8" s="29" customFormat="1" ht="29.25" customHeight="1" thickBot="1" x14ac:dyDescent="0.35">
      <c r="A49" s="30" t="s">
        <v>89</v>
      </c>
      <c r="B49" s="31" t="s">
        <v>90</v>
      </c>
      <c r="C49" s="32">
        <v>72484</v>
      </c>
      <c r="D49" s="33">
        <v>-1202.5</v>
      </c>
      <c r="E49" s="33">
        <v>0</v>
      </c>
      <c r="F49" s="33"/>
      <c r="G49" s="33">
        <f t="shared" si="15"/>
        <v>-1202.5</v>
      </c>
      <c r="H49" s="34">
        <f>+C49+G49</f>
        <v>71281.5</v>
      </c>
    </row>
    <row r="50" spans="1:8" s="29" customFormat="1" ht="29.25" customHeight="1" thickBot="1" x14ac:dyDescent="0.35">
      <c r="A50" s="35"/>
      <c r="B50" s="35"/>
      <c r="C50" s="36"/>
      <c r="D50" s="37"/>
      <c r="E50" s="38"/>
      <c r="F50" s="39"/>
      <c r="G50" s="39"/>
      <c r="H50" s="39"/>
    </row>
    <row r="51" spans="1:8" s="29" customFormat="1" ht="29.25" customHeight="1" thickBot="1" x14ac:dyDescent="0.35">
      <c r="A51" s="5" t="s">
        <v>91</v>
      </c>
      <c r="B51" s="6" t="s">
        <v>92</v>
      </c>
      <c r="C51" s="7">
        <f t="shared" ref="C51" si="17">+C52+C54</f>
        <v>140700</v>
      </c>
      <c r="D51" s="7">
        <f>+D52+D54</f>
        <v>0</v>
      </c>
      <c r="E51" s="7">
        <f t="shared" ref="E51:G51" si="18">+E52+E54</f>
        <v>0</v>
      </c>
      <c r="F51" s="7">
        <f t="shared" si="18"/>
        <v>0</v>
      </c>
      <c r="G51" s="7">
        <f t="shared" si="18"/>
        <v>0</v>
      </c>
      <c r="H51" s="8">
        <f>+H52+H54</f>
        <v>140700</v>
      </c>
    </row>
    <row r="52" spans="1:8" s="29" customFormat="1" ht="29.25" customHeight="1" x14ac:dyDescent="0.3">
      <c r="A52" s="9" t="s">
        <v>93</v>
      </c>
      <c r="B52" s="10" t="s">
        <v>94</v>
      </c>
      <c r="C52" s="11">
        <f t="shared" ref="C52" si="19">+C53</f>
        <v>1000</v>
      </c>
      <c r="D52" s="11">
        <f>+D53</f>
        <v>0</v>
      </c>
      <c r="E52" s="11">
        <f t="shared" ref="E52:H52" si="20">+E53</f>
        <v>0</v>
      </c>
      <c r="F52" s="11">
        <f t="shared" si="20"/>
        <v>0</v>
      </c>
      <c r="G52" s="11">
        <f t="shared" si="20"/>
        <v>0</v>
      </c>
      <c r="H52" s="12">
        <f t="shared" si="20"/>
        <v>1000</v>
      </c>
    </row>
    <row r="53" spans="1:8" s="29" customFormat="1" ht="29.25" customHeight="1" x14ac:dyDescent="0.3">
      <c r="A53" s="13" t="s">
        <v>95</v>
      </c>
      <c r="B53" s="14" t="s">
        <v>96</v>
      </c>
      <c r="C53" s="15">
        <v>1000</v>
      </c>
      <c r="D53" s="16">
        <v>0</v>
      </c>
      <c r="E53" s="16">
        <v>0</v>
      </c>
      <c r="F53" s="16">
        <v>0</v>
      </c>
      <c r="G53" s="16">
        <f t="shared" ref="G53" si="21">SUM(D53:F53)</f>
        <v>0</v>
      </c>
      <c r="H53" s="18">
        <f t="shared" ref="H53" si="22">+C53+G53</f>
        <v>1000</v>
      </c>
    </row>
    <row r="54" spans="1:8" ht="29.25" customHeight="1" x14ac:dyDescent="0.3">
      <c r="A54" s="22" t="s">
        <v>97</v>
      </c>
      <c r="B54" s="23" t="s">
        <v>98</v>
      </c>
      <c r="C54" s="24">
        <f t="shared" ref="C54" si="23">SUM(C55:C57)</f>
        <v>139700</v>
      </c>
      <c r="D54" s="24">
        <f>SUM(D55:D57)</f>
        <v>0</v>
      </c>
      <c r="E54" s="24">
        <f t="shared" ref="E54:H54" si="24">SUM(E55:E57)</f>
        <v>0</v>
      </c>
      <c r="F54" s="24">
        <f t="shared" si="24"/>
        <v>0</v>
      </c>
      <c r="G54" s="24">
        <f t="shared" si="24"/>
        <v>0</v>
      </c>
      <c r="H54" s="28">
        <f t="shared" si="24"/>
        <v>139700</v>
      </c>
    </row>
    <row r="55" spans="1:8" ht="29.25" customHeight="1" x14ac:dyDescent="0.3">
      <c r="A55" s="13" t="s">
        <v>99</v>
      </c>
      <c r="B55" s="14" t="s">
        <v>100</v>
      </c>
      <c r="C55" s="15">
        <v>124700</v>
      </c>
      <c r="D55" s="16">
        <v>0</v>
      </c>
      <c r="E55" s="16">
        <v>0</v>
      </c>
      <c r="F55" s="16">
        <v>0</v>
      </c>
      <c r="G55" s="16">
        <f t="shared" ref="G55:G57" si="25">SUM(D55:F55)</f>
        <v>0</v>
      </c>
      <c r="H55" s="18">
        <f t="shared" ref="H55:H57" si="26">+C55+G55</f>
        <v>124700</v>
      </c>
    </row>
    <row r="56" spans="1:8" ht="29.25" customHeight="1" thickBot="1" x14ac:dyDescent="0.35">
      <c r="A56" s="40" t="s">
        <v>101</v>
      </c>
      <c r="B56" s="31" t="s">
        <v>102</v>
      </c>
      <c r="C56" s="32">
        <v>15000</v>
      </c>
      <c r="D56" s="33">
        <v>0</v>
      </c>
      <c r="E56" s="33">
        <v>0</v>
      </c>
      <c r="F56" s="33">
        <v>0</v>
      </c>
      <c r="G56" s="33">
        <f t="shared" si="25"/>
        <v>0</v>
      </c>
      <c r="H56" s="34">
        <f t="shared" si="26"/>
        <v>15000</v>
      </c>
    </row>
    <row r="57" spans="1:8" ht="29.25" hidden="1" customHeight="1" x14ac:dyDescent="0.3">
      <c r="A57" s="41">
        <v>55603</v>
      </c>
      <c r="B57" s="42" t="s">
        <v>103</v>
      </c>
      <c r="C57" s="43">
        <v>0</v>
      </c>
      <c r="D57" s="43"/>
      <c r="E57" s="43"/>
      <c r="F57" s="44"/>
      <c r="G57" s="44">
        <f t="shared" si="25"/>
        <v>0</v>
      </c>
      <c r="H57" s="45">
        <f t="shared" si="26"/>
        <v>0</v>
      </c>
    </row>
    <row r="58" spans="1:8" ht="29.25" customHeight="1" thickBot="1" x14ac:dyDescent="0.35">
      <c r="A58" s="35"/>
      <c r="B58" s="35"/>
      <c r="C58" s="36"/>
      <c r="D58" s="36"/>
      <c r="E58" s="36"/>
      <c r="F58" s="46"/>
      <c r="G58" s="46"/>
      <c r="H58" s="46"/>
    </row>
    <row r="59" spans="1:8" ht="29.25" customHeight="1" thickBot="1" x14ac:dyDescent="0.35">
      <c r="A59" s="47" t="s">
        <v>104</v>
      </c>
      <c r="B59" s="48" t="s">
        <v>105</v>
      </c>
      <c r="C59" s="49">
        <f t="shared" ref="C59" si="27">+C60+C66</f>
        <v>203700</v>
      </c>
      <c r="D59" s="49">
        <f>+D60+D66</f>
        <v>0</v>
      </c>
      <c r="E59" s="50">
        <f t="shared" ref="E59" si="28">+E60+E66</f>
        <v>0</v>
      </c>
      <c r="F59" s="50">
        <f>+F60+F66</f>
        <v>0</v>
      </c>
      <c r="G59" s="50">
        <f>+G60+G66</f>
        <v>0</v>
      </c>
      <c r="H59" s="51">
        <f>+H60+H66</f>
        <v>203700</v>
      </c>
    </row>
    <row r="60" spans="1:8" ht="29.25" customHeight="1" x14ac:dyDescent="0.3">
      <c r="A60" s="52">
        <v>611</v>
      </c>
      <c r="B60" s="23" t="s">
        <v>106</v>
      </c>
      <c r="C60" s="53">
        <f t="shared" ref="C60:G60" si="29">SUM(C61:C65)</f>
        <v>185942.24</v>
      </c>
      <c r="D60" s="53">
        <f t="shared" si="29"/>
        <v>0</v>
      </c>
      <c r="E60" s="54">
        <f t="shared" si="29"/>
        <v>0</v>
      </c>
      <c r="F60" s="54">
        <f t="shared" si="29"/>
        <v>0</v>
      </c>
      <c r="G60" s="54">
        <f t="shared" si="29"/>
        <v>0</v>
      </c>
      <c r="H60" s="55">
        <f>SUM(H61:H65)</f>
        <v>185942.24</v>
      </c>
    </row>
    <row r="61" spans="1:8" ht="29.25" customHeight="1" x14ac:dyDescent="0.3">
      <c r="A61" s="19">
        <v>61101</v>
      </c>
      <c r="B61" s="14" t="s">
        <v>107</v>
      </c>
      <c r="C61" s="56">
        <v>1550</v>
      </c>
      <c r="D61" s="16">
        <v>0</v>
      </c>
      <c r="E61" s="16">
        <v>645</v>
      </c>
      <c r="F61" s="16"/>
      <c r="G61" s="16">
        <f t="shared" ref="G61:G65" si="30">SUM(D61:F61)</f>
        <v>645</v>
      </c>
      <c r="H61" s="18">
        <f>+C61+G61</f>
        <v>2195</v>
      </c>
    </row>
    <row r="62" spans="1:8" ht="29.25" customHeight="1" x14ac:dyDescent="0.3">
      <c r="A62" s="19">
        <v>61102</v>
      </c>
      <c r="B62" s="14" t="s">
        <v>108</v>
      </c>
      <c r="C62" s="56">
        <v>17234.21</v>
      </c>
      <c r="D62" s="16">
        <v>0</v>
      </c>
      <c r="E62" s="16">
        <v>-645</v>
      </c>
      <c r="F62" s="16"/>
      <c r="G62" s="16">
        <f t="shared" si="30"/>
        <v>-645</v>
      </c>
      <c r="H62" s="18">
        <f>+C62+G62</f>
        <v>16589.21</v>
      </c>
    </row>
    <row r="63" spans="1:8" s="57" customFormat="1" ht="29.25" customHeight="1" x14ac:dyDescent="0.3">
      <c r="A63" s="19">
        <v>61104</v>
      </c>
      <c r="B63" s="14" t="s">
        <v>109</v>
      </c>
      <c r="C63" s="56">
        <v>56014.239999999998</v>
      </c>
      <c r="D63" s="16">
        <v>6452</v>
      </c>
      <c r="E63" s="16">
        <v>11285</v>
      </c>
      <c r="F63" s="16"/>
      <c r="G63" s="16">
        <f t="shared" si="30"/>
        <v>17737</v>
      </c>
      <c r="H63" s="18">
        <f>+C63+G63</f>
        <v>73751.239999999991</v>
      </c>
    </row>
    <row r="64" spans="1:8" s="57" customFormat="1" ht="29.25" customHeight="1" x14ac:dyDescent="0.3">
      <c r="A64" s="19">
        <v>61105</v>
      </c>
      <c r="B64" s="14" t="s">
        <v>110</v>
      </c>
      <c r="C64" s="56">
        <v>111143.79000000001</v>
      </c>
      <c r="D64" s="16">
        <v>-6452</v>
      </c>
      <c r="E64" s="16">
        <v>-11285</v>
      </c>
      <c r="F64" s="16"/>
      <c r="G64" s="16">
        <f t="shared" si="30"/>
        <v>-17737</v>
      </c>
      <c r="H64" s="18">
        <f>+C64+G64</f>
        <v>93406.790000000008</v>
      </c>
    </row>
    <row r="65" spans="1:8" s="57" customFormat="1" ht="29.25" hidden="1" customHeight="1" x14ac:dyDescent="0.3">
      <c r="A65" s="19">
        <v>61107</v>
      </c>
      <c r="B65" s="58" t="s">
        <v>111</v>
      </c>
      <c r="C65" s="56">
        <v>0</v>
      </c>
      <c r="D65" s="56"/>
      <c r="E65" s="56"/>
      <c r="F65" s="16"/>
      <c r="G65" s="16">
        <f t="shared" si="30"/>
        <v>0</v>
      </c>
      <c r="H65" s="18">
        <f t="shared" ref="H65" si="31">+C65+G65</f>
        <v>0</v>
      </c>
    </row>
    <row r="66" spans="1:8" s="57" customFormat="1" ht="27.75" customHeight="1" x14ac:dyDescent="0.3">
      <c r="A66" s="22" t="s">
        <v>112</v>
      </c>
      <c r="B66" s="23" t="s">
        <v>113</v>
      </c>
      <c r="C66" s="53">
        <f t="shared" ref="C66" si="32">+C67</f>
        <v>17757.760000000002</v>
      </c>
      <c r="D66" s="53">
        <f>+D67</f>
        <v>0</v>
      </c>
      <c r="E66" s="53">
        <f t="shared" ref="E66:G66" si="33">+E67</f>
        <v>0</v>
      </c>
      <c r="F66" s="53">
        <f t="shared" si="33"/>
        <v>0</v>
      </c>
      <c r="G66" s="53">
        <f t="shared" si="33"/>
        <v>0</v>
      </c>
      <c r="H66" s="59">
        <f>+H67</f>
        <v>17757.760000000002</v>
      </c>
    </row>
    <row r="67" spans="1:8" s="57" customFormat="1" ht="27.75" customHeight="1" thickBot="1" x14ac:dyDescent="0.35">
      <c r="A67" s="60" t="s">
        <v>114</v>
      </c>
      <c r="B67" s="61" t="s">
        <v>115</v>
      </c>
      <c r="C67" s="62">
        <v>17757.760000000002</v>
      </c>
      <c r="D67" s="63">
        <v>0</v>
      </c>
      <c r="E67" s="63">
        <v>0</v>
      </c>
      <c r="F67" s="63">
        <v>0</v>
      </c>
      <c r="G67" s="63">
        <f t="shared" ref="G67" si="34">SUM(D67:F67)</f>
        <v>0</v>
      </c>
      <c r="H67" s="64">
        <f>+C67+G67</f>
        <v>17757.760000000002</v>
      </c>
    </row>
    <row r="68" spans="1:8" s="57" customFormat="1" ht="24.75" customHeight="1" thickBot="1" x14ac:dyDescent="0.35">
      <c r="A68" s="65"/>
      <c r="B68" s="66" t="s">
        <v>116</v>
      </c>
      <c r="C68" s="67">
        <f t="shared" ref="C68:H68" si="35">C2+C51+C59</f>
        <v>1123035</v>
      </c>
      <c r="D68" s="67">
        <f t="shared" si="35"/>
        <v>0</v>
      </c>
      <c r="E68" s="67">
        <f t="shared" si="35"/>
        <v>-1.0231815394945443E-12</v>
      </c>
      <c r="F68" s="67">
        <f t="shared" si="35"/>
        <v>0</v>
      </c>
      <c r="G68" s="67">
        <f t="shared" si="35"/>
        <v>0</v>
      </c>
      <c r="H68" s="68">
        <f t="shared" si="35"/>
        <v>1123035</v>
      </c>
    </row>
    <row r="69" spans="1:8" s="57" customFormat="1" x14ac:dyDescent="0.2">
      <c r="A69" s="69"/>
      <c r="B69" s="70"/>
      <c r="C69" s="71"/>
      <c r="D69" s="71"/>
      <c r="E69" s="71"/>
      <c r="F69" s="72"/>
      <c r="G69" s="72"/>
      <c r="H69" s="72"/>
    </row>
    <row r="70" spans="1:8" s="57" customFormat="1" x14ac:dyDescent="0.2">
      <c r="A70" s="69"/>
      <c r="B70" s="70"/>
      <c r="C70" s="73">
        <f>+C68-C57-C52-C42-C38-C24-C23-C26</f>
        <v>888256.28</v>
      </c>
      <c r="D70" s="73">
        <f t="shared" ref="D70:G70" si="36">+D68-D57-D52-D42-D38-D24-D23-D26</f>
        <v>0</v>
      </c>
      <c r="E70" s="73">
        <f>+E68-E57-E52-E42-E38-E24-E23-E26</f>
        <v>-1.0231815394945443E-12</v>
      </c>
      <c r="F70" s="73">
        <f t="shared" si="36"/>
        <v>0</v>
      </c>
      <c r="G70" s="73">
        <f t="shared" si="36"/>
        <v>0</v>
      </c>
      <c r="H70" s="73">
        <f>+H68-H57-H52-H42-H38-H24-H23-H26</f>
        <v>888256.28</v>
      </c>
    </row>
    <row r="71" spans="1:8" s="57" customFormat="1" x14ac:dyDescent="0.2">
      <c r="A71" s="69"/>
      <c r="B71" s="70"/>
      <c r="C71" s="71"/>
      <c r="D71" s="73"/>
      <c r="E71" s="71"/>
      <c r="F71" s="71"/>
      <c r="G71" s="71"/>
      <c r="H71" s="71"/>
    </row>
  </sheetData>
  <mergeCells count="1">
    <mergeCell ref="A1:B1"/>
  </mergeCells>
  <printOptions horizontalCentered="1"/>
  <pageMargins left="0.25" right="0.25" top="0.75" bottom="0.75" header="0.3" footer="0.3"/>
  <pageSetup scale="55" orientation="portrait" r:id="rId1"/>
  <headerFooter alignWithMargins="0">
    <oddHeader xml:space="preserve">&amp;L&amp;11TRIBUNAL DE ETICA GUBERNAMENTAL&amp;C&amp;8
&amp;R&amp;11UNIDAD FINANCIERA INSTITUCIONAL&amp;8
</oddHeader>
    <oddFooter>&amp;L&amp;8Saldos al 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3er Trimestre </vt:lpstr>
      <vt:lpstr>'3er Trimestre '!Títulos_a_imprimir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Fernando Marquez Zelada</dc:creator>
  <cp:lastModifiedBy>Marcela Beatriz Barahona Rubio</cp:lastModifiedBy>
  <dcterms:created xsi:type="dcterms:W3CDTF">2021-09-02T14:45:32Z</dcterms:created>
  <dcterms:modified xsi:type="dcterms:W3CDTF">2021-09-02T17:49:15Z</dcterms:modified>
</cp:coreProperties>
</file>