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.colorado\Documents\wcs2019\SOLICITUDES DE INFORMACION 2019\julio\"/>
    </mc:Choice>
  </mc:AlternateContent>
  <bookViews>
    <workbookView xWindow="0" yWindow="0" windowWidth="20490" windowHeight="9915"/>
  </bookViews>
  <sheets>
    <sheet name="PRESUPUESTO 2018" sheetId="2" r:id="rId1"/>
    <sheet name="PRESUPUESTO 2019 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" l="1"/>
  <c r="E20" i="2" s="1"/>
  <c r="E31" i="2"/>
  <c r="D60" i="2"/>
  <c r="C60" i="2"/>
  <c r="E61" i="2"/>
  <c r="E83" i="2"/>
  <c r="E82" i="2" s="1"/>
  <c r="D82" i="2"/>
  <c r="C82" i="2"/>
  <c r="E81" i="2"/>
  <c r="E80" i="2"/>
  <c r="E79" i="2"/>
  <c r="E78" i="2"/>
  <c r="E77" i="2"/>
  <c r="D76" i="2"/>
  <c r="C76" i="2"/>
  <c r="E73" i="2"/>
  <c r="E72" i="2"/>
  <c r="E71" i="2"/>
  <c r="D70" i="2"/>
  <c r="C70" i="2"/>
  <c r="E69" i="2"/>
  <c r="E68" i="2" s="1"/>
  <c r="D68" i="2"/>
  <c r="C68" i="2"/>
  <c r="E65" i="2"/>
  <c r="E64" i="2"/>
  <c r="D63" i="2"/>
  <c r="C63" i="2"/>
  <c r="E62" i="2"/>
  <c r="E59" i="2"/>
  <c r="E58" i="2"/>
  <c r="E57" i="2"/>
  <c r="E56" i="2"/>
  <c r="E55" i="2"/>
  <c r="E54" i="2"/>
  <c r="E53" i="2"/>
  <c r="E52" i="2"/>
  <c r="E51" i="2"/>
  <c r="E50" i="2"/>
  <c r="D49" i="2"/>
  <c r="C49" i="2"/>
  <c r="E48" i="2"/>
  <c r="E47" i="2"/>
  <c r="E46" i="2"/>
  <c r="E45" i="2"/>
  <c r="D44" i="2"/>
  <c r="C44" i="2"/>
  <c r="E43" i="2"/>
  <c r="E42" i="2"/>
  <c r="E41" i="2"/>
  <c r="E40" i="2"/>
  <c r="E39" i="2"/>
  <c r="D26" i="2"/>
  <c r="E37" i="2"/>
  <c r="E36" i="2"/>
  <c r="E35" i="2"/>
  <c r="E34" i="2"/>
  <c r="E33" i="2"/>
  <c r="E32" i="2"/>
  <c r="E30" i="2"/>
  <c r="E29" i="2"/>
  <c r="E28" i="2"/>
  <c r="E27" i="2"/>
  <c r="C26" i="2"/>
  <c r="E23" i="2"/>
  <c r="E22" i="2" s="1"/>
  <c r="D22" i="2"/>
  <c r="C22" i="2"/>
  <c r="D20" i="2"/>
  <c r="C20" i="2"/>
  <c r="E19" i="2"/>
  <c r="E18" i="2"/>
  <c r="D17" i="2"/>
  <c r="C17" i="2"/>
  <c r="E16" i="2"/>
  <c r="E15" i="2"/>
  <c r="D14" i="2"/>
  <c r="C14" i="2"/>
  <c r="E13" i="2"/>
  <c r="E12" i="2"/>
  <c r="D11" i="2"/>
  <c r="C11" i="2"/>
  <c r="E10" i="2"/>
  <c r="E9" i="2"/>
  <c r="E8" i="2"/>
  <c r="D7" i="2"/>
  <c r="C7" i="2"/>
  <c r="E88" i="1"/>
  <c r="D87" i="1"/>
  <c r="C87" i="1"/>
  <c r="E86" i="1"/>
  <c r="E85" i="1"/>
  <c r="E84" i="1"/>
  <c r="E83" i="1"/>
  <c r="E82" i="1"/>
  <c r="D81" i="1"/>
  <c r="C81" i="1"/>
  <c r="E78" i="1"/>
  <c r="E77" i="1"/>
  <c r="E76" i="1"/>
  <c r="D75" i="1"/>
  <c r="C75" i="1"/>
  <c r="C72" i="1" s="1"/>
  <c r="E74" i="1"/>
  <c r="D73" i="1"/>
  <c r="C73" i="1"/>
  <c r="E70" i="1"/>
  <c r="E69" i="1"/>
  <c r="E68" i="1"/>
  <c r="E67" i="1"/>
  <c r="E66" i="1"/>
  <c r="D65" i="1"/>
  <c r="C65" i="1"/>
  <c r="E64" i="1"/>
  <c r="E63" i="1"/>
  <c r="E62" i="1"/>
  <c r="D61" i="1"/>
  <c r="C61" i="1"/>
  <c r="E60" i="1"/>
  <c r="E59" i="1"/>
  <c r="E58" i="1"/>
  <c r="E57" i="1"/>
  <c r="E56" i="1"/>
  <c r="E55" i="1"/>
  <c r="E54" i="1"/>
  <c r="E53" i="1"/>
  <c r="E52" i="1"/>
  <c r="E51" i="1"/>
  <c r="E50" i="1"/>
  <c r="D49" i="1"/>
  <c r="C49" i="1"/>
  <c r="E48" i="1"/>
  <c r="E47" i="1"/>
  <c r="E46" i="1"/>
  <c r="E45" i="1"/>
  <c r="D44" i="1"/>
  <c r="C44" i="1"/>
  <c r="E43" i="1"/>
  <c r="E42" i="1"/>
  <c r="E41" i="1"/>
  <c r="E40" i="1"/>
  <c r="E39" i="1"/>
  <c r="D38" i="1"/>
  <c r="E38" i="1" s="1"/>
  <c r="E37" i="1"/>
  <c r="E36" i="1"/>
  <c r="E35" i="1"/>
  <c r="E34" i="1"/>
  <c r="E33" i="1"/>
  <c r="E32" i="1"/>
  <c r="E31" i="1"/>
  <c r="E30" i="1"/>
  <c r="E29" i="1"/>
  <c r="E28" i="1"/>
  <c r="E27" i="1"/>
  <c r="C26" i="1"/>
  <c r="C25" i="1" s="1"/>
  <c r="E23" i="1"/>
  <c r="E22" i="1" s="1"/>
  <c r="D22" i="1"/>
  <c r="C22" i="1"/>
  <c r="E21" i="1"/>
  <c r="E20" i="1" s="1"/>
  <c r="D20" i="1"/>
  <c r="C20" i="1"/>
  <c r="E19" i="1"/>
  <c r="E18" i="1"/>
  <c r="E17" i="1" s="1"/>
  <c r="D17" i="1"/>
  <c r="C17" i="1"/>
  <c r="E16" i="1"/>
  <c r="E15" i="1"/>
  <c r="D14" i="1"/>
  <c r="C14" i="1"/>
  <c r="E13" i="1"/>
  <c r="E12" i="1"/>
  <c r="D11" i="1"/>
  <c r="C11" i="1"/>
  <c r="E10" i="1"/>
  <c r="E9" i="1"/>
  <c r="E8" i="1"/>
  <c r="D7" i="1"/>
  <c r="C7" i="1"/>
  <c r="E60" i="2" l="1"/>
  <c r="D6" i="2"/>
  <c r="C75" i="2"/>
  <c r="D25" i="2"/>
  <c r="E44" i="2"/>
  <c r="E63" i="2"/>
  <c r="E76" i="2"/>
  <c r="E75" i="2" s="1"/>
  <c r="E11" i="2"/>
  <c r="E14" i="2"/>
  <c r="E17" i="2"/>
  <c r="D67" i="2"/>
  <c r="D75" i="2"/>
  <c r="C67" i="2"/>
  <c r="E7" i="2"/>
  <c r="C25" i="2"/>
  <c r="E49" i="2"/>
  <c r="E70" i="2"/>
  <c r="E67" i="2" s="1"/>
  <c r="E38" i="2"/>
  <c r="E26" i="2" s="1"/>
  <c r="C6" i="2"/>
  <c r="D72" i="1"/>
  <c r="D80" i="1"/>
  <c r="E61" i="1"/>
  <c r="C6" i="1"/>
  <c r="E44" i="1"/>
  <c r="C80" i="1"/>
  <c r="D6" i="1"/>
  <c r="E26" i="1"/>
  <c r="E11" i="1"/>
  <c r="E7" i="1"/>
  <c r="E14" i="1"/>
  <c r="D26" i="1"/>
  <c r="D25" i="1" s="1"/>
  <c r="E65" i="1"/>
  <c r="E73" i="1"/>
  <c r="E49" i="1"/>
  <c r="E87" i="1"/>
  <c r="E75" i="1"/>
  <c r="E81" i="1"/>
  <c r="E6" i="2" l="1"/>
  <c r="D84" i="2"/>
  <c r="E25" i="2"/>
  <c r="C84" i="2"/>
  <c r="D89" i="1"/>
  <c r="E72" i="1"/>
  <c r="C89" i="1"/>
  <c r="E6" i="1"/>
  <c r="E25" i="1"/>
  <c r="E80" i="1"/>
  <c r="E84" i="2" l="1"/>
  <c r="E89" i="1"/>
</calcChain>
</file>

<file path=xl/sharedStrings.xml><?xml version="1.0" encoding="utf-8"?>
<sst xmlns="http://schemas.openxmlformats.org/spreadsheetml/2006/main" count="285" uniqueCount="144">
  <si>
    <t>TRIBUNAL DE ÉTICA GUBERNAMENTAL</t>
  </si>
  <si>
    <t>UNIDAD FIANCIERA INSTITUCIONAL</t>
  </si>
  <si>
    <t>Rubro</t>
  </si>
  <si>
    <t>Descripción</t>
  </si>
  <si>
    <t>Gestión 
Administrativa</t>
  </si>
  <si>
    <t>Gestión
Operativa</t>
  </si>
  <si>
    <t>Total</t>
  </si>
  <si>
    <t>51</t>
  </si>
  <si>
    <t>Remuneraciones</t>
  </si>
  <si>
    <t>511</t>
  </si>
  <si>
    <t>Remuneraciones Permanentes</t>
  </si>
  <si>
    <t>Sueldos</t>
  </si>
  <si>
    <t>Aguinaldos</t>
  </si>
  <si>
    <t>51105</t>
  </si>
  <si>
    <t>Dietas</t>
  </si>
  <si>
    <t>512</t>
  </si>
  <si>
    <t>Remuneraciones Eventuales</t>
  </si>
  <si>
    <t>51201</t>
  </si>
  <si>
    <t>51203</t>
  </si>
  <si>
    <t>514</t>
  </si>
  <si>
    <t>Contribuciones Patronales a Inst de Seg Social Públicas</t>
  </si>
  <si>
    <t>Por Remuneraciones Permanentes</t>
  </si>
  <si>
    <t>51402</t>
  </si>
  <si>
    <t>Por Remuneraciones Eventuales</t>
  </si>
  <si>
    <t>515</t>
  </si>
  <si>
    <t>Contribuciones Patronales a Inst de Seg Social Privadas</t>
  </si>
  <si>
    <t>51502</t>
  </si>
  <si>
    <t>Indemnizaciones</t>
  </si>
  <si>
    <t>Al personal de Servicios Eventual</t>
  </si>
  <si>
    <t>519</t>
  </si>
  <si>
    <t>Remuneraciones Diversas</t>
  </si>
  <si>
    <t>51999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</si>
  <si>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</si>
  <si>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</si>
  <si>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</si>
  <si>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</si>
  <si>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</si>
  <si>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</si>
  <si>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</si>
  <si>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</si>
  <si>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</si>
  <si>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</si>
  <si>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</si>
  <si>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</si>
  <si>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</si>
  <si>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</si>
  <si>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</si>
  <si>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Productos Farmacéuticos y Medicinales</t>
  </si>
  <si>
    <t>Llantas y Neumáticos</t>
  </si>
  <si>
    <t>Combustibles y Lubricantes</t>
  </si>
  <si>
    <t>Minerales no Metálicos y Productos Derivados</t>
  </si>
  <si>
    <t>Minerales Metálicos y Productos Derivados</t>
  </si>
  <si>
    <t>54114</t>
  </si>
  <si>
    <t>Materiales de Oficina</t>
  </si>
  <si>
    <t>54115</t>
  </si>
  <si>
    <t>Materiales Informáticos</t>
  </si>
  <si>
    <t>54116</t>
  </si>
  <si>
    <t>Libros , Textos, Útiles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</si>
  <si>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</si>
  <si>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</si>
  <si>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</si>
  <si>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</si>
  <si>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</si>
  <si>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</si>
  <si>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</si>
  <si>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</si>
  <si>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</si>
  <si>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</si>
  <si>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</si>
  <si>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</si>
  <si>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</si>
  <si>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</si>
  <si>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54204</t>
  </si>
  <si>
    <t>Servicios de Correos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</si>
  <si>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</si>
  <si>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</si>
  <si>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</si>
  <si>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</si>
  <si>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</si>
  <si>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</si>
  <si>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54303</t>
  </si>
  <si>
    <t>Mantenimientos y Reparaciones de Bienes Inmuebles</t>
  </si>
  <si>
    <t>54305</t>
  </si>
  <si>
    <t>Servicios de Publicidad</t>
  </si>
  <si>
    <t>54306</t>
  </si>
  <si>
    <t>Servicios de Vigilancia</t>
  </si>
  <si>
    <t>54307</t>
  </si>
  <si>
    <t>Servicios de Limpiezas y Fumigaciones</t>
  </si>
  <si>
    <t>servicios de Lavado y Planchado</t>
  </si>
  <si>
    <t>54310</t>
  </si>
  <si>
    <t>Servicios de Alimentación</t>
  </si>
  <si>
    <t>54313</t>
  </si>
  <si>
    <t>Impresiones, Publicaciones y Reproducciones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</si>
  <si>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</si>
  <si>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</si>
  <si>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</si>
  <si>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</si>
  <si>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</si>
  <si>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</si>
  <si>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</si>
  <si>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</si>
  <si>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</si>
  <si>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</si>
  <si>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</si>
  <si>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</si>
  <si>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</si>
  <si>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</si>
  <si>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Servicios Jurídicos</t>
  </si>
  <si>
    <t>54505</t>
  </si>
  <si>
    <t>Servicios de Capacitación</t>
  </si>
  <si>
    <t>Desarrollo Informático</t>
  </si>
  <si>
    <t>Estudios e Investigaciones</t>
  </si>
  <si>
    <t>54599</t>
  </si>
  <si>
    <t>Consultorías, Estudios e Investigaciones Diversas</t>
  </si>
  <si>
    <t>55</t>
  </si>
  <si>
    <t>Gastos Financieros y Otros</t>
  </si>
  <si>
    <t>555</t>
  </si>
  <si>
    <t>Impuestos, Tasas y Derechos</t>
  </si>
  <si>
    <t>55507</t>
  </si>
  <si>
    <t>Tasas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</si>
  <si>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</si>
  <si>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</si>
  <si>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</si>
  <si>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</si>
  <si>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</si>
  <si>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</si>
  <si>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Comisiones y Gastos Bancarios</t>
  </si>
  <si>
    <t>61</t>
  </si>
  <si>
    <t>Inversiones en Activos Fijos</t>
  </si>
  <si>
    <t>Bienes Muebles</t>
  </si>
  <si>
    <t>Mobiliarios</t>
  </si>
  <si>
    <t>Maquinaria y Equipo</t>
  </si>
  <si>
    <t>Equipo Informática</t>
  </si>
  <si>
    <t>Vehículos de Transporte</t>
  </si>
  <si>
    <t>Libros y Colecciones</t>
  </si>
  <si>
    <t>614</t>
  </si>
  <si>
    <t>Intangibles</t>
  </si>
  <si>
    <t>61403</t>
  </si>
  <si>
    <t>Derechos de Propiedad Intelectual</t>
  </si>
  <si>
    <t>TOTAL</t>
  </si>
  <si>
    <t>PRESUPUESTO EJERCICIO FISCAL 2019</t>
  </si>
  <si>
    <t>Pasajes al Interior</t>
  </si>
  <si>
    <t>PRESUPUESTO MODIFICADO EJERCICIO FISCAL 2018</t>
  </si>
  <si>
    <t>UNIDAD FINANCIERA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</si>
</sst>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ndara"/>
      <family val="2"/>
    </font>
    <font>
      <sz val="13"/>
      <color theme="1"/>
      <name val="Candara"/>
      <family val="2"/>
    </font>
    <font>
      <b/>
      <sz val="12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4" fontId="5" fillId="2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Protection="1">
      <protection locked="0"/>
    </xf>
    <xf numFmtId="0" fontId="3" fillId="3" borderId="5" xfId="0" applyFont="1" applyFill="1" applyBorder="1" applyProtection="1">
      <protection locked="0"/>
    </xf>
    <xf numFmtId="43" fontId="3" fillId="3" borderId="5" xfId="0" applyNumberFormat="1" applyFont="1" applyFill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43" fontId="3" fillId="0" borderId="9" xfId="0" applyNumberFormat="1" applyFont="1" applyBorder="1" applyProtection="1"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9" xfId="0" applyFont="1" applyBorder="1" applyProtection="1">
      <protection locked="0"/>
    </xf>
    <xf numFmtId="43" fontId="4" fillId="0" borderId="9" xfId="0" applyNumberFormat="1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2" fillId="0" borderId="0" xfId="0" applyFont="1"/>
    <xf numFmtId="0" fontId="3" fillId="0" borderId="8" xfId="0" applyFont="1" applyBorder="1" applyAlignment="1" applyProtection="1">
      <alignment horizontal="left"/>
      <protection locked="0"/>
    </xf>
    <xf numFmtId="0" fontId="4" fillId="0" borderId="11" xfId="0" applyFont="1" applyBorder="1" applyProtection="1">
      <protection locked="0"/>
    </xf>
    <xf numFmtId="0" fontId="4" fillId="0" borderId="12" xfId="0" applyFont="1" applyBorder="1" applyProtection="1">
      <protection locked="0"/>
    </xf>
    <xf numFmtId="43" fontId="4" fillId="0" borderId="12" xfId="0" applyNumberFormat="1" applyFont="1" applyBorder="1" applyProtection="1">
      <protection locked="0"/>
    </xf>
    <xf numFmtId="0" fontId="4" fillId="0" borderId="0" xfId="0" applyFont="1" applyBorder="1" applyProtection="1">
      <protection locked="0"/>
    </xf>
    <xf numFmtId="43" fontId="4" fillId="0" borderId="0" xfId="0" applyNumberFormat="1" applyFont="1" applyBorder="1" applyProtection="1">
      <protection locked="0"/>
    </xf>
    <xf numFmtId="0" fontId="3" fillId="3" borderId="6" xfId="0" applyFont="1" applyFill="1" applyBorder="1" applyProtection="1">
      <protection locked="0"/>
    </xf>
    <xf numFmtId="0" fontId="3" fillId="3" borderId="14" xfId="0" applyFont="1" applyFill="1" applyBorder="1" applyProtection="1">
      <protection locked="0"/>
    </xf>
    <xf numFmtId="43" fontId="3" fillId="3" borderId="14" xfId="0" applyNumberFormat="1" applyFont="1" applyFill="1" applyBorder="1" applyProtection="1">
      <protection locked="0"/>
    </xf>
    <xf numFmtId="44" fontId="4" fillId="0" borderId="9" xfId="0" applyNumberFormat="1" applyFont="1" applyBorder="1" applyProtection="1">
      <protection locked="0"/>
    </xf>
    <xf numFmtId="43" fontId="4" fillId="0" borderId="9" xfId="1" applyFont="1" applyBorder="1" applyProtection="1">
      <protection locked="0"/>
    </xf>
    <xf numFmtId="0" fontId="4" fillId="0" borderId="11" xfId="0" applyFont="1" applyBorder="1" applyAlignment="1" applyProtection="1">
      <alignment horizontal="left"/>
      <protection locked="0"/>
    </xf>
    <xf numFmtId="43" fontId="4" fillId="0" borderId="12" xfId="1" applyFont="1" applyBorder="1" applyProtection="1">
      <protection locked="0"/>
    </xf>
    <xf numFmtId="0" fontId="4" fillId="0" borderId="15" xfId="0" applyFont="1" applyBorder="1" applyProtection="1">
      <protection locked="0"/>
    </xf>
    <xf numFmtId="0" fontId="4" fillId="0" borderId="16" xfId="0" applyFont="1" applyBorder="1" applyProtection="1">
      <protection locked="0"/>
    </xf>
    <xf numFmtId="43" fontId="4" fillId="0" borderId="16" xfId="0" applyNumberFormat="1" applyFont="1" applyBorder="1" applyProtection="1">
      <protection locked="0"/>
    </xf>
    <xf numFmtId="43" fontId="3" fillId="3" borderId="14" xfId="1" applyFont="1" applyFill="1" applyBorder="1" applyProtection="1">
      <protection locked="0"/>
    </xf>
    <xf numFmtId="43" fontId="3" fillId="0" borderId="9" xfId="1" applyFont="1" applyBorder="1" applyProtection="1"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" xfId="0" applyFont="1" applyBorder="1"/>
    <xf numFmtId="0" fontId="3" fillId="0" borderId="2" xfId="0" applyFont="1" applyFill="1" applyBorder="1" applyProtection="1">
      <protection locked="0"/>
    </xf>
    <xf numFmtId="43" fontId="3" fillId="0" borderId="2" xfId="1" applyFont="1" applyBorder="1"/>
    <xf numFmtId="44" fontId="0" fillId="0" borderId="0" xfId="0" applyNumberFormat="1"/>
    <xf numFmtId="43" fontId="3" fillId="3" borderId="17" xfId="0" applyNumberFormat="1" applyFont="1" applyFill="1" applyBorder="1" applyProtection="1">
      <protection locked="0"/>
    </xf>
    <xf numFmtId="43" fontId="3" fillId="0" borderId="10" xfId="0" applyNumberFormat="1" applyFont="1" applyBorder="1" applyProtection="1">
      <protection locked="0"/>
    </xf>
    <xf numFmtId="43" fontId="4" fillId="0" borderId="10" xfId="0" applyNumberFormat="1" applyFont="1" applyBorder="1" applyProtection="1">
      <protection locked="0"/>
    </xf>
    <xf numFmtId="43" fontId="4" fillId="0" borderId="13" xfId="0" applyNumberFormat="1" applyFont="1" applyBorder="1" applyProtection="1">
      <protection locked="0"/>
    </xf>
    <xf numFmtId="43" fontId="3" fillId="3" borderId="7" xfId="0" applyNumberFormat="1" applyFont="1" applyFill="1" applyBorder="1" applyProtection="1">
      <protection locked="0"/>
    </xf>
    <xf numFmtId="43" fontId="3" fillId="3" borderId="7" xfId="1" applyFont="1" applyFill="1" applyBorder="1" applyProtection="1">
      <protection locked="0"/>
    </xf>
    <xf numFmtId="43" fontId="3" fillId="0" borderId="10" xfId="1" applyFont="1" applyBorder="1" applyProtection="1">
      <protection locked="0"/>
    </xf>
    <xf numFmtId="43" fontId="4" fillId="0" borderId="10" xfId="1" applyFont="1" applyBorder="1" applyProtection="1">
      <protection locked="0"/>
    </xf>
    <xf numFmtId="43" fontId="4" fillId="0" borderId="13" xfId="1" applyFont="1" applyBorder="1"/>
    <xf numFmtId="43" fontId="3" fillId="0" borderId="3" xfId="1" applyFont="1" applyBorder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abSelected="1" topLeftCell="A8" workbookViewId="0">
      <selection activeCell="B10" sqref="B10"/>
    </sheetView>
  </sheetViews>
  <sheetFormatPr baseColWidth="10" defaultRowHeight="15" x14ac:dyDescent="0.25"/>
  <cols>
    <col min="2" max="2" width="59.42578125" bestFit="1" customWidth="1"/>
    <col min="3" max="3" width="16.140625" style="40" customWidth="1"/>
    <col min="4" max="4" width="15.7109375" customWidth="1"/>
    <col min="5" max="5" width="16.42578125" customWidth="1"/>
  </cols>
  <sheetData>
    <row r="1" spans="1:5" ht="17.25" x14ac:dyDescent="0.3">
      <c r="A1" s="51" t="s">
        <v>0</v>
      </c>
      <c r="B1" s="51"/>
      <c r="C1" s="51"/>
      <c r="D1" s="51"/>
      <c r="E1" s="51"/>
    </row>
    <row r="2" spans="1:5" ht="17.25" x14ac:dyDescent="0.3">
      <c r="A2" s="51" t="s">
        <v>1</v>
      </c>
      <c r="B2" s="51"/>
      <c r="C2" s="51"/>
      <c r="D2" s="51"/>
      <c r="E2" s="51"/>
    </row>
    <row r="3" spans="1:5" ht="17.25" x14ac:dyDescent="0.3">
      <c r="A3" s="51" t="s">
        <v>142</v>
      </c>
      <c r="B3" s="51"/>
      <c r="C3" s="51"/>
      <c r="D3" s="51"/>
      <c r="E3" s="51"/>
    </row>
    <row r="4" spans="1:5" ht="18" thickBot="1" x14ac:dyDescent="0.35">
      <c r="A4" s="1"/>
      <c r="B4" s="1"/>
      <c r="C4" s="1"/>
      <c r="D4" s="2"/>
      <c r="E4" s="2"/>
    </row>
    <row r="5" spans="1:5" ht="32.25" thickBot="1" x14ac:dyDescent="0.3">
      <c r="A5" s="3" t="s">
        <v>2</v>
      </c>
      <c r="B5" s="4" t="s">
        <v>3</v>
      </c>
      <c r="C5" s="5" t="s">
        <v>4</v>
      </c>
      <c r="D5" s="5" t="s">
        <v>5</v>
      </c>
      <c r="E5" s="6" t="s">
        <v>6</v>
      </c>
    </row>
    <row r="6" spans="1:5" ht="17.25" x14ac:dyDescent="0.3">
      <c r="A6" s="7" t="s">
        <v>7</v>
      </c>
      <c r="B6" s="8" t="s">
        <v>8</v>
      </c>
      <c r="C6" s="9">
        <f>+C7+C11+C14+C17+C22+C20</f>
        <v>916208.99999999988</v>
      </c>
      <c r="D6" s="9">
        <f>+D7+D11+D14+D17+D22+D20</f>
        <v>806070.00000000012</v>
      </c>
      <c r="E6" s="41">
        <f>+E7+E11+E14+E17+E22+E20</f>
        <v>1722279</v>
      </c>
    </row>
    <row r="7" spans="1:5" ht="17.25" x14ac:dyDescent="0.3">
      <c r="A7" s="10" t="s">
        <v>9</v>
      </c>
      <c r="B7" s="11" t="s">
        <v>10</v>
      </c>
      <c r="C7" s="12">
        <f>SUM(C8:C10)</f>
        <v>253688.71</v>
      </c>
      <c r="D7" s="12">
        <f t="shared" ref="D7:E7" si="0">SUM(D8:D10)</f>
        <v>0</v>
      </c>
      <c r="E7" s="42">
        <f t="shared" si="0"/>
        <v>253688.71</v>
      </c>
    </row>
    <row r="8" spans="1:5" ht="17.25" x14ac:dyDescent="0.3">
      <c r="A8" s="13">
        <v>51101</v>
      </c>
      <c r="B8" s="14" t="s">
        <v>11</v>
      </c>
      <c r="C8" s="15">
        <v>250538.71</v>
      </c>
      <c r="D8" s="15"/>
      <c r="E8" s="43">
        <f>SUM(C8:D8)</f>
        <v>250538.71</v>
      </c>
    </row>
    <row r="9" spans="1:5" ht="17.25" x14ac:dyDescent="0.3">
      <c r="A9" s="13">
        <v>51103</v>
      </c>
      <c r="B9" s="14" t="s">
        <v>12</v>
      </c>
      <c r="C9" s="15">
        <v>2250</v>
      </c>
      <c r="D9" s="15"/>
      <c r="E9" s="43">
        <f>SUM(C9:D9)</f>
        <v>2250</v>
      </c>
    </row>
    <row r="10" spans="1:5" ht="17.25" x14ac:dyDescent="0.3">
      <c r="A10" s="16" t="s">
        <v>13</v>
      </c>
      <c r="B10" s="14" t="s">
        <v>14</v>
      </c>
      <c r="C10" s="15">
        <v>900</v>
      </c>
      <c r="D10" s="15">
        <v>0</v>
      </c>
      <c r="E10" s="43">
        <f>SUM(C10:D10)</f>
        <v>900</v>
      </c>
    </row>
    <row r="11" spans="1:5" s="17" customFormat="1" ht="17.25" x14ac:dyDescent="0.3">
      <c r="A11" s="10" t="s">
        <v>15</v>
      </c>
      <c r="B11" s="11" t="s">
        <v>16</v>
      </c>
      <c r="C11" s="12">
        <f>SUM(C12:C13)</f>
        <v>578305.22</v>
      </c>
      <c r="D11" s="12">
        <f t="shared" ref="D11:E11" si="1">SUM(D12:D13)</f>
        <v>721621.54</v>
      </c>
      <c r="E11" s="42">
        <f t="shared" si="1"/>
        <v>1299926.76</v>
      </c>
    </row>
    <row r="12" spans="1:5" ht="17.25" x14ac:dyDescent="0.3">
      <c r="A12" s="16" t="s">
        <v>17</v>
      </c>
      <c r="B12" s="14" t="s">
        <v>11</v>
      </c>
      <c r="C12" s="15">
        <v>541421.22</v>
      </c>
      <c r="D12" s="15">
        <v>683386.54</v>
      </c>
      <c r="E12" s="43">
        <f>SUM(C12:D12)</f>
        <v>1224807.76</v>
      </c>
    </row>
    <row r="13" spans="1:5" ht="17.25" x14ac:dyDescent="0.3">
      <c r="A13" s="16" t="s">
        <v>18</v>
      </c>
      <c r="B13" s="14" t="s">
        <v>12</v>
      </c>
      <c r="C13" s="15">
        <v>36884</v>
      </c>
      <c r="D13" s="15">
        <v>38235</v>
      </c>
      <c r="E13" s="43">
        <f>SUM(C13:D13)</f>
        <v>75119</v>
      </c>
    </row>
    <row r="14" spans="1:5" s="17" customFormat="1" ht="17.25" x14ac:dyDescent="0.3">
      <c r="A14" s="10" t="s">
        <v>19</v>
      </c>
      <c r="B14" s="11" t="s">
        <v>20</v>
      </c>
      <c r="C14" s="12">
        <f>SUM(C15:C16)</f>
        <v>35561.839999999997</v>
      </c>
      <c r="D14" s="12">
        <f t="shared" ref="D14:E14" si="2">SUM(D15:D16)</f>
        <v>32119.67</v>
      </c>
      <c r="E14" s="42">
        <f t="shared" si="2"/>
        <v>67681.509999999995</v>
      </c>
    </row>
    <row r="15" spans="1:5" ht="17.25" x14ac:dyDescent="0.3">
      <c r="A15" s="13">
        <v>51401</v>
      </c>
      <c r="B15" s="14" t="s">
        <v>21</v>
      </c>
      <c r="C15" s="15">
        <v>6700</v>
      </c>
      <c r="D15" s="15"/>
      <c r="E15" s="43">
        <f>SUM(C15:D15)</f>
        <v>6700</v>
      </c>
    </row>
    <row r="16" spans="1:5" ht="17.25" x14ac:dyDescent="0.3">
      <c r="A16" s="16" t="s">
        <v>22</v>
      </c>
      <c r="B16" s="14" t="s">
        <v>23</v>
      </c>
      <c r="C16" s="15">
        <v>28861.84</v>
      </c>
      <c r="D16" s="15">
        <v>32119.67</v>
      </c>
      <c r="E16" s="43">
        <f>SUM(C16:D16)</f>
        <v>60981.509999999995</v>
      </c>
    </row>
    <row r="17" spans="1:5" s="17" customFormat="1" ht="17.25" x14ac:dyDescent="0.3">
      <c r="A17" s="10" t="s">
        <v>24</v>
      </c>
      <c r="B17" s="11" t="s">
        <v>25</v>
      </c>
      <c r="C17" s="12">
        <f>SUM(C18:C19)</f>
        <v>48653.229999999996</v>
      </c>
      <c r="D17" s="12">
        <f t="shared" ref="D17:E17" si="3">SUM(D18:D19)</f>
        <v>50738.79</v>
      </c>
      <c r="E17" s="42">
        <f t="shared" si="3"/>
        <v>99392.02</v>
      </c>
    </row>
    <row r="18" spans="1:5" ht="17.25" x14ac:dyDescent="0.3">
      <c r="A18" s="13">
        <v>51501</v>
      </c>
      <c r="B18" s="14" t="s">
        <v>21</v>
      </c>
      <c r="C18" s="15">
        <v>12357.41</v>
      </c>
      <c r="D18" s="15"/>
      <c r="E18" s="43">
        <f>SUM(C18:D18)</f>
        <v>12357.41</v>
      </c>
    </row>
    <row r="19" spans="1:5" ht="17.25" x14ac:dyDescent="0.3">
      <c r="A19" s="16" t="s">
        <v>26</v>
      </c>
      <c r="B19" s="14" t="s">
        <v>23</v>
      </c>
      <c r="C19" s="15">
        <v>36295.82</v>
      </c>
      <c r="D19" s="15">
        <v>50738.79</v>
      </c>
      <c r="E19" s="43">
        <f>SUM(C19:D19)</f>
        <v>87034.61</v>
      </c>
    </row>
    <row r="20" spans="1:5" s="17" customFormat="1" ht="17.25" x14ac:dyDescent="0.3">
      <c r="A20" s="18">
        <v>517</v>
      </c>
      <c r="B20" s="11" t="s">
        <v>27</v>
      </c>
      <c r="C20" s="12">
        <f>+C21</f>
        <v>0</v>
      </c>
      <c r="D20" s="12">
        <f>+D21</f>
        <v>0</v>
      </c>
      <c r="E20" s="42">
        <f>+E21</f>
        <v>0</v>
      </c>
    </row>
    <row r="21" spans="1:5" ht="17.25" x14ac:dyDescent="0.3">
      <c r="A21" s="13">
        <v>51702</v>
      </c>
      <c r="B21" s="14" t="s">
        <v>28</v>
      </c>
      <c r="C21" s="15"/>
      <c r="D21" s="15"/>
      <c r="E21" s="43">
        <f>SUM(C21:D21)</f>
        <v>0</v>
      </c>
    </row>
    <row r="22" spans="1:5" s="17" customFormat="1" ht="17.25" x14ac:dyDescent="0.3">
      <c r="A22" s="10" t="s">
        <v>29</v>
      </c>
      <c r="B22" s="11" t="s">
        <v>30</v>
      </c>
      <c r="C22" s="12">
        <f>+C23</f>
        <v>0</v>
      </c>
      <c r="D22" s="12">
        <f>+D23</f>
        <v>1590</v>
      </c>
      <c r="E22" s="42">
        <f>+E23</f>
        <v>1590</v>
      </c>
    </row>
    <row r="23" spans="1:5" ht="18" thickBot="1" x14ac:dyDescent="0.35">
      <c r="A23" s="19" t="s">
        <v>31</v>
      </c>
      <c r="B23" s="20" t="s">
        <v>30</v>
      </c>
      <c r="C23" s="21"/>
      <c r="D23" s="21">
        <v>1590</v>
      </c>
      <c r="E23" s="44">
        <f>SUM(C23:D23)</f>
        <v>1590</v>
      </c>
    </row>
    <row r="24" spans="1:5" ht="18" thickBot="1" x14ac:dyDescent="0.35">
      <c r="A24" s="22"/>
      <c r="B24" s="22"/>
      <c r="C24" s="23"/>
      <c r="D24" s="23"/>
      <c r="E24" s="23"/>
    </row>
    <row r="25" spans="1:5" ht="17.25" x14ac:dyDescent="0.3">
      <c r="A25" s="24" t="s">
        <v>32</v>
      </c>
      <c r="B25" s="25" t="s">
        <v>33</v>
      </c>
      <c r="C25" s="26">
        <f>+C26+C44+C49+C60+C63</f>
        <v>574183</v>
      </c>
      <c r="D25" s="26">
        <f>+D26+D44+D49+D60+D63</f>
        <v>162500</v>
      </c>
      <c r="E25" s="45">
        <f>+E26+E44+E49+E60+E63</f>
        <v>736683</v>
      </c>
    </row>
    <row r="26" spans="1:5" ht="17.25" x14ac:dyDescent="0.3">
      <c r="A26" s="10" t="s">
        <v>34</v>
      </c>
      <c r="B26" s="11" t="s">
        <v>35</v>
      </c>
      <c r="C26" s="12">
        <f>SUM(C27:C43)</f>
        <v>71658.840000000011</v>
      </c>
      <c r="D26" s="12">
        <f>SUM(D27:D43)</f>
        <v>27365.29</v>
      </c>
      <c r="E26" s="42">
        <f>SUM(E27:E43)</f>
        <v>99024.130000000019</v>
      </c>
    </row>
    <row r="27" spans="1:5" ht="17.25" x14ac:dyDescent="0.3">
      <c r="A27" s="16" t="s">
        <v>36</v>
      </c>
      <c r="B27" s="14" t="s">
        <v>37</v>
      </c>
      <c r="C27" s="15">
        <v>5029.7100000000009</v>
      </c>
      <c r="D27" s="15">
        <v>0</v>
      </c>
      <c r="E27" s="43">
        <f t="shared" ref="E27:E65" si="4">SUM(C27:D27)</f>
        <v>5029.7100000000009</v>
      </c>
    </row>
    <row r="28" spans="1:5" ht="17.25" x14ac:dyDescent="0.3">
      <c r="A28" s="13">
        <v>54103</v>
      </c>
      <c r="B28" s="14" t="s">
        <v>38</v>
      </c>
      <c r="C28" s="15">
        <v>2586.5500000000002</v>
      </c>
      <c r="D28" s="15">
        <v>0</v>
      </c>
      <c r="E28" s="43">
        <f t="shared" si="4"/>
        <v>2586.5500000000002</v>
      </c>
    </row>
    <row r="29" spans="1:5" ht="17.25" x14ac:dyDescent="0.3">
      <c r="A29" s="16" t="s">
        <v>39</v>
      </c>
      <c r="B29" s="14" t="s">
        <v>40</v>
      </c>
      <c r="C29" s="15">
        <v>2984.4</v>
      </c>
      <c r="D29" s="15">
        <v>0</v>
      </c>
      <c r="E29" s="43">
        <f t="shared" si="4"/>
        <v>2984.4</v>
      </c>
    </row>
    <row r="30" spans="1:5" ht="17.25" x14ac:dyDescent="0.3">
      <c r="A30" s="16" t="s">
        <v>41</v>
      </c>
      <c r="B30" s="14" t="s">
        <v>42</v>
      </c>
      <c r="C30" s="15">
        <v>8475.15</v>
      </c>
      <c r="D30" s="15">
        <v>2291</v>
      </c>
      <c r="E30" s="43">
        <f t="shared" si="4"/>
        <v>10766.15</v>
      </c>
    </row>
    <row r="31" spans="1:5" ht="17.25" hidden="1" x14ac:dyDescent="0.3">
      <c r="A31" s="16" t="s">
        <v>43</v>
      </c>
      <c r="B31" s="14" t="s">
        <v>44</v>
      </c>
      <c r="C31" s="15">
        <v>0</v>
      </c>
      <c r="D31" s="15">
        <v>0</v>
      </c>
      <c r="E31" s="43">
        <f t="shared" si="4"/>
        <v>0</v>
      </c>
    </row>
    <row r="32" spans="1:5" ht="17.25" x14ac:dyDescent="0.3">
      <c r="A32" s="16" t="s">
        <v>45</v>
      </c>
      <c r="B32" s="14" t="s">
        <v>46</v>
      </c>
      <c r="C32" s="15">
        <v>4200</v>
      </c>
      <c r="D32" s="15">
        <v>2525.59</v>
      </c>
      <c r="E32" s="43">
        <f t="shared" si="4"/>
        <v>6725.59</v>
      </c>
    </row>
    <row r="33" spans="1:5" ht="17.25" x14ac:dyDescent="0.3">
      <c r="A33" s="13">
        <v>54108</v>
      </c>
      <c r="B33" s="14" t="s">
        <v>47</v>
      </c>
      <c r="C33" s="15">
        <v>131.59</v>
      </c>
      <c r="D33" s="15">
        <v>0</v>
      </c>
      <c r="E33" s="43">
        <f t="shared" si="4"/>
        <v>131.59</v>
      </c>
    </row>
    <row r="34" spans="1:5" ht="17.25" x14ac:dyDescent="0.3">
      <c r="A34" s="13">
        <v>54109</v>
      </c>
      <c r="B34" s="14" t="s">
        <v>48</v>
      </c>
      <c r="C34" s="15">
        <v>1983.9999999999995</v>
      </c>
      <c r="D34" s="15">
        <v>0</v>
      </c>
      <c r="E34" s="43">
        <f t="shared" si="4"/>
        <v>1983.9999999999995</v>
      </c>
    </row>
    <row r="35" spans="1:5" ht="17.25" x14ac:dyDescent="0.3">
      <c r="A35" s="13">
        <v>54110</v>
      </c>
      <c r="B35" s="14" t="s">
        <v>49</v>
      </c>
      <c r="C35" s="15">
        <v>15505.95</v>
      </c>
      <c r="D35" s="15">
        <v>0</v>
      </c>
      <c r="E35" s="43">
        <f t="shared" si="4"/>
        <v>15505.95</v>
      </c>
    </row>
    <row r="36" spans="1:5" ht="17.25" x14ac:dyDescent="0.3">
      <c r="A36" s="13">
        <v>54111</v>
      </c>
      <c r="B36" s="14" t="s">
        <v>50</v>
      </c>
      <c r="C36" s="15">
        <v>153.56</v>
      </c>
      <c r="D36" s="15">
        <v>0</v>
      </c>
      <c r="E36" s="43">
        <f t="shared" si="4"/>
        <v>153.56</v>
      </c>
    </row>
    <row r="37" spans="1:5" ht="17.25" x14ac:dyDescent="0.3">
      <c r="A37" s="13">
        <v>54112</v>
      </c>
      <c r="B37" s="14" t="s">
        <v>51</v>
      </c>
      <c r="C37" s="15">
        <v>438.2299999999999</v>
      </c>
      <c r="D37" s="15">
        <v>0</v>
      </c>
      <c r="E37" s="43">
        <f t="shared" si="4"/>
        <v>438.2299999999999</v>
      </c>
    </row>
    <row r="38" spans="1:5" ht="17.25" x14ac:dyDescent="0.3">
      <c r="A38" s="16" t="s">
        <v>52</v>
      </c>
      <c r="B38" s="14" t="s">
        <v>53</v>
      </c>
      <c r="C38" s="15">
        <v>2489.7800000000002</v>
      </c>
      <c r="D38" s="15">
        <v>940.01</v>
      </c>
      <c r="E38" s="43">
        <f t="shared" si="4"/>
        <v>3429.79</v>
      </c>
    </row>
    <row r="39" spans="1:5" ht="17.25" x14ac:dyDescent="0.3">
      <c r="A39" s="16" t="s">
        <v>54</v>
      </c>
      <c r="B39" s="14" t="s">
        <v>55</v>
      </c>
      <c r="C39" s="15">
        <v>14123.090000000002</v>
      </c>
      <c r="D39" s="15">
        <v>1600</v>
      </c>
      <c r="E39" s="43">
        <f t="shared" si="4"/>
        <v>15723.090000000002</v>
      </c>
    </row>
    <row r="40" spans="1:5" ht="17.25" x14ac:dyDescent="0.3">
      <c r="A40" s="16" t="s">
        <v>56</v>
      </c>
      <c r="B40" s="14" t="s">
        <v>57</v>
      </c>
      <c r="C40" s="15">
        <v>37.1099999999999</v>
      </c>
      <c r="D40" s="15">
        <v>1407.99</v>
      </c>
      <c r="E40" s="43">
        <f t="shared" si="4"/>
        <v>1445.1</v>
      </c>
    </row>
    <row r="41" spans="1:5" ht="17.25" x14ac:dyDescent="0.3">
      <c r="A41" s="16" t="s">
        <v>58</v>
      </c>
      <c r="B41" s="14" t="s">
        <v>59</v>
      </c>
      <c r="C41" s="15">
        <v>1459.41</v>
      </c>
      <c r="D41" s="15">
        <v>0</v>
      </c>
      <c r="E41" s="43">
        <f t="shared" si="4"/>
        <v>1459.41</v>
      </c>
    </row>
    <row r="42" spans="1:5" ht="17.25" x14ac:dyDescent="0.3">
      <c r="A42" s="16" t="s">
        <v>60</v>
      </c>
      <c r="B42" s="14" t="s">
        <v>61</v>
      </c>
      <c r="C42" s="15">
        <v>4766.3500000000004</v>
      </c>
      <c r="D42" s="15">
        <v>11927.28</v>
      </c>
      <c r="E42" s="43">
        <f t="shared" si="4"/>
        <v>16693.63</v>
      </c>
    </row>
    <row r="43" spans="1:5" ht="17.25" x14ac:dyDescent="0.3">
      <c r="A43" s="16" t="s">
        <v>62</v>
      </c>
      <c r="B43" s="14" t="s">
        <v>63</v>
      </c>
      <c r="C43" s="15">
        <v>7293.9600000000009</v>
      </c>
      <c r="D43" s="15">
        <v>6673.42</v>
      </c>
      <c r="E43" s="43">
        <f t="shared" si="4"/>
        <v>13967.380000000001</v>
      </c>
    </row>
    <row r="44" spans="1:5" ht="17.25" x14ac:dyDescent="0.3">
      <c r="A44" s="10" t="s">
        <v>64</v>
      </c>
      <c r="B44" s="11" t="s">
        <v>65</v>
      </c>
      <c r="C44" s="12">
        <f>SUM(C45:C48)</f>
        <v>66351.64</v>
      </c>
      <c r="D44" s="12">
        <f>SUM(D45:D48)</f>
        <v>0</v>
      </c>
      <c r="E44" s="42">
        <f>SUM(E45:E48)</f>
        <v>66351.64</v>
      </c>
    </row>
    <row r="45" spans="1:5" ht="17.25" x14ac:dyDescent="0.3">
      <c r="A45" s="16" t="s">
        <v>66</v>
      </c>
      <c r="B45" s="14" t="s">
        <v>67</v>
      </c>
      <c r="C45" s="15">
        <v>30891.13</v>
      </c>
      <c r="D45" s="15">
        <v>0</v>
      </c>
      <c r="E45" s="43">
        <f t="shared" si="4"/>
        <v>30891.13</v>
      </c>
    </row>
    <row r="46" spans="1:5" ht="17.25" x14ac:dyDescent="0.3">
      <c r="A46" s="16" t="s">
        <v>68</v>
      </c>
      <c r="B46" s="14" t="s">
        <v>69</v>
      </c>
      <c r="C46" s="15">
        <v>2284.3200000000002</v>
      </c>
      <c r="D46" s="15">
        <v>0</v>
      </c>
      <c r="E46" s="43">
        <f t="shared" si="4"/>
        <v>2284.3200000000002</v>
      </c>
    </row>
    <row r="47" spans="1:5" ht="17.25" x14ac:dyDescent="0.3">
      <c r="A47" s="16" t="s">
        <v>70</v>
      </c>
      <c r="B47" s="14" t="s">
        <v>71</v>
      </c>
      <c r="C47" s="15">
        <v>32079.519999999997</v>
      </c>
      <c r="D47" s="15">
        <v>0</v>
      </c>
      <c r="E47" s="43">
        <f t="shared" si="4"/>
        <v>32079.519999999997</v>
      </c>
    </row>
    <row r="48" spans="1:5" ht="17.25" x14ac:dyDescent="0.3">
      <c r="A48" s="16" t="s">
        <v>72</v>
      </c>
      <c r="B48" s="14" t="s">
        <v>73</v>
      </c>
      <c r="C48" s="15">
        <v>1096.67</v>
      </c>
      <c r="D48" s="15"/>
      <c r="E48" s="43">
        <f t="shared" si="4"/>
        <v>1096.67</v>
      </c>
    </row>
    <row r="49" spans="1:5" ht="17.25" x14ac:dyDescent="0.3">
      <c r="A49" s="10" t="s">
        <v>74</v>
      </c>
      <c r="B49" s="11" t="s">
        <v>75</v>
      </c>
      <c r="C49" s="12">
        <f>SUM(C50:C59)</f>
        <v>425196.52</v>
      </c>
      <c r="D49" s="12">
        <f>SUM(D50:D59)</f>
        <v>89130.69</v>
      </c>
      <c r="E49" s="42">
        <f>SUM(E50:E59)</f>
        <v>514327.20999999996</v>
      </c>
    </row>
    <row r="50" spans="1:5" ht="17.25" x14ac:dyDescent="0.3">
      <c r="A50" s="16" t="s">
        <v>76</v>
      </c>
      <c r="B50" s="14" t="s">
        <v>77</v>
      </c>
      <c r="C50" s="15">
        <v>32052.400000000001</v>
      </c>
      <c r="D50" s="15">
        <v>0</v>
      </c>
      <c r="E50" s="43">
        <f t="shared" si="4"/>
        <v>32052.400000000001</v>
      </c>
    </row>
    <row r="51" spans="1:5" ht="17.25" x14ac:dyDescent="0.3">
      <c r="A51" s="16" t="s">
        <v>78</v>
      </c>
      <c r="B51" s="14" t="s">
        <v>79</v>
      </c>
      <c r="C51" s="15">
        <v>19267.25</v>
      </c>
      <c r="D51" s="15">
        <v>0</v>
      </c>
      <c r="E51" s="43">
        <f t="shared" si="4"/>
        <v>19267.25</v>
      </c>
    </row>
    <row r="52" spans="1:5" ht="17.25" x14ac:dyDescent="0.3">
      <c r="A52" s="16" t="s">
        <v>80</v>
      </c>
      <c r="B52" s="14" t="s">
        <v>81</v>
      </c>
      <c r="C52" s="15">
        <v>53549.749999999993</v>
      </c>
      <c r="D52" s="15">
        <v>987.69</v>
      </c>
      <c r="E52" s="43">
        <f t="shared" si="4"/>
        <v>54537.439999999995</v>
      </c>
    </row>
    <row r="53" spans="1:5" ht="14.25" customHeight="1" x14ac:dyDescent="0.3">
      <c r="A53" s="16" t="s">
        <v>82</v>
      </c>
      <c r="B53" s="14" t="s">
        <v>83</v>
      </c>
      <c r="C53" s="15">
        <v>1394.93</v>
      </c>
      <c r="D53" s="15">
        <v>21593</v>
      </c>
      <c r="E53" s="43">
        <f t="shared" si="4"/>
        <v>22987.93</v>
      </c>
    </row>
    <row r="54" spans="1:5" ht="17.25" x14ac:dyDescent="0.3">
      <c r="A54" s="16" t="s">
        <v>84</v>
      </c>
      <c r="B54" s="14" t="s">
        <v>85</v>
      </c>
      <c r="C54" s="15">
        <v>50880</v>
      </c>
      <c r="D54" s="15">
        <v>0</v>
      </c>
      <c r="E54" s="43">
        <f t="shared" si="4"/>
        <v>50880</v>
      </c>
    </row>
    <row r="55" spans="1:5" ht="17.25" x14ac:dyDescent="0.3">
      <c r="A55" s="16" t="s">
        <v>86</v>
      </c>
      <c r="B55" s="14" t="s">
        <v>87</v>
      </c>
      <c r="C55" s="15">
        <v>27009.69</v>
      </c>
      <c r="D55" s="15">
        <v>0</v>
      </c>
      <c r="E55" s="43">
        <f t="shared" si="4"/>
        <v>27009.69</v>
      </c>
    </row>
    <row r="56" spans="1:5" ht="17.25" x14ac:dyDescent="0.3">
      <c r="A56" s="16" t="s">
        <v>89</v>
      </c>
      <c r="B56" s="14" t="s">
        <v>90</v>
      </c>
      <c r="C56" s="15">
        <v>13337.19</v>
      </c>
      <c r="D56" s="15">
        <v>57050</v>
      </c>
      <c r="E56" s="43">
        <f t="shared" si="4"/>
        <v>70387.19</v>
      </c>
    </row>
    <row r="57" spans="1:5" ht="17.25" x14ac:dyDescent="0.3">
      <c r="A57" s="16" t="s">
        <v>91</v>
      </c>
      <c r="B57" s="14" t="s">
        <v>92</v>
      </c>
      <c r="C57" s="15">
        <v>342.67999999999995</v>
      </c>
      <c r="D57" s="15">
        <v>8500</v>
      </c>
      <c r="E57" s="43">
        <f t="shared" si="4"/>
        <v>8842.68</v>
      </c>
    </row>
    <row r="58" spans="1:5" ht="17.25" x14ac:dyDescent="0.3">
      <c r="A58" s="16" t="s">
        <v>93</v>
      </c>
      <c r="B58" s="14" t="s">
        <v>94</v>
      </c>
      <c r="C58" s="15">
        <v>172345.84999999998</v>
      </c>
      <c r="D58" s="15">
        <v>0</v>
      </c>
      <c r="E58" s="43">
        <f t="shared" si="4"/>
        <v>172345.84999999998</v>
      </c>
    </row>
    <row r="59" spans="1:5" ht="17.25" x14ac:dyDescent="0.3">
      <c r="A59" s="16" t="s">
        <v>95</v>
      </c>
      <c r="B59" s="14" t="s">
        <v>96</v>
      </c>
      <c r="C59" s="15">
        <v>55016.78</v>
      </c>
      <c r="D59" s="15">
        <v>1000</v>
      </c>
      <c r="E59" s="43">
        <f t="shared" si="4"/>
        <v>56016.78</v>
      </c>
    </row>
    <row r="60" spans="1:5" ht="17.25" x14ac:dyDescent="0.3">
      <c r="A60" s="10" t="s">
        <v>97</v>
      </c>
      <c r="B60" s="11" t="s">
        <v>98</v>
      </c>
      <c r="C60" s="12">
        <f>SUM(C61:C62)</f>
        <v>4341</v>
      </c>
      <c r="D60" s="12">
        <f t="shared" ref="D60:E60" si="5">SUM(D61:D62)</f>
        <v>0</v>
      </c>
      <c r="E60" s="42">
        <f t="shared" si="5"/>
        <v>4341</v>
      </c>
    </row>
    <row r="61" spans="1:5" ht="17.25" x14ac:dyDescent="0.3">
      <c r="A61" s="13">
        <v>54401</v>
      </c>
      <c r="B61" s="14" t="s">
        <v>141</v>
      </c>
      <c r="C61" s="15">
        <v>3</v>
      </c>
      <c r="D61" s="15">
        <v>0</v>
      </c>
      <c r="E61" s="43">
        <f t="shared" si="4"/>
        <v>3</v>
      </c>
    </row>
    <row r="62" spans="1:5" ht="17.25" x14ac:dyDescent="0.3">
      <c r="A62" s="16" t="s">
        <v>101</v>
      </c>
      <c r="B62" s="14" t="s">
        <v>102</v>
      </c>
      <c r="C62" s="15">
        <v>4338</v>
      </c>
      <c r="D62" s="15">
        <v>0</v>
      </c>
      <c r="E62" s="43">
        <f t="shared" si="4"/>
        <v>4338</v>
      </c>
    </row>
    <row r="63" spans="1:5" ht="17.25" x14ac:dyDescent="0.3">
      <c r="A63" s="10" t="s">
        <v>105</v>
      </c>
      <c r="B63" s="11" t="s">
        <v>106</v>
      </c>
      <c r="C63" s="12">
        <f>SUM(C64:C65)</f>
        <v>6635</v>
      </c>
      <c r="D63" s="12">
        <f>SUM(D64:D65)</f>
        <v>46004.020000000004</v>
      </c>
      <c r="E63" s="42">
        <f>SUM(E64:E65)</f>
        <v>52639.020000000004</v>
      </c>
    </row>
    <row r="64" spans="1:5" ht="17.25" x14ac:dyDescent="0.3">
      <c r="A64" s="13" t="s">
        <v>108</v>
      </c>
      <c r="B64" s="14" t="s">
        <v>109</v>
      </c>
      <c r="C64" s="15">
        <v>5235</v>
      </c>
      <c r="D64" s="28">
        <v>32081.630000000005</v>
      </c>
      <c r="E64" s="43">
        <f t="shared" si="4"/>
        <v>37316.630000000005</v>
      </c>
    </row>
    <row r="65" spans="1:5" ht="18" thickBot="1" x14ac:dyDescent="0.35">
      <c r="A65" s="29" t="s">
        <v>112</v>
      </c>
      <c r="B65" s="20" t="s">
        <v>113</v>
      </c>
      <c r="C65" s="21">
        <v>1400</v>
      </c>
      <c r="D65" s="30">
        <v>13922.39</v>
      </c>
      <c r="E65" s="44">
        <f t="shared" si="4"/>
        <v>15322.39</v>
      </c>
    </row>
    <row r="66" spans="1:5" ht="18" thickBot="1" x14ac:dyDescent="0.35">
      <c r="A66" s="22"/>
      <c r="B66" s="22"/>
      <c r="C66" s="23"/>
      <c r="D66" s="23"/>
      <c r="E66" s="23"/>
    </row>
    <row r="67" spans="1:5" ht="17.25" x14ac:dyDescent="0.3">
      <c r="A67" s="24" t="s">
        <v>114</v>
      </c>
      <c r="B67" s="25" t="s">
        <v>115</v>
      </c>
      <c r="C67" s="26">
        <f>+C68+C70</f>
        <v>157250</v>
      </c>
      <c r="D67" s="26">
        <f>+D68+D70</f>
        <v>0</v>
      </c>
      <c r="E67" s="45">
        <f t="shared" ref="E67" si="6">+E68+E70</f>
        <v>157250</v>
      </c>
    </row>
    <row r="68" spans="1:5" ht="17.25" x14ac:dyDescent="0.3">
      <c r="A68" s="10" t="s">
        <v>116</v>
      </c>
      <c r="B68" s="11" t="s">
        <v>117</v>
      </c>
      <c r="C68" s="12">
        <f>+C69</f>
        <v>700</v>
      </c>
      <c r="D68" s="12">
        <f>+D69</f>
        <v>0</v>
      </c>
      <c r="E68" s="42">
        <f t="shared" ref="E68" si="7">+E69</f>
        <v>700</v>
      </c>
    </row>
    <row r="69" spans="1:5" ht="17.25" x14ac:dyDescent="0.3">
      <c r="A69" s="16" t="s">
        <v>118</v>
      </c>
      <c r="B69" s="14" t="s">
        <v>119</v>
      </c>
      <c r="C69" s="15">
        <v>700</v>
      </c>
      <c r="D69" s="15">
        <v>0</v>
      </c>
      <c r="E69" s="43">
        <f t="shared" ref="E69:E73" si="8">SUM(C69:D69)</f>
        <v>700</v>
      </c>
    </row>
    <row r="70" spans="1:5" ht="17.25" x14ac:dyDescent="0.3">
      <c r="A70" s="10" t="s">
        <v>120</v>
      </c>
      <c r="B70" s="11" t="s">
        <v>121</v>
      </c>
      <c r="C70" s="12">
        <f>SUM(C71:C73)</f>
        <v>156550</v>
      </c>
      <c r="D70" s="12">
        <f>SUM(D71:D73)</f>
        <v>0</v>
      </c>
      <c r="E70" s="42">
        <f t="shared" ref="E70" si="9">SUM(E71:E73)</f>
        <v>156550</v>
      </c>
    </row>
    <row r="71" spans="1:5" ht="17.25" x14ac:dyDescent="0.3">
      <c r="A71" s="16" t="s">
        <v>122</v>
      </c>
      <c r="B71" s="14" t="s">
        <v>123</v>
      </c>
      <c r="C71" s="15">
        <v>147125</v>
      </c>
      <c r="D71" s="15">
        <v>0</v>
      </c>
      <c r="E71" s="43">
        <f t="shared" si="8"/>
        <v>147125</v>
      </c>
    </row>
    <row r="72" spans="1:5" ht="17.25" x14ac:dyDescent="0.3">
      <c r="A72" s="31" t="s">
        <v>124</v>
      </c>
      <c r="B72" s="32" t="s">
        <v>125</v>
      </c>
      <c r="C72" s="33">
        <v>9400</v>
      </c>
      <c r="D72" s="33">
        <v>0</v>
      </c>
      <c r="E72" s="43">
        <f t="shared" si="8"/>
        <v>9400</v>
      </c>
    </row>
    <row r="73" spans="1:5" ht="18" thickBot="1" x14ac:dyDescent="0.35">
      <c r="A73" s="29">
        <v>55603</v>
      </c>
      <c r="B73" s="20" t="s">
        <v>126</v>
      </c>
      <c r="C73" s="21">
        <v>25</v>
      </c>
      <c r="D73" s="21"/>
      <c r="E73" s="44">
        <f t="shared" si="8"/>
        <v>25</v>
      </c>
    </row>
    <row r="74" spans="1:5" ht="18" thickBot="1" x14ac:dyDescent="0.35">
      <c r="A74" s="22"/>
      <c r="B74" s="22"/>
      <c r="C74" s="23"/>
      <c r="D74" s="23"/>
      <c r="E74" s="23"/>
    </row>
    <row r="75" spans="1:5" ht="17.25" x14ac:dyDescent="0.3">
      <c r="A75" s="24" t="s">
        <v>127</v>
      </c>
      <c r="B75" s="25" t="s">
        <v>128</v>
      </c>
      <c r="C75" s="34">
        <f>+C76+C82</f>
        <v>74004</v>
      </c>
      <c r="D75" s="34">
        <f>+D76+D82</f>
        <v>71350</v>
      </c>
      <c r="E75" s="46">
        <f t="shared" ref="E75" si="10">+E76+E82</f>
        <v>145354</v>
      </c>
    </row>
    <row r="76" spans="1:5" ht="17.25" x14ac:dyDescent="0.3">
      <c r="A76" s="18">
        <v>611</v>
      </c>
      <c r="B76" s="11" t="s">
        <v>129</v>
      </c>
      <c r="C76" s="35">
        <f>SUM(C77:C81)</f>
        <v>67688.850000000006</v>
      </c>
      <c r="D76" s="35">
        <f t="shared" ref="D76:E76" si="11">SUM(D77:D81)</f>
        <v>71350</v>
      </c>
      <c r="E76" s="47">
        <f t="shared" si="11"/>
        <v>139038.85</v>
      </c>
    </row>
    <row r="77" spans="1:5" ht="17.25" x14ac:dyDescent="0.3">
      <c r="A77" s="13">
        <v>61101</v>
      </c>
      <c r="B77" s="14" t="s">
        <v>130</v>
      </c>
      <c r="C77" s="28">
        <v>6985.16</v>
      </c>
      <c r="D77" s="28">
        <v>0</v>
      </c>
      <c r="E77" s="48">
        <f t="shared" ref="E77:E83" si="12">SUM(C77:D77)</f>
        <v>6985.16</v>
      </c>
    </row>
    <row r="78" spans="1:5" ht="17.25" x14ac:dyDescent="0.3">
      <c r="A78" s="13">
        <v>61102</v>
      </c>
      <c r="B78" s="14" t="s">
        <v>131</v>
      </c>
      <c r="C78" s="28">
        <v>597.86</v>
      </c>
      <c r="D78" s="28">
        <v>400</v>
      </c>
      <c r="E78" s="48">
        <f t="shared" si="12"/>
        <v>997.86</v>
      </c>
    </row>
    <row r="79" spans="1:5" ht="17.25" x14ac:dyDescent="0.3">
      <c r="A79" s="13">
        <v>61104</v>
      </c>
      <c r="B79" s="14" t="s">
        <v>132</v>
      </c>
      <c r="C79" s="28">
        <v>24995.829999999998</v>
      </c>
      <c r="D79" s="28">
        <v>950</v>
      </c>
      <c r="E79" s="48">
        <f t="shared" si="12"/>
        <v>25945.829999999998</v>
      </c>
    </row>
    <row r="80" spans="1:5" ht="17.25" x14ac:dyDescent="0.3">
      <c r="A80" s="13">
        <v>61105</v>
      </c>
      <c r="B80" s="14" t="s">
        <v>133</v>
      </c>
      <c r="C80" s="28">
        <v>35000</v>
      </c>
      <c r="D80" s="28">
        <v>70000</v>
      </c>
      <c r="E80" s="48">
        <f t="shared" si="12"/>
        <v>105000</v>
      </c>
    </row>
    <row r="81" spans="1:5" ht="17.25" x14ac:dyDescent="0.3">
      <c r="A81" s="13">
        <v>61107</v>
      </c>
      <c r="B81" s="36" t="s">
        <v>134</v>
      </c>
      <c r="C81" s="28">
        <v>110</v>
      </c>
      <c r="D81" s="28">
        <v>0</v>
      </c>
      <c r="E81" s="48">
        <f t="shared" si="12"/>
        <v>110</v>
      </c>
    </row>
    <row r="82" spans="1:5" ht="17.25" x14ac:dyDescent="0.3">
      <c r="A82" s="10" t="s">
        <v>135</v>
      </c>
      <c r="B82" s="11" t="s">
        <v>136</v>
      </c>
      <c r="C82" s="35">
        <f>+C83</f>
        <v>6315.15</v>
      </c>
      <c r="D82" s="35">
        <f>+D83</f>
        <v>0</v>
      </c>
      <c r="E82" s="47">
        <f t="shared" ref="E82" si="13">+E83</f>
        <v>6315.15</v>
      </c>
    </row>
    <row r="83" spans="1:5" ht="18" thickBot="1" x14ac:dyDescent="0.35">
      <c r="A83" s="19" t="s">
        <v>137</v>
      </c>
      <c r="B83" s="20" t="s">
        <v>138</v>
      </c>
      <c r="C83" s="30">
        <v>6315.15</v>
      </c>
      <c r="D83" s="30">
        <v>0</v>
      </c>
      <c r="E83" s="49">
        <f t="shared" si="12"/>
        <v>6315.15</v>
      </c>
    </row>
    <row r="84" spans="1:5" ht="18" thickBot="1" x14ac:dyDescent="0.35">
      <c r="A84" s="37"/>
      <c r="B84" s="38" t="s">
        <v>139</v>
      </c>
      <c r="C84" s="39">
        <f>C6+C25+C67+C75</f>
        <v>1721646</v>
      </c>
      <c r="D84" s="39">
        <f>D6+D25+D67+D75</f>
        <v>1039920.0000000001</v>
      </c>
      <c r="E84" s="50">
        <f>E6+E25+E67+E75</f>
        <v>2761566</v>
      </c>
    </row>
  </sheetData>
  <mergeCells count="3">
    <mergeCell ref="A1:E1"/>
    <mergeCell ref="A2:E2"/>
    <mergeCell ref="A3:E3"/>
  </mergeCells>
  <printOptions horizontalCentered="1"/>
  <pageMargins left="0.27559055118110237" right="0.27559055118110237" top="0.43307086614173229" bottom="0.51181102362204722" header="0.19685039370078741" footer="0.51181102362204722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topLeftCell="A65" workbookViewId="0">
      <selection activeCell="E10" sqref="E10"/>
    </sheetView>
  </sheetViews>
  <sheetFormatPr baseColWidth="10" defaultRowHeight="15" x14ac:dyDescent="0.25"/>
  <cols>
    <col min="2" max="2" width="59.42578125" bestFit="1" customWidth="1"/>
    <col min="3" max="3" width="16.140625" style="40" customWidth="1"/>
    <col min="4" max="4" width="15.140625" customWidth="1"/>
    <col min="5" max="5" width="16.42578125" customWidth="1"/>
  </cols>
  <sheetData>
    <row r="1" spans="1:5" ht="17.25" x14ac:dyDescent="0.3">
      <c r="A1" s="51" t="s">
        <v>0</v>
      </c>
      <c r="B1" s="51"/>
      <c r="C1" s="51"/>
      <c r="D1" s="51"/>
      <c r="E1" s="51"/>
    </row>
    <row r="2" spans="1:5" ht="17.25" x14ac:dyDescent="0.3">
      <c r="A2" s="51" t="s">
        <v>143</v>
      </c>
      <c r="B2" s="51"/>
      <c r="C2" s="51"/>
      <c r="D2" s="51"/>
      <c r="E2" s="51"/>
    </row>
    <row r="3" spans="1:5" ht="17.25" x14ac:dyDescent="0.3">
      <c r="A3" s="51" t="s">
        <v>140</v>
      </c>
      <c r="B3" s="51"/>
      <c r="C3" s="51"/>
      <c r="D3" s="51"/>
      <c r="E3" s="51"/>
    </row>
    <row r="4" spans="1:5" ht="18" thickBot="1" x14ac:dyDescent="0.35">
      <c r="A4" s="1"/>
      <c r="B4" s="1"/>
      <c r="C4" s="1"/>
      <c r="D4" s="2"/>
      <c r="E4" s="2"/>
    </row>
    <row r="5" spans="1:5" ht="32.25" thickBot="1" x14ac:dyDescent="0.3">
      <c r="A5" s="3" t="s">
        <v>2</v>
      </c>
      <c r="B5" s="4" t="s">
        <v>3</v>
      </c>
      <c r="C5" s="5" t="s">
        <v>4</v>
      </c>
      <c r="D5" s="5" t="s">
        <v>5</v>
      </c>
      <c r="E5" s="6" t="s">
        <v>6</v>
      </c>
    </row>
    <row r="6" spans="1:5" ht="17.25" x14ac:dyDescent="0.3">
      <c r="A6" s="7" t="s">
        <v>7</v>
      </c>
      <c r="B6" s="8" t="s">
        <v>8</v>
      </c>
      <c r="C6" s="9">
        <f>+C7+C11+C14+C17+C22+C20</f>
        <v>903355</v>
      </c>
      <c r="D6" s="9">
        <f>+D7+D11+D14+D17+D22+D20</f>
        <v>910085</v>
      </c>
      <c r="E6" s="41">
        <f>+E7+E11+E14+E17+E22+E20</f>
        <v>1813440</v>
      </c>
    </row>
    <row r="7" spans="1:5" ht="17.25" x14ac:dyDescent="0.3">
      <c r="A7" s="10" t="s">
        <v>9</v>
      </c>
      <c r="B7" s="11" t="s">
        <v>10</v>
      </c>
      <c r="C7" s="12">
        <f>SUM(C8:C10)</f>
        <v>255485</v>
      </c>
      <c r="D7" s="12">
        <f t="shared" ref="D7:E7" si="0">SUM(D8:D10)</f>
        <v>0</v>
      </c>
      <c r="E7" s="42">
        <f t="shared" si="0"/>
        <v>255485</v>
      </c>
    </row>
    <row r="8" spans="1:5" ht="17.25" x14ac:dyDescent="0.3">
      <c r="A8" s="13">
        <v>51101</v>
      </c>
      <c r="B8" s="14" t="s">
        <v>11</v>
      </c>
      <c r="C8" s="15">
        <v>252000</v>
      </c>
      <c r="D8" s="15"/>
      <c r="E8" s="43">
        <f>SUM(C8:D8)</f>
        <v>252000</v>
      </c>
    </row>
    <row r="9" spans="1:5" ht="17.25" x14ac:dyDescent="0.3">
      <c r="A9" s="13">
        <v>51103</v>
      </c>
      <c r="B9" s="14" t="s">
        <v>12</v>
      </c>
      <c r="C9" s="15">
        <v>2285</v>
      </c>
      <c r="D9" s="15"/>
      <c r="E9" s="43">
        <f>SUM(C9:D9)</f>
        <v>2285</v>
      </c>
    </row>
    <row r="10" spans="1:5" ht="17.25" x14ac:dyDescent="0.3">
      <c r="A10" s="16" t="s">
        <v>13</v>
      </c>
      <c r="B10" s="14" t="s">
        <v>14</v>
      </c>
      <c r="C10" s="15">
        <v>1200</v>
      </c>
      <c r="D10" s="15">
        <v>0</v>
      </c>
      <c r="E10" s="43">
        <f>SUM(C10:D10)</f>
        <v>1200</v>
      </c>
    </row>
    <row r="11" spans="1:5" s="17" customFormat="1" ht="17.25" x14ac:dyDescent="0.3">
      <c r="A11" s="10" t="s">
        <v>15</v>
      </c>
      <c r="B11" s="11" t="s">
        <v>16</v>
      </c>
      <c r="C11" s="12">
        <f>SUM(C12:C13)</f>
        <v>552685</v>
      </c>
      <c r="D11" s="12">
        <f t="shared" ref="D11:E11" si="1">SUM(D12:D13)</f>
        <v>813310</v>
      </c>
      <c r="E11" s="42">
        <f t="shared" si="1"/>
        <v>1365995</v>
      </c>
    </row>
    <row r="12" spans="1:5" ht="17.25" x14ac:dyDescent="0.3">
      <c r="A12" s="16" t="s">
        <v>17</v>
      </c>
      <c r="B12" s="14" t="s">
        <v>11</v>
      </c>
      <c r="C12" s="15">
        <v>536715</v>
      </c>
      <c r="D12" s="15">
        <v>795060</v>
      </c>
      <c r="E12" s="43">
        <f>SUM(C12:D12)</f>
        <v>1331775</v>
      </c>
    </row>
    <row r="13" spans="1:5" ht="17.25" x14ac:dyDescent="0.3">
      <c r="A13" s="16" t="s">
        <v>18</v>
      </c>
      <c r="B13" s="14" t="s">
        <v>12</v>
      </c>
      <c r="C13" s="15">
        <v>15970</v>
      </c>
      <c r="D13" s="15">
        <v>18250</v>
      </c>
      <c r="E13" s="43">
        <f>SUM(C13:D13)</f>
        <v>34220</v>
      </c>
    </row>
    <row r="14" spans="1:5" s="17" customFormat="1" ht="17.25" x14ac:dyDescent="0.3">
      <c r="A14" s="10" t="s">
        <v>19</v>
      </c>
      <c r="B14" s="11" t="s">
        <v>20</v>
      </c>
      <c r="C14" s="12">
        <f>SUM(C15:C16)</f>
        <v>45790</v>
      </c>
      <c r="D14" s="12">
        <f t="shared" ref="D14:E14" si="2">SUM(D15:D16)</f>
        <v>39200</v>
      </c>
      <c r="E14" s="42">
        <f t="shared" si="2"/>
        <v>84990</v>
      </c>
    </row>
    <row r="15" spans="1:5" ht="17.25" x14ac:dyDescent="0.3">
      <c r="A15" s="13">
        <v>51401</v>
      </c>
      <c r="B15" s="14" t="s">
        <v>21</v>
      </c>
      <c r="C15" s="15">
        <v>12600</v>
      </c>
      <c r="D15" s="15"/>
      <c r="E15" s="43">
        <f>SUM(C15:D15)</f>
        <v>12600</v>
      </c>
    </row>
    <row r="16" spans="1:5" ht="17.25" x14ac:dyDescent="0.3">
      <c r="A16" s="16" t="s">
        <v>22</v>
      </c>
      <c r="B16" s="14" t="s">
        <v>23</v>
      </c>
      <c r="C16" s="15">
        <v>33190</v>
      </c>
      <c r="D16" s="15">
        <v>39200</v>
      </c>
      <c r="E16" s="43">
        <f>SUM(C16:D16)</f>
        <v>72390</v>
      </c>
    </row>
    <row r="17" spans="1:5" s="17" customFormat="1" ht="17.25" x14ac:dyDescent="0.3">
      <c r="A17" s="10" t="s">
        <v>24</v>
      </c>
      <c r="B17" s="11" t="s">
        <v>25</v>
      </c>
      <c r="C17" s="12">
        <f>SUM(C18:C19)</f>
        <v>47365</v>
      </c>
      <c r="D17" s="12">
        <f t="shared" ref="D17:E17" si="3">SUM(D18:D19)</f>
        <v>57575</v>
      </c>
      <c r="E17" s="42">
        <f t="shared" si="3"/>
        <v>104940</v>
      </c>
    </row>
    <row r="18" spans="1:5" ht="17.25" x14ac:dyDescent="0.3">
      <c r="A18" s="13">
        <v>51501</v>
      </c>
      <c r="B18" s="14" t="s">
        <v>21</v>
      </c>
      <c r="C18" s="15">
        <v>11160</v>
      </c>
      <c r="D18" s="15"/>
      <c r="E18" s="43">
        <f>SUM(C18:D18)</f>
        <v>11160</v>
      </c>
    </row>
    <row r="19" spans="1:5" ht="17.25" x14ac:dyDescent="0.3">
      <c r="A19" s="16" t="s">
        <v>26</v>
      </c>
      <c r="B19" s="14" t="s">
        <v>23</v>
      </c>
      <c r="C19" s="15">
        <v>36205</v>
      </c>
      <c r="D19" s="15">
        <v>57575</v>
      </c>
      <c r="E19" s="43">
        <f>SUM(C19:D19)</f>
        <v>93780</v>
      </c>
    </row>
    <row r="20" spans="1:5" s="17" customFormat="1" ht="17.25" x14ac:dyDescent="0.3">
      <c r="A20" s="18">
        <v>517</v>
      </c>
      <c r="B20" s="11" t="s">
        <v>27</v>
      </c>
      <c r="C20" s="12">
        <f>+C21</f>
        <v>0</v>
      </c>
      <c r="D20" s="12">
        <f t="shared" ref="D20" si="4">+D21</f>
        <v>0</v>
      </c>
      <c r="E20" s="42">
        <f>+E21</f>
        <v>0</v>
      </c>
    </row>
    <row r="21" spans="1:5" ht="17.25" x14ac:dyDescent="0.3">
      <c r="A21" s="13">
        <v>51702</v>
      </c>
      <c r="B21" s="14" t="s">
        <v>28</v>
      </c>
      <c r="C21" s="15"/>
      <c r="D21" s="15"/>
      <c r="E21" s="43">
        <f>SUM(C21:D21)</f>
        <v>0</v>
      </c>
    </row>
    <row r="22" spans="1:5" s="17" customFormat="1" ht="17.25" x14ac:dyDescent="0.3">
      <c r="A22" s="10" t="s">
        <v>29</v>
      </c>
      <c r="B22" s="11" t="s">
        <v>30</v>
      </c>
      <c r="C22" s="12">
        <f>+C23</f>
        <v>2030</v>
      </c>
      <c r="D22" s="12">
        <f>+D23</f>
        <v>0</v>
      </c>
      <c r="E22" s="42">
        <f>+E23</f>
        <v>2030</v>
      </c>
    </row>
    <row r="23" spans="1:5" ht="18" thickBot="1" x14ac:dyDescent="0.35">
      <c r="A23" s="19" t="s">
        <v>31</v>
      </c>
      <c r="B23" s="20" t="s">
        <v>30</v>
      </c>
      <c r="C23" s="21">
        <v>2030</v>
      </c>
      <c r="D23" s="21">
        <v>0</v>
      </c>
      <c r="E23" s="44">
        <f>SUM(C23:D23)</f>
        <v>2030</v>
      </c>
    </row>
    <row r="24" spans="1:5" ht="18" thickBot="1" x14ac:dyDescent="0.35">
      <c r="A24" s="22"/>
      <c r="B24" s="22"/>
      <c r="C24" s="23"/>
      <c r="D24" s="23"/>
      <c r="E24" s="23"/>
    </row>
    <row r="25" spans="1:5" ht="17.25" x14ac:dyDescent="0.3">
      <c r="A25" s="24" t="s">
        <v>32</v>
      </c>
      <c r="B25" s="25" t="s">
        <v>33</v>
      </c>
      <c r="C25" s="26">
        <f>+C26+C44+C49+C61+C65</f>
        <v>507590</v>
      </c>
      <c r="D25" s="26">
        <f>+D26+D44+D49+D61+D65</f>
        <v>194741</v>
      </c>
      <c r="E25" s="45">
        <f>+E26+E44+E49+E61+E65</f>
        <v>702331</v>
      </c>
    </row>
    <row r="26" spans="1:5" ht="17.25" x14ac:dyDescent="0.3">
      <c r="A26" s="10" t="s">
        <v>34</v>
      </c>
      <c r="B26" s="11" t="s">
        <v>35</v>
      </c>
      <c r="C26" s="12">
        <f>SUM(C27:C43)</f>
        <v>63645</v>
      </c>
      <c r="D26" s="12">
        <f>SUM(D27:D43)</f>
        <v>32491</v>
      </c>
      <c r="E26" s="42">
        <f>SUM(E27:E43)</f>
        <v>96136</v>
      </c>
    </row>
    <row r="27" spans="1:5" ht="17.25" x14ac:dyDescent="0.3">
      <c r="A27" s="16" t="s">
        <v>36</v>
      </c>
      <c r="B27" s="14" t="s">
        <v>37</v>
      </c>
      <c r="C27" s="15">
        <v>7060</v>
      </c>
      <c r="D27" s="15">
        <v>0</v>
      </c>
      <c r="E27" s="43">
        <f t="shared" ref="E27:E70" si="5">SUM(C27:D27)</f>
        <v>7060</v>
      </c>
    </row>
    <row r="28" spans="1:5" ht="17.25" x14ac:dyDescent="0.3">
      <c r="A28" s="13">
        <v>54103</v>
      </c>
      <c r="B28" s="14" t="s">
        <v>38</v>
      </c>
      <c r="C28" s="15"/>
      <c r="D28" s="15"/>
      <c r="E28" s="43">
        <f t="shared" si="5"/>
        <v>0</v>
      </c>
    </row>
    <row r="29" spans="1:5" ht="17.25" x14ac:dyDescent="0.3">
      <c r="A29" s="16" t="s">
        <v>39</v>
      </c>
      <c r="B29" s="14" t="s">
        <v>40</v>
      </c>
      <c r="C29" s="15">
        <v>4000</v>
      </c>
      <c r="D29" s="15">
        <v>0</v>
      </c>
      <c r="E29" s="43">
        <f t="shared" si="5"/>
        <v>4000</v>
      </c>
    </row>
    <row r="30" spans="1:5" ht="17.25" x14ac:dyDescent="0.3">
      <c r="A30" s="16" t="s">
        <v>41</v>
      </c>
      <c r="B30" s="14" t="s">
        <v>42</v>
      </c>
      <c r="C30" s="15">
        <v>3110</v>
      </c>
      <c r="D30" s="15">
        <v>5225</v>
      </c>
      <c r="E30" s="43">
        <f t="shared" si="5"/>
        <v>8335</v>
      </c>
    </row>
    <row r="31" spans="1:5" ht="17.25" hidden="1" x14ac:dyDescent="0.3">
      <c r="A31" s="16" t="s">
        <v>43</v>
      </c>
      <c r="B31" s="14" t="s">
        <v>44</v>
      </c>
      <c r="C31" s="15">
        <v>0</v>
      </c>
      <c r="D31" s="15">
        <v>0</v>
      </c>
      <c r="E31" s="43">
        <f t="shared" si="5"/>
        <v>0</v>
      </c>
    </row>
    <row r="32" spans="1:5" ht="17.25" x14ac:dyDescent="0.3">
      <c r="A32" s="16" t="s">
        <v>45</v>
      </c>
      <c r="B32" s="14" t="s">
        <v>46</v>
      </c>
      <c r="C32" s="15">
        <v>0</v>
      </c>
      <c r="D32" s="15">
        <v>3500</v>
      </c>
      <c r="E32" s="43">
        <f t="shared" si="5"/>
        <v>3500</v>
      </c>
    </row>
    <row r="33" spans="1:5" ht="17.25" x14ac:dyDescent="0.3">
      <c r="A33" s="13">
        <v>54108</v>
      </c>
      <c r="B33" s="14" t="s">
        <v>47</v>
      </c>
      <c r="C33" s="15">
        <v>0</v>
      </c>
      <c r="D33" s="15">
        <v>0</v>
      </c>
      <c r="E33" s="43">
        <f t="shared" si="5"/>
        <v>0</v>
      </c>
    </row>
    <row r="34" spans="1:5" ht="17.25" x14ac:dyDescent="0.3">
      <c r="A34" s="13">
        <v>54109</v>
      </c>
      <c r="B34" s="14" t="s">
        <v>48</v>
      </c>
      <c r="C34" s="15">
        <v>5000</v>
      </c>
      <c r="D34" s="15">
        <v>0</v>
      </c>
      <c r="E34" s="43">
        <f t="shared" si="5"/>
        <v>5000</v>
      </c>
    </row>
    <row r="35" spans="1:5" ht="17.25" x14ac:dyDescent="0.3">
      <c r="A35" s="13">
        <v>54110</v>
      </c>
      <c r="B35" s="14" t="s">
        <v>49</v>
      </c>
      <c r="C35" s="15">
        <v>20000</v>
      </c>
      <c r="D35" s="15">
        <v>0</v>
      </c>
      <c r="E35" s="43">
        <f t="shared" si="5"/>
        <v>20000</v>
      </c>
    </row>
    <row r="36" spans="1:5" ht="17.25" x14ac:dyDescent="0.3">
      <c r="A36" s="13">
        <v>54111</v>
      </c>
      <c r="B36" s="14" t="s">
        <v>50</v>
      </c>
      <c r="C36" s="15">
        <v>0</v>
      </c>
      <c r="D36" s="15">
        <v>0</v>
      </c>
      <c r="E36" s="43">
        <f t="shared" si="5"/>
        <v>0</v>
      </c>
    </row>
    <row r="37" spans="1:5" ht="17.25" x14ac:dyDescent="0.3">
      <c r="A37" s="13">
        <v>54112</v>
      </c>
      <c r="B37" s="14" t="s">
        <v>51</v>
      </c>
      <c r="C37" s="15">
        <v>0</v>
      </c>
      <c r="D37" s="15">
        <v>0</v>
      </c>
      <c r="E37" s="43">
        <f t="shared" si="5"/>
        <v>0</v>
      </c>
    </row>
    <row r="38" spans="1:5" ht="17.25" x14ac:dyDescent="0.3">
      <c r="A38" s="16" t="s">
        <v>52</v>
      </c>
      <c r="B38" s="14" t="s">
        <v>53</v>
      </c>
      <c r="C38" s="15">
        <v>1045</v>
      </c>
      <c r="D38" s="15">
        <f>14290-19-85</f>
        <v>14186</v>
      </c>
      <c r="E38" s="43">
        <f t="shared" si="5"/>
        <v>15231</v>
      </c>
    </row>
    <row r="39" spans="1:5" ht="17.25" x14ac:dyDescent="0.3">
      <c r="A39" s="16" t="s">
        <v>54</v>
      </c>
      <c r="B39" s="14" t="s">
        <v>55</v>
      </c>
      <c r="C39" s="15">
        <v>9880</v>
      </c>
      <c r="D39" s="15">
        <v>1680</v>
      </c>
      <c r="E39" s="43">
        <f t="shared" si="5"/>
        <v>11560</v>
      </c>
    </row>
    <row r="40" spans="1:5" ht="17.25" x14ac:dyDescent="0.3">
      <c r="A40" s="16" t="s">
        <v>56</v>
      </c>
      <c r="B40" s="14" t="s">
        <v>57</v>
      </c>
      <c r="C40" s="15">
        <v>0</v>
      </c>
      <c r="D40" s="15">
        <v>5400</v>
      </c>
      <c r="E40" s="43">
        <f t="shared" si="5"/>
        <v>5400</v>
      </c>
    </row>
    <row r="41" spans="1:5" ht="17.25" x14ac:dyDescent="0.3">
      <c r="A41" s="16" t="s">
        <v>58</v>
      </c>
      <c r="B41" s="14" t="s">
        <v>59</v>
      </c>
      <c r="C41" s="15">
        <v>1000</v>
      </c>
      <c r="D41" s="15">
        <v>0</v>
      </c>
      <c r="E41" s="43">
        <f t="shared" si="5"/>
        <v>1000</v>
      </c>
    </row>
    <row r="42" spans="1:5" ht="17.25" x14ac:dyDescent="0.3">
      <c r="A42" s="16" t="s">
        <v>60</v>
      </c>
      <c r="B42" s="14" t="s">
        <v>61</v>
      </c>
      <c r="C42" s="15">
        <v>0</v>
      </c>
      <c r="D42" s="15">
        <v>0</v>
      </c>
      <c r="E42" s="43">
        <f t="shared" si="5"/>
        <v>0</v>
      </c>
    </row>
    <row r="43" spans="1:5" ht="17.25" x14ac:dyDescent="0.3">
      <c r="A43" s="16" t="s">
        <v>62</v>
      </c>
      <c r="B43" s="14" t="s">
        <v>63</v>
      </c>
      <c r="C43" s="15">
        <v>12550</v>
      </c>
      <c r="D43" s="15">
        <v>2500</v>
      </c>
      <c r="E43" s="43">
        <f t="shared" si="5"/>
        <v>15050</v>
      </c>
    </row>
    <row r="44" spans="1:5" ht="17.25" x14ac:dyDescent="0.3">
      <c r="A44" s="10" t="s">
        <v>64</v>
      </c>
      <c r="B44" s="11" t="s">
        <v>65</v>
      </c>
      <c r="C44" s="12">
        <f>SUM(C45:C48)</f>
        <v>75420</v>
      </c>
      <c r="D44" s="12">
        <f>SUM(D45:D48)</f>
        <v>0</v>
      </c>
      <c r="E44" s="42">
        <f>SUM(E45:E48)</f>
        <v>75420</v>
      </c>
    </row>
    <row r="45" spans="1:5" ht="17.25" x14ac:dyDescent="0.3">
      <c r="A45" s="16" t="s">
        <v>66</v>
      </c>
      <c r="B45" s="14" t="s">
        <v>67</v>
      </c>
      <c r="C45" s="15">
        <v>39600</v>
      </c>
      <c r="D45" s="15"/>
      <c r="E45" s="43">
        <f t="shared" si="5"/>
        <v>39600</v>
      </c>
    </row>
    <row r="46" spans="1:5" ht="17.25" x14ac:dyDescent="0.3">
      <c r="A46" s="16" t="s">
        <v>68</v>
      </c>
      <c r="B46" s="14" t="s">
        <v>69</v>
      </c>
      <c r="C46" s="15">
        <v>3000</v>
      </c>
      <c r="D46" s="15"/>
      <c r="E46" s="43">
        <f t="shared" si="5"/>
        <v>3000</v>
      </c>
    </row>
    <row r="47" spans="1:5" ht="17.25" x14ac:dyDescent="0.3">
      <c r="A47" s="16" t="s">
        <v>70</v>
      </c>
      <c r="B47" s="14" t="s">
        <v>71</v>
      </c>
      <c r="C47" s="15">
        <v>31620</v>
      </c>
      <c r="D47" s="15"/>
      <c r="E47" s="43">
        <f t="shared" si="5"/>
        <v>31620</v>
      </c>
    </row>
    <row r="48" spans="1:5" ht="17.25" x14ac:dyDescent="0.3">
      <c r="A48" s="16" t="s">
        <v>72</v>
      </c>
      <c r="B48" s="14" t="s">
        <v>73</v>
      </c>
      <c r="C48" s="15">
        <v>1200</v>
      </c>
      <c r="D48" s="15">
        <v>0</v>
      </c>
      <c r="E48" s="43">
        <f t="shared" si="5"/>
        <v>1200</v>
      </c>
    </row>
    <row r="49" spans="1:5" ht="17.25" x14ac:dyDescent="0.3">
      <c r="A49" s="10" t="s">
        <v>74</v>
      </c>
      <c r="B49" s="11" t="s">
        <v>75</v>
      </c>
      <c r="C49" s="12">
        <f>SUM(C50:C60)</f>
        <v>337525</v>
      </c>
      <c r="D49" s="12">
        <f>SUM(D50:D60)</f>
        <v>106550</v>
      </c>
      <c r="E49" s="42">
        <f>SUM(E50:E60)</f>
        <v>444075</v>
      </c>
    </row>
    <row r="50" spans="1:5" ht="17.25" x14ac:dyDescent="0.3">
      <c r="A50" s="16" t="s">
        <v>76</v>
      </c>
      <c r="B50" s="14" t="s">
        <v>77</v>
      </c>
      <c r="C50" s="15">
        <v>40940</v>
      </c>
      <c r="D50" s="15">
        <v>0</v>
      </c>
      <c r="E50" s="43">
        <f t="shared" si="5"/>
        <v>40940</v>
      </c>
    </row>
    <row r="51" spans="1:5" ht="17.25" x14ac:dyDescent="0.3">
      <c r="A51" s="16" t="s">
        <v>78</v>
      </c>
      <c r="B51" s="14" t="s">
        <v>79</v>
      </c>
      <c r="C51" s="15">
        <v>19000</v>
      </c>
      <c r="D51" s="15">
        <v>0</v>
      </c>
      <c r="E51" s="43">
        <f t="shared" si="5"/>
        <v>19000</v>
      </c>
    </row>
    <row r="52" spans="1:5" ht="17.25" x14ac:dyDescent="0.3">
      <c r="A52" s="16" t="s">
        <v>80</v>
      </c>
      <c r="B52" s="14" t="s">
        <v>81</v>
      </c>
      <c r="C52" s="15">
        <v>0</v>
      </c>
      <c r="D52" s="15">
        <v>0</v>
      </c>
      <c r="E52" s="43">
        <f t="shared" si="5"/>
        <v>0</v>
      </c>
    </row>
    <row r="53" spans="1:5" ht="14.25" customHeight="1" x14ac:dyDescent="0.3">
      <c r="A53" s="16" t="s">
        <v>82</v>
      </c>
      <c r="B53" s="14" t="s">
        <v>83</v>
      </c>
      <c r="C53" s="15">
        <v>800</v>
      </c>
      <c r="D53" s="15">
        <v>40000</v>
      </c>
      <c r="E53" s="43">
        <f t="shared" si="5"/>
        <v>40800</v>
      </c>
    </row>
    <row r="54" spans="1:5" ht="17.25" x14ac:dyDescent="0.3">
      <c r="A54" s="16" t="s">
        <v>84</v>
      </c>
      <c r="B54" s="14" t="s">
        <v>85</v>
      </c>
      <c r="C54" s="15">
        <v>48600</v>
      </c>
      <c r="D54" s="15">
        <v>0</v>
      </c>
      <c r="E54" s="43">
        <f t="shared" si="5"/>
        <v>48600</v>
      </c>
    </row>
    <row r="55" spans="1:5" ht="17.25" x14ac:dyDescent="0.3">
      <c r="A55" s="16" t="s">
        <v>86</v>
      </c>
      <c r="B55" s="14" t="s">
        <v>87</v>
      </c>
      <c r="C55" s="15">
        <v>29800</v>
      </c>
      <c r="D55" s="15">
        <v>0</v>
      </c>
      <c r="E55" s="43">
        <f t="shared" si="5"/>
        <v>29800</v>
      </c>
    </row>
    <row r="56" spans="1:5" ht="17.25" x14ac:dyDescent="0.3">
      <c r="A56" s="13">
        <v>54308</v>
      </c>
      <c r="B56" s="14" t="s">
        <v>88</v>
      </c>
      <c r="C56" s="15">
        <v>0</v>
      </c>
      <c r="D56" s="15"/>
      <c r="E56" s="43">
        <f t="shared" si="5"/>
        <v>0</v>
      </c>
    </row>
    <row r="57" spans="1:5" ht="17.25" x14ac:dyDescent="0.3">
      <c r="A57" s="16" t="s">
        <v>89</v>
      </c>
      <c r="B57" s="14" t="s">
        <v>90</v>
      </c>
      <c r="C57" s="15">
        <v>6155</v>
      </c>
      <c r="D57" s="15">
        <v>49550</v>
      </c>
      <c r="E57" s="43">
        <f t="shared" si="5"/>
        <v>55705</v>
      </c>
    </row>
    <row r="58" spans="1:5" ht="17.25" x14ac:dyDescent="0.3">
      <c r="A58" s="16" t="s">
        <v>91</v>
      </c>
      <c r="B58" s="14" t="s">
        <v>92</v>
      </c>
      <c r="C58" s="15">
        <v>0</v>
      </c>
      <c r="D58" s="15">
        <v>16000</v>
      </c>
      <c r="E58" s="43">
        <f t="shared" si="5"/>
        <v>16000</v>
      </c>
    </row>
    <row r="59" spans="1:5" ht="17.25" x14ac:dyDescent="0.3">
      <c r="A59" s="16" t="s">
        <v>93</v>
      </c>
      <c r="B59" s="14" t="s">
        <v>94</v>
      </c>
      <c r="C59" s="15">
        <v>187680</v>
      </c>
      <c r="D59" s="15">
        <v>0</v>
      </c>
      <c r="E59" s="43">
        <f t="shared" si="5"/>
        <v>187680</v>
      </c>
    </row>
    <row r="60" spans="1:5" ht="17.25" x14ac:dyDescent="0.3">
      <c r="A60" s="16" t="s">
        <v>95</v>
      </c>
      <c r="B60" s="14" t="s">
        <v>96</v>
      </c>
      <c r="C60" s="15">
        <v>4550</v>
      </c>
      <c r="D60" s="15">
        <v>1000</v>
      </c>
      <c r="E60" s="43">
        <f t="shared" si="5"/>
        <v>5550</v>
      </c>
    </row>
    <row r="61" spans="1:5" ht="17.25" x14ac:dyDescent="0.3">
      <c r="A61" s="10" t="s">
        <v>97</v>
      </c>
      <c r="B61" s="11" t="s">
        <v>98</v>
      </c>
      <c r="C61" s="12">
        <f>SUM(C62:C64)</f>
        <v>6000</v>
      </c>
      <c r="D61" s="12">
        <f>SUM(D62:D64)</f>
        <v>0</v>
      </c>
      <c r="E61" s="42">
        <f>SUM(E62:E64)</f>
        <v>6000</v>
      </c>
    </row>
    <row r="62" spans="1:5" ht="17.25" x14ac:dyDescent="0.3">
      <c r="A62" s="16" t="s">
        <v>99</v>
      </c>
      <c r="B62" s="14" t="s">
        <v>100</v>
      </c>
      <c r="C62" s="15"/>
      <c r="D62" s="15"/>
      <c r="E62" s="43">
        <f t="shared" si="5"/>
        <v>0</v>
      </c>
    </row>
    <row r="63" spans="1:5" ht="17.25" x14ac:dyDescent="0.3">
      <c r="A63" s="16" t="s">
        <v>101</v>
      </c>
      <c r="B63" s="14" t="s">
        <v>102</v>
      </c>
      <c r="C63" s="15">
        <v>6000</v>
      </c>
      <c r="D63" s="15"/>
      <c r="E63" s="43">
        <f t="shared" si="5"/>
        <v>6000</v>
      </c>
    </row>
    <row r="64" spans="1:5" ht="17.25" x14ac:dyDescent="0.3">
      <c r="A64" s="16" t="s">
        <v>103</v>
      </c>
      <c r="B64" s="14" t="s">
        <v>104</v>
      </c>
      <c r="C64" s="15"/>
      <c r="D64" s="15"/>
      <c r="E64" s="43">
        <f t="shared" si="5"/>
        <v>0</v>
      </c>
    </row>
    <row r="65" spans="1:5" ht="17.25" x14ac:dyDescent="0.3">
      <c r="A65" s="10" t="s">
        <v>105</v>
      </c>
      <c r="B65" s="11" t="s">
        <v>106</v>
      </c>
      <c r="C65" s="12">
        <f>SUM(C66:C70)</f>
        <v>25000</v>
      </c>
      <c r="D65" s="12">
        <f>SUM(D66:D70)</f>
        <v>55700</v>
      </c>
      <c r="E65" s="42">
        <f>SUM(E66:E70)</f>
        <v>80700</v>
      </c>
    </row>
    <row r="66" spans="1:5" ht="17.25" x14ac:dyDescent="0.3">
      <c r="A66" s="13">
        <v>54503</v>
      </c>
      <c r="B66" s="14" t="s">
        <v>107</v>
      </c>
      <c r="C66" s="15"/>
      <c r="D66" s="27"/>
      <c r="E66" s="43">
        <f t="shared" si="5"/>
        <v>0</v>
      </c>
    </row>
    <row r="67" spans="1:5" ht="17.25" x14ac:dyDescent="0.3">
      <c r="A67" s="13" t="s">
        <v>108</v>
      </c>
      <c r="B67" s="14" t="s">
        <v>109</v>
      </c>
      <c r="C67" s="15">
        <v>20000</v>
      </c>
      <c r="D67" s="28">
        <v>39400</v>
      </c>
      <c r="E67" s="43">
        <f t="shared" si="5"/>
        <v>59400</v>
      </c>
    </row>
    <row r="68" spans="1:5" ht="17.25" x14ac:dyDescent="0.3">
      <c r="A68" s="13">
        <v>54507</v>
      </c>
      <c r="B68" s="14" t="s">
        <v>110</v>
      </c>
      <c r="C68" s="15"/>
      <c r="D68" s="27"/>
      <c r="E68" s="43">
        <f t="shared" si="5"/>
        <v>0</v>
      </c>
    </row>
    <row r="69" spans="1:5" ht="17.25" x14ac:dyDescent="0.3">
      <c r="A69" s="13">
        <v>54508</v>
      </c>
      <c r="B69" s="14" t="s">
        <v>111</v>
      </c>
      <c r="C69" s="15"/>
      <c r="D69" s="15"/>
      <c r="E69" s="43">
        <f t="shared" si="5"/>
        <v>0</v>
      </c>
    </row>
    <row r="70" spans="1:5" ht="18" thickBot="1" x14ac:dyDescent="0.35">
      <c r="A70" s="29" t="s">
        <v>112</v>
      </c>
      <c r="B70" s="20" t="s">
        <v>113</v>
      </c>
      <c r="C70" s="21">
        <v>5000</v>
      </c>
      <c r="D70" s="30">
        <v>16300</v>
      </c>
      <c r="E70" s="44">
        <f t="shared" si="5"/>
        <v>21300</v>
      </c>
    </row>
    <row r="71" spans="1:5" ht="18" thickBot="1" x14ac:dyDescent="0.35">
      <c r="A71" s="22"/>
      <c r="B71" s="22"/>
      <c r="C71" s="23"/>
      <c r="D71" s="23"/>
      <c r="E71" s="23"/>
    </row>
    <row r="72" spans="1:5" ht="17.25" x14ac:dyDescent="0.3">
      <c r="A72" s="24" t="s">
        <v>114</v>
      </c>
      <c r="B72" s="25" t="s">
        <v>115</v>
      </c>
      <c r="C72" s="26">
        <f>+C73+C75</f>
        <v>183000</v>
      </c>
      <c r="D72" s="26">
        <f>+D73+D75</f>
        <v>0</v>
      </c>
      <c r="E72" s="45">
        <f t="shared" ref="E72" si="6">+E73+E75</f>
        <v>183000</v>
      </c>
    </row>
    <row r="73" spans="1:5" ht="17.25" x14ac:dyDescent="0.3">
      <c r="A73" s="10" t="s">
        <v>116</v>
      </c>
      <c r="B73" s="11" t="s">
        <v>117</v>
      </c>
      <c r="C73" s="12">
        <f>+C74</f>
        <v>1000</v>
      </c>
      <c r="D73" s="12">
        <f>+D74</f>
        <v>0</v>
      </c>
      <c r="E73" s="42">
        <f t="shared" ref="E73" si="7">+E74</f>
        <v>1000</v>
      </c>
    </row>
    <row r="74" spans="1:5" ht="17.25" x14ac:dyDescent="0.3">
      <c r="A74" s="16" t="s">
        <v>118</v>
      </c>
      <c r="B74" s="14" t="s">
        <v>119</v>
      </c>
      <c r="C74" s="15">
        <v>1000</v>
      </c>
      <c r="D74" s="15"/>
      <c r="E74" s="43">
        <f t="shared" ref="E74:E78" si="8">SUM(C74:D74)</f>
        <v>1000</v>
      </c>
    </row>
    <row r="75" spans="1:5" ht="17.25" x14ac:dyDescent="0.3">
      <c r="A75" s="10" t="s">
        <v>120</v>
      </c>
      <c r="B75" s="11" t="s">
        <v>121</v>
      </c>
      <c r="C75" s="12">
        <f>SUM(C76:C78)</f>
        <v>182000</v>
      </c>
      <c r="D75" s="12">
        <f>SUM(D76:D78)</f>
        <v>0</v>
      </c>
      <c r="E75" s="42">
        <f t="shared" ref="E75" si="9">SUM(E76:E78)</f>
        <v>182000</v>
      </c>
    </row>
    <row r="76" spans="1:5" ht="17.25" x14ac:dyDescent="0.3">
      <c r="A76" s="16" t="s">
        <v>122</v>
      </c>
      <c r="B76" s="14" t="s">
        <v>123</v>
      </c>
      <c r="C76" s="15">
        <v>170000</v>
      </c>
      <c r="D76" s="15"/>
      <c r="E76" s="43">
        <f t="shared" si="8"/>
        <v>170000</v>
      </c>
    </row>
    <row r="77" spans="1:5" ht="17.25" x14ac:dyDescent="0.3">
      <c r="A77" s="31" t="s">
        <v>124</v>
      </c>
      <c r="B77" s="32" t="s">
        <v>125</v>
      </c>
      <c r="C77" s="33">
        <v>12000</v>
      </c>
      <c r="D77" s="33">
        <v>0</v>
      </c>
      <c r="E77" s="43">
        <f t="shared" si="8"/>
        <v>12000</v>
      </c>
    </row>
    <row r="78" spans="1:5" ht="18" thickBot="1" x14ac:dyDescent="0.35">
      <c r="A78" s="29">
        <v>55603</v>
      </c>
      <c r="B78" s="20" t="s">
        <v>126</v>
      </c>
      <c r="C78" s="21"/>
      <c r="D78" s="21">
        <v>0</v>
      </c>
      <c r="E78" s="44">
        <f t="shared" si="8"/>
        <v>0</v>
      </c>
    </row>
    <row r="79" spans="1:5" ht="18" thickBot="1" x14ac:dyDescent="0.35">
      <c r="A79" s="22"/>
      <c r="B79" s="22"/>
      <c r="C79" s="23"/>
      <c r="D79" s="23"/>
      <c r="E79" s="23"/>
    </row>
    <row r="80" spans="1:5" ht="17.25" x14ac:dyDescent="0.3">
      <c r="A80" s="24" t="s">
        <v>127</v>
      </c>
      <c r="B80" s="25" t="s">
        <v>128</v>
      </c>
      <c r="C80" s="34">
        <f>+C81+C87</f>
        <v>51965</v>
      </c>
      <c r="D80" s="34">
        <f>+D81+D87</f>
        <v>11330</v>
      </c>
      <c r="E80" s="46">
        <f t="shared" ref="E80" si="10">+E81+E87</f>
        <v>63295</v>
      </c>
    </row>
    <row r="81" spans="1:5" ht="17.25" x14ac:dyDescent="0.3">
      <c r="A81" s="18">
        <v>611</v>
      </c>
      <c r="B81" s="11" t="s">
        <v>129</v>
      </c>
      <c r="C81" s="35">
        <f>SUM(C82:C86)</f>
        <v>42165</v>
      </c>
      <c r="D81" s="35">
        <f t="shared" ref="D81:E81" si="11">SUM(D82:D86)</f>
        <v>9880</v>
      </c>
      <c r="E81" s="47">
        <f t="shared" si="11"/>
        <v>52045</v>
      </c>
    </row>
    <row r="82" spans="1:5" ht="17.25" x14ac:dyDescent="0.3">
      <c r="A82" s="13">
        <v>61101</v>
      </c>
      <c r="B82" s="14" t="s">
        <v>130</v>
      </c>
      <c r="C82" s="28">
        <v>75</v>
      </c>
      <c r="D82" s="28">
        <v>3300</v>
      </c>
      <c r="E82" s="48">
        <f t="shared" ref="E82:E88" si="12">SUM(C82:D82)</f>
        <v>3375</v>
      </c>
    </row>
    <row r="83" spans="1:5" ht="17.25" x14ac:dyDescent="0.3">
      <c r="A83" s="13">
        <v>61102</v>
      </c>
      <c r="B83" s="14" t="s">
        <v>131</v>
      </c>
      <c r="C83" s="28"/>
      <c r="D83" s="28">
        <v>200</v>
      </c>
      <c r="E83" s="48">
        <f t="shared" si="12"/>
        <v>200</v>
      </c>
    </row>
    <row r="84" spans="1:5" ht="17.25" x14ac:dyDescent="0.3">
      <c r="A84" s="13">
        <v>61104</v>
      </c>
      <c r="B84" s="14" t="s">
        <v>132</v>
      </c>
      <c r="C84" s="28">
        <v>2530</v>
      </c>
      <c r="D84" s="28">
        <v>6380</v>
      </c>
      <c r="E84" s="48">
        <f t="shared" si="12"/>
        <v>8910</v>
      </c>
    </row>
    <row r="85" spans="1:5" ht="17.25" x14ac:dyDescent="0.3">
      <c r="A85" s="13">
        <v>61105</v>
      </c>
      <c r="B85" s="14" t="s">
        <v>133</v>
      </c>
      <c r="C85" s="28">
        <v>39560</v>
      </c>
      <c r="D85" s="28"/>
      <c r="E85" s="48">
        <f t="shared" si="12"/>
        <v>39560</v>
      </c>
    </row>
    <row r="86" spans="1:5" ht="17.25" x14ac:dyDescent="0.3">
      <c r="A86" s="13">
        <v>61107</v>
      </c>
      <c r="B86" s="36" t="s">
        <v>134</v>
      </c>
      <c r="C86" s="28"/>
      <c r="D86" s="28"/>
      <c r="E86" s="48">
        <f t="shared" si="12"/>
        <v>0</v>
      </c>
    </row>
    <row r="87" spans="1:5" ht="17.25" x14ac:dyDescent="0.3">
      <c r="A87" s="10" t="s">
        <v>135</v>
      </c>
      <c r="B87" s="11" t="s">
        <v>136</v>
      </c>
      <c r="C87" s="35">
        <f>+C88</f>
        <v>9800</v>
      </c>
      <c r="D87" s="35">
        <f>+D88</f>
        <v>1450</v>
      </c>
      <c r="E87" s="47">
        <f t="shared" ref="E87" si="13">+E88</f>
        <v>11250</v>
      </c>
    </row>
    <row r="88" spans="1:5" ht="18" thickBot="1" x14ac:dyDescent="0.35">
      <c r="A88" s="19" t="s">
        <v>137</v>
      </c>
      <c r="B88" s="20" t="s">
        <v>138</v>
      </c>
      <c r="C88" s="30">
        <v>9800</v>
      </c>
      <c r="D88" s="30">
        <v>1450</v>
      </c>
      <c r="E88" s="49">
        <f t="shared" si="12"/>
        <v>11250</v>
      </c>
    </row>
    <row r="89" spans="1:5" ht="18" thickBot="1" x14ac:dyDescent="0.35">
      <c r="A89" s="37"/>
      <c r="B89" s="38" t="s">
        <v>139</v>
      </c>
      <c r="C89" s="39">
        <f>C6+C25+C72+C80</f>
        <v>1645910</v>
      </c>
      <c r="D89" s="39">
        <f>D6+D25+D72+D80</f>
        <v>1116156</v>
      </c>
      <c r="E89" s="50">
        <f>E6+E25+E72+E80</f>
        <v>2762066</v>
      </c>
    </row>
  </sheetData>
  <mergeCells count="3">
    <mergeCell ref="A1:E1"/>
    <mergeCell ref="A2:E2"/>
    <mergeCell ref="A3:E3"/>
  </mergeCells>
  <printOptions horizontalCentered="1"/>
  <pageMargins left="0.27559055118110237" right="0.27559055118110237" top="0.43307086614173229" bottom="0.51181102362204722" header="0.19685039370078741" footer="0.51181102362204722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2018</vt:lpstr>
      <vt:lpstr>PRESUPUESTO 2019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Wilber Alberto Colorado Servellón</cp:lastModifiedBy>
  <cp:lastPrinted>2019-01-10T19:40:31Z</cp:lastPrinted>
  <dcterms:created xsi:type="dcterms:W3CDTF">2019-01-10T17:52:08Z</dcterms:created>
  <dcterms:modified xsi:type="dcterms:W3CDTF">2019-07-12T20:49:20Z</dcterms:modified>
</cp:coreProperties>
</file>