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.colorado.TEG\Desktop\"/>
    </mc:Choice>
  </mc:AlternateContent>
  <bookViews>
    <workbookView xWindow="0" yWindow="0" windowWidth="15345" windowHeight="4635"/>
  </bookViews>
  <sheets>
    <sheet name="COMPARATIVO" sheetId="1" r:id="rId1"/>
    <sheet name="PRESUPUESTO 2016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4" i="2" l="1"/>
  <c r="D83" i="2"/>
  <c r="C83" i="2"/>
  <c r="E83" i="2" s="1"/>
  <c r="E82" i="2"/>
  <c r="E81" i="2"/>
  <c r="E80" i="2"/>
  <c r="E79" i="2"/>
  <c r="E78" i="2"/>
  <c r="D77" i="2"/>
  <c r="D76" i="2" s="1"/>
  <c r="E8" i="1" s="1"/>
  <c r="C77" i="2"/>
  <c r="E77" i="2" s="1"/>
  <c r="E74" i="2"/>
  <c r="E73" i="2"/>
  <c r="D72" i="2"/>
  <c r="C72" i="2"/>
  <c r="E72" i="2" s="1"/>
  <c r="E71" i="2"/>
  <c r="D70" i="2"/>
  <c r="D69" i="2" s="1"/>
  <c r="E7" i="1" s="1"/>
  <c r="C70" i="2"/>
  <c r="E70" i="2" s="1"/>
  <c r="C69" i="2"/>
  <c r="E69" i="2" s="1"/>
  <c r="E67" i="2"/>
  <c r="E66" i="2"/>
  <c r="E65" i="2"/>
  <c r="E64" i="2"/>
  <c r="E63" i="2"/>
  <c r="D62" i="2"/>
  <c r="C62" i="2"/>
  <c r="E62" i="2" s="1"/>
  <c r="E61" i="2"/>
  <c r="E60" i="2"/>
  <c r="E59" i="2"/>
  <c r="E58" i="2"/>
  <c r="D58" i="2"/>
  <c r="C58" i="2"/>
  <c r="E57" i="2"/>
  <c r="E56" i="2"/>
  <c r="E55" i="2"/>
  <c r="E54" i="2"/>
  <c r="E53" i="2"/>
  <c r="E52" i="2"/>
  <c r="E51" i="2"/>
  <c r="E50" i="2"/>
  <c r="E49" i="2"/>
  <c r="E48" i="2"/>
  <c r="E47" i="2"/>
  <c r="D46" i="2"/>
  <c r="C46" i="2"/>
  <c r="E46" i="2" s="1"/>
  <c r="E45" i="2"/>
  <c r="E44" i="2"/>
  <c r="E43" i="2"/>
  <c r="E42" i="2"/>
  <c r="E41" i="2"/>
  <c r="D41" i="2"/>
  <c r="C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D26" i="2"/>
  <c r="D25" i="2" s="1"/>
  <c r="E6" i="1" s="1"/>
  <c r="C26" i="2"/>
  <c r="E26" i="2" s="1"/>
  <c r="E23" i="2"/>
  <c r="E22" i="2"/>
  <c r="D22" i="2"/>
  <c r="C22" i="2"/>
  <c r="E21" i="2"/>
  <c r="E20" i="2"/>
  <c r="D20" i="2"/>
  <c r="C20" i="2"/>
  <c r="E19" i="2"/>
  <c r="E18" i="2"/>
  <c r="E17" i="2" s="1"/>
  <c r="D17" i="2"/>
  <c r="C17" i="2"/>
  <c r="E16" i="2"/>
  <c r="E14" i="2" s="1"/>
  <c r="E15" i="2"/>
  <c r="D14" i="2"/>
  <c r="C14" i="2"/>
  <c r="E13" i="2"/>
  <c r="E12" i="2"/>
  <c r="E11" i="2"/>
  <c r="D11" i="2"/>
  <c r="C11" i="2"/>
  <c r="E10" i="2"/>
  <c r="E9" i="2"/>
  <c r="E8" i="2"/>
  <c r="E7" i="2" s="1"/>
  <c r="E6" i="2" s="1"/>
  <c r="D7" i="2"/>
  <c r="D6" i="2" s="1"/>
  <c r="C7" i="2"/>
  <c r="C6" i="2" s="1"/>
  <c r="C7" i="1"/>
  <c r="C5" i="1" l="1"/>
  <c r="E5" i="1"/>
  <c r="D85" i="2"/>
  <c r="G7" i="1"/>
  <c r="C25" i="2"/>
  <c r="C76" i="2"/>
  <c r="E76" i="2" l="1"/>
  <c r="C8" i="1"/>
  <c r="C9" i="1"/>
  <c r="E25" i="2"/>
  <c r="E85" i="2" s="1"/>
  <c r="C6" i="1"/>
  <c r="E9" i="1"/>
  <c r="G5" i="1"/>
  <c r="C85" i="2"/>
  <c r="G6" i="1" l="1"/>
  <c r="D8" i="1"/>
  <c r="G8" i="1"/>
  <c r="G9" i="1"/>
  <c r="F8" i="1" l="1"/>
  <c r="F6" i="1"/>
  <c r="F7" i="1"/>
  <c r="D7" i="1"/>
  <c r="D5" i="1"/>
  <c r="F5" i="1"/>
  <c r="F9" i="1" s="1"/>
  <c r="H7" i="1"/>
  <c r="H6" i="1"/>
  <c r="H5" i="1"/>
  <c r="D6" i="1"/>
  <c r="H8" i="1"/>
  <c r="H9" i="1" l="1"/>
  <c r="D9" i="1"/>
</calcChain>
</file>

<file path=xl/sharedStrings.xml><?xml version="1.0" encoding="utf-8"?>
<sst xmlns="http://schemas.openxmlformats.org/spreadsheetml/2006/main" count="162" uniqueCount="141">
  <si>
    <t>TRIBUNAL DE ÉTICA GUBERNAMENTAL</t>
  </si>
  <si>
    <t>Rubro</t>
  </si>
  <si>
    <t>Descripción</t>
  </si>
  <si>
    <t>Gestión 
Administrativa</t>
  </si>
  <si>
    <t>%</t>
  </si>
  <si>
    <t>Gestión
Operativa</t>
  </si>
  <si>
    <t>Techo
 Asignado</t>
  </si>
  <si>
    <t>51</t>
  </si>
  <si>
    <t>Remuneraciones</t>
  </si>
  <si>
    <t>54</t>
  </si>
  <si>
    <t>Adquisiciones de Bienes y Servicios</t>
  </si>
  <si>
    <t>55</t>
  </si>
  <si>
    <t>Gastos Financieros y Otros</t>
  </si>
  <si>
    <t>61</t>
  </si>
  <si>
    <t>Inversiones en Activos Fijos</t>
  </si>
  <si>
    <t>Total</t>
  </si>
  <si>
    <t>UNIDAD FIANCIERA INSTITUCIONAL</t>
  </si>
  <si>
    <t xml:space="preserve"> PRESUPUESTO EJERCICIO FISCAL 2016</t>
  </si>
  <si>
    <t>511</t>
  </si>
  <si>
    <t>Remuneraciones Permanentes</t>
  </si>
  <si>
    <t>Sueldos</t>
  </si>
  <si>
    <t>Aguinaldos</t>
  </si>
  <si>
    <t>51105</t>
  </si>
  <si>
    <t>Dietas</t>
  </si>
  <si>
    <t>512</t>
  </si>
  <si>
    <t>Remuneraciones Eventuales</t>
  </si>
  <si>
    <t>51201</t>
  </si>
  <si>
    <t>51203</t>
  </si>
  <si>
    <t>514</t>
  </si>
  <si>
    <t>Contribuciones Patronales a Inst de Seg Social Públicas</t>
  </si>
  <si>
    <t>Por Remuneraciones Permanentes</t>
  </si>
  <si>
    <t>51402</t>
  </si>
  <si>
    <t>Por Remuneraciones Eventuales</t>
  </si>
  <si>
    <t>515</t>
  </si>
  <si>
    <t>Contribuciones Patronales a Inst de Seg Social Privadas</t>
  </si>
  <si>
    <t>51502</t>
  </si>
  <si>
    <t>Indemnizaciones</t>
  </si>
  <si>
    <t>Al personal de Servicios Eventual</t>
  </si>
  <si>
    <t>519</t>
  </si>
  <si>
    <t>Remuneraciones Diversas</t>
  </si>
  <si>
    <t>51999</t>
  </si>
  <si>
    <t>541</t>
  </si>
  <si>
    <t>Bienes de Uso y Consumo</t>
  </si>
  <si>
    <t>54101</t>
  </si>
  <si>
    <t>Productos Alimenticios para Personas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</si>
  <si>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</si>
  <si>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</si>
  <si>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</si>
  <si>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</si>
  <si>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</si>
  <si>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</si>
  <si>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</si>
  <si>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</si>
  <si>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Llantas y Neumaticos</t>
  </si>
  <si>
    <t>Combustibles y Lubricantes</t>
  </si>
  <si>
    <t>Minerales Métalicos y Productos Derivados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</si>
  <si>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</si>
  <si>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</si>
  <si>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</si>
  <si>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</si>
  <si>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</si>
  <si>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</si>
  <si>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</si>
  <si>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</si>
  <si>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</si>
  <si>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</si>
  <si>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</si>
  <si>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</si>
  <si>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</si>
  <si>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</si>
  <si>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</si>
  <si>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</si>
  <si>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</si>
  <si>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</si>
  <si>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</si>
  <si>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</si>
  <si>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54204</t>
  </si>
  <si>
    <t>Servicios de Correos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</si>
  <si>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</si>
  <si>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</si>
  <si>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</si>
  <si>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</si>
  <si>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</si>
  <si>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</si>
  <si>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54303</t>
  </si>
  <si>
    <t>Mantenimientos y Reparaciones de Bienes Inmuebles</t>
  </si>
  <si>
    <t>54305</t>
  </si>
  <si>
    <t>Servicios de Publicidad</t>
  </si>
  <si>
    <t>54306</t>
  </si>
  <si>
    <t>Servicios de Vigilancia</t>
  </si>
  <si>
    <t>54307</t>
  </si>
  <si>
    <t>Servicios de Limpiezas y Fumigaciones</t>
  </si>
  <si>
    <t>54310</t>
  </si>
  <si>
    <t>Servicios de Alimentación</t>
  </si>
  <si>
    <t>54313</t>
  </si>
  <si>
    <t>Impresiones, Publicaciones y Reproducciones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</si>
  <si>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</si>
  <si>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</si>
  <si>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</si>
  <si>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</si>
  <si>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</si>
  <si>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</si>
  <si>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</si>
  <si>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54402</t>
  </si>
  <si>
    <t>Pasajes al Exterior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</si>
  <si>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</si>
  <si>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</si>
  <si>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</si>
  <si>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</si>
  <si>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</si>
  <si>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</si>
  <si>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Servicios Juridicos</t>
  </si>
  <si>
    <t>54505</t>
  </si>
  <si>
    <t>Servicios de Capacitación</t>
  </si>
  <si>
    <t>Desarrollo Informatico</t>
  </si>
  <si>
    <t>Estudios e Investigaciones</t>
  </si>
  <si>
    <t>54599</t>
  </si>
  <si>
    <t>Consultorías, Estudios e Investigaciones Diversas</t>
  </si>
  <si>
    <t>555</t>
  </si>
  <si>
    <t>Impuestos, Tasas y Derechos</t>
  </si>
  <si>
    <t>55507</t>
  </si>
  <si>
    <t>Tasas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</si>
  <si>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</si>
  <si>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</si>
  <si>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</si>
  <si>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</si>
  <si>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</si>
  <si>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</si>
  <si>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Bienes Muebles</t>
  </si>
  <si>
    <t>Mobiliarios</t>
  </si>
  <si>
    <t>Maquinaria y Equipo</t>
  </si>
  <si>
    <t>Equipo Informática</t>
  </si>
  <si>
    <t>Vehiculos de Transporte</t>
  </si>
  <si>
    <t>Libros y Colecciones</t>
  </si>
  <si>
    <t>614</t>
  </si>
  <si>
    <t>Intangibles</t>
  </si>
  <si>
    <t>61403</t>
  </si>
  <si>
    <t>Derechos de Propiedad Intelectual</t>
  </si>
  <si>
    <t>TOTAL</t>
  </si>
  <si>
    <t>PRESUPUESTO EJERCICIO FISCAL 2016</t>
  </si>
  <si>
    <t>ORIGEN O FUENTE: FONDO GENERAL DE LA 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</si>
</sst>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Candara"/>
      <family val="2"/>
    </font>
    <font>
      <b/>
      <sz val="13"/>
      <name val="Candara"/>
      <family val="2"/>
    </font>
    <font>
      <b/>
      <sz val="13"/>
      <color theme="1"/>
      <name val="Candara"/>
      <family val="2"/>
    </font>
    <font>
      <b/>
      <sz val="12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3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165" fontId="3" fillId="0" borderId="1" xfId="1" applyFont="1" applyBorder="1"/>
    <xf numFmtId="165" fontId="3" fillId="0" borderId="1" xfId="1" applyNumberFormat="1" applyFont="1" applyBorder="1"/>
    <xf numFmtId="165" fontId="3" fillId="0" borderId="1" xfId="1" applyFont="1" applyBorder="1" applyProtection="1">
      <protection locked="0"/>
    </xf>
    <xf numFmtId="0" fontId="3" fillId="0" borderId="1" xfId="0" applyFont="1" applyBorder="1"/>
    <xf numFmtId="0" fontId="5" fillId="0" borderId="1" xfId="0" applyFont="1" applyBorder="1" applyAlignment="1" applyProtection="1">
      <alignment horizontal="right"/>
      <protection locked="0"/>
    </xf>
    <xf numFmtId="165" fontId="5" fillId="0" borderId="1" xfId="1" applyFont="1" applyBorder="1"/>
    <xf numFmtId="165" fontId="5" fillId="0" borderId="1" xfId="1" applyNumberFormat="1" applyFont="1" applyBorder="1"/>
    <xf numFmtId="0" fontId="3" fillId="0" borderId="0" xfId="0" applyFont="1"/>
    <xf numFmtId="0" fontId="5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Protection="1">
      <protection locked="0"/>
    </xf>
    <xf numFmtId="0" fontId="5" fillId="0" borderId="6" xfId="0" applyFont="1" applyBorder="1" applyProtection="1">
      <protection locked="0"/>
    </xf>
    <xf numFmtId="165" fontId="5" fillId="0" borderId="6" xfId="0" applyNumberFormat="1" applyFont="1" applyBorder="1" applyProtection="1">
      <protection locked="0"/>
    </xf>
    <xf numFmtId="165" fontId="5" fillId="0" borderId="7" xfId="0" applyNumberFormat="1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5" fillId="0" borderId="1" xfId="0" applyFont="1" applyBorder="1" applyProtection="1">
      <protection locked="0"/>
    </xf>
    <xf numFmtId="165" fontId="5" fillId="0" borderId="1" xfId="0" applyNumberFormat="1" applyFont="1" applyBorder="1" applyProtection="1">
      <protection locked="0"/>
    </xf>
    <xf numFmtId="165" fontId="5" fillId="0" borderId="9" xfId="0" applyNumberFormat="1" applyFont="1" applyBorder="1" applyProtection="1">
      <protection locked="0"/>
    </xf>
    <xf numFmtId="0" fontId="3" fillId="0" borderId="8" xfId="0" applyFont="1" applyBorder="1" applyAlignment="1" applyProtection="1">
      <alignment horizontal="left"/>
      <protection locked="0"/>
    </xf>
    <xf numFmtId="165" fontId="3" fillId="0" borderId="1" xfId="0" applyNumberFormat="1" applyFont="1" applyBorder="1" applyProtection="1">
      <protection locked="0"/>
    </xf>
    <xf numFmtId="165" fontId="3" fillId="0" borderId="9" xfId="0" applyNumberFormat="1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2" fillId="0" borderId="0" xfId="0" applyFont="1"/>
    <xf numFmtId="0" fontId="5" fillId="0" borderId="8" xfId="0" applyFont="1" applyBorder="1" applyAlignment="1" applyProtection="1">
      <alignment horizontal="left"/>
      <protection locked="0"/>
    </xf>
    <xf numFmtId="0" fontId="3" fillId="0" borderId="10" xfId="0" applyFont="1" applyBorder="1" applyProtection="1">
      <protection locked="0"/>
    </xf>
    <xf numFmtId="0" fontId="3" fillId="0" borderId="11" xfId="0" applyFont="1" applyBorder="1" applyProtection="1">
      <protection locked="0"/>
    </xf>
    <xf numFmtId="165" fontId="3" fillId="0" borderId="11" xfId="0" applyNumberFormat="1" applyFont="1" applyBorder="1" applyProtection="1">
      <protection locked="0"/>
    </xf>
    <xf numFmtId="165" fontId="3" fillId="0" borderId="12" xfId="0" applyNumberFormat="1" applyFont="1" applyBorder="1" applyProtection="1">
      <protection locked="0"/>
    </xf>
    <xf numFmtId="0" fontId="3" fillId="0" borderId="0" xfId="0" applyFont="1" applyBorder="1" applyProtection="1">
      <protection locked="0"/>
    </xf>
    <xf numFmtId="165" fontId="3" fillId="0" borderId="0" xfId="0" applyNumberFormat="1" applyFont="1" applyBorder="1" applyProtection="1">
      <protection locked="0"/>
    </xf>
    <xf numFmtId="0" fontId="5" fillId="0" borderId="13" xfId="0" applyFont="1" applyBorder="1" applyProtection="1">
      <protection locked="0"/>
    </xf>
    <xf numFmtId="0" fontId="5" fillId="0" borderId="14" xfId="0" applyFont="1" applyBorder="1" applyProtection="1">
      <protection locked="0"/>
    </xf>
    <xf numFmtId="165" fontId="5" fillId="0" borderId="14" xfId="0" applyNumberFormat="1" applyFont="1" applyBorder="1" applyProtection="1">
      <protection locked="0"/>
    </xf>
    <xf numFmtId="165" fontId="5" fillId="0" borderId="15" xfId="0" applyNumberFormat="1" applyFont="1" applyBorder="1" applyProtection="1">
      <protection locked="0"/>
    </xf>
    <xf numFmtId="165" fontId="3" fillId="3" borderId="1" xfId="0" applyNumberFormat="1" applyFont="1" applyFill="1" applyBorder="1" applyProtection="1">
      <protection locked="0"/>
    </xf>
    <xf numFmtId="164" fontId="3" fillId="0" borderId="1" xfId="0" applyNumberFormat="1" applyFont="1" applyBorder="1" applyProtection="1">
      <protection locked="0"/>
    </xf>
    <xf numFmtId="0" fontId="3" fillId="0" borderId="10" xfId="0" applyFont="1" applyBorder="1" applyAlignment="1" applyProtection="1">
      <alignment horizontal="left"/>
      <protection locked="0"/>
    </xf>
    <xf numFmtId="165" fontId="5" fillId="0" borderId="14" xfId="1" applyFont="1" applyBorder="1" applyProtection="1">
      <protection locked="0"/>
    </xf>
    <xf numFmtId="165" fontId="5" fillId="0" borderId="15" xfId="1" applyFont="1" applyBorder="1" applyProtection="1">
      <protection locked="0"/>
    </xf>
    <xf numFmtId="165" fontId="5" fillId="0" borderId="1" xfId="1" applyFont="1" applyBorder="1" applyProtection="1">
      <protection locked="0"/>
    </xf>
    <xf numFmtId="165" fontId="5" fillId="0" borderId="9" xfId="1" applyFont="1" applyBorder="1" applyProtection="1">
      <protection locked="0"/>
    </xf>
    <xf numFmtId="165" fontId="3" fillId="0" borderId="9" xfId="1" applyFont="1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165" fontId="3" fillId="0" borderId="11" xfId="1" applyFont="1" applyBorder="1" applyProtection="1">
      <protection locked="0"/>
    </xf>
    <xf numFmtId="165" fontId="5" fillId="0" borderId="12" xfId="1" applyFont="1" applyBorder="1"/>
    <xf numFmtId="0" fontId="3" fillId="0" borderId="2" xfId="0" applyFont="1" applyBorder="1"/>
    <xf numFmtId="0" fontId="5" fillId="0" borderId="3" xfId="0" applyFont="1" applyFill="1" applyBorder="1" applyProtection="1">
      <protection locked="0"/>
    </xf>
    <xf numFmtId="165" fontId="5" fillId="0" borderId="3" xfId="1" applyFont="1" applyBorder="1"/>
    <xf numFmtId="165" fontId="5" fillId="0" borderId="4" xfId="1" applyFont="1" applyBorder="1"/>
    <xf numFmtId="164" fontId="0" fillId="0" borderId="0" xfId="0" applyNumberFormat="1"/>
    <xf numFmtId="0" fontId="3" fillId="0" borderId="0" xfId="0" applyFont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COMPARATIVO!$B$5:$B$8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COMPARATIVO!$G$5:$G$8</c:f>
              <c:numCache>
                <c:formatCode>_(* #,##0.00_);_(* \(#,##0.00\);_(* "-"??_);_(@_)</c:formatCode>
                <c:ptCount val="4"/>
                <c:pt idx="0">
                  <c:v>1447495</c:v>
                </c:pt>
                <c:pt idx="1">
                  <c:v>673895</c:v>
                </c:pt>
                <c:pt idx="2">
                  <c:v>160800</c:v>
                </c:pt>
                <c:pt idx="3">
                  <c:v>76410</c:v>
                </c:pt>
              </c:numCache>
            </c:numRef>
          </c:val>
        </c:ser>
        <c:ser>
          <c:idx val="1"/>
          <c:order val="1"/>
          <c:explosion val="25"/>
          <c:cat>
            <c:strRef>
              <c:f>COMPARATIVO!$B$5:$B$8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COMPARATIVO!$H$5:$H$8</c:f>
              <c:numCache>
                <c:formatCode>_(* #,##0.00_);_(* \(#,##0.00\);_(* "-"??_);_(@_)</c:formatCode>
                <c:ptCount val="4"/>
                <c:pt idx="0">
                  <c:v>61.37</c:v>
                </c:pt>
                <c:pt idx="1">
                  <c:v>28.57</c:v>
                </c:pt>
                <c:pt idx="2">
                  <c:v>6.82</c:v>
                </c:pt>
                <c:pt idx="3">
                  <c:v>3.24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4942057157531072"/>
          <c:y val="0.25881952326383589"/>
          <c:w val="0.2414781770026187"/>
          <c:h val="0.47076675321996425"/>
        </c:manualLayout>
      </c:layout>
      <c:overlay val="0"/>
      <c:txPr>
        <a:bodyPr/>
        <a:lstStyle/>
        <a:p>
          <a:pPr>
            <a:defRPr sz="110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833" l="0.70000000000000062" r="0.70000000000000062" t="0.75000000000000833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10</xdr:row>
      <xdr:rowOff>171450</xdr:rowOff>
    </xdr:from>
    <xdr:to>
      <xdr:col>7</xdr:col>
      <xdr:colOff>504826</xdr:colOff>
      <xdr:row>29</xdr:row>
      <xdr:rowOff>133351</xdr:rowOff>
    </xdr:to>
    <xdr:graphicFrame macro="">
      <xdr:nvGraphicFramePr>
        <xdr:cNvPr id="2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zoomScaleNormal="100" workbookViewId="0">
      <selection activeCell="F4" sqref="F4"/>
    </sheetView>
  </sheetViews>
  <sheetFormatPr baseColWidth="10" defaultRowHeight="17.25" x14ac:dyDescent="0.3"/>
  <cols>
    <col min="1" max="1" width="7.28515625" style="14" customWidth="1"/>
    <col min="2" max="2" width="37.42578125" style="14" customWidth="1"/>
    <col min="3" max="3" width="17.140625" style="14" customWidth="1"/>
    <col min="4" max="4" width="10" style="14" customWidth="1"/>
    <col min="5" max="5" width="17.140625" style="14" customWidth="1"/>
    <col min="6" max="6" width="10" style="14" customWidth="1"/>
    <col min="7" max="7" width="17.140625" style="14" customWidth="1"/>
    <col min="8" max="8" width="10" style="14" customWidth="1"/>
  </cols>
  <sheetData>
    <row r="1" spans="1:8" x14ac:dyDescent="0.3">
      <c r="A1" s="60" t="s">
        <v>0</v>
      </c>
      <c r="B1" s="60"/>
      <c r="C1" s="60"/>
      <c r="D1" s="60"/>
      <c r="E1" s="60"/>
      <c r="F1" s="60"/>
      <c r="G1" s="60"/>
      <c r="H1" s="60"/>
    </row>
    <row r="2" spans="1:8" x14ac:dyDescent="0.3">
      <c r="A2" s="60" t="s">
        <v>139</v>
      </c>
      <c r="B2" s="60"/>
      <c r="C2" s="60"/>
      <c r="D2" s="60"/>
      <c r="E2" s="60"/>
      <c r="F2" s="60"/>
      <c r="G2" s="60"/>
      <c r="H2" s="60"/>
    </row>
    <row r="3" spans="1:8" x14ac:dyDescent="0.3">
      <c r="A3" s="61" t="s">
        <v>140</v>
      </c>
      <c r="B3" s="61"/>
      <c r="C3" s="61"/>
      <c r="D3" s="61"/>
      <c r="E3" s="61"/>
      <c r="F3" s="61"/>
      <c r="G3" s="61"/>
      <c r="H3" s="61"/>
    </row>
    <row r="4" spans="1:8" ht="35.25" customHeight="1" x14ac:dyDescent="0.3">
      <c r="A4" s="1" t="s">
        <v>1</v>
      </c>
      <c r="B4" s="1" t="s">
        <v>2</v>
      </c>
      <c r="C4" s="2" t="s">
        <v>3</v>
      </c>
      <c r="D4" s="3" t="s">
        <v>4</v>
      </c>
      <c r="E4" s="2" t="s">
        <v>5</v>
      </c>
      <c r="F4" s="3" t="s">
        <v>4</v>
      </c>
      <c r="G4" s="4" t="s">
        <v>6</v>
      </c>
      <c r="H4" s="3" t="s">
        <v>4</v>
      </c>
    </row>
    <row r="5" spans="1:8" x14ac:dyDescent="0.3">
      <c r="A5" s="5" t="s">
        <v>7</v>
      </c>
      <c r="B5" s="6" t="s">
        <v>8</v>
      </c>
      <c r="C5" s="7">
        <f>+'PRESUPUESTO 2016'!C6</f>
        <v>883410</v>
      </c>
      <c r="D5" s="8">
        <f>ROUND(C5/G$9*100,2)</f>
        <v>37.450000000000003</v>
      </c>
      <c r="E5" s="7">
        <f>+'PRESUPUESTO 2016'!D6</f>
        <v>564085</v>
      </c>
      <c r="F5" s="8">
        <f>ROUND(E5/G$9*100,2)</f>
        <v>23.92</v>
      </c>
      <c r="G5" s="9">
        <f>E5+C5</f>
        <v>1447495</v>
      </c>
      <c r="H5" s="8">
        <f>ROUND(G5/G$9*100,2)</f>
        <v>61.37</v>
      </c>
    </row>
    <row r="6" spans="1:8" x14ac:dyDescent="0.3">
      <c r="A6" s="5" t="s">
        <v>9</v>
      </c>
      <c r="B6" s="6" t="s">
        <v>10</v>
      </c>
      <c r="C6" s="7">
        <f>+'PRESUPUESTO 2016'!C25</f>
        <v>387280</v>
      </c>
      <c r="D6" s="8">
        <f>ROUND(C6/G$9*100,2)</f>
        <v>16.420000000000002</v>
      </c>
      <c r="E6" s="7">
        <f>+'PRESUPUESTO 2016'!D25</f>
        <v>286615</v>
      </c>
      <c r="F6" s="8">
        <f>ROUND(E6/G$9*100,2)</f>
        <v>12.15</v>
      </c>
      <c r="G6" s="9">
        <f t="shared" ref="G6:G8" si="0">E6+C6</f>
        <v>673895</v>
      </c>
      <c r="H6" s="8">
        <f>ROUND(G6/G$9*100,2)</f>
        <v>28.57</v>
      </c>
    </row>
    <row r="7" spans="1:8" x14ac:dyDescent="0.3">
      <c r="A7" s="5" t="s">
        <v>11</v>
      </c>
      <c r="B7" s="6" t="s">
        <v>12</v>
      </c>
      <c r="C7" s="7">
        <f>+'PRESUPUESTO 2016'!C69</f>
        <v>160800</v>
      </c>
      <c r="D7" s="8">
        <f>ROUND(C7/G$9*100,2)</f>
        <v>6.82</v>
      </c>
      <c r="E7" s="7">
        <f>+'PRESUPUESTO 2016'!D69</f>
        <v>0</v>
      </c>
      <c r="F7" s="8">
        <f>ROUND(E7/G$9*100,2)</f>
        <v>0</v>
      </c>
      <c r="G7" s="9">
        <f t="shared" si="0"/>
        <v>160800</v>
      </c>
      <c r="H7" s="8">
        <f>ROUND(G7/G$9*100,2)</f>
        <v>6.82</v>
      </c>
    </row>
    <row r="8" spans="1:8" x14ac:dyDescent="0.3">
      <c r="A8" s="5" t="s">
        <v>13</v>
      </c>
      <c r="B8" s="6" t="s">
        <v>14</v>
      </c>
      <c r="C8" s="7">
        <f>+'PRESUPUESTO 2016'!C76</f>
        <v>76410</v>
      </c>
      <c r="D8" s="8">
        <f>ROUND(C8/G$9*100,2)</f>
        <v>3.24</v>
      </c>
      <c r="E8" s="7">
        <f>+'PRESUPUESTO 2016'!D76</f>
        <v>0</v>
      </c>
      <c r="F8" s="8">
        <f>ROUND(E8/G$9*100,2)</f>
        <v>0</v>
      </c>
      <c r="G8" s="9">
        <f t="shared" si="0"/>
        <v>76410</v>
      </c>
      <c r="H8" s="8">
        <f>ROUND(G8/G$9*100,2)</f>
        <v>3.24</v>
      </c>
    </row>
    <row r="9" spans="1:8" x14ac:dyDescent="0.3">
      <c r="A9" s="10"/>
      <c r="B9" s="11" t="s">
        <v>15</v>
      </c>
      <c r="C9" s="12">
        <f t="shared" ref="C9:H9" si="1">SUM(C5:C8)</f>
        <v>1507900</v>
      </c>
      <c r="D9" s="13">
        <f t="shared" si="1"/>
        <v>63.930000000000007</v>
      </c>
      <c r="E9" s="12">
        <f t="shared" si="1"/>
        <v>850700</v>
      </c>
      <c r="F9" s="13">
        <f t="shared" si="1"/>
        <v>36.07</v>
      </c>
      <c r="G9" s="12">
        <f t="shared" si="1"/>
        <v>2358600</v>
      </c>
      <c r="H9" s="13">
        <f t="shared" si="1"/>
        <v>99.999999999999986</v>
      </c>
    </row>
  </sheetData>
  <mergeCells count="3">
    <mergeCell ref="A1:H1"/>
    <mergeCell ref="A2:H2"/>
    <mergeCell ref="A3:H3"/>
  </mergeCells>
  <printOptions horizontalCentered="1"/>
  <pageMargins left="0.39370078740157483" right="0.31496062992125984" top="0.68" bottom="0.51181102362204722" header="0.19685039370078741" footer="0.51181102362204722"/>
  <pageSetup orientation="landscape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"/>
  <sheetViews>
    <sheetView workbookViewId="0">
      <selection activeCell="B87" sqref="B87:C88"/>
    </sheetView>
  </sheetViews>
  <sheetFormatPr baseColWidth="10" defaultRowHeight="15" x14ac:dyDescent="0.25"/>
  <cols>
    <col min="2" max="2" width="42.85546875" customWidth="1"/>
    <col min="3" max="3" width="16.140625" style="59" customWidth="1"/>
    <col min="4" max="4" width="15.140625" customWidth="1"/>
    <col min="5" max="5" width="16.42578125" customWidth="1"/>
  </cols>
  <sheetData>
    <row r="1" spans="1:5" ht="17.25" x14ac:dyDescent="0.3">
      <c r="A1" s="62" t="s">
        <v>0</v>
      </c>
      <c r="B1" s="62"/>
      <c r="C1" s="62"/>
      <c r="D1" s="62"/>
      <c r="E1" s="62"/>
    </row>
    <row r="2" spans="1:5" ht="17.25" x14ac:dyDescent="0.3">
      <c r="A2" s="62" t="s">
        <v>16</v>
      </c>
      <c r="B2" s="62"/>
      <c r="C2" s="62"/>
      <c r="D2" s="62"/>
      <c r="E2" s="62"/>
    </row>
    <row r="3" spans="1:5" ht="17.25" x14ac:dyDescent="0.3">
      <c r="A3" s="62" t="s">
        <v>17</v>
      </c>
      <c r="B3" s="62"/>
      <c r="C3" s="62"/>
      <c r="D3" s="62"/>
      <c r="E3" s="62"/>
    </row>
    <row r="4" spans="1:5" ht="18" thickBot="1" x14ac:dyDescent="0.35">
      <c r="A4" s="15"/>
      <c r="B4" s="15"/>
      <c r="C4" s="15"/>
      <c r="D4" s="14"/>
      <c r="E4" s="14"/>
    </row>
    <row r="5" spans="1:5" ht="32.25" thickBot="1" x14ac:dyDescent="0.3">
      <c r="A5" s="16" t="s">
        <v>1</v>
      </c>
      <c r="B5" s="17" t="s">
        <v>2</v>
      </c>
      <c r="C5" s="18" t="s">
        <v>3</v>
      </c>
      <c r="D5" s="18" t="s">
        <v>5</v>
      </c>
      <c r="E5" s="19" t="s">
        <v>15</v>
      </c>
    </row>
    <row r="6" spans="1:5" ht="17.25" x14ac:dyDescent="0.3">
      <c r="A6" s="20" t="s">
        <v>7</v>
      </c>
      <c r="B6" s="21" t="s">
        <v>8</v>
      </c>
      <c r="C6" s="22">
        <f>+C7+C11+C14+C17+C22+C20</f>
        <v>883410</v>
      </c>
      <c r="D6" s="22">
        <f>+D7+D11+D14+D17+D22+D20</f>
        <v>564085</v>
      </c>
      <c r="E6" s="23">
        <f>+E7+E11+E14+E17+E22+E20</f>
        <v>1447495</v>
      </c>
    </row>
    <row r="7" spans="1:5" ht="17.25" x14ac:dyDescent="0.3">
      <c r="A7" s="24" t="s">
        <v>18</v>
      </c>
      <c r="B7" s="25" t="s">
        <v>19</v>
      </c>
      <c r="C7" s="26">
        <f>SUM(C8:C10)</f>
        <v>255090</v>
      </c>
      <c r="D7" s="26">
        <f t="shared" ref="D7:E7" si="0">SUM(D8:D10)</f>
        <v>0</v>
      </c>
      <c r="E7" s="27">
        <f t="shared" si="0"/>
        <v>255090</v>
      </c>
    </row>
    <row r="8" spans="1:5" ht="17.25" x14ac:dyDescent="0.3">
      <c r="A8" s="28">
        <v>51101</v>
      </c>
      <c r="B8" s="6" t="s">
        <v>20</v>
      </c>
      <c r="C8" s="29">
        <v>252000</v>
      </c>
      <c r="D8" s="29"/>
      <c r="E8" s="30">
        <f>SUM(C8:D8)</f>
        <v>252000</v>
      </c>
    </row>
    <row r="9" spans="1:5" ht="17.25" x14ac:dyDescent="0.3">
      <c r="A9" s="28">
        <v>51103</v>
      </c>
      <c r="B9" s="6" t="s">
        <v>21</v>
      </c>
      <c r="C9" s="29">
        <v>1890</v>
      </c>
      <c r="D9" s="29"/>
      <c r="E9" s="30">
        <f>SUM(C9:D9)</f>
        <v>1890</v>
      </c>
    </row>
    <row r="10" spans="1:5" ht="17.25" x14ac:dyDescent="0.3">
      <c r="A10" s="31" t="s">
        <v>22</v>
      </c>
      <c r="B10" s="6" t="s">
        <v>23</v>
      </c>
      <c r="C10" s="29">
        <v>1200</v>
      </c>
      <c r="D10" s="29">
        <v>0</v>
      </c>
      <c r="E10" s="30">
        <f>SUM(C10:D10)</f>
        <v>1200</v>
      </c>
    </row>
    <row r="11" spans="1:5" s="32" customFormat="1" ht="17.25" x14ac:dyDescent="0.3">
      <c r="A11" s="24" t="s">
        <v>24</v>
      </c>
      <c r="B11" s="25" t="s">
        <v>25</v>
      </c>
      <c r="C11" s="26">
        <f>SUM(C12:C13)</f>
        <v>494765</v>
      </c>
      <c r="D11" s="26">
        <f t="shared" ref="D11:E11" si="1">SUM(D12:D13)</f>
        <v>484110</v>
      </c>
      <c r="E11" s="27">
        <f t="shared" si="1"/>
        <v>978875</v>
      </c>
    </row>
    <row r="12" spans="1:5" ht="17.25" x14ac:dyDescent="0.3">
      <c r="A12" s="31" t="s">
        <v>26</v>
      </c>
      <c r="B12" s="6" t="s">
        <v>20</v>
      </c>
      <c r="C12" s="29">
        <v>483060</v>
      </c>
      <c r="D12" s="29">
        <v>475800</v>
      </c>
      <c r="E12" s="30">
        <f>SUM(C12:D12)</f>
        <v>958860</v>
      </c>
    </row>
    <row r="13" spans="1:5" ht="17.25" x14ac:dyDescent="0.3">
      <c r="A13" s="31" t="s">
        <v>27</v>
      </c>
      <c r="B13" s="6" t="s">
        <v>21</v>
      </c>
      <c r="C13" s="29">
        <v>11705</v>
      </c>
      <c r="D13" s="29">
        <v>8310</v>
      </c>
      <c r="E13" s="30">
        <f>SUM(C13:D13)</f>
        <v>20015</v>
      </c>
    </row>
    <row r="14" spans="1:5" s="32" customFormat="1" ht="17.25" x14ac:dyDescent="0.3">
      <c r="A14" s="24" t="s">
        <v>28</v>
      </c>
      <c r="B14" s="25" t="s">
        <v>29</v>
      </c>
      <c r="C14" s="26">
        <f>SUM(C15:C16)</f>
        <v>33030</v>
      </c>
      <c r="D14" s="26">
        <f t="shared" ref="D14:E14" si="2">SUM(D15:D16)</f>
        <v>17235</v>
      </c>
      <c r="E14" s="27">
        <f t="shared" si="2"/>
        <v>50265</v>
      </c>
    </row>
    <row r="15" spans="1:5" ht="17.25" x14ac:dyDescent="0.3">
      <c r="A15" s="28">
        <v>51401</v>
      </c>
      <c r="B15" s="6" t="s">
        <v>30</v>
      </c>
      <c r="C15" s="29">
        <v>10645</v>
      </c>
      <c r="D15" s="29"/>
      <c r="E15" s="30">
        <f>SUM(C15:D15)</f>
        <v>10645</v>
      </c>
    </row>
    <row r="16" spans="1:5" ht="17.25" x14ac:dyDescent="0.3">
      <c r="A16" s="31" t="s">
        <v>31</v>
      </c>
      <c r="B16" s="6" t="s">
        <v>32</v>
      </c>
      <c r="C16" s="29">
        <v>22385</v>
      </c>
      <c r="D16" s="29">
        <v>17235</v>
      </c>
      <c r="E16" s="30">
        <f>SUM(C16:D16)</f>
        <v>39620</v>
      </c>
    </row>
    <row r="17" spans="1:5" s="32" customFormat="1" ht="17.25" x14ac:dyDescent="0.3">
      <c r="A17" s="24" t="s">
        <v>33</v>
      </c>
      <c r="B17" s="25" t="s">
        <v>34</v>
      </c>
      <c r="C17" s="26">
        <f>SUM(C18:C19)</f>
        <v>38600</v>
      </c>
      <c r="D17" s="26">
        <f t="shared" ref="D17:E17" si="3">SUM(D18:D19)</f>
        <v>28595</v>
      </c>
      <c r="E17" s="27">
        <f t="shared" si="3"/>
        <v>67195</v>
      </c>
    </row>
    <row r="18" spans="1:5" ht="17.25" x14ac:dyDescent="0.3">
      <c r="A18" s="28">
        <v>51501</v>
      </c>
      <c r="B18" s="6" t="s">
        <v>30</v>
      </c>
      <c r="C18" s="29">
        <v>9720</v>
      </c>
      <c r="D18" s="29"/>
      <c r="E18" s="30">
        <f>SUM(C18:D18)</f>
        <v>9720</v>
      </c>
    </row>
    <row r="19" spans="1:5" ht="17.25" x14ac:dyDescent="0.3">
      <c r="A19" s="31" t="s">
        <v>35</v>
      </c>
      <c r="B19" s="6" t="s">
        <v>32</v>
      </c>
      <c r="C19" s="29">
        <v>28880</v>
      </c>
      <c r="D19" s="29">
        <v>28595</v>
      </c>
      <c r="E19" s="30">
        <f>SUM(C19:D19)</f>
        <v>57475</v>
      </c>
    </row>
    <row r="20" spans="1:5" s="32" customFormat="1" ht="17.25" x14ac:dyDescent="0.3">
      <c r="A20" s="33">
        <v>517</v>
      </c>
      <c r="B20" s="25" t="s">
        <v>36</v>
      </c>
      <c r="C20" s="26">
        <f>+C21</f>
        <v>0</v>
      </c>
      <c r="D20" s="26">
        <f t="shared" ref="D20" si="4">+D21</f>
        <v>2060</v>
      </c>
      <c r="E20" s="27">
        <f>+E21</f>
        <v>2060</v>
      </c>
    </row>
    <row r="21" spans="1:5" ht="17.25" x14ac:dyDescent="0.3">
      <c r="A21" s="28">
        <v>51702</v>
      </c>
      <c r="B21" s="6" t="s">
        <v>37</v>
      </c>
      <c r="C21" s="29"/>
      <c r="D21" s="29">
        <v>2060</v>
      </c>
      <c r="E21" s="30">
        <f>SUM(C21:D21)</f>
        <v>2060</v>
      </c>
    </row>
    <row r="22" spans="1:5" s="32" customFormat="1" ht="17.25" x14ac:dyDescent="0.3">
      <c r="A22" s="24" t="s">
        <v>38</v>
      </c>
      <c r="B22" s="25" t="s">
        <v>39</v>
      </c>
      <c r="C22" s="26">
        <f>+C23</f>
        <v>61925</v>
      </c>
      <c r="D22" s="26">
        <f>+D23</f>
        <v>32085</v>
      </c>
      <c r="E22" s="27">
        <f>+E23</f>
        <v>94010</v>
      </c>
    </row>
    <row r="23" spans="1:5" ht="18" thickBot="1" x14ac:dyDescent="0.35">
      <c r="A23" s="34" t="s">
        <v>40</v>
      </c>
      <c r="B23" s="35" t="s">
        <v>39</v>
      </c>
      <c r="C23" s="36">
        <v>61925</v>
      </c>
      <c r="D23" s="36">
        <v>32085</v>
      </c>
      <c r="E23" s="37">
        <f>SUM(C23:D23)</f>
        <v>94010</v>
      </c>
    </row>
    <row r="24" spans="1:5" ht="18" thickBot="1" x14ac:dyDescent="0.35">
      <c r="A24" s="38"/>
      <c r="B24" s="38"/>
      <c r="C24" s="39"/>
      <c r="D24" s="39"/>
      <c r="E24" s="39"/>
    </row>
    <row r="25" spans="1:5" ht="17.25" x14ac:dyDescent="0.3">
      <c r="A25" s="40" t="s">
        <v>9</v>
      </c>
      <c r="B25" s="41" t="s">
        <v>10</v>
      </c>
      <c r="C25" s="42">
        <f>+C26+C41+C46+C58+C62</f>
        <v>387280</v>
      </c>
      <c r="D25" s="42">
        <f>+D26+D41+D46+D58+D62</f>
        <v>286615</v>
      </c>
      <c r="E25" s="43">
        <f t="shared" ref="E25:E67" si="5">SUM(C25:D25)</f>
        <v>673895</v>
      </c>
    </row>
    <row r="26" spans="1:5" ht="17.25" x14ac:dyDescent="0.3">
      <c r="A26" s="24" t="s">
        <v>41</v>
      </c>
      <c r="B26" s="25" t="s">
        <v>42</v>
      </c>
      <c r="C26" s="26">
        <f>SUM(C27:C40)</f>
        <v>72300</v>
      </c>
      <c r="D26" s="26">
        <f>SUM(D27:D40)</f>
        <v>14500</v>
      </c>
      <c r="E26" s="27">
        <f t="shared" si="5"/>
        <v>86800</v>
      </c>
    </row>
    <row r="27" spans="1:5" ht="17.25" x14ac:dyDescent="0.3">
      <c r="A27" s="31" t="s">
        <v>43</v>
      </c>
      <c r="B27" s="6" t="s">
        <v>44</v>
      </c>
      <c r="C27" s="29">
        <v>6000</v>
      </c>
      <c r="D27" s="29"/>
      <c r="E27" s="30">
        <f t="shared" si="5"/>
        <v>6000</v>
      </c>
    </row>
    <row r="28" spans="1:5" ht="17.25" x14ac:dyDescent="0.3">
      <c r="A28" s="31" t="s">
        <v>45</v>
      </c>
      <c r="B28" s="6" t="s">
        <v>46</v>
      </c>
      <c r="C28" s="29">
        <v>3500</v>
      </c>
      <c r="D28" s="29"/>
      <c r="E28" s="30">
        <f t="shared" si="5"/>
        <v>3500</v>
      </c>
    </row>
    <row r="29" spans="1:5" ht="17.25" x14ac:dyDescent="0.3">
      <c r="A29" s="31" t="s">
        <v>47</v>
      </c>
      <c r="B29" s="6" t="s">
        <v>48</v>
      </c>
      <c r="C29" s="29">
        <v>8200</v>
      </c>
      <c r="D29" s="29">
        <v>2500</v>
      </c>
      <c r="E29" s="30">
        <f t="shared" si="5"/>
        <v>10700</v>
      </c>
    </row>
    <row r="30" spans="1:5" ht="17.25" x14ac:dyDescent="0.3">
      <c r="A30" s="31" t="s">
        <v>49</v>
      </c>
      <c r="B30" s="6" t="s">
        <v>50</v>
      </c>
      <c r="C30" s="29"/>
      <c r="D30" s="29"/>
      <c r="E30" s="30">
        <f t="shared" si="5"/>
        <v>0</v>
      </c>
    </row>
    <row r="31" spans="1:5" ht="17.25" x14ac:dyDescent="0.3">
      <c r="A31" s="31" t="s">
        <v>51</v>
      </c>
      <c r="B31" s="6" t="s">
        <v>52</v>
      </c>
      <c r="C31" s="29">
        <v>100</v>
      </c>
      <c r="D31" s="29"/>
      <c r="E31" s="30">
        <f t="shared" si="5"/>
        <v>100</v>
      </c>
    </row>
    <row r="32" spans="1:5" ht="17.25" x14ac:dyDescent="0.3">
      <c r="A32" s="28">
        <v>54109</v>
      </c>
      <c r="B32" s="6" t="s">
        <v>53</v>
      </c>
      <c r="C32" s="29">
        <v>8000</v>
      </c>
      <c r="D32" s="29"/>
      <c r="E32" s="30">
        <f t="shared" si="5"/>
        <v>8000</v>
      </c>
    </row>
    <row r="33" spans="1:5" ht="17.25" x14ac:dyDescent="0.3">
      <c r="A33" s="28">
        <v>54110</v>
      </c>
      <c r="B33" s="6" t="s">
        <v>54</v>
      </c>
      <c r="C33" s="29">
        <v>5000</v>
      </c>
      <c r="D33" s="29"/>
      <c r="E33" s="30">
        <f t="shared" si="5"/>
        <v>5000</v>
      </c>
    </row>
    <row r="34" spans="1:5" ht="17.25" x14ac:dyDescent="0.3">
      <c r="A34" s="28">
        <v>54112</v>
      </c>
      <c r="B34" s="6" t="s">
        <v>55</v>
      </c>
      <c r="C34" s="29"/>
      <c r="D34" s="29"/>
      <c r="E34" s="30">
        <f t="shared" si="5"/>
        <v>0</v>
      </c>
    </row>
    <row r="35" spans="1:5" ht="17.25" x14ac:dyDescent="0.3">
      <c r="A35" s="31" t="s">
        <v>56</v>
      </c>
      <c r="B35" s="6" t="s">
        <v>57</v>
      </c>
      <c r="C35" s="29">
        <v>7500</v>
      </c>
      <c r="D35" s="29">
        <v>4500</v>
      </c>
      <c r="E35" s="30">
        <f t="shared" si="5"/>
        <v>12000</v>
      </c>
    </row>
    <row r="36" spans="1:5" ht="17.25" x14ac:dyDescent="0.3">
      <c r="A36" s="31" t="s">
        <v>58</v>
      </c>
      <c r="B36" s="6" t="s">
        <v>59</v>
      </c>
      <c r="C36" s="29">
        <v>22000</v>
      </c>
      <c r="D36" s="29"/>
      <c r="E36" s="30">
        <f t="shared" si="5"/>
        <v>22000</v>
      </c>
    </row>
    <row r="37" spans="1:5" ht="17.25" x14ac:dyDescent="0.3">
      <c r="A37" s="31" t="s">
        <v>60</v>
      </c>
      <c r="B37" s="6" t="s">
        <v>61</v>
      </c>
      <c r="C37" s="29"/>
      <c r="D37" s="29">
        <v>4500</v>
      </c>
      <c r="E37" s="30">
        <f t="shared" si="5"/>
        <v>4500</v>
      </c>
    </row>
    <row r="38" spans="1:5" ht="17.25" x14ac:dyDescent="0.3">
      <c r="A38" s="31" t="s">
        <v>62</v>
      </c>
      <c r="B38" s="6" t="s">
        <v>63</v>
      </c>
      <c r="C38" s="29">
        <v>1000</v>
      </c>
      <c r="D38" s="29"/>
      <c r="E38" s="30">
        <f t="shared" si="5"/>
        <v>1000</v>
      </c>
    </row>
    <row r="39" spans="1:5" ht="17.25" x14ac:dyDescent="0.3">
      <c r="A39" s="31" t="s">
        <v>64</v>
      </c>
      <c r="B39" s="6" t="s">
        <v>65</v>
      </c>
      <c r="C39" s="29">
        <v>1000</v>
      </c>
      <c r="D39" s="29"/>
      <c r="E39" s="30">
        <f t="shared" si="5"/>
        <v>1000</v>
      </c>
    </row>
    <row r="40" spans="1:5" ht="17.25" x14ac:dyDescent="0.3">
      <c r="A40" s="31" t="s">
        <v>66</v>
      </c>
      <c r="B40" s="6" t="s">
        <v>67</v>
      </c>
      <c r="C40" s="29">
        <v>10000</v>
      </c>
      <c r="D40" s="29">
        <v>3000</v>
      </c>
      <c r="E40" s="30">
        <f t="shared" si="5"/>
        <v>13000</v>
      </c>
    </row>
    <row r="41" spans="1:5" ht="17.25" x14ac:dyDescent="0.3">
      <c r="A41" s="24" t="s">
        <v>68</v>
      </c>
      <c r="B41" s="25" t="s">
        <v>69</v>
      </c>
      <c r="C41" s="26">
        <f>SUM(C42:C45)</f>
        <v>63300</v>
      </c>
      <c r="D41" s="26">
        <f>SUM(D42:D45)</f>
        <v>0</v>
      </c>
      <c r="E41" s="27">
        <f t="shared" si="5"/>
        <v>63300</v>
      </c>
    </row>
    <row r="42" spans="1:5" ht="17.25" x14ac:dyDescent="0.3">
      <c r="A42" s="31" t="s">
        <v>70</v>
      </c>
      <c r="B42" s="6" t="s">
        <v>71</v>
      </c>
      <c r="C42" s="44">
        <v>29500</v>
      </c>
      <c r="D42" s="29"/>
      <c r="E42" s="30">
        <f t="shared" si="5"/>
        <v>29500</v>
      </c>
    </row>
    <row r="43" spans="1:5" ht="17.25" x14ac:dyDescent="0.3">
      <c r="A43" s="31" t="s">
        <v>72</v>
      </c>
      <c r="B43" s="6" t="s">
        <v>73</v>
      </c>
      <c r="C43" s="44">
        <v>7800</v>
      </c>
      <c r="D43" s="29"/>
      <c r="E43" s="30">
        <f t="shared" si="5"/>
        <v>7800</v>
      </c>
    </row>
    <row r="44" spans="1:5" ht="17.25" x14ac:dyDescent="0.3">
      <c r="A44" s="31" t="s">
        <v>74</v>
      </c>
      <c r="B44" s="6" t="s">
        <v>75</v>
      </c>
      <c r="C44" s="29">
        <v>25000</v>
      </c>
      <c r="D44" s="29"/>
      <c r="E44" s="30">
        <f t="shared" si="5"/>
        <v>25000</v>
      </c>
    </row>
    <row r="45" spans="1:5" ht="17.25" x14ac:dyDescent="0.3">
      <c r="A45" s="31" t="s">
        <v>76</v>
      </c>
      <c r="B45" s="6" t="s">
        <v>77</v>
      </c>
      <c r="C45" s="44">
        <v>1000</v>
      </c>
      <c r="D45" s="29">
        <v>0</v>
      </c>
      <c r="E45" s="30">
        <f t="shared" si="5"/>
        <v>1000</v>
      </c>
    </row>
    <row r="46" spans="1:5" ht="17.25" x14ac:dyDescent="0.3">
      <c r="A46" s="24" t="s">
        <v>78</v>
      </c>
      <c r="B46" s="25" t="s">
        <v>79</v>
      </c>
      <c r="C46" s="26">
        <f>SUM(C47:C57)</f>
        <v>228680</v>
      </c>
      <c r="D46" s="26">
        <f>SUM(D47:D57)</f>
        <v>185390</v>
      </c>
      <c r="E46" s="27">
        <f t="shared" si="5"/>
        <v>414070</v>
      </c>
    </row>
    <row r="47" spans="1:5" ht="17.25" x14ac:dyDescent="0.3">
      <c r="A47" s="31" t="s">
        <v>80</v>
      </c>
      <c r="B47" s="6" t="s">
        <v>81</v>
      </c>
      <c r="C47" s="29">
        <v>40000</v>
      </c>
      <c r="D47" s="29">
        <v>0</v>
      </c>
      <c r="E47" s="30">
        <f t="shared" si="5"/>
        <v>40000</v>
      </c>
    </row>
    <row r="48" spans="1:5" ht="17.25" x14ac:dyDescent="0.3">
      <c r="A48" s="31" t="s">
        <v>82</v>
      </c>
      <c r="B48" s="6" t="s">
        <v>83</v>
      </c>
      <c r="C48" s="29">
        <v>16000</v>
      </c>
      <c r="D48" s="29">
        <v>0</v>
      </c>
      <c r="E48" s="30">
        <f t="shared" si="5"/>
        <v>16000</v>
      </c>
    </row>
    <row r="49" spans="1:5" ht="17.25" x14ac:dyDescent="0.3">
      <c r="A49" s="31" t="s">
        <v>84</v>
      </c>
      <c r="B49" s="6" t="s">
        <v>85</v>
      </c>
      <c r="C49" s="29">
        <v>0</v>
      </c>
      <c r="D49" s="29">
        <v>0</v>
      </c>
      <c r="E49" s="30">
        <f t="shared" si="5"/>
        <v>0</v>
      </c>
    </row>
    <row r="50" spans="1:5" ht="14.25" customHeight="1" x14ac:dyDescent="0.3">
      <c r="A50" s="31" t="s">
        <v>86</v>
      </c>
      <c r="B50" s="6" t="s">
        <v>87</v>
      </c>
      <c r="C50" s="29">
        <v>3000</v>
      </c>
      <c r="D50" s="29">
        <v>102390</v>
      </c>
      <c r="E50" s="30">
        <f t="shared" si="5"/>
        <v>105390</v>
      </c>
    </row>
    <row r="51" spans="1:5" ht="17.25" x14ac:dyDescent="0.3">
      <c r="A51" s="31" t="s">
        <v>88</v>
      </c>
      <c r="B51" s="6" t="s">
        <v>89</v>
      </c>
      <c r="C51" s="29">
        <v>52950</v>
      </c>
      <c r="D51" s="29"/>
      <c r="E51" s="30">
        <f t="shared" si="5"/>
        <v>52950</v>
      </c>
    </row>
    <row r="52" spans="1:5" ht="17.25" x14ac:dyDescent="0.3">
      <c r="A52" s="31" t="s">
        <v>90</v>
      </c>
      <c r="B52" s="6" t="s">
        <v>91</v>
      </c>
      <c r="C52" s="29">
        <v>19000</v>
      </c>
      <c r="D52" s="29"/>
      <c r="E52" s="30">
        <f t="shared" si="5"/>
        <v>19000</v>
      </c>
    </row>
    <row r="53" spans="1:5" ht="17.25" x14ac:dyDescent="0.3">
      <c r="A53" s="31" t="s">
        <v>92</v>
      </c>
      <c r="B53" s="6" t="s">
        <v>93</v>
      </c>
      <c r="C53" s="29">
        <v>5000</v>
      </c>
      <c r="D53" s="29">
        <v>60000</v>
      </c>
      <c r="E53" s="30">
        <f t="shared" si="5"/>
        <v>65000</v>
      </c>
    </row>
    <row r="54" spans="1:5" ht="17.25" x14ac:dyDescent="0.3">
      <c r="A54" s="31" t="s">
        <v>94</v>
      </c>
      <c r="B54" s="6" t="s">
        <v>95</v>
      </c>
      <c r="C54" s="29"/>
      <c r="D54" s="29">
        <v>20000</v>
      </c>
      <c r="E54" s="30">
        <f t="shared" si="5"/>
        <v>20000</v>
      </c>
    </row>
    <row r="55" spans="1:5" ht="17.25" x14ac:dyDescent="0.3">
      <c r="A55" s="28">
        <v>54316</v>
      </c>
      <c r="B55" s="6" t="s">
        <v>96</v>
      </c>
      <c r="C55" s="29"/>
      <c r="D55" s="29">
        <v>1500</v>
      </c>
      <c r="E55" s="30">
        <f t="shared" si="5"/>
        <v>1500</v>
      </c>
    </row>
    <row r="56" spans="1:5" ht="17.25" x14ac:dyDescent="0.3">
      <c r="A56" s="31" t="s">
        <v>97</v>
      </c>
      <c r="B56" s="6" t="s">
        <v>98</v>
      </c>
      <c r="C56" s="44">
        <v>87730</v>
      </c>
      <c r="D56" s="29"/>
      <c r="E56" s="30">
        <f t="shared" si="5"/>
        <v>87730</v>
      </c>
    </row>
    <row r="57" spans="1:5" ht="17.25" x14ac:dyDescent="0.3">
      <c r="A57" s="31" t="s">
        <v>99</v>
      </c>
      <c r="B57" s="6" t="s">
        <v>100</v>
      </c>
      <c r="C57" s="29">
        <v>5000</v>
      </c>
      <c r="D57" s="29">
        <v>1500</v>
      </c>
      <c r="E57" s="30">
        <f t="shared" si="5"/>
        <v>6500</v>
      </c>
    </row>
    <row r="58" spans="1:5" ht="17.25" x14ac:dyDescent="0.3">
      <c r="A58" s="24" t="s">
        <v>101</v>
      </c>
      <c r="B58" s="25" t="s">
        <v>102</v>
      </c>
      <c r="C58" s="26">
        <f>SUM(C59:C61)</f>
        <v>3000</v>
      </c>
      <c r="D58" s="26">
        <f>SUM(D59:D61)</f>
        <v>0</v>
      </c>
      <c r="E58" s="27">
        <f t="shared" si="5"/>
        <v>3000</v>
      </c>
    </row>
    <row r="59" spans="1:5" ht="17.25" x14ac:dyDescent="0.3">
      <c r="A59" s="31" t="s">
        <v>103</v>
      </c>
      <c r="B59" s="6" t="s">
        <v>104</v>
      </c>
      <c r="C59" s="29"/>
      <c r="D59" s="29"/>
      <c r="E59" s="30">
        <f t="shared" si="5"/>
        <v>0</v>
      </c>
    </row>
    <row r="60" spans="1:5" ht="17.25" x14ac:dyDescent="0.3">
      <c r="A60" s="31" t="s">
        <v>105</v>
      </c>
      <c r="B60" s="6" t="s">
        <v>106</v>
      </c>
      <c r="C60" s="44">
        <v>3000</v>
      </c>
      <c r="D60" s="29"/>
      <c r="E60" s="30">
        <f t="shared" si="5"/>
        <v>3000</v>
      </c>
    </row>
    <row r="61" spans="1:5" ht="17.25" x14ac:dyDescent="0.3">
      <c r="A61" s="31" t="s">
        <v>107</v>
      </c>
      <c r="B61" s="6" t="s">
        <v>108</v>
      </c>
      <c r="C61" s="29"/>
      <c r="D61" s="29"/>
      <c r="E61" s="30">
        <f t="shared" si="5"/>
        <v>0</v>
      </c>
    </row>
    <row r="62" spans="1:5" ht="17.25" x14ac:dyDescent="0.3">
      <c r="A62" s="24" t="s">
        <v>109</v>
      </c>
      <c r="B62" s="25" t="s">
        <v>110</v>
      </c>
      <c r="C62" s="26">
        <f>SUM(C63:C67)</f>
        <v>20000</v>
      </c>
      <c r="D62" s="26">
        <f>SUM(D63:D67)</f>
        <v>86725</v>
      </c>
      <c r="E62" s="26">
        <f t="shared" si="5"/>
        <v>106725</v>
      </c>
    </row>
    <row r="63" spans="1:5" ht="17.25" x14ac:dyDescent="0.3">
      <c r="A63" s="28">
        <v>54503</v>
      </c>
      <c r="B63" s="6" t="s">
        <v>111</v>
      </c>
      <c r="C63" s="29"/>
      <c r="D63" s="45"/>
      <c r="E63" s="30">
        <f t="shared" si="5"/>
        <v>0</v>
      </c>
    </row>
    <row r="64" spans="1:5" ht="17.25" x14ac:dyDescent="0.3">
      <c r="A64" s="28" t="s">
        <v>112</v>
      </c>
      <c r="B64" s="6" t="s">
        <v>113</v>
      </c>
      <c r="C64" s="29">
        <v>20000</v>
      </c>
      <c r="D64" s="45">
        <v>60000</v>
      </c>
      <c r="E64" s="30">
        <f t="shared" si="5"/>
        <v>80000</v>
      </c>
    </row>
    <row r="65" spans="1:5" ht="17.25" x14ac:dyDescent="0.3">
      <c r="A65" s="28">
        <v>54507</v>
      </c>
      <c r="B65" s="6" t="s">
        <v>114</v>
      </c>
      <c r="C65" s="29"/>
      <c r="D65" s="45"/>
      <c r="E65" s="30">
        <f t="shared" si="5"/>
        <v>0</v>
      </c>
    </row>
    <row r="66" spans="1:5" ht="17.25" x14ac:dyDescent="0.3">
      <c r="A66" s="28">
        <v>54508</v>
      </c>
      <c r="B66" s="6" t="s">
        <v>115</v>
      </c>
      <c r="C66" s="29"/>
      <c r="D66" s="29"/>
      <c r="E66" s="30">
        <f t="shared" si="5"/>
        <v>0</v>
      </c>
    </row>
    <row r="67" spans="1:5" ht="18" thickBot="1" x14ac:dyDescent="0.35">
      <c r="A67" s="46" t="s">
        <v>116</v>
      </c>
      <c r="B67" s="35" t="s">
        <v>117</v>
      </c>
      <c r="C67" s="36"/>
      <c r="D67" s="29">
        <v>26725</v>
      </c>
      <c r="E67" s="37">
        <f t="shared" si="5"/>
        <v>26725</v>
      </c>
    </row>
    <row r="68" spans="1:5" ht="18" thickBot="1" x14ac:dyDescent="0.35">
      <c r="A68" s="38"/>
      <c r="B68" s="38"/>
      <c r="C68" s="39"/>
      <c r="D68" s="39"/>
      <c r="E68" s="39"/>
    </row>
    <row r="69" spans="1:5" ht="17.25" x14ac:dyDescent="0.3">
      <c r="A69" s="40" t="s">
        <v>11</v>
      </c>
      <c r="B69" s="41" t="s">
        <v>12</v>
      </c>
      <c r="C69" s="42">
        <f>+C70+C72</f>
        <v>160800</v>
      </c>
      <c r="D69" s="42">
        <f>+D70+D72</f>
        <v>0</v>
      </c>
      <c r="E69" s="43">
        <f t="shared" ref="E69:E74" si="6">SUM(C69:D69)</f>
        <v>160800</v>
      </c>
    </row>
    <row r="70" spans="1:5" ht="17.25" x14ac:dyDescent="0.3">
      <c r="A70" s="24" t="s">
        <v>118</v>
      </c>
      <c r="B70" s="25" t="s">
        <v>119</v>
      </c>
      <c r="C70" s="26">
        <f>+C71</f>
        <v>800</v>
      </c>
      <c r="D70" s="26">
        <f>+D71</f>
        <v>0</v>
      </c>
      <c r="E70" s="27">
        <f t="shared" si="6"/>
        <v>800</v>
      </c>
    </row>
    <row r="71" spans="1:5" ht="17.25" x14ac:dyDescent="0.3">
      <c r="A71" s="31" t="s">
        <v>120</v>
      </c>
      <c r="B71" s="6" t="s">
        <v>121</v>
      </c>
      <c r="C71" s="44">
        <v>800</v>
      </c>
      <c r="D71" s="29"/>
      <c r="E71" s="30">
        <f t="shared" si="6"/>
        <v>800</v>
      </c>
    </row>
    <row r="72" spans="1:5" ht="17.25" x14ac:dyDescent="0.3">
      <c r="A72" s="24" t="s">
        <v>122</v>
      </c>
      <c r="B72" s="25" t="s">
        <v>123</v>
      </c>
      <c r="C72" s="26">
        <f>SUM(C73:C74)</f>
        <v>160000</v>
      </c>
      <c r="D72" s="26">
        <f>SUM(D73:D74)</f>
        <v>0</v>
      </c>
      <c r="E72" s="27">
        <f t="shared" si="6"/>
        <v>160000</v>
      </c>
    </row>
    <row r="73" spans="1:5" ht="17.25" x14ac:dyDescent="0.3">
      <c r="A73" s="31" t="s">
        <v>124</v>
      </c>
      <c r="B73" s="6" t="s">
        <v>125</v>
      </c>
      <c r="C73" s="29">
        <v>150000</v>
      </c>
      <c r="D73" s="29"/>
      <c r="E73" s="30">
        <f t="shared" si="6"/>
        <v>150000</v>
      </c>
    </row>
    <row r="74" spans="1:5" ht="18" thickBot="1" x14ac:dyDescent="0.35">
      <c r="A74" s="34" t="s">
        <v>126</v>
      </c>
      <c r="B74" s="35" t="s">
        <v>127</v>
      </c>
      <c r="C74" s="36">
        <v>10000</v>
      </c>
      <c r="D74" s="36">
        <v>0</v>
      </c>
      <c r="E74" s="37">
        <f t="shared" si="6"/>
        <v>10000</v>
      </c>
    </row>
    <row r="75" spans="1:5" ht="18" thickBot="1" x14ac:dyDescent="0.35">
      <c r="A75" s="38"/>
      <c r="B75" s="38"/>
      <c r="C75" s="39"/>
      <c r="D75" s="39"/>
      <c r="E75" s="39"/>
    </row>
    <row r="76" spans="1:5" ht="17.25" x14ac:dyDescent="0.3">
      <c r="A76" s="40" t="s">
        <v>13</v>
      </c>
      <c r="B76" s="41" t="s">
        <v>14</v>
      </c>
      <c r="C76" s="47">
        <f>+C77+C83</f>
        <v>76410</v>
      </c>
      <c r="D76" s="47">
        <f>+D77+D83</f>
        <v>0</v>
      </c>
      <c r="E76" s="48">
        <f t="shared" ref="E76:E84" si="7">SUM(C76:D76)</f>
        <v>76410</v>
      </c>
    </row>
    <row r="77" spans="1:5" ht="17.25" x14ac:dyDescent="0.3">
      <c r="A77" s="33">
        <v>611</v>
      </c>
      <c r="B77" s="25" t="s">
        <v>128</v>
      </c>
      <c r="C77" s="49">
        <f>SUM(C78:C82)</f>
        <v>61410</v>
      </c>
      <c r="D77" s="49">
        <f t="shared" ref="D77" si="8">SUM(D78:D82)</f>
        <v>0</v>
      </c>
      <c r="E77" s="50">
        <f t="shared" si="7"/>
        <v>61410</v>
      </c>
    </row>
    <row r="78" spans="1:5" ht="17.25" x14ac:dyDescent="0.3">
      <c r="A78" s="28">
        <v>61101</v>
      </c>
      <c r="B78" s="6" t="s">
        <v>129</v>
      </c>
      <c r="C78" s="9">
        <v>0</v>
      </c>
      <c r="D78" s="9">
        <v>0</v>
      </c>
      <c r="E78" s="51">
        <f t="shared" si="7"/>
        <v>0</v>
      </c>
    </row>
    <row r="79" spans="1:5" ht="17.25" x14ac:dyDescent="0.3">
      <c r="A79" s="28">
        <v>61102</v>
      </c>
      <c r="B79" s="6" t="s">
        <v>130</v>
      </c>
      <c r="C79" s="9">
        <v>11410</v>
      </c>
      <c r="D79" s="9">
        <v>0</v>
      </c>
      <c r="E79" s="51">
        <f t="shared" si="7"/>
        <v>11410</v>
      </c>
    </row>
    <row r="80" spans="1:5" ht="17.25" x14ac:dyDescent="0.3">
      <c r="A80" s="28">
        <v>61104</v>
      </c>
      <c r="B80" s="6" t="s">
        <v>131</v>
      </c>
      <c r="C80" s="9">
        <v>20000</v>
      </c>
      <c r="D80" s="9">
        <v>0</v>
      </c>
      <c r="E80" s="51">
        <f t="shared" si="7"/>
        <v>20000</v>
      </c>
    </row>
    <row r="81" spans="1:5" ht="17.25" x14ac:dyDescent="0.3">
      <c r="A81" s="28">
        <v>61105</v>
      </c>
      <c r="B81" s="6" t="s">
        <v>132</v>
      </c>
      <c r="C81" s="9">
        <v>30000</v>
      </c>
      <c r="D81" s="9">
        <v>0</v>
      </c>
      <c r="E81" s="51">
        <f t="shared" si="7"/>
        <v>30000</v>
      </c>
    </row>
    <row r="82" spans="1:5" ht="17.25" x14ac:dyDescent="0.3">
      <c r="A82" s="28">
        <v>61107</v>
      </c>
      <c r="B82" s="52" t="s">
        <v>133</v>
      </c>
      <c r="C82" s="9"/>
      <c r="D82" s="9">
        <v>0</v>
      </c>
      <c r="E82" s="51">
        <f t="shared" si="7"/>
        <v>0</v>
      </c>
    </row>
    <row r="83" spans="1:5" ht="17.25" x14ac:dyDescent="0.3">
      <c r="A83" s="24" t="s">
        <v>134</v>
      </c>
      <c r="B83" s="25" t="s">
        <v>135</v>
      </c>
      <c r="C83" s="49">
        <f>+C84</f>
        <v>15000</v>
      </c>
      <c r="D83" s="49">
        <f>+D84</f>
        <v>0</v>
      </c>
      <c r="E83" s="51">
        <f t="shared" si="7"/>
        <v>15000</v>
      </c>
    </row>
    <row r="84" spans="1:5" ht="18" thickBot="1" x14ac:dyDescent="0.35">
      <c r="A84" s="34" t="s">
        <v>136</v>
      </c>
      <c r="B84" s="35" t="s">
        <v>137</v>
      </c>
      <c r="C84" s="53">
        <v>15000</v>
      </c>
      <c r="D84" s="53"/>
      <c r="E84" s="54">
        <f t="shared" si="7"/>
        <v>15000</v>
      </c>
    </row>
    <row r="85" spans="1:5" ht="18" thickBot="1" x14ac:dyDescent="0.35">
      <c r="A85" s="55"/>
      <c r="B85" s="56" t="s">
        <v>138</v>
      </c>
      <c r="C85" s="57">
        <f>C6+C25+C69+C76</f>
        <v>1507900</v>
      </c>
      <c r="D85" s="57">
        <f>D6+D25+D69+D76</f>
        <v>850700</v>
      </c>
      <c r="E85" s="58">
        <f>E6+E25+E69+E76</f>
        <v>2358600</v>
      </c>
    </row>
  </sheetData>
  <mergeCells count="3">
    <mergeCell ref="A1:E1"/>
    <mergeCell ref="A2:E2"/>
    <mergeCell ref="A3:E3"/>
  </mergeCells>
  <printOptions horizontalCentered="1"/>
  <pageMargins left="0.27559055118110237" right="0.27559055118110237" top="0.43307086614173229" bottom="0.51181102362204722" header="0.19685039370078741" footer="0.51181102362204722"/>
  <pageSetup scale="75" orientation="portrait" horizontalDpi="4294967295" verticalDpi="4294967295" r:id="rId1"/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COMPARATIVO</vt:lpstr>
      <vt:lpstr>PRESUPUESTO 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Wilber Alberto Colorado Servellón</cp:lastModifiedBy>
  <dcterms:created xsi:type="dcterms:W3CDTF">2016-01-25T20:43:49Z</dcterms:created>
  <dcterms:modified xsi:type="dcterms:W3CDTF">2017-01-25T18:10:07Z</dcterms:modified>
</cp:coreProperties>
</file>