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/>
  <xr:revisionPtr revIDLastSave="0" documentId="13_ncr:40009_{C394DFF8-8214-4734-AAE2-ED7B79C2D37A}" xr6:coauthVersionLast="47" xr6:coauthVersionMax="47" xr10:uidLastSave="{00000000-0000-0000-0000-000000000000}"/>
  <bookViews>
    <workbookView xWindow="-108" yWindow="-108" windowWidth="23256" windowHeight="12456"/>
  </bookViews>
  <sheets>
    <sheet name="30.06.23" sheetId="1" r:id="rId1"/>
  </sheets>
  <definedNames>
    <definedName name="_xlnm.Print_Titles" localSheetId="0">'30.06.23'!$1:$4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1" i="1"/>
  <c r="I10" i="1"/>
  <c r="I9" i="1"/>
  <c r="H21" i="1"/>
  <c r="H20" i="1"/>
  <c r="H11" i="1"/>
  <c r="G21" i="1"/>
  <c r="G20" i="1"/>
  <c r="G19" i="1"/>
  <c r="G18" i="1"/>
  <c r="G17" i="1"/>
  <c r="G16" i="1"/>
  <c r="G15" i="1"/>
  <c r="G14" i="1"/>
  <c r="G13" i="1"/>
  <c r="G11" i="1"/>
  <c r="G10" i="1"/>
  <c r="G9" i="1"/>
  <c r="F21" i="1"/>
  <c r="F20" i="1"/>
  <c r="F11" i="1"/>
  <c r="E21" i="1"/>
  <c r="E20" i="1"/>
  <c r="E19" i="1"/>
  <c r="E18" i="1"/>
  <c r="E17" i="1"/>
  <c r="E16" i="1"/>
  <c r="E15" i="1"/>
  <c r="E14" i="1"/>
  <c r="E13" i="1"/>
  <c r="E11" i="1"/>
  <c r="E10" i="1"/>
  <c r="E9" i="1"/>
  <c r="D21" i="1"/>
  <c r="D20" i="1"/>
  <c r="D11" i="1"/>
  <c r="C21" i="1"/>
  <c r="C20" i="1"/>
  <c r="C11" i="1"/>
  <c r="F17" i="1"/>
  <c r="H19" i="1"/>
  <c r="H18" i="1"/>
  <c r="H17" i="1"/>
  <c r="H16" i="1"/>
  <c r="H15" i="1"/>
  <c r="H14" i="1"/>
  <c r="H13" i="1"/>
  <c r="H10" i="1"/>
  <c r="H9" i="1"/>
</calcChain>
</file>

<file path=xl/sharedStrings.xml><?xml version="1.0" encoding="utf-8"?>
<sst xmlns="http://schemas.openxmlformats.org/spreadsheetml/2006/main" count="28" uniqueCount="24">
  <si>
    <t>SUPERINTENDENCIA DEL SISTEMA FINANCIERO</t>
  </si>
  <si>
    <t>Ejecutado</t>
  </si>
  <si>
    <t>%</t>
  </si>
  <si>
    <t>Comprometido</t>
  </si>
  <si>
    <t>Disponible</t>
  </si>
  <si>
    <t>AL 30 DE JUNIO 2023</t>
  </si>
  <si>
    <t>EJECUCION PRESUPUESTARIA INSTITUCIONAL</t>
  </si>
  <si>
    <t>DESCRIPCIÓN</t>
  </si>
  <si>
    <t>Cantidad</t>
  </si>
  <si>
    <t>PRESUPUESTO DE INVERSIÓN</t>
  </si>
  <si>
    <t>Bienes Depreciables</t>
  </si>
  <si>
    <t>Inversiones en Proyectos y Programas</t>
  </si>
  <si>
    <t>SUB TOTAL DE PRESUPUESTO DE INVERSIÓN</t>
  </si>
  <si>
    <t>Gastos en personal</t>
  </si>
  <si>
    <t xml:space="preserve"> Capacitación</t>
  </si>
  <si>
    <t xml:space="preserve"> Dietas, Gastos por Misiones y Representación</t>
  </si>
  <si>
    <t xml:space="preserve"> Gastos en Bienes de Consumo</t>
  </si>
  <si>
    <t xml:space="preserve"> Gastos en Servicios</t>
  </si>
  <si>
    <t xml:space="preserve"> Gastos en Eventos</t>
  </si>
  <si>
    <t>Gastos en Interventorías y Liquidaciones</t>
  </si>
  <si>
    <t>SUB TOTAL DE PRESUPUESTO DE FUNCIONAMIENTO</t>
  </si>
  <si>
    <t>TOTAL PRESUPUESTO</t>
  </si>
  <si>
    <t>Presupuesto
Anual</t>
  </si>
  <si>
    <t>PRESUPUESTO DE 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</si>
</sst>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82" formatCode="[$-10409]&quot;$&quot;#,##0.00;\(&quot;$&quot;#,##0.00\)"/>
    <numFmt numFmtId="183" formatCode="[$-10409]0.0%"/>
    <numFmt numFmtId="184" formatCode="[$-10409]0.00%"/>
  </numFmts>
  <fonts count="7" x14ac:knownFonts="1">
    <font>
      <sz val="10"/>
      <name val="Arial"/>
    </font>
    <font>
      <sz val="10"/>
      <name val="Arial"/>
    </font>
    <font>
      <sz val="10"/>
      <name val="Museo Sans 300"/>
      <family val="3"/>
    </font>
    <font>
      <b/>
      <sz val="10"/>
      <color indexed="8"/>
      <name val="Museo Sans 300"/>
      <family val="3"/>
    </font>
    <font>
      <b/>
      <sz val="10"/>
      <color indexed="9"/>
      <name val="Museo Sans 300"/>
      <family val="3"/>
    </font>
    <font>
      <sz val="10"/>
      <color indexed="8"/>
      <name val="Museo Sans 300"/>
      <family val="3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182" fontId="3" fillId="3" borderId="9" xfId="0" applyNumberFormat="1" applyFont="1" applyFill="1" applyBorder="1" applyAlignment="1" applyProtection="1">
      <alignment vertical="top" wrapText="1" readingOrder="1"/>
      <protection locked="0"/>
    </xf>
    <xf numFmtId="0" fontId="3" fillId="0" borderId="10" xfId="0" applyFont="1" applyBorder="1" applyAlignment="1" applyProtection="1">
      <alignment horizontal="center" vertical="top" wrapText="1" readingOrder="1"/>
      <protection locked="0"/>
    </xf>
    <xf numFmtId="0" fontId="3" fillId="2" borderId="12" xfId="0" applyFont="1" applyFill="1" applyBorder="1" applyAlignment="1" applyProtection="1">
      <alignment horizontal="center" vertical="top" wrapText="1" readingOrder="1"/>
      <protection locked="0"/>
    </xf>
    <xf numFmtId="0" fontId="3" fillId="0" borderId="6" xfId="0" applyFont="1" applyBorder="1" applyAlignment="1" applyProtection="1">
      <alignment horizontal="center" vertical="top" wrapText="1" readingOrder="1"/>
      <protection locked="0"/>
    </xf>
    <xf numFmtId="182" fontId="5" fillId="3" borderId="7" xfId="0" applyNumberFormat="1" applyFont="1" applyFill="1" applyBorder="1" applyAlignment="1" applyProtection="1">
      <alignment vertical="top" wrapText="1" readingOrder="1"/>
      <protection locked="0"/>
    </xf>
    <xf numFmtId="182" fontId="3" fillId="3" borderId="7" xfId="0" applyNumberFormat="1" applyFont="1" applyFill="1" applyBorder="1" applyAlignment="1" applyProtection="1">
      <alignment vertical="top" wrapText="1" readingOrder="1"/>
      <protection locked="0"/>
    </xf>
    <xf numFmtId="183" fontId="5" fillId="3" borderId="11" xfId="0" applyNumberFormat="1" applyFont="1" applyFill="1" applyBorder="1" applyAlignment="1" applyProtection="1">
      <alignment vertical="top" wrapText="1" readingOrder="1"/>
      <protection locked="0"/>
    </xf>
    <xf numFmtId="183" fontId="3" fillId="3" borderId="11" xfId="0" applyNumberFormat="1" applyFont="1" applyFill="1" applyBorder="1" applyAlignment="1" applyProtection="1">
      <alignment vertical="top" wrapText="1" readingOrder="1"/>
      <protection locked="0"/>
    </xf>
    <xf numFmtId="182" fontId="5" fillId="3" borderId="9" xfId="0" applyNumberFormat="1" applyFont="1" applyFill="1" applyBorder="1" applyAlignment="1" applyProtection="1">
      <alignment vertical="top" wrapText="1" readingOrder="1"/>
      <protection locked="0"/>
    </xf>
    <xf numFmtId="182" fontId="3" fillId="5" borderId="7" xfId="0" applyNumberFormat="1" applyFont="1" applyFill="1" applyBorder="1" applyAlignment="1" applyProtection="1">
      <alignment vertical="center" wrapText="1" readingOrder="1"/>
      <protection locked="0"/>
    </xf>
    <xf numFmtId="183" fontId="3" fillId="5" borderId="11" xfId="0" applyNumberFormat="1" applyFont="1" applyFill="1" applyBorder="1" applyAlignment="1" applyProtection="1">
      <alignment vertical="center" wrapText="1" readingOrder="1"/>
      <protection locked="0"/>
    </xf>
    <xf numFmtId="182" fontId="3" fillId="5" borderId="9" xfId="0" applyNumberFormat="1" applyFont="1" applyFill="1" applyBorder="1" applyAlignment="1" applyProtection="1">
      <alignment vertical="center" wrapText="1" readingOrder="1"/>
      <protection locked="0"/>
    </xf>
    <xf numFmtId="182" fontId="3" fillId="7" borderId="14" xfId="0" applyNumberFormat="1" applyFont="1" applyFill="1" applyBorder="1" applyAlignment="1" applyProtection="1">
      <alignment vertical="center" wrapText="1" readingOrder="1"/>
      <protection locked="0"/>
    </xf>
    <xf numFmtId="183" fontId="3" fillId="7" borderId="15" xfId="0" applyNumberFormat="1" applyFont="1" applyFill="1" applyBorder="1" applyAlignment="1" applyProtection="1">
      <alignment vertical="center" wrapText="1" readingOrder="1"/>
      <protection locked="0"/>
    </xf>
    <xf numFmtId="182" fontId="3" fillId="7" borderId="16" xfId="0" applyNumberFormat="1" applyFont="1" applyFill="1" applyBorder="1" applyAlignment="1" applyProtection="1">
      <alignment vertical="center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2" borderId="8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left" vertical="center" wrapText="1" readingOrder="1"/>
      <protection locked="0"/>
    </xf>
    <xf numFmtId="0" fontId="3" fillId="0" borderId="7" xfId="0" applyFont="1" applyBorder="1" applyAlignment="1" applyProtection="1">
      <alignment horizontal="left" vertical="center" wrapText="1" readingOrder="1"/>
      <protection locked="0"/>
    </xf>
    <xf numFmtId="0" fontId="5" fillId="3" borderId="3" xfId="0" applyFont="1" applyFill="1" applyBorder="1" applyAlignment="1" applyProtection="1">
      <alignment vertical="top" wrapText="1" readingOrder="1"/>
      <protection locked="0"/>
    </xf>
    <xf numFmtId="0" fontId="2" fillId="4" borderId="7" xfId="0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3" fillId="0" borderId="6" xfId="0" applyFont="1" applyBorder="1" applyAlignment="1" applyProtection="1">
      <alignment horizontal="left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5" borderId="3" xfId="0" applyFont="1" applyFill="1" applyBorder="1" applyAlignment="1" applyProtection="1">
      <alignment vertical="top" wrapText="1" readingOrder="1"/>
      <protection locked="0"/>
    </xf>
    <xf numFmtId="0" fontId="2" fillId="6" borderId="7" xfId="0" applyFont="1" applyFill="1" applyBorder="1" applyAlignment="1" applyProtection="1">
      <alignment vertical="top" wrapText="1"/>
      <protection locked="0"/>
    </xf>
    <xf numFmtId="0" fontId="3" fillId="7" borderId="13" xfId="0" applyFont="1" applyFill="1" applyBorder="1" applyAlignment="1" applyProtection="1">
      <alignment vertical="center" wrapText="1" readingOrder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184" fontId="5" fillId="3" borderId="11" xfId="0" applyNumberFormat="1" applyFont="1" applyFill="1" applyBorder="1" applyAlignment="1" applyProtection="1">
      <alignment vertical="top" wrapText="1" readingOrder="1"/>
      <protection locked="0"/>
    </xf>
    <xf numFmtId="184" fontId="3" fillId="5" borderId="11" xfId="0" applyNumberFormat="1" applyFont="1" applyFill="1" applyBorder="1" applyAlignment="1" applyProtection="1">
      <alignment vertical="center" wrapText="1" readingOrder="1"/>
      <protection locked="0"/>
    </xf>
    <xf numFmtId="184" fontId="3" fillId="3" borderId="11" xfId="0" applyNumberFormat="1" applyFont="1" applyFill="1" applyBorder="1" applyAlignment="1" applyProtection="1">
      <alignment vertical="top" wrapText="1" readingOrder="1"/>
      <protection locked="0"/>
    </xf>
    <xf numFmtId="184" fontId="3" fillId="7" borderId="15" xfId="0" applyNumberFormat="1" applyFont="1" applyFill="1" applyBorder="1" applyAlignment="1" applyProtection="1">
      <alignment vertical="center" wrapText="1" readingOrder="1"/>
      <protection locked="0"/>
    </xf>
    <xf numFmtId="0" fontId="3" fillId="2" borderId="8" xfId="0" applyFont="1" applyFill="1" applyBorder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3" fillId="0" borderId="10" xfId="0" applyFont="1" applyBorder="1" applyAlignment="1" applyProtection="1">
      <alignment vertical="top" wrapText="1" readingOrder="1"/>
      <protection locked="0"/>
    </xf>
    <xf numFmtId="44" fontId="5" fillId="3" borderId="11" xfId="1" applyFont="1" applyFill="1" applyBorder="1" applyAlignment="1" applyProtection="1">
      <alignment vertical="top" wrapText="1" readingOrder="1"/>
      <protection locked="0"/>
    </xf>
    <xf numFmtId="44" fontId="5" fillId="3" borderId="7" xfId="1" applyFont="1" applyFill="1" applyBorder="1" applyAlignment="1" applyProtection="1">
      <alignment vertical="top" wrapText="1" readingOrder="1"/>
      <protection locked="0"/>
    </xf>
    <xf numFmtId="44" fontId="3" fillId="5" borderId="11" xfId="1" applyFont="1" applyFill="1" applyBorder="1" applyAlignment="1" applyProtection="1">
      <alignment vertical="center" wrapText="1" readingOrder="1"/>
      <protection locked="0"/>
    </xf>
    <xf numFmtId="44" fontId="3" fillId="5" borderId="7" xfId="1" applyFont="1" applyFill="1" applyBorder="1" applyAlignment="1" applyProtection="1">
      <alignment vertical="center" wrapText="1" readingOrder="1"/>
      <protection locked="0"/>
    </xf>
    <xf numFmtId="44" fontId="3" fillId="3" borderId="11" xfId="1" applyFont="1" applyFill="1" applyBorder="1" applyAlignment="1" applyProtection="1">
      <alignment vertical="top" wrapText="1" readingOrder="1"/>
      <protection locked="0"/>
    </xf>
    <xf numFmtId="44" fontId="3" fillId="3" borderId="7" xfId="1" applyFont="1" applyFill="1" applyBorder="1" applyAlignment="1" applyProtection="1">
      <alignment vertical="top" wrapText="1" readingOrder="1"/>
      <protection locked="0"/>
    </xf>
    <xf numFmtId="44" fontId="3" fillId="7" borderId="15" xfId="1" applyFont="1" applyFill="1" applyBorder="1" applyAlignment="1" applyProtection="1">
      <alignment vertical="center" wrapText="1" readingOrder="1"/>
      <protection locked="0"/>
    </xf>
    <xf numFmtId="182" fontId="6" fillId="4" borderId="0" xfId="0" applyNumberFormat="1" applyFont="1" applyFill="1" applyBorder="1" applyAlignment="1" applyProtection="1">
      <alignment vertical="center" wrapText="1" readingOrder="1"/>
      <protection locked="0"/>
    </xf>
    <xf numFmtId="44" fontId="2" fillId="0" borderId="0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90EE90"/>
      <rgbColor rgb="00D2B48C"/>
      <rgbColor rgb="00ADD8E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1805940</xdr:colOff>
      <xdr:row>3</xdr:row>
      <xdr:rowOff>0</xdr:rowOff>
    </xdr:to>
    <xdr:pic>
      <xdr:nvPicPr>
        <xdr:cNvPr id="1031" name="Picture 0">
          <a:extLst>
            <a:ext uri="{FF2B5EF4-FFF2-40B4-BE49-F238E27FC236}">
              <a16:creationId xmlns:a16="http://schemas.microsoft.com/office/drawing/2014/main" id="{7B658412-934B-EAC2-0D80-585CB87A0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63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tabSelected="1" topLeftCell="A2" zoomScale="115" zoomScaleNormal="115" zoomScaleSheetLayoutView="130" workbookViewId="0">
      <selection activeCell="I22" sqref="I22"/>
    </sheetView>
  </sheetViews>
  <sheetFormatPr baseColWidth="10" defaultColWidth="6.33203125" defaultRowHeight="13.2" x14ac:dyDescent="0.25"/>
  <cols>
    <col min="1" max="1" width="22.109375" style="2" customWidth="1"/>
    <col min="2" max="2" width="15.109375" style="2" customWidth="1"/>
    <col min="3" max="3" width="16.88671875" style="2" bestFit="1" customWidth="1"/>
    <col min="4" max="4" width="16.44140625" style="2" bestFit="1" customWidth="1"/>
    <col min="5" max="5" width="7.5546875" style="2" bestFit="1" customWidth="1"/>
    <col min="6" max="6" width="13.109375" style="2" bestFit="1" customWidth="1"/>
    <col min="7" max="7" width="7.109375" style="2" bestFit="1" customWidth="1"/>
    <col min="8" max="8" width="15.109375" style="2" bestFit="1" customWidth="1"/>
    <col min="9" max="9" width="7.44140625" style="2" customWidth="1"/>
    <col min="10" max="10" width="6.33203125" style="2"/>
    <col min="11" max="11" width="9.6640625" style="2" bestFit="1" customWidth="1"/>
    <col min="12" max="12" width="8.109375" style="2" bestFit="1" customWidth="1"/>
    <col min="13" max="16384" width="6.33203125" style="2"/>
  </cols>
  <sheetData>
    <row r="1" spans="1:9" ht="16.5" customHeight="1" x14ac:dyDescent="0.25">
      <c r="A1" s="1"/>
    </row>
    <row r="2" spans="1:9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6</v>
      </c>
      <c r="B3" s="21"/>
      <c r="C3" s="21"/>
      <c r="D3" s="21"/>
      <c r="E3" s="21"/>
      <c r="F3" s="21"/>
      <c r="G3" s="21"/>
      <c r="H3" s="21"/>
      <c r="I3" s="21"/>
    </row>
    <row r="4" spans="1:9" ht="15.75" customHeight="1" x14ac:dyDescent="0.25">
      <c r="A4" s="21" t="s">
        <v>5</v>
      </c>
      <c r="B4" s="21"/>
      <c r="C4" s="21"/>
      <c r="D4" s="21"/>
      <c r="E4" s="21"/>
      <c r="F4" s="21"/>
      <c r="G4" s="21"/>
      <c r="H4" s="21"/>
      <c r="I4" s="21"/>
    </row>
    <row r="5" spans="1:9" ht="9" customHeight="1" x14ac:dyDescent="0.25"/>
    <row r="6" spans="1:9" ht="22.5" customHeight="1" x14ac:dyDescent="0.25">
      <c r="A6" s="19" t="s">
        <v>7</v>
      </c>
      <c r="B6" s="29"/>
      <c r="C6" s="19" t="s">
        <v>22</v>
      </c>
      <c r="D6" s="22" t="s">
        <v>1</v>
      </c>
      <c r="E6" s="19"/>
      <c r="F6" s="19" t="s">
        <v>3</v>
      </c>
      <c r="G6" s="19"/>
      <c r="H6" s="29" t="s">
        <v>4</v>
      </c>
      <c r="I6" s="22"/>
    </row>
    <row r="7" spans="1:9" ht="13.2" customHeight="1" x14ac:dyDescent="0.25">
      <c r="A7" s="19"/>
      <c r="B7" s="29"/>
      <c r="C7" s="19"/>
      <c r="D7" s="6" t="s">
        <v>8</v>
      </c>
      <c r="E7" s="3" t="s">
        <v>2</v>
      </c>
      <c r="F7" s="6" t="s">
        <v>8</v>
      </c>
      <c r="G7" s="39" t="s">
        <v>2</v>
      </c>
      <c r="H7" s="38" t="s">
        <v>8</v>
      </c>
      <c r="I7" s="39" t="s">
        <v>2</v>
      </c>
    </row>
    <row r="8" spans="1:9" x14ac:dyDescent="0.25">
      <c r="A8" s="27" t="s">
        <v>9</v>
      </c>
      <c r="B8" s="28"/>
      <c r="C8" s="5"/>
      <c r="D8" s="7"/>
      <c r="E8" s="5"/>
      <c r="F8" s="7"/>
      <c r="G8" s="5"/>
      <c r="H8" s="7"/>
      <c r="I8" s="40"/>
    </row>
    <row r="9" spans="1:9" x14ac:dyDescent="0.25">
      <c r="A9" s="25" t="s">
        <v>10</v>
      </c>
      <c r="B9" s="26"/>
      <c r="C9" s="41">
        <v>113854</v>
      </c>
      <c r="D9" s="42">
        <v>12718.5</v>
      </c>
      <c r="E9" s="34">
        <f>+D9/C9</f>
        <v>0.11170885520051996</v>
      </c>
      <c r="F9" s="8">
        <v>0</v>
      </c>
      <c r="G9" s="34">
        <f>+F9/C9</f>
        <v>0</v>
      </c>
      <c r="H9" s="12">
        <f>+C9-D9-F9</f>
        <v>101135.5</v>
      </c>
      <c r="I9" s="10">
        <f>+H9/C9</f>
        <v>0.88829114479948001</v>
      </c>
    </row>
    <row r="10" spans="1:9" x14ac:dyDescent="0.25">
      <c r="A10" s="25" t="s">
        <v>11</v>
      </c>
      <c r="B10" s="26"/>
      <c r="C10" s="41">
        <v>1023300</v>
      </c>
      <c r="D10" s="42">
        <v>120975.58</v>
      </c>
      <c r="E10" s="34">
        <f>+D10/C10</f>
        <v>0.11822103000097724</v>
      </c>
      <c r="F10" s="8">
        <v>0</v>
      </c>
      <c r="G10" s="34">
        <f>+F10/C10</f>
        <v>0</v>
      </c>
      <c r="H10" s="12">
        <f>+C10-D10-F10</f>
        <v>902324.42</v>
      </c>
      <c r="I10" s="10">
        <f>+H10/C10</f>
        <v>0.88177896999902283</v>
      </c>
    </row>
    <row r="11" spans="1:9" ht="24" customHeight="1" x14ac:dyDescent="0.25">
      <c r="A11" s="30" t="s">
        <v>12</v>
      </c>
      <c r="B11" s="31"/>
      <c r="C11" s="43">
        <f>SUM(C9:C10)</f>
        <v>1137154</v>
      </c>
      <c r="D11" s="44">
        <f>SUM(D9:D10)</f>
        <v>133694.08000000002</v>
      </c>
      <c r="E11" s="35">
        <f>+D11/C11</f>
        <v>0.11756901879604699</v>
      </c>
      <c r="F11" s="13">
        <f>SUM(F9:F10)</f>
        <v>0</v>
      </c>
      <c r="G11" s="35">
        <f>+F11/C11</f>
        <v>0</v>
      </c>
      <c r="H11" s="15">
        <f>SUM(H9:H10)</f>
        <v>1003459.92</v>
      </c>
      <c r="I11" s="14">
        <f>+H11/C11</f>
        <v>0.88243098120395302</v>
      </c>
    </row>
    <row r="12" spans="1:9" ht="18.75" customHeight="1" x14ac:dyDescent="0.25">
      <c r="A12" s="23" t="s">
        <v>23</v>
      </c>
      <c r="B12" s="24"/>
      <c r="C12" s="45"/>
      <c r="D12" s="46"/>
      <c r="E12" s="36"/>
      <c r="F12" s="9"/>
      <c r="G12" s="36"/>
      <c r="H12" s="4"/>
      <c r="I12" s="11"/>
    </row>
    <row r="13" spans="1:9" x14ac:dyDescent="0.25">
      <c r="A13" s="25" t="s">
        <v>13</v>
      </c>
      <c r="B13" s="26"/>
      <c r="C13" s="41">
        <v>19663409</v>
      </c>
      <c r="D13" s="42">
        <v>9306156.9299999997</v>
      </c>
      <c r="E13" s="34">
        <f>+D13/C13</f>
        <v>0.47327281500374629</v>
      </c>
      <c r="F13" s="8">
        <v>117475.29</v>
      </c>
      <c r="G13" s="34">
        <f>+F13/C13</f>
        <v>5.9743094394262963E-3</v>
      </c>
      <c r="H13" s="12">
        <f>+C13-D13-F13</f>
        <v>10239776.780000001</v>
      </c>
      <c r="I13" s="10">
        <f>+H13/C13</f>
        <v>0.52075287555682748</v>
      </c>
    </row>
    <row r="14" spans="1:9" x14ac:dyDescent="0.25">
      <c r="A14" s="25" t="s">
        <v>14</v>
      </c>
      <c r="B14" s="26"/>
      <c r="C14" s="41">
        <v>250000</v>
      </c>
      <c r="D14" s="42">
        <v>46739.59</v>
      </c>
      <c r="E14" s="34">
        <f>+D14/C14</f>
        <v>0.18695835999999999</v>
      </c>
      <c r="F14" s="8">
        <v>2373</v>
      </c>
      <c r="G14" s="34">
        <f>+F14/C14</f>
        <v>9.4920000000000004E-3</v>
      </c>
      <c r="H14" s="12">
        <f>+C14-D14-F14</f>
        <v>200887.41</v>
      </c>
      <c r="I14" s="10">
        <f>+H14/C14</f>
        <v>0.80354964000000006</v>
      </c>
    </row>
    <row r="15" spans="1:9" x14ac:dyDescent="0.25">
      <c r="A15" s="25" t="s">
        <v>15</v>
      </c>
      <c r="B15" s="26"/>
      <c r="C15" s="41">
        <v>411800</v>
      </c>
      <c r="D15" s="42">
        <v>200487.09</v>
      </c>
      <c r="E15" s="34">
        <f>+D15/C15</f>
        <v>0.48685548810101992</v>
      </c>
      <c r="F15" s="8">
        <v>0</v>
      </c>
      <c r="G15" s="34">
        <f>+F15/C15</f>
        <v>0</v>
      </c>
      <c r="H15" s="12">
        <f>+C15-D15-F15</f>
        <v>211312.91</v>
      </c>
      <c r="I15" s="10">
        <f>+H15/C15</f>
        <v>0.51314451189898014</v>
      </c>
    </row>
    <row r="16" spans="1:9" x14ac:dyDescent="0.25">
      <c r="A16" s="25" t="s">
        <v>16</v>
      </c>
      <c r="B16" s="26"/>
      <c r="C16" s="41">
        <v>397865</v>
      </c>
      <c r="D16" s="42">
        <v>76119.039999999994</v>
      </c>
      <c r="E16" s="34">
        <f>+D16/C16</f>
        <v>0.19131876390232866</v>
      </c>
      <c r="F16" s="8">
        <v>7274.76</v>
      </c>
      <c r="G16" s="34">
        <f>+F16/C16</f>
        <v>1.8284493483970696E-2</v>
      </c>
      <c r="H16" s="12">
        <f>+C16-D16-F16</f>
        <v>314471.2</v>
      </c>
      <c r="I16" s="10">
        <f>+H16/C16</f>
        <v>0.79039674261370063</v>
      </c>
    </row>
    <row r="17" spans="1:12" x14ac:dyDescent="0.25">
      <c r="A17" s="25" t="s">
        <v>17</v>
      </c>
      <c r="B17" s="26"/>
      <c r="C17" s="41">
        <v>3891302</v>
      </c>
      <c r="D17" s="42">
        <v>788528.72</v>
      </c>
      <c r="E17" s="34">
        <f>+D17/C17</f>
        <v>0.20263878773736912</v>
      </c>
      <c r="F17" s="8">
        <f>98948.3+65</f>
        <v>99013.3</v>
      </c>
      <c r="G17" s="34">
        <f>+F17/C17</f>
        <v>2.5444774011372032E-2</v>
      </c>
      <c r="H17" s="12">
        <f>+C17-D17-F17</f>
        <v>3003759.9800000004</v>
      </c>
      <c r="I17" s="10">
        <f>+H17/C17</f>
        <v>0.771916438251259</v>
      </c>
      <c r="K17" s="48"/>
      <c r="L17" s="49"/>
    </row>
    <row r="18" spans="1:12" x14ac:dyDescent="0.25">
      <c r="A18" s="25" t="s">
        <v>18</v>
      </c>
      <c r="B18" s="26"/>
      <c r="C18" s="41">
        <v>300650</v>
      </c>
      <c r="D18" s="42">
        <v>36264.04</v>
      </c>
      <c r="E18" s="34">
        <f>+D18/C18</f>
        <v>0.12061879261599867</v>
      </c>
      <c r="F18" s="8">
        <v>0</v>
      </c>
      <c r="G18" s="34">
        <f>+F18/C18</f>
        <v>0</v>
      </c>
      <c r="H18" s="12">
        <f>+C18-D18-F18</f>
        <v>264385.96000000002</v>
      </c>
      <c r="I18" s="10">
        <f>+H18/C18</f>
        <v>0.87938120738400138</v>
      </c>
    </row>
    <row r="19" spans="1:12" x14ac:dyDescent="0.25">
      <c r="A19" s="25" t="s">
        <v>19</v>
      </c>
      <c r="B19" s="26"/>
      <c r="C19" s="41">
        <v>24939</v>
      </c>
      <c r="D19" s="42">
        <v>2938</v>
      </c>
      <c r="E19" s="34">
        <f>+D19/C19</f>
        <v>0.11780745017843539</v>
      </c>
      <c r="F19" s="8">
        <v>734.5</v>
      </c>
      <c r="G19" s="34">
        <f>+F19/C19</f>
        <v>2.9451862544608846E-2</v>
      </c>
      <c r="H19" s="12">
        <f>+C19-D19-F19</f>
        <v>21266.5</v>
      </c>
      <c r="I19" s="10">
        <f>+H19/C19</f>
        <v>0.85274068727695573</v>
      </c>
    </row>
    <row r="20" spans="1:12" ht="25.5" customHeight="1" x14ac:dyDescent="0.25">
      <c r="A20" s="30" t="s">
        <v>20</v>
      </c>
      <c r="B20" s="31"/>
      <c r="C20" s="43">
        <f>SUM(C13:C19)</f>
        <v>24939965</v>
      </c>
      <c r="D20" s="44">
        <f>SUM(D13:D19)</f>
        <v>10457233.409999998</v>
      </c>
      <c r="E20" s="35">
        <f>+D20/C20</f>
        <v>0.4192962343772334</v>
      </c>
      <c r="F20" s="13">
        <f>SUM(F13:F19)</f>
        <v>226870.84999999998</v>
      </c>
      <c r="G20" s="35">
        <f>+F20/C20</f>
        <v>9.096678764384792E-3</v>
      </c>
      <c r="H20" s="15">
        <f>SUM(H13:H19)</f>
        <v>14255860.740000002</v>
      </c>
      <c r="I20" s="14">
        <f>+H20/C20</f>
        <v>0.5716070868583818</v>
      </c>
    </row>
    <row r="21" spans="1:12" ht="27" customHeight="1" x14ac:dyDescent="0.25">
      <c r="A21" s="32" t="s">
        <v>21</v>
      </c>
      <c r="B21" s="33"/>
      <c r="C21" s="47">
        <f>+C11+C20</f>
        <v>26077119</v>
      </c>
      <c r="D21" s="47">
        <f>+D11+D20</f>
        <v>10590927.489999998</v>
      </c>
      <c r="E21" s="37">
        <f>+D21/C21</f>
        <v>0.40613871072184005</v>
      </c>
      <c r="F21" s="16">
        <f>+F11+F20</f>
        <v>226870.84999999998</v>
      </c>
      <c r="G21" s="37">
        <f>+F21/C21</f>
        <v>8.6999967289331306E-3</v>
      </c>
      <c r="H21" s="18">
        <f>+H11+H20</f>
        <v>15259320.660000002</v>
      </c>
      <c r="I21" s="17">
        <f>+H21/C21</f>
        <v>0.58516129254922689</v>
      </c>
    </row>
    <row r="22" spans="1:12" ht="11.25" customHeight="1" x14ac:dyDescent="0.25"/>
  </sheetData>
  <mergeCells count="22">
    <mergeCell ref="A21:B21"/>
    <mergeCell ref="H6:I6"/>
    <mergeCell ref="A19:B19"/>
    <mergeCell ref="A20:B20"/>
    <mergeCell ref="A17:B17"/>
    <mergeCell ref="A18:B18"/>
    <mergeCell ref="A15:B15"/>
    <mergeCell ref="A16:B16"/>
    <mergeCell ref="A13:B13"/>
    <mergeCell ref="A14:B14"/>
    <mergeCell ref="A11:B11"/>
    <mergeCell ref="A12:B12"/>
    <mergeCell ref="A9:B9"/>
    <mergeCell ref="A8:B8"/>
    <mergeCell ref="A6:B7"/>
    <mergeCell ref="A10:B10"/>
    <mergeCell ref="C6:C7"/>
    <mergeCell ref="A2:I2"/>
    <mergeCell ref="A3:I3"/>
    <mergeCell ref="A4:I4"/>
    <mergeCell ref="F6:G6"/>
    <mergeCell ref="D6:E6"/>
  </mergeCells>
  <phoneticPr fontId="0" type="noConversion"/>
  <pageMargins left="0.7" right="0.7" top="0.75" bottom="0.75" header="0.3" footer="0.3"/>
  <pageSetup scale="63" orientation="portrait" r:id="rId1"/>
  <headerFooter alignWithMargins="0">
    <oddFooter>&amp;L&amp;C&amp;R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30.06.23</vt:lpstr>
      <vt:lpstr>'30.06.23'!Títulos_a_imprimir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2023-10-23T16:37:20Z</dcterms:created>
  <dcterms:modified xsi:type="dcterms:W3CDTF">2023-10-23T16:38:38Z</dcterms:modified>
</cp:coreProperties>
</file>