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485"/>
  </bookViews>
  <sheets>
    <sheet name="ejecucion diciembre 2017 " sheetId="1" r:id="rId1"/>
  </sheets>
  <externalReferences>
    <externalReference r:id="rId2"/>
  </externalReferences>
  <definedNames>
    <definedName name="_xlnm.Print_Area" localSheetId="0">'ejecucion diciembre 2017 '!$A$1:$G$33</definedName>
  </definedNames>
  <calcPr calcId="125725"/>
</workbook>
</file>

<file path=xl/calcChain.xml><?xml version="1.0" encoding="utf-8"?>
<calcChain xmlns="http://schemas.openxmlformats.org/spreadsheetml/2006/main">
  <c r="E23" i="1"/>
  <c r="D23"/>
  <c r="B23"/>
  <c r="G21"/>
  <c r="F21"/>
  <c r="E21"/>
  <c r="F20"/>
  <c r="F23" s="1"/>
  <c r="G23" s="1"/>
  <c r="E20"/>
  <c r="D17"/>
  <c r="D25" s="1"/>
  <c r="B16"/>
  <c r="E16" s="1"/>
  <c r="A16"/>
  <c r="G15"/>
  <c r="F15"/>
  <c r="E15"/>
  <c r="G14"/>
  <c r="F14"/>
  <c r="E14"/>
  <c r="G13"/>
  <c r="F13"/>
  <c r="E13"/>
  <c r="F12"/>
  <c r="G12" s="1"/>
  <c r="E12"/>
  <c r="F11"/>
  <c r="G11" s="1"/>
  <c r="E11"/>
  <c r="F10"/>
  <c r="G10" s="1"/>
  <c r="E10"/>
  <c r="F9"/>
  <c r="G9" s="1"/>
  <c r="E9"/>
  <c r="B17" l="1"/>
  <c r="F16"/>
  <c r="G20"/>
  <c r="C17" l="1"/>
  <c r="B25"/>
  <c r="E17"/>
  <c r="G16"/>
  <c r="F17"/>
  <c r="G17" l="1"/>
  <c r="F25"/>
  <c r="G25" s="1"/>
  <c r="C23"/>
  <c r="C20"/>
  <c r="C15"/>
  <c r="C14"/>
  <c r="C13"/>
  <c r="C12"/>
  <c r="C11"/>
  <c r="C10"/>
  <c r="C9"/>
  <c r="E25"/>
  <c r="C25"/>
</calcChain>
</file>

<file path=xl/sharedStrings.xml><?xml version="1.0" encoding="utf-8"?>
<sst xmlns="http://schemas.openxmlformats.org/spreadsheetml/2006/main" count="31" uniqueCount="27">
  <si>
    <t>SUPERINTENDENCIA DEL SISTEMA FINANCIERO</t>
  </si>
  <si>
    <t>Presupuesto  2017</t>
  </si>
  <si>
    <t>INFORME DE EJECUCION PRESUPUESTARIA AL 31 DE DICIEMBRE DE 2017</t>
  </si>
  <si>
    <t>Descripción</t>
  </si>
  <si>
    <t>Presupuesto Actual</t>
  </si>
  <si>
    <t>Ejecución</t>
  </si>
  <si>
    <t xml:space="preserve"> No Ejecutado</t>
  </si>
  <si>
    <t xml:space="preserve">% </t>
  </si>
  <si>
    <t>Cantidad</t>
  </si>
  <si>
    <t>PRESUPUESTO DE FUNCIONAMIENTO</t>
  </si>
  <si>
    <t>Gastos en Personal</t>
  </si>
  <si>
    <t>Capacitación</t>
  </si>
  <si>
    <t>Dietas, Gastos por Misiones y Representacion</t>
  </si>
  <si>
    <t>Gastos en Bienes de Consumo</t>
  </si>
  <si>
    <t xml:space="preserve">Gastos en Servicios </t>
  </si>
  <si>
    <t>Gastos en Eventos(Educacion financiera y Atencion al Usuario)</t>
  </si>
  <si>
    <t xml:space="preserve">Gastos en Interventorías y Liquidaciones </t>
  </si>
  <si>
    <t>SUB TOTAL PRESUPUESTO DE FUNCIONAMIENTO</t>
  </si>
  <si>
    <t>FINANCIAMIENTO PRESUP.</t>
  </si>
  <si>
    <t>OTROS INGRESOS</t>
  </si>
  <si>
    <t>PRESUPUESTO DE INVERSIÓN</t>
  </si>
  <si>
    <t xml:space="preserve">Bienes Depreciables        </t>
  </si>
  <si>
    <t>Inversiones en Proyectos y Programas</t>
  </si>
  <si>
    <t>SUB TOTAL PRESUPUESTO DE  INVERSIÓN</t>
  </si>
  <si>
    <t>TOTAL DE PRESUPUESTO</t>
  </si>
  <si>
    <t>FINANCIAMIENTO</t>
  </si>
  <si>
    <t xml:space="preserve">Fondos recibidos de los Supervisados 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</si>
</sst>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-[$€-2]* #,##0.00_-;\-[$€-2]* #,##0.00_-;_-[$€-2]* &quot;-&quot;??_-"/>
    <numFmt numFmtId="166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color indexed="1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theme="1"/>
      <name val="Arial Narrow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>
      <alignment vertical="top"/>
    </xf>
    <xf numFmtId="0" fontId="1" fillId="0" borderId="0"/>
  </cellStyleXfs>
  <cellXfs count="62">
    <xf numFmtId="0" fontId="0" fillId="0" borderId="0" xfId="0"/>
    <xf numFmtId="0" fontId="1" fillId="0" borderId="0" xfId="3" applyFill="1"/>
    <xf numFmtId="0" fontId="1" fillId="0" borderId="0" xfId="3"/>
    <xf numFmtId="0" fontId="2" fillId="0" borderId="0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horizontal="center" vertical="center"/>
    </xf>
    <xf numFmtId="44" fontId="3" fillId="2" borderId="1" xfId="2" applyFont="1" applyFill="1" applyBorder="1" applyAlignment="1">
      <alignment horizontal="center" vertical="center"/>
    </xf>
    <xf numFmtId="44" fontId="3" fillId="2" borderId="3" xfId="2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horizontal="center" vertical="center" wrapText="1"/>
    </xf>
    <xf numFmtId="44" fontId="3" fillId="2" borderId="1" xfId="2" applyFont="1" applyFill="1" applyBorder="1" applyAlignment="1">
      <alignment horizontal="center" vertical="center"/>
    </xf>
    <xf numFmtId="44" fontId="3" fillId="2" borderId="1" xfId="2" applyFont="1" applyFill="1" applyBorder="1" applyAlignment="1">
      <alignment horizontal="center" vertical="center" wrapText="1"/>
    </xf>
    <xf numFmtId="10" fontId="1" fillId="0" borderId="0" xfId="3" applyNumberFormat="1"/>
    <xf numFmtId="0" fontId="3" fillId="0" borderId="4" xfId="3" applyFont="1" applyFill="1" applyBorder="1"/>
    <xf numFmtId="43" fontId="1" fillId="0" borderId="4" xfId="1" applyFont="1" applyBorder="1"/>
    <xf numFmtId="0" fontId="1" fillId="0" borderId="4" xfId="3" applyFont="1" applyBorder="1"/>
    <xf numFmtId="0" fontId="4" fillId="0" borderId="4" xfId="3" applyFont="1" applyBorder="1"/>
    <xf numFmtId="44" fontId="4" fillId="0" borderId="4" xfId="2" applyFont="1" applyFill="1" applyBorder="1"/>
    <xf numFmtId="10" fontId="4" fillId="0" borderId="4" xfId="4" applyNumberFormat="1" applyFont="1" applyBorder="1" applyAlignment="1">
      <alignment horizontal="right"/>
    </xf>
    <xf numFmtId="44" fontId="4" fillId="0" borderId="4" xfId="2" applyFont="1" applyBorder="1"/>
    <xf numFmtId="10" fontId="4" fillId="0" borderId="4" xfId="4" applyNumberFormat="1" applyFont="1" applyBorder="1"/>
    <xf numFmtId="0" fontId="4" fillId="0" borderId="4" xfId="3" applyFont="1" applyBorder="1" applyAlignment="1">
      <alignment wrapText="1"/>
    </xf>
    <xf numFmtId="164" fontId="4" fillId="0" borderId="4" xfId="2" applyNumberFormat="1" applyFont="1" applyBorder="1"/>
    <xf numFmtId="0" fontId="4" fillId="0" borderId="5" xfId="3" applyFont="1" applyBorder="1"/>
    <xf numFmtId="0" fontId="3" fillId="2" borderId="1" xfId="3" applyFont="1" applyFill="1" applyBorder="1" applyAlignment="1">
      <alignment wrapText="1"/>
    </xf>
    <xf numFmtId="44" fontId="3" fillId="2" borderId="1" xfId="2" applyFont="1" applyFill="1" applyBorder="1"/>
    <xf numFmtId="10" fontId="3" fillId="2" borderId="1" xfId="4" applyNumberFormat="1" applyFont="1" applyFill="1" applyBorder="1"/>
    <xf numFmtId="0" fontId="5" fillId="0" borderId="0" xfId="3" applyFont="1"/>
    <xf numFmtId="44" fontId="5" fillId="0" borderId="0" xfId="2" applyFont="1"/>
    <xf numFmtId="0" fontId="4" fillId="0" borderId="6" xfId="3" applyFont="1" applyBorder="1"/>
    <xf numFmtId="44" fontId="4" fillId="0" borderId="7" xfId="2" applyFont="1" applyBorder="1"/>
    <xf numFmtId="43" fontId="4" fillId="0" borderId="8" xfId="1" applyFont="1" applyBorder="1" applyAlignment="1">
      <alignment horizontal="left"/>
    </xf>
    <xf numFmtId="44" fontId="4" fillId="0" borderId="6" xfId="2" applyFont="1" applyBorder="1"/>
    <xf numFmtId="10" fontId="4" fillId="0" borderId="7" xfId="4" applyNumberFormat="1" applyFont="1" applyBorder="1"/>
    <xf numFmtId="44" fontId="4" fillId="0" borderId="0" xfId="2" applyFont="1" applyBorder="1"/>
    <xf numFmtId="43" fontId="4" fillId="0" borderId="7" xfId="1" applyFont="1" applyBorder="1" applyAlignment="1">
      <alignment horizontal="left"/>
    </xf>
    <xf numFmtId="0" fontId="3" fillId="0" borderId="6" xfId="3" applyFont="1" applyBorder="1"/>
    <xf numFmtId="10" fontId="4" fillId="0" borderId="8" xfId="1" applyNumberFormat="1" applyFont="1" applyBorder="1" applyAlignment="1">
      <alignment horizontal="left"/>
    </xf>
    <xf numFmtId="10" fontId="4" fillId="0" borderId="4" xfId="1" applyNumberFormat="1" applyFont="1" applyBorder="1" applyAlignment="1">
      <alignment horizontal="left"/>
    </xf>
    <xf numFmtId="0" fontId="5" fillId="0" borderId="0" xfId="3" applyFont="1" applyAlignment="1">
      <alignment horizontal="justify"/>
    </xf>
    <xf numFmtId="10" fontId="4" fillId="0" borderId="0" xfId="4" applyNumberFormat="1" applyFont="1" applyBorder="1" applyAlignment="1">
      <alignment horizontal="right"/>
    </xf>
    <xf numFmtId="8" fontId="6" fillId="0" borderId="0" xfId="3" applyNumberFormat="1" applyFont="1"/>
    <xf numFmtId="44" fontId="1" fillId="0" borderId="0" xfId="3" applyNumberFormat="1"/>
    <xf numFmtId="44" fontId="4" fillId="0" borderId="5" xfId="2" applyFont="1" applyBorder="1"/>
    <xf numFmtId="10" fontId="4" fillId="0" borderId="8" xfId="4" applyNumberFormat="1" applyFont="1" applyBorder="1" applyAlignment="1">
      <alignment horizontal="right"/>
    </xf>
    <xf numFmtId="10" fontId="4" fillId="0" borderId="5" xfId="4" applyNumberFormat="1" applyFont="1" applyBorder="1"/>
    <xf numFmtId="10" fontId="4" fillId="0" borderId="5" xfId="4" applyNumberFormat="1" applyFont="1" applyBorder="1" applyAlignment="1">
      <alignment horizontal="right"/>
    </xf>
    <xf numFmtId="10" fontId="4" fillId="0" borderId="4" xfId="4" applyNumberFormat="1" applyFont="1" applyBorder="1" applyAlignment="1">
      <alignment horizontal="left"/>
    </xf>
    <xf numFmtId="0" fontId="3" fillId="2" borderId="1" xfId="3" applyFont="1" applyFill="1" applyBorder="1"/>
    <xf numFmtId="44" fontId="7" fillId="0" borderId="0" xfId="2" applyFont="1"/>
    <xf numFmtId="44" fontId="1" fillId="0" borderId="0" xfId="2" applyFont="1"/>
    <xf numFmtId="44" fontId="8" fillId="0" borderId="0" xfId="2" applyFont="1"/>
    <xf numFmtId="9" fontId="8" fillId="0" borderId="0" xfId="4" applyFont="1"/>
    <xf numFmtId="0" fontId="4" fillId="0" borderId="0" xfId="3" applyFont="1"/>
    <xf numFmtId="0" fontId="3" fillId="0" borderId="1" xfId="3" applyFont="1" applyBorder="1" applyAlignment="1">
      <alignment horizontal="center" vertical="center"/>
    </xf>
    <xf numFmtId="0" fontId="1" fillId="0" borderId="0" xfId="3" applyFont="1" applyAlignment="1">
      <alignment horizontal="justify"/>
    </xf>
    <xf numFmtId="0" fontId="4" fillId="0" borderId="1" xfId="3" applyFont="1" applyBorder="1" applyAlignment="1">
      <alignment horizontal="left" vertical="center" wrapText="1"/>
    </xf>
    <xf numFmtId="43" fontId="9" fillId="0" borderId="1" xfId="1" applyFont="1" applyBorder="1" applyAlignment="1">
      <alignment horizontal="center"/>
    </xf>
    <xf numFmtId="0" fontId="9" fillId="0" borderId="0" xfId="0" applyFont="1"/>
    <xf numFmtId="0" fontId="4" fillId="0" borderId="0" xfId="3" applyFont="1" applyBorder="1" applyAlignment="1">
      <alignment horizontal="left" vertical="center" wrapText="1"/>
    </xf>
    <xf numFmtId="44" fontId="4" fillId="0" borderId="0" xfId="3" applyNumberFormat="1" applyFont="1" applyBorder="1"/>
    <xf numFmtId="0" fontId="4" fillId="0" borderId="0" xfId="3" applyFont="1" applyAlignment="1">
      <alignment horizontal="justify" vertical="justify" wrapText="1"/>
    </xf>
  </cellXfs>
  <cellStyles count="9">
    <cellStyle name="Euro" xfId="5"/>
    <cellStyle name="Millares" xfId="1" builtinId="3"/>
    <cellStyle name="Millares 2" xfId="6"/>
    <cellStyle name="Moneda" xfId="2" builtinId="4"/>
    <cellStyle name="Normal" xfId="0" builtinId="0"/>
    <cellStyle name="Normal 2" xfId="3"/>
    <cellStyle name="Normal 3" xfId="7"/>
    <cellStyle name="Normal 4" xfId="8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figueroa/Desktop/contabilidad/a&#241;o%202016/ejecucion%20enero.marzo2016/EJECUCION%20PRESUPUESTARIA%20marz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jecucion al 30.09"/>
      <sheetName val="ejecucion marzo2016"/>
      <sheetName val="Hoja2"/>
    </sheetNames>
    <sheetDataSet>
      <sheetData sheetId="0"/>
      <sheetData sheetId="1"/>
      <sheetData sheetId="2">
        <row r="6">
          <cell r="B6">
            <v>390000</v>
          </cell>
        </row>
        <row r="12">
          <cell r="A12" t="str">
            <v xml:space="preserve">Programa de Contingencia </v>
          </cell>
          <cell r="B12">
            <v>150000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32"/>
  <sheetViews>
    <sheetView showGridLines="0" tabSelected="1" topLeftCell="A10" zoomScale="90" zoomScaleNormal="90" zoomScaleSheetLayoutView="100" workbookViewId="0">
      <selection activeCell="J20" sqref="J20"/>
    </sheetView>
  </sheetViews>
  <sheetFormatPr baseColWidth="10" defaultColWidth="11.42578125" defaultRowHeight="12.75"/>
  <cols>
    <col min="1" max="1" width="40.7109375" style="2" customWidth="1"/>
    <col min="2" max="2" width="16.42578125" style="2" customWidth="1"/>
    <col min="3" max="3" width="8.42578125" style="2" hidden="1" customWidth="1"/>
    <col min="4" max="4" width="16.5703125" style="2" customWidth="1"/>
    <col min="5" max="5" width="8.85546875" style="2" customWidth="1"/>
    <col min="6" max="6" width="16.85546875" style="2" customWidth="1"/>
    <col min="7" max="7" width="9" style="2" customWidth="1"/>
    <col min="8" max="8" width="11.42578125" style="2"/>
    <col min="9" max="9" width="24.140625" style="2" customWidth="1"/>
    <col min="10" max="10" width="17.140625" style="2" customWidth="1"/>
    <col min="11" max="11" width="17.5703125" style="2" customWidth="1"/>
    <col min="12" max="16384" width="11.42578125" style="2"/>
  </cols>
  <sheetData>
    <row r="1" spans="1:10">
      <c r="A1" s="1"/>
      <c r="B1" s="1"/>
      <c r="C1" s="1"/>
      <c r="D1" s="1"/>
      <c r="E1" s="1"/>
      <c r="F1" s="1"/>
      <c r="G1" s="1"/>
    </row>
    <row r="2" spans="1:10" ht="21" customHeight="1">
      <c r="A2" s="3" t="s">
        <v>0</v>
      </c>
      <c r="B2" s="3"/>
      <c r="C2" s="3"/>
      <c r="D2" s="3"/>
      <c r="E2" s="3"/>
      <c r="F2" s="3"/>
      <c r="G2" s="3"/>
    </row>
    <row r="3" spans="1:10" ht="21" customHeight="1">
      <c r="A3" s="3" t="s">
        <v>1</v>
      </c>
      <c r="B3" s="3"/>
      <c r="C3" s="3"/>
      <c r="D3" s="3"/>
      <c r="E3" s="3"/>
      <c r="F3" s="3"/>
      <c r="G3" s="3"/>
    </row>
    <row r="4" spans="1:10" ht="21" customHeight="1">
      <c r="A4" s="4" t="s">
        <v>2</v>
      </c>
      <c r="B4" s="4"/>
      <c r="C4" s="4"/>
      <c r="D4" s="4"/>
      <c r="E4" s="4"/>
      <c r="F4" s="4"/>
      <c r="G4" s="4"/>
    </row>
    <row r="5" spans="1:10" ht="6" customHeight="1">
      <c r="A5" s="1"/>
      <c r="B5" s="1"/>
      <c r="C5" s="1"/>
      <c r="D5" s="1"/>
      <c r="E5" s="1"/>
    </row>
    <row r="6" spans="1:10" ht="25.9" customHeight="1">
      <c r="A6" s="5" t="s">
        <v>3</v>
      </c>
      <c r="B6" s="5" t="s">
        <v>4</v>
      </c>
      <c r="C6" s="6"/>
      <c r="D6" s="7" t="s">
        <v>5</v>
      </c>
      <c r="E6" s="7"/>
      <c r="F6" s="8" t="s">
        <v>6</v>
      </c>
      <c r="G6" s="9"/>
    </row>
    <row r="7" spans="1:10" ht="17.45" customHeight="1">
      <c r="A7" s="5"/>
      <c r="B7" s="5"/>
      <c r="C7" s="10" t="s">
        <v>7</v>
      </c>
      <c r="D7" s="10" t="s">
        <v>8</v>
      </c>
      <c r="E7" s="11" t="s">
        <v>7</v>
      </c>
      <c r="F7" s="10" t="s">
        <v>8</v>
      </c>
      <c r="G7" s="11" t="s">
        <v>7</v>
      </c>
      <c r="J7" s="12"/>
    </row>
    <row r="8" spans="1:10" ht="21.75" customHeight="1">
      <c r="A8" s="13" t="s">
        <v>9</v>
      </c>
      <c r="B8" s="14"/>
      <c r="C8" s="14"/>
      <c r="D8" s="15"/>
      <c r="E8" s="15"/>
      <c r="F8" s="14"/>
      <c r="G8" s="14"/>
    </row>
    <row r="9" spans="1:10" ht="21.75" customHeight="1">
      <c r="A9" s="16" t="s">
        <v>10</v>
      </c>
      <c r="B9" s="17">
        <v>14810395</v>
      </c>
      <c r="C9" s="18">
        <f>+B9/B25</f>
        <v>0.69445433685951363</v>
      </c>
      <c r="D9" s="19">
        <v>14750321.390000001</v>
      </c>
      <c r="E9" s="20">
        <f>++D9/B9</f>
        <v>0.99594382121476166</v>
      </c>
      <c r="F9" s="19">
        <f>B9-D9</f>
        <v>60073.609999999404</v>
      </c>
      <c r="G9" s="18">
        <f t="shared" ref="G9:G17" si="0">+F9/B9</f>
        <v>4.0561787852383012E-3</v>
      </c>
    </row>
    <row r="10" spans="1:10" ht="21.75" customHeight="1">
      <c r="A10" s="16" t="s">
        <v>11</v>
      </c>
      <c r="B10" s="17">
        <v>309000</v>
      </c>
      <c r="C10" s="18">
        <f>+B10/B25</f>
        <v>1.4488903914418875E-2</v>
      </c>
      <c r="D10" s="19">
        <v>293123.67</v>
      </c>
      <c r="E10" s="20">
        <f t="shared" ref="E10:E16" si="1">++D10/B10</f>
        <v>0.94862029126213587</v>
      </c>
      <c r="F10" s="19">
        <f t="shared" ref="F10:F16" si="2">B10-D10</f>
        <v>15876.330000000016</v>
      </c>
      <c r="G10" s="18">
        <f t="shared" si="0"/>
        <v>5.1379708737864127E-2</v>
      </c>
    </row>
    <row r="11" spans="1:10" ht="21.75" customHeight="1">
      <c r="A11" s="16" t="s">
        <v>12</v>
      </c>
      <c r="B11" s="17">
        <v>226700</v>
      </c>
      <c r="C11" s="18">
        <f>+B11/B25</f>
        <v>1.0629885169575271E-2</v>
      </c>
      <c r="D11" s="19">
        <v>216597</v>
      </c>
      <c r="E11" s="20">
        <f t="shared" si="1"/>
        <v>0.95543449492721655</v>
      </c>
      <c r="F11" s="19">
        <f t="shared" si="2"/>
        <v>10103</v>
      </c>
      <c r="G11" s="18">
        <f t="shared" si="0"/>
        <v>4.4565505072783416E-2</v>
      </c>
    </row>
    <row r="12" spans="1:10" ht="21.75" customHeight="1">
      <c r="A12" s="16" t="s">
        <v>13</v>
      </c>
      <c r="B12" s="17">
        <v>265417</v>
      </c>
      <c r="C12" s="18">
        <f>+B12/B25</f>
        <v>1.244531200729228E-2</v>
      </c>
      <c r="D12" s="19">
        <v>250696.67</v>
      </c>
      <c r="E12" s="20">
        <f t="shared" si="1"/>
        <v>0.94453885772199975</v>
      </c>
      <c r="F12" s="19">
        <f t="shared" si="2"/>
        <v>14720.329999999987</v>
      </c>
      <c r="G12" s="18">
        <f t="shared" si="0"/>
        <v>5.5461142278000232E-2</v>
      </c>
    </row>
    <row r="13" spans="1:10" ht="21.75" customHeight="1">
      <c r="A13" s="16" t="s">
        <v>14</v>
      </c>
      <c r="B13" s="17">
        <v>4151031.08</v>
      </c>
      <c r="C13" s="18">
        <f>+B13/B25</f>
        <v>0.19464042221322461</v>
      </c>
      <c r="D13" s="19">
        <v>3947411.85</v>
      </c>
      <c r="E13" s="20">
        <f t="shared" si="1"/>
        <v>0.95094731258914111</v>
      </c>
      <c r="F13" s="19">
        <f t="shared" si="2"/>
        <v>203619.22999999998</v>
      </c>
      <c r="G13" s="18">
        <f t="shared" si="0"/>
        <v>4.9052687410858886E-2</v>
      </c>
    </row>
    <row r="14" spans="1:10" ht="29.25" customHeight="1">
      <c r="A14" s="21" t="s">
        <v>15</v>
      </c>
      <c r="B14" s="17">
        <v>68400</v>
      </c>
      <c r="C14" s="18">
        <f>+B14/B25</f>
        <v>3.2072525169781585E-3</v>
      </c>
      <c r="D14" s="19">
        <v>66207.509999999995</v>
      </c>
      <c r="E14" s="20">
        <f>++D14/B14</f>
        <v>0.96794605263157885</v>
      </c>
      <c r="F14" s="19">
        <f t="shared" si="2"/>
        <v>2192.4900000000052</v>
      </c>
      <c r="G14" s="18">
        <f t="shared" si="0"/>
        <v>3.2053947368421126E-2</v>
      </c>
    </row>
    <row r="15" spans="1:10" ht="21.75" customHeight="1">
      <c r="A15" s="16" t="s">
        <v>16</v>
      </c>
      <c r="B15" s="17">
        <v>1492</v>
      </c>
      <c r="C15" s="18">
        <f>+B15/B25</f>
        <v>6.9959367768003102E-5</v>
      </c>
      <c r="D15" s="22">
        <v>0</v>
      </c>
      <c r="E15" s="20">
        <f t="shared" si="1"/>
        <v>0</v>
      </c>
      <c r="F15" s="19">
        <f t="shared" si="2"/>
        <v>1492</v>
      </c>
      <c r="G15" s="18">
        <f t="shared" si="0"/>
        <v>1</v>
      </c>
    </row>
    <row r="16" spans="1:10" ht="23.25" customHeight="1">
      <c r="A16" s="23" t="str">
        <f>+[1]Hoja2!A12</f>
        <v xml:space="preserve">Programa de Contingencia </v>
      </c>
      <c r="B16" s="19">
        <f>+[1]Hoja2!B12</f>
        <v>150000</v>
      </c>
      <c r="C16" s="18"/>
      <c r="D16" s="22">
        <v>0</v>
      </c>
      <c r="E16" s="20">
        <f t="shared" si="1"/>
        <v>0</v>
      </c>
      <c r="F16" s="19">
        <f t="shared" si="2"/>
        <v>150000</v>
      </c>
      <c r="G16" s="18">
        <f t="shared" si="0"/>
        <v>1</v>
      </c>
    </row>
    <row r="17" spans="1:11" ht="28.5" customHeight="1">
      <c r="A17" s="24" t="s">
        <v>17</v>
      </c>
      <c r="B17" s="25">
        <f>SUM(B9:B16)</f>
        <v>19982435.079999998</v>
      </c>
      <c r="C17" s="26">
        <f>+B17/B25</f>
        <v>0.93696952055091587</v>
      </c>
      <c r="D17" s="25">
        <f>SUM(D9:D16)</f>
        <v>19524358.090000004</v>
      </c>
      <c r="E17" s="26">
        <f>+D17/B17</f>
        <v>0.97707601760415708</v>
      </c>
      <c r="F17" s="25">
        <f>+F9+F10+F11+F12+F13+F14+F15+F16</f>
        <v>458076.98999999941</v>
      </c>
      <c r="G17" s="26">
        <f t="shared" si="0"/>
        <v>2.2923982395843191E-2</v>
      </c>
      <c r="J17" s="27" t="s">
        <v>18</v>
      </c>
      <c r="K17" s="28">
        <v>122802.43</v>
      </c>
    </row>
    <row r="18" spans="1:11" ht="6.6" customHeight="1">
      <c r="A18" s="29"/>
      <c r="B18" s="30"/>
      <c r="C18" s="31"/>
      <c r="D18" s="32"/>
      <c r="E18" s="33"/>
      <c r="F18" s="34"/>
      <c r="G18" s="35"/>
      <c r="J18" s="27" t="s">
        <v>19</v>
      </c>
      <c r="K18" s="28">
        <v>16470433.34</v>
      </c>
    </row>
    <row r="19" spans="1:11" ht="15" customHeight="1">
      <c r="A19" s="36" t="s">
        <v>20</v>
      </c>
      <c r="B19" s="19"/>
      <c r="C19" s="37"/>
      <c r="D19" s="32"/>
      <c r="E19" s="20"/>
      <c r="F19" s="34"/>
      <c r="G19" s="38"/>
      <c r="J19" s="27"/>
      <c r="K19" s="39"/>
    </row>
    <row r="20" spans="1:11" ht="20.25" customHeight="1">
      <c r="A20" s="29" t="s">
        <v>21</v>
      </c>
      <c r="B20" s="17">
        <v>185684.99</v>
      </c>
      <c r="C20" s="40">
        <f>+B20/B25</f>
        <v>8.7067054319088337E-3</v>
      </c>
      <c r="D20" s="34">
        <v>173165.84</v>
      </c>
      <c r="E20" s="20">
        <f>+D20/B20</f>
        <v>0.93257855683434621</v>
      </c>
      <c r="F20" s="34">
        <f>B20-D20</f>
        <v>12519.149999999994</v>
      </c>
      <c r="G20" s="18">
        <f>+F20/B20</f>
        <v>6.7421443165653808E-2</v>
      </c>
      <c r="K20" s="41"/>
    </row>
    <row r="21" spans="1:11" ht="27.75" customHeight="1">
      <c r="A21" s="29" t="s">
        <v>22</v>
      </c>
      <c r="B21" s="19">
        <v>1158544.93</v>
      </c>
      <c r="C21" s="40"/>
      <c r="D21" s="34">
        <v>1075475.3</v>
      </c>
      <c r="E21" s="20">
        <f>+D21/B21</f>
        <v>0.92829830950103942</v>
      </c>
      <c r="F21" s="34">
        <f>B21-D21</f>
        <v>83069.629999999888</v>
      </c>
      <c r="G21" s="18">
        <f>+F21/B21</f>
        <v>7.1701690498960524E-2</v>
      </c>
      <c r="H21" s="12"/>
      <c r="I21" s="42"/>
    </row>
    <row r="22" spans="1:11" ht="8.25" customHeight="1">
      <c r="A22" s="29"/>
      <c r="B22" s="43"/>
      <c r="C22" s="44"/>
      <c r="D22" s="32"/>
      <c r="E22" s="45"/>
      <c r="F22" s="34"/>
      <c r="G22" s="46"/>
    </row>
    <row r="23" spans="1:11" ht="25.9" customHeight="1">
      <c r="A23" s="24" t="s">
        <v>23</v>
      </c>
      <c r="B23" s="25">
        <f>SUM(B20:B21)</f>
        <v>1344229.92</v>
      </c>
      <c r="C23" s="26">
        <f>+B23/B25</f>
        <v>6.3030479449084048E-2</v>
      </c>
      <c r="D23" s="25">
        <f>SUM(D20:D21)</f>
        <v>1248641.1400000001</v>
      </c>
      <c r="E23" s="26">
        <f>+D23/B23</f>
        <v>0.9288895607977542</v>
      </c>
      <c r="F23" s="25">
        <f>+F20+F21</f>
        <v>95588.779999999882</v>
      </c>
      <c r="G23" s="26">
        <f>+F23/B23</f>
        <v>7.1110439202245912E-2</v>
      </c>
      <c r="H23" s="12"/>
      <c r="I23" s="42"/>
    </row>
    <row r="24" spans="1:11" ht="9.6" customHeight="1">
      <c r="A24" s="16"/>
      <c r="B24" s="19"/>
      <c r="C24" s="47"/>
      <c r="D24" s="19"/>
      <c r="E24" s="20"/>
      <c r="F24" s="19"/>
      <c r="G24" s="47"/>
    </row>
    <row r="25" spans="1:11" ht="25.9" customHeight="1">
      <c r="A25" s="48" t="s">
        <v>24</v>
      </c>
      <c r="B25" s="25">
        <f>+B17+B23</f>
        <v>21326665</v>
      </c>
      <c r="C25" s="26">
        <f>+C17+C23</f>
        <v>0.99999999999999989</v>
      </c>
      <c r="D25" s="25">
        <f>+D17+D23</f>
        <v>20772999.230000004</v>
      </c>
      <c r="E25" s="26">
        <f>+D25/B25</f>
        <v>0.97403880212869687</v>
      </c>
      <c r="F25" s="25">
        <f>+F17+F23</f>
        <v>553665.76999999932</v>
      </c>
      <c r="G25" s="26">
        <f>+F25/B25</f>
        <v>2.5961197871303333E-2</v>
      </c>
      <c r="I25" s="42"/>
    </row>
    <row r="26" spans="1:11" ht="14.25">
      <c r="B26" s="49"/>
      <c r="C26" s="50"/>
      <c r="D26" s="50"/>
      <c r="E26" s="50"/>
      <c r="F26" s="51"/>
      <c r="G26" s="52"/>
    </row>
    <row r="27" spans="1:11" ht="14.25">
      <c r="F27" s="53"/>
      <c r="G27" s="52"/>
    </row>
    <row r="28" spans="1:11" ht="37.5" customHeight="1">
      <c r="A28" s="54" t="s">
        <v>25</v>
      </c>
      <c r="B28" s="54" t="s">
        <v>8</v>
      </c>
      <c r="J28" s="55"/>
    </row>
    <row r="29" spans="1:11" ht="42.75" customHeight="1">
      <c r="A29" s="56" t="s">
        <v>26</v>
      </c>
      <c r="B29" s="57">
        <v>21149711.300000001</v>
      </c>
      <c r="D29" s="58"/>
      <c r="I29" s="55"/>
    </row>
    <row r="30" spans="1:11" ht="11.45" customHeight="1">
      <c r="A30" s="59"/>
      <c r="B30" s="60"/>
      <c r="I30" s="55"/>
    </row>
    <row r="31" spans="1:11" ht="33" customHeight="1">
      <c r="A31" s="61"/>
      <c r="B31" s="61"/>
      <c r="C31" s="61"/>
      <c r="D31" s="61"/>
      <c r="E31" s="61"/>
      <c r="F31" s="61"/>
      <c r="G31" s="61"/>
    </row>
    <row r="32" spans="1:11">
      <c r="A32" s="53"/>
    </row>
  </sheetData>
  <sheetProtection password="9F30" sheet="1" objects="1" scenarios="1"/>
  <mergeCells count="8">
    <mergeCell ref="A31:G31"/>
    <mergeCell ref="A2:G2"/>
    <mergeCell ref="A3:G3"/>
    <mergeCell ref="A4:G4"/>
    <mergeCell ref="A6:A7"/>
    <mergeCell ref="B6:B7"/>
    <mergeCell ref="D6:E6"/>
    <mergeCell ref="F6:G6"/>
  </mergeCells>
  <printOptions horizontalCentered="1"/>
  <pageMargins left="0.39370078740157483" right="0.39370078740157483" top="0.94488188976377963" bottom="0.70866141732283472" header="0.59055118110236227" footer="0.39370078740157483"/>
  <pageSetup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diciembre 2017 </vt:lpstr>
      <vt:lpstr>'ejecucion diciembre 2017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ilfigueroa</dc:creator>
  <cp:lastModifiedBy>ilfigueroa</cp:lastModifiedBy>
  <dcterms:created xsi:type="dcterms:W3CDTF">2018-05-23T18:32:46Z</dcterms:created>
  <dcterms:modified xsi:type="dcterms:W3CDTF">2018-05-23T18:36:47Z</dcterms:modified>
</cp:coreProperties>
</file>