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3. MARCO GESTION ESTRAT.-2024\2. Estadìsticas 2024\"/>
    </mc:Choice>
  </mc:AlternateContent>
  <bookViews>
    <workbookView xWindow="-120" yWindow="-120" windowWidth="20730" windowHeight="11160"/>
  </bookViews>
  <sheets>
    <sheet name="ene-marzo 202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5" l="1"/>
  <c r="C74" i="5"/>
  <c r="F36" i="5"/>
  <c r="E36" i="5"/>
  <c r="F114" i="5" l="1"/>
  <c r="E114" i="5"/>
  <c r="C114" i="5"/>
  <c r="G113" i="5"/>
  <c r="H113" i="5" s="1"/>
  <c r="J113" i="5" s="1"/>
  <c r="G112" i="5"/>
  <c r="H112" i="5" s="1"/>
  <c r="J112" i="5" s="1"/>
  <c r="H111" i="5"/>
  <c r="J111" i="5" s="1"/>
  <c r="G110" i="5"/>
  <c r="H110" i="5" s="1"/>
  <c r="J110" i="5" s="1"/>
  <c r="G109" i="5"/>
  <c r="H109" i="5" s="1"/>
  <c r="J109" i="5" s="1"/>
  <c r="G108" i="5"/>
  <c r="H108" i="5" s="1"/>
  <c r="J108" i="5" s="1"/>
  <c r="G107" i="5"/>
  <c r="H107" i="5" s="1"/>
  <c r="J107" i="5" s="1"/>
  <c r="G106" i="5"/>
  <c r="H106" i="5" s="1"/>
  <c r="J106" i="5" s="1"/>
  <c r="G105" i="5"/>
  <c r="H105" i="5" s="1"/>
  <c r="J105" i="5" s="1"/>
  <c r="G104" i="5"/>
  <c r="H104" i="5" s="1"/>
  <c r="J104" i="5" s="1"/>
  <c r="G103" i="5"/>
  <c r="H103" i="5" s="1"/>
  <c r="J103" i="5" s="1"/>
  <c r="G102" i="5"/>
  <c r="H102" i="5" s="1"/>
  <c r="J102" i="5" s="1"/>
  <c r="G101" i="5"/>
  <c r="H101" i="5" s="1"/>
  <c r="J101" i="5" s="1"/>
  <c r="H100" i="5"/>
  <c r="J100" i="5" s="1"/>
  <c r="G99" i="5"/>
  <c r="H99" i="5" s="1"/>
  <c r="J99" i="5" s="1"/>
  <c r="G98" i="5"/>
  <c r="H98" i="5" s="1"/>
  <c r="J98" i="5" s="1"/>
  <c r="G97" i="5"/>
  <c r="H97" i="5" s="1"/>
  <c r="J97" i="5" s="1"/>
  <c r="G96" i="5"/>
  <c r="H96" i="5" s="1"/>
  <c r="J96" i="5" s="1"/>
  <c r="G95" i="5"/>
  <c r="H95" i="5" s="1"/>
  <c r="J95" i="5" s="1"/>
  <c r="G94" i="5"/>
  <c r="H94" i="5" s="1"/>
  <c r="J94" i="5" s="1"/>
  <c r="G93" i="5"/>
  <c r="H93" i="5" s="1"/>
  <c r="J93" i="5" s="1"/>
  <c r="B93" i="5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G92" i="5"/>
  <c r="H92" i="5" s="1"/>
  <c r="J92" i="5" s="1"/>
  <c r="G91" i="5"/>
  <c r="H91" i="5" s="1"/>
  <c r="J91" i="5" s="1"/>
  <c r="G90" i="5"/>
  <c r="H90" i="5" s="1"/>
  <c r="J90" i="5" s="1"/>
  <c r="G89" i="5"/>
  <c r="H89" i="5" s="1"/>
  <c r="J89" i="5" s="1"/>
  <c r="G88" i="5"/>
  <c r="H88" i="5" s="1"/>
  <c r="J88" i="5" s="1"/>
  <c r="G87" i="5"/>
  <c r="H87" i="5" s="1"/>
  <c r="J87" i="5" s="1"/>
  <c r="G86" i="5"/>
  <c r="H86" i="5" s="1"/>
  <c r="J86" i="5" s="1"/>
  <c r="G85" i="5"/>
  <c r="H85" i="5" s="1"/>
  <c r="J85" i="5" s="1"/>
  <c r="G84" i="5"/>
  <c r="H84" i="5" s="1"/>
  <c r="J84" i="5" s="1"/>
  <c r="G83" i="5"/>
  <c r="F74" i="5"/>
  <c r="E74" i="5"/>
  <c r="G73" i="5"/>
  <c r="H73" i="5" s="1"/>
  <c r="J73" i="5" s="1"/>
  <c r="G72" i="5"/>
  <c r="H72" i="5" s="1"/>
  <c r="J72" i="5" s="1"/>
  <c r="G71" i="5"/>
  <c r="H71" i="5" s="1"/>
  <c r="J71" i="5" s="1"/>
  <c r="G70" i="5"/>
  <c r="H70" i="5" s="1"/>
  <c r="J70" i="5" s="1"/>
  <c r="G69" i="5"/>
  <c r="H69" i="5" s="1"/>
  <c r="J69" i="5" s="1"/>
  <c r="G68" i="5"/>
  <c r="H68" i="5" s="1"/>
  <c r="J68" i="5" s="1"/>
  <c r="G67" i="5"/>
  <c r="H67" i="5" s="1"/>
  <c r="J67" i="5" s="1"/>
  <c r="G66" i="5"/>
  <c r="H66" i="5" s="1"/>
  <c r="J66" i="5" s="1"/>
  <c r="G65" i="5"/>
  <c r="H65" i="5" s="1"/>
  <c r="J65" i="5" s="1"/>
  <c r="G64" i="5"/>
  <c r="H64" i="5" s="1"/>
  <c r="J64" i="5" s="1"/>
  <c r="G63" i="5"/>
  <c r="H63" i="5" s="1"/>
  <c r="J63" i="5" s="1"/>
  <c r="G62" i="5"/>
  <c r="H62" i="5" s="1"/>
  <c r="J62" i="5" s="1"/>
  <c r="G61" i="5"/>
  <c r="H61" i="5" s="1"/>
  <c r="J61" i="5" s="1"/>
  <c r="G60" i="5"/>
  <c r="H60" i="5" s="1"/>
  <c r="J60" i="5" s="1"/>
  <c r="G59" i="5"/>
  <c r="H59" i="5" s="1"/>
  <c r="J59" i="5" s="1"/>
  <c r="G58" i="5"/>
  <c r="H58" i="5" s="1"/>
  <c r="J58" i="5" s="1"/>
  <c r="G57" i="5"/>
  <c r="H57" i="5" s="1"/>
  <c r="J57" i="5" s="1"/>
  <c r="G56" i="5"/>
  <c r="H56" i="5" s="1"/>
  <c r="J56" i="5" s="1"/>
  <c r="G55" i="5"/>
  <c r="H55" i="5" s="1"/>
  <c r="J55" i="5" s="1"/>
  <c r="G54" i="5"/>
  <c r="H54" i="5" s="1"/>
  <c r="J54" i="5" s="1"/>
  <c r="G53" i="5"/>
  <c r="H53" i="5" s="1"/>
  <c r="J53" i="5" s="1"/>
  <c r="G52" i="5"/>
  <c r="H52" i="5" s="1"/>
  <c r="J52" i="5" s="1"/>
  <c r="G51" i="5"/>
  <c r="H51" i="5" s="1"/>
  <c r="J51" i="5" s="1"/>
  <c r="G50" i="5"/>
  <c r="H50" i="5" s="1"/>
  <c r="J50" i="5" s="1"/>
  <c r="G49" i="5"/>
  <c r="H49" i="5" s="1"/>
  <c r="J49" i="5" s="1"/>
  <c r="G48" i="5"/>
  <c r="H48" i="5" s="1"/>
  <c r="J48" i="5" s="1"/>
  <c r="G47" i="5"/>
  <c r="H47" i="5" s="1"/>
  <c r="J47" i="5" s="1"/>
  <c r="G46" i="5"/>
  <c r="H46" i="5" s="1"/>
  <c r="J46" i="5" s="1"/>
  <c r="G45" i="5"/>
  <c r="H45" i="5" s="1"/>
  <c r="J45" i="5" s="1"/>
  <c r="G44" i="5"/>
  <c r="H44" i="5" s="1"/>
  <c r="J44" i="5" s="1"/>
  <c r="G43" i="5"/>
  <c r="I36" i="5"/>
  <c r="G35" i="5"/>
  <c r="H35" i="5" s="1"/>
  <c r="J35" i="5" s="1"/>
  <c r="G34" i="5"/>
  <c r="H34" i="5" s="1"/>
  <c r="J34" i="5" s="1"/>
  <c r="G33" i="5"/>
  <c r="H33" i="5" s="1"/>
  <c r="J33" i="5" s="1"/>
  <c r="G32" i="5"/>
  <c r="H32" i="5" s="1"/>
  <c r="J32" i="5" s="1"/>
  <c r="G31" i="5"/>
  <c r="H31" i="5" s="1"/>
  <c r="J31" i="5" s="1"/>
  <c r="G30" i="5"/>
  <c r="H30" i="5" s="1"/>
  <c r="J30" i="5" s="1"/>
  <c r="G29" i="5"/>
  <c r="H29" i="5" s="1"/>
  <c r="J29" i="5" s="1"/>
  <c r="G28" i="5"/>
  <c r="H28" i="5" s="1"/>
  <c r="J28" i="5" s="1"/>
  <c r="G27" i="5"/>
  <c r="H27" i="5" s="1"/>
  <c r="J27" i="5" s="1"/>
  <c r="G26" i="5"/>
  <c r="H26" i="5" s="1"/>
  <c r="J26" i="5" s="1"/>
  <c r="G25" i="5"/>
  <c r="H25" i="5" s="1"/>
  <c r="J25" i="5" s="1"/>
  <c r="G24" i="5"/>
  <c r="H24" i="5" s="1"/>
  <c r="J24" i="5" s="1"/>
  <c r="G23" i="5"/>
  <c r="H23" i="5" s="1"/>
  <c r="J23" i="5" s="1"/>
  <c r="G22" i="5"/>
  <c r="H22" i="5" s="1"/>
  <c r="J22" i="5" s="1"/>
  <c r="G21" i="5"/>
  <c r="H21" i="5" s="1"/>
  <c r="J21" i="5" s="1"/>
  <c r="G20" i="5"/>
  <c r="H20" i="5" s="1"/>
  <c r="J20" i="5" s="1"/>
  <c r="G19" i="5"/>
  <c r="H19" i="5" s="1"/>
  <c r="J19" i="5" s="1"/>
  <c r="G18" i="5"/>
  <c r="H18" i="5" s="1"/>
  <c r="J18" i="5" s="1"/>
  <c r="G17" i="5"/>
  <c r="H17" i="5" s="1"/>
  <c r="J17" i="5" s="1"/>
  <c r="G16" i="5"/>
  <c r="H16" i="5" s="1"/>
  <c r="J16" i="5" s="1"/>
  <c r="G15" i="5"/>
  <c r="H15" i="5" s="1"/>
  <c r="J15" i="5" s="1"/>
  <c r="G14" i="5"/>
  <c r="H14" i="5" s="1"/>
  <c r="J14" i="5" s="1"/>
  <c r="G13" i="5"/>
  <c r="H13" i="5" s="1"/>
  <c r="J13" i="5" s="1"/>
  <c r="J12" i="5"/>
  <c r="G12" i="5"/>
  <c r="G11" i="5"/>
  <c r="H11" i="5" s="1"/>
  <c r="J11" i="5" s="1"/>
  <c r="G10" i="5"/>
  <c r="H10" i="5" s="1"/>
  <c r="J10" i="5" s="1"/>
  <c r="G9" i="5"/>
  <c r="H9" i="5" s="1"/>
  <c r="J9" i="5" s="1"/>
  <c r="G8" i="5"/>
  <c r="H8" i="5" s="1"/>
  <c r="J8" i="5" s="1"/>
  <c r="G7" i="5"/>
  <c r="H7" i="5" s="1"/>
  <c r="J7" i="5" s="1"/>
  <c r="G6" i="5"/>
  <c r="H6" i="5" s="1"/>
  <c r="J6" i="5" s="1"/>
  <c r="C6" i="5"/>
  <c r="C36" i="5" s="1"/>
  <c r="G5" i="5"/>
  <c r="G114" i="5" l="1"/>
  <c r="H83" i="5"/>
  <c r="G74" i="5"/>
  <c r="H43" i="5"/>
  <c r="G36" i="5"/>
  <c r="H5" i="5"/>
  <c r="H36" i="5" s="1"/>
  <c r="H114" i="5" l="1"/>
  <c r="J83" i="5"/>
  <c r="J114" i="5" s="1"/>
  <c r="H74" i="5"/>
  <c r="J43" i="5"/>
  <c r="J74" i="5" s="1"/>
  <c r="J5" i="5"/>
  <c r="J36" i="5" s="1"/>
</calcChain>
</file>

<file path=xl/sharedStrings.xml><?xml version="1.0" encoding="utf-8"?>
<sst xmlns="http://schemas.openxmlformats.org/spreadsheetml/2006/main" count="41" uniqueCount="17">
  <si>
    <t>TONELADAS DE DESECHOS SÓLIDOS</t>
  </si>
  <si>
    <t>FECHA</t>
  </si>
  <si>
    <t>CANTIDAD DE VIAJES</t>
  </si>
  <si>
    <t>CAMIONES</t>
  </si>
  <si>
    <t>PRONOBIS</t>
  </si>
  <si>
    <t>TOTAL EN TONELADAS</t>
  </si>
  <si>
    <t>PRECIO UNITARIO T</t>
  </si>
  <si>
    <t>CANTIDAD A PAGAR</t>
  </si>
  <si>
    <t>N10-512</t>
  </si>
  <si>
    <t>N 19-007</t>
  </si>
  <si>
    <t>N19-196</t>
  </si>
  <si>
    <t>LB ENTREGAS</t>
  </si>
  <si>
    <t>TOTAL</t>
  </si>
  <si>
    <t>AÑO 2024</t>
  </si>
  <si>
    <t>ENERO 2024</t>
  </si>
  <si>
    <t>FEBRERO DE 2024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</si>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</sst>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[$-C0A]dd\-mmm\-yy;@"/>
    <numFmt numFmtId="166" formatCode="0.0000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9">
    <xf numFmtId="0" fontId="0" fillId="0" borderId="0" xfId="0"/>
    <xf numFmtId="165" fontId="0" fillId="2" borderId="1" xfId="0" applyNumberFormat="1" applyFill="1" applyBorder="1" applyAlignment="1">
      <alignment wrapText="1"/>
    </xf>
    <xf numFmtId="0" fontId="0" fillId="0" borderId="1" xfId="0" applyBorder="1"/>
    <xf numFmtId="3" fontId="0" fillId="4" borderId="1" xfId="0" applyNumberFormat="1" applyFill="1" applyBorder="1"/>
    <xf numFmtId="166" fontId="0" fillId="0" borderId="1" xfId="0" applyNumberFormat="1" applyBorder="1"/>
    <xf numFmtId="44" fontId="0" fillId="0" borderId="1" xfId="2" applyFont="1" applyFill="1" applyBorder="1"/>
    <xf numFmtId="0" fontId="0" fillId="2" borderId="1" xfId="0" applyFill="1" applyBorder="1"/>
    <xf numFmtId="3" fontId="0" fillId="2" borderId="1" xfId="1" applyNumberFormat="1" applyFont="1" applyFill="1" applyBorder="1"/>
    <xf numFmtId="166" fontId="0" fillId="2" borderId="1" xfId="0" applyNumberFormat="1" applyFill="1" applyBorder="1"/>
    <xf numFmtId="44" fontId="0" fillId="2" borderId="1" xfId="2" applyFont="1" applyFill="1" applyBorder="1"/>
    <xf numFmtId="3" fontId="0" fillId="2" borderId="1" xfId="0" applyNumberFormat="1" applyFill="1" applyBorder="1"/>
    <xf numFmtId="167" fontId="0" fillId="2" borderId="1" xfId="1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/>
    <xf numFmtId="3" fontId="0" fillId="0" borderId="1" xfId="0" applyNumberFormat="1" applyBorder="1"/>
    <xf numFmtId="15" fontId="0" fillId="0" borderId="1" xfId="0" applyNumberFormat="1" applyBorder="1"/>
    <xf numFmtId="165" fontId="0" fillId="0" borderId="1" xfId="0" applyNumberFormat="1" applyBorder="1"/>
    <xf numFmtId="0" fontId="0" fillId="2" borderId="1" xfId="0" applyFill="1" applyBorder="1" applyAlignment="1">
      <alignment horizontal="right" vertical="top"/>
    </xf>
    <xf numFmtId="2" fontId="0" fillId="2" borderId="1" xfId="0" applyNumberFormat="1" applyFill="1" applyBorder="1"/>
    <xf numFmtId="1" fontId="0" fillId="2" borderId="1" xfId="1" applyNumberFormat="1" applyFont="1" applyFill="1" applyBorder="1"/>
    <xf numFmtId="167" fontId="0" fillId="2" borderId="1" xfId="1" applyNumberFormat="1" applyFont="1" applyFill="1" applyBorder="1" applyAlignment="1">
      <alignment vertical="center"/>
    </xf>
    <xf numFmtId="167" fontId="0" fillId="2" borderId="1" xfId="1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textRotation="90" wrapText="1"/>
    </xf>
    <xf numFmtId="49" fontId="2" fillId="6" borderId="7" xfId="0" applyNumberFormat="1" applyFont="1" applyFill="1" applyBorder="1" applyAlignment="1">
      <alignment horizontal="center" vertical="center" textRotation="90" wrapText="1"/>
    </xf>
    <xf numFmtId="49" fontId="2" fillId="6" borderId="8" xfId="0" applyNumberFormat="1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/>
    <xf numFmtId="44" fontId="0" fillId="3" borderId="1" xfId="2" applyFont="1" applyFill="1" applyBorder="1"/>
    <xf numFmtId="3" fontId="2" fillId="6" borderId="1" xfId="0" applyNumberFormat="1" applyFont="1" applyFill="1" applyBorder="1"/>
    <xf numFmtId="166" fontId="2" fillId="6" borderId="1" xfId="0" applyNumberFormat="1" applyFont="1" applyFill="1" applyBorder="1"/>
    <xf numFmtId="44" fontId="2" fillId="6" borderId="1" xfId="0" applyNumberFormat="1" applyFont="1" applyFill="1" applyBorder="1"/>
    <xf numFmtId="44" fontId="0" fillId="6" borderId="1" xfId="2" applyFont="1" applyFill="1" applyBorder="1"/>
    <xf numFmtId="0" fontId="0" fillId="3" borderId="1" xfId="0" applyFill="1" applyBorder="1"/>
    <xf numFmtId="3" fontId="0" fillId="3" borderId="1" xfId="0" applyNumberFormat="1" applyFill="1" applyBorder="1"/>
    <xf numFmtId="166" fontId="0" fillId="3" borderId="1" xfId="0" applyNumberFormat="1" applyFill="1" applyBorder="1"/>
    <xf numFmtId="2" fontId="0" fillId="3" borderId="1" xfId="0" applyNumberFormat="1" applyFill="1" applyBorder="1"/>
    <xf numFmtId="3" fontId="0" fillId="3" borderId="1" xfId="1" applyNumberFormat="1" applyFont="1" applyFill="1" applyBorder="1"/>
    <xf numFmtId="167" fontId="0" fillId="3" borderId="1" xfId="1" applyNumberFormat="1" applyFont="1" applyFill="1" applyBorder="1" applyAlignment="1">
      <alignment horizontal="right" vertical="top"/>
    </xf>
    <xf numFmtId="167" fontId="0" fillId="3" borderId="1" xfId="1" applyNumberFormat="1" applyFont="1" applyFill="1" applyBorder="1" applyAlignment="1">
      <alignment horizontal="right" vertical="center"/>
    </xf>
    <xf numFmtId="44" fontId="2" fillId="6" borderId="1" xfId="2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14"/>
  <sheetViews>
    <sheetView tabSelected="1" workbookViewId="0">
      <selection activeCell="L11" sqref="L11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18.7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8.75" x14ac:dyDescent="0.3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31" t="s">
        <v>14</v>
      </c>
      <c r="B3" s="23" t="s">
        <v>1</v>
      </c>
      <c r="C3" s="23" t="s">
        <v>2</v>
      </c>
      <c r="D3" s="24" t="s">
        <v>3</v>
      </c>
      <c r="E3" s="25"/>
      <c r="F3" s="26"/>
      <c r="G3" s="27" t="s">
        <v>4</v>
      </c>
      <c r="H3" s="23" t="s">
        <v>5</v>
      </c>
      <c r="I3" s="23" t="s">
        <v>6</v>
      </c>
      <c r="J3" s="23" t="s">
        <v>7</v>
      </c>
    </row>
    <row r="4" spans="1:10" x14ac:dyDescent="0.25">
      <c r="A4" s="32"/>
      <c r="B4" s="28"/>
      <c r="C4" s="28"/>
      <c r="D4" s="29" t="s">
        <v>8</v>
      </c>
      <c r="E4" s="29" t="s">
        <v>9</v>
      </c>
      <c r="F4" s="29" t="s">
        <v>10</v>
      </c>
      <c r="G4" s="30" t="s">
        <v>11</v>
      </c>
      <c r="H4" s="28"/>
      <c r="I4" s="28"/>
      <c r="J4" s="28"/>
    </row>
    <row r="5" spans="1:10" ht="18" customHeight="1" x14ac:dyDescent="0.25">
      <c r="A5" s="32"/>
      <c r="B5" s="1">
        <v>45292</v>
      </c>
      <c r="C5" s="2">
        <v>0</v>
      </c>
      <c r="D5" s="2">
        <v>0</v>
      </c>
      <c r="E5" s="2">
        <v>0</v>
      </c>
      <c r="F5" s="2">
        <v>0</v>
      </c>
      <c r="G5" s="10">
        <f>D5+E5+F5</f>
        <v>0</v>
      </c>
      <c r="H5" s="4">
        <f>G5/2204.6</f>
        <v>0</v>
      </c>
      <c r="I5" s="36">
        <v>30.93</v>
      </c>
      <c r="J5" s="5">
        <f>PRODUCT(H5:I5)</f>
        <v>0</v>
      </c>
    </row>
    <row r="6" spans="1:10" ht="18" customHeight="1" x14ac:dyDescent="0.25">
      <c r="A6" s="32"/>
      <c r="B6" s="1">
        <v>45293</v>
      </c>
      <c r="C6" s="6">
        <f>+H40</f>
        <v>0</v>
      </c>
      <c r="D6" s="7">
        <v>0</v>
      </c>
      <c r="E6" s="6">
        <v>0</v>
      </c>
      <c r="F6" s="6">
        <v>0</v>
      </c>
      <c r="G6" s="10">
        <f t="shared" ref="G6:G35" si="0">D6+E6+F6</f>
        <v>0</v>
      </c>
      <c r="H6" s="8">
        <f>G6/2204.6</f>
        <v>0</v>
      </c>
      <c r="I6" s="36">
        <v>30.93</v>
      </c>
      <c r="J6" s="9">
        <f t="shared" ref="J6:J34" si="1">PRODUCT(H6:I6)</f>
        <v>0</v>
      </c>
    </row>
    <row r="7" spans="1:10" ht="18" customHeight="1" x14ac:dyDescent="0.25">
      <c r="A7" s="32"/>
      <c r="B7" s="1">
        <v>45294</v>
      </c>
      <c r="C7" s="6">
        <v>0</v>
      </c>
      <c r="D7" s="10">
        <v>0</v>
      </c>
      <c r="E7" s="10">
        <v>0</v>
      </c>
      <c r="F7" s="10">
        <v>0</v>
      </c>
      <c r="G7" s="10">
        <f t="shared" si="0"/>
        <v>0</v>
      </c>
      <c r="H7" s="8">
        <f>G7/2204.6</f>
        <v>0</v>
      </c>
      <c r="I7" s="36">
        <v>30.93</v>
      </c>
      <c r="J7" s="9">
        <f t="shared" si="1"/>
        <v>0</v>
      </c>
    </row>
    <row r="8" spans="1:10" ht="18" customHeight="1" x14ac:dyDescent="0.25">
      <c r="A8" s="32"/>
      <c r="B8" s="1">
        <v>45295</v>
      </c>
      <c r="C8" s="6">
        <v>0</v>
      </c>
      <c r="D8" s="10">
        <v>0</v>
      </c>
      <c r="E8" s="11">
        <v>0</v>
      </c>
      <c r="F8" s="12">
        <v>0</v>
      </c>
      <c r="G8" s="10">
        <f t="shared" si="0"/>
        <v>0</v>
      </c>
      <c r="H8" s="8">
        <f t="shared" ref="H8:H35" si="2">G8/2204.6</f>
        <v>0</v>
      </c>
      <c r="I8" s="36">
        <v>30.93</v>
      </c>
      <c r="J8" s="9">
        <f t="shared" si="1"/>
        <v>0</v>
      </c>
    </row>
    <row r="9" spans="1:10" ht="18" customHeight="1" x14ac:dyDescent="0.25">
      <c r="A9" s="32"/>
      <c r="B9" s="1">
        <v>45296</v>
      </c>
      <c r="C9" s="6">
        <v>0</v>
      </c>
      <c r="D9" s="10">
        <v>0</v>
      </c>
      <c r="E9" s="10">
        <v>0</v>
      </c>
      <c r="F9" s="10">
        <v>0</v>
      </c>
      <c r="G9" s="10">
        <f t="shared" si="0"/>
        <v>0</v>
      </c>
      <c r="H9" s="8">
        <f t="shared" si="2"/>
        <v>0</v>
      </c>
      <c r="I9" s="36">
        <v>30.93</v>
      </c>
      <c r="J9" s="9">
        <f t="shared" si="1"/>
        <v>0</v>
      </c>
    </row>
    <row r="10" spans="1:10" ht="18" customHeight="1" x14ac:dyDescent="0.25">
      <c r="A10" s="32"/>
      <c r="B10" s="1">
        <v>45297</v>
      </c>
      <c r="C10" s="41">
        <v>0</v>
      </c>
      <c r="D10" s="42">
        <v>0</v>
      </c>
      <c r="E10" s="42">
        <v>0</v>
      </c>
      <c r="F10" s="42">
        <v>0</v>
      </c>
      <c r="G10" s="42">
        <f t="shared" si="0"/>
        <v>0</v>
      </c>
      <c r="H10" s="43">
        <f t="shared" si="2"/>
        <v>0</v>
      </c>
      <c r="I10" s="36">
        <v>30.93</v>
      </c>
      <c r="J10" s="9">
        <f>PRODUCT(H10:I10)</f>
        <v>0</v>
      </c>
    </row>
    <row r="11" spans="1:10" ht="18" customHeight="1" x14ac:dyDescent="0.25">
      <c r="A11" s="32"/>
      <c r="B11" s="1">
        <v>45298</v>
      </c>
      <c r="C11" s="41">
        <v>0</v>
      </c>
      <c r="D11" s="42">
        <v>0</v>
      </c>
      <c r="E11" s="42">
        <v>0</v>
      </c>
      <c r="F11" s="42">
        <v>0</v>
      </c>
      <c r="G11" s="42">
        <f t="shared" si="0"/>
        <v>0</v>
      </c>
      <c r="H11" s="43">
        <f>G11/2204.6</f>
        <v>0</v>
      </c>
      <c r="I11" s="36">
        <v>30.93</v>
      </c>
      <c r="J11" s="9">
        <f>PRODUCT(H11:I11)</f>
        <v>0</v>
      </c>
    </row>
    <row r="12" spans="1:10" ht="18" customHeight="1" x14ac:dyDescent="0.25">
      <c r="A12" s="32"/>
      <c r="B12" s="1">
        <v>45299</v>
      </c>
      <c r="C12" s="2">
        <v>0</v>
      </c>
      <c r="D12" s="13">
        <v>0</v>
      </c>
      <c r="E12" s="13">
        <v>0</v>
      </c>
      <c r="F12" s="13">
        <v>0</v>
      </c>
      <c r="G12" s="10">
        <f t="shared" si="0"/>
        <v>0</v>
      </c>
      <c r="H12" s="4">
        <v>0</v>
      </c>
      <c r="I12" s="36">
        <v>30.93</v>
      </c>
      <c r="J12" s="5">
        <f t="shared" si="1"/>
        <v>0</v>
      </c>
    </row>
    <row r="13" spans="1:10" ht="18" customHeight="1" x14ac:dyDescent="0.25">
      <c r="A13" s="32"/>
      <c r="B13" s="1">
        <v>45300</v>
      </c>
      <c r="C13" s="6">
        <v>0</v>
      </c>
      <c r="D13" s="10">
        <v>0</v>
      </c>
      <c r="E13" s="10">
        <v>0</v>
      </c>
      <c r="F13" s="10">
        <v>0</v>
      </c>
      <c r="G13" s="10">
        <f t="shared" si="0"/>
        <v>0</v>
      </c>
      <c r="H13" s="8">
        <f t="shared" si="2"/>
        <v>0</v>
      </c>
      <c r="I13" s="36">
        <v>30.93</v>
      </c>
      <c r="J13" s="9">
        <f t="shared" si="1"/>
        <v>0</v>
      </c>
    </row>
    <row r="14" spans="1:10" ht="18" customHeight="1" x14ac:dyDescent="0.25">
      <c r="A14" s="32"/>
      <c r="B14" s="1">
        <v>45301</v>
      </c>
      <c r="C14" s="6">
        <v>0</v>
      </c>
      <c r="D14" s="10">
        <v>0</v>
      </c>
      <c r="E14" s="10">
        <v>0</v>
      </c>
      <c r="F14" s="10">
        <v>0</v>
      </c>
      <c r="G14" s="10">
        <f t="shared" si="0"/>
        <v>0</v>
      </c>
      <c r="H14" s="8">
        <f t="shared" si="2"/>
        <v>0</v>
      </c>
      <c r="I14" s="36">
        <v>30.93</v>
      </c>
      <c r="J14" s="9">
        <f t="shared" si="1"/>
        <v>0</v>
      </c>
    </row>
    <row r="15" spans="1:10" ht="18" customHeight="1" x14ac:dyDescent="0.25">
      <c r="A15" s="32"/>
      <c r="B15" s="1">
        <v>45302</v>
      </c>
      <c r="C15" s="6">
        <v>0</v>
      </c>
      <c r="D15" s="10">
        <v>0</v>
      </c>
      <c r="E15" s="10">
        <v>0</v>
      </c>
      <c r="F15" s="10">
        <v>0</v>
      </c>
      <c r="G15" s="10">
        <f t="shared" si="0"/>
        <v>0</v>
      </c>
      <c r="H15" s="8">
        <f t="shared" si="2"/>
        <v>0</v>
      </c>
      <c r="I15" s="36">
        <v>30.93</v>
      </c>
      <c r="J15" s="9">
        <f t="shared" si="1"/>
        <v>0</v>
      </c>
    </row>
    <row r="16" spans="1:10" ht="18" customHeight="1" x14ac:dyDescent="0.25">
      <c r="A16" s="32"/>
      <c r="B16" s="1">
        <v>45303</v>
      </c>
      <c r="C16" s="6">
        <v>0</v>
      </c>
      <c r="D16" s="10">
        <v>0</v>
      </c>
      <c r="E16" s="10">
        <v>0</v>
      </c>
      <c r="F16" s="10">
        <v>0</v>
      </c>
      <c r="G16" s="10">
        <f t="shared" si="0"/>
        <v>0</v>
      </c>
      <c r="H16" s="8">
        <f t="shared" si="2"/>
        <v>0</v>
      </c>
      <c r="I16" s="36">
        <v>30.93</v>
      </c>
      <c r="J16" s="9">
        <f t="shared" si="1"/>
        <v>0</v>
      </c>
    </row>
    <row r="17" spans="1:10" ht="18" customHeight="1" x14ac:dyDescent="0.25">
      <c r="A17" s="32"/>
      <c r="B17" s="1">
        <v>45304</v>
      </c>
      <c r="C17" s="41">
        <v>0</v>
      </c>
      <c r="D17" s="42">
        <v>0</v>
      </c>
      <c r="E17" s="42">
        <v>0</v>
      </c>
      <c r="F17" s="42">
        <v>0</v>
      </c>
      <c r="G17" s="42">
        <f t="shared" si="0"/>
        <v>0</v>
      </c>
      <c r="H17" s="43">
        <f>G17/2204.6</f>
        <v>0</v>
      </c>
      <c r="I17" s="36">
        <v>30.93</v>
      </c>
      <c r="J17" s="9">
        <f>PRODUCT(H17:I17)</f>
        <v>0</v>
      </c>
    </row>
    <row r="18" spans="1:10" ht="18" customHeight="1" x14ac:dyDescent="0.25">
      <c r="A18" s="32"/>
      <c r="B18" s="1">
        <v>45305</v>
      </c>
      <c r="C18" s="41">
        <v>0</v>
      </c>
      <c r="D18" s="42">
        <v>0</v>
      </c>
      <c r="E18" s="42">
        <v>0</v>
      </c>
      <c r="F18" s="42">
        <v>0</v>
      </c>
      <c r="G18" s="42">
        <f t="shared" si="0"/>
        <v>0</v>
      </c>
      <c r="H18" s="43">
        <f t="shared" si="2"/>
        <v>0</v>
      </c>
      <c r="I18" s="36">
        <v>30.93</v>
      </c>
      <c r="J18" s="9">
        <f t="shared" si="1"/>
        <v>0</v>
      </c>
    </row>
    <row r="19" spans="1:10" ht="18" customHeight="1" x14ac:dyDescent="0.25">
      <c r="A19" s="32"/>
      <c r="B19" s="1">
        <v>45306</v>
      </c>
      <c r="C19" s="6">
        <v>0</v>
      </c>
      <c r="D19" s="10">
        <v>0</v>
      </c>
      <c r="E19" s="10">
        <v>0</v>
      </c>
      <c r="F19" s="10">
        <v>0</v>
      </c>
      <c r="G19" s="10">
        <f t="shared" si="0"/>
        <v>0</v>
      </c>
      <c r="H19" s="8">
        <f t="shared" si="2"/>
        <v>0</v>
      </c>
      <c r="I19" s="36">
        <v>30.93</v>
      </c>
      <c r="J19" s="9">
        <f t="shared" si="1"/>
        <v>0</v>
      </c>
    </row>
    <row r="20" spans="1:10" ht="18" customHeight="1" x14ac:dyDescent="0.25">
      <c r="A20" s="32"/>
      <c r="B20" s="1">
        <v>45307</v>
      </c>
      <c r="C20" s="6">
        <v>1</v>
      </c>
      <c r="D20" s="10">
        <v>0</v>
      </c>
      <c r="E20" s="10">
        <v>0</v>
      </c>
      <c r="F20" s="10">
        <v>8460</v>
      </c>
      <c r="G20" s="10">
        <f t="shared" si="0"/>
        <v>8460</v>
      </c>
      <c r="H20" s="8">
        <f t="shared" si="2"/>
        <v>3.8374308264537786</v>
      </c>
      <c r="I20" s="36">
        <v>30.93</v>
      </c>
      <c r="J20" s="9">
        <f t="shared" si="1"/>
        <v>118.69173546221538</v>
      </c>
    </row>
    <row r="21" spans="1:10" ht="18" customHeight="1" x14ac:dyDescent="0.25">
      <c r="A21" s="32"/>
      <c r="B21" s="1">
        <v>45308</v>
      </c>
      <c r="C21" s="6">
        <v>0</v>
      </c>
      <c r="D21" s="10">
        <v>0</v>
      </c>
      <c r="E21" s="10">
        <v>0</v>
      </c>
      <c r="F21" s="10">
        <v>0</v>
      </c>
      <c r="G21" s="10">
        <f t="shared" si="0"/>
        <v>0</v>
      </c>
      <c r="H21" s="4">
        <f>G21/2204.6</f>
        <v>0</v>
      </c>
      <c r="I21" s="36">
        <v>30.93</v>
      </c>
      <c r="J21" s="9">
        <f>PRODUCT(H21:I21)</f>
        <v>0</v>
      </c>
    </row>
    <row r="22" spans="1:10" ht="18" customHeight="1" x14ac:dyDescent="0.25">
      <c r="A22" s="32"/>
      <c r="B22" s="1">
        <v>45309</v>
      </c>
      <c r="C22" s="6">
        <v>0</v>
      </c>
      <c r="D22" s="10">
        <v>0</v>
      </c>
      <c r="E22" s="10">
        <v>0</v>
      </c>
      <c r="F22" s="10">
        <v>0</v>
      </c>
      <c r="G22" s="10">
        <f t="shared" si="0"/>
        <v>0</v>
      </c>
      <c r="H22" s="8">
        <f t="shared" si="2"/>
        <v>0</v>
      </c>
      <c r="I22" s="36">
        <v>30.93</v>
      </c>
      <c r="J22" s="9">
        <f t="shared" si="1"/>
        <v>0</v>
      </c>
    </row>
    <row r="23" spans="1:10" ht="18" customHeight="1" x14ac:dyDescent="0.25">
      <c r="A23" s="32"/>
      <c r="B23" s="1">
        <v>45310</v>
      </c>
      <c r="C23" s="6">
        <v>1</v>
      </c>
      <c r="D23" s="10">
        <v>0</v>
      </c>
      <c r="E23" s="10">
        <v>0</v>
      </c>
      <c r="F23" s="10">
        <v>5000</v>
      </c>
      <c r="G23" s="10">
        <f t="shared" si="0"/>
        <v>5000</v>
      </c>
      <c r="H23" s="8">
        <f t="shared" si="2"/>
        <v>2.2679851220175995</v>
      </c>
      <c r="I23" s="36">
        <v>30.93</v>
      </c>
      <c r="J23" s="9">
        <f t="shared" si="1"/>
        <v>70.14877982400435</v>
      </c>
    </row>
    <row r="24" spans="1:10" ht="18" customHeight="1" x14ac:dyDescent="0.25">
      <c r="A24" s="32"/>
      <c r="B24" s="1">
        <v>45311</v>
      </c>
      <c r="C24" s="41">
        <v>0</v>
      </c>
      <c r="D24" s="42">
        <v>0</v>
      </c>
      <c r="E24" s="42">
        <v>0</v>
      </c>
      <c r="F24" s="42">
        <v>0</v>
      </c>
      <c r="G24" s="42">
        <f t="shared" si="0"/>
        <v>0</v>
      </c>
      <c r="H24" s="43">
        <f t="shared" si="2"/>
        <v>0</v>
      </c>
      <c r="I24" s="36">
        <v>30.93</v>
      </c>
      <c r="J24" s="9">
        <f t="shared" si="1"/>
        <v>0</v>
      </c>
    </row>
    <row r="25" spans="1:10" ht="18" customHeight="1" x14ac:dyDescent="0.25">
      <c r="A25" s="32"/>
      <c r="B25" s="1">
        <v>45312</v>
      </c>
      <c r="C25" s="41">
        <v>0</v>
      </c>
      <c r="D25" s="42">
        <v>0</v>
      </c>
      <c r="E25" s="42">
        <v>0</v>
      </c>
      <c r="F25" s="42">
        <v>0</v>
      </c>
      <c r="G25" s="42">
        <f t="shared" si="0"/>
        <v>0</v>
      </c>
      <c r="H25" s="43">
        <f t="shared" si="2"/>
        <v>0</v>
      </c>
      <c r="I25" s="36">
        <v>30.93</v>
      </c>
      <c r="J25" s="9">
        <f>PRODUCT(H25:I25)</f>
        <v>0</v>
      </c>
    </row>
    <row r="26" spans="1:10" ht="18" customHeight="1" x14ac:dyDescent="0.25">
      <c r="A26" s="32"/>
      <c r="B26" s="1">
        <v>45313</v>
      </c>
      <c r="C26" s="6">
        <v>2</v>
      </c>
      <c r="D26" s="10">
        <v>0</v>
      </c>
      <c r="E26" s="10">
        <v>4000</v>
      </c>
      <c r="F26" s="10">
        <v>7240</v>
      </c>
      <c r="G26" s="10">
        <f t="shared" si="0"/>
        <v>11240</v>
      </c>
      <c r="H26" s="8">
        <f t="shared" si="2"/>
        <v>5.0984305542955637</v>
      </c>
      <c r="I26" s="36">
        <v>30.93</v>
      </c>
      <c r="J26" s="9">
        <f t="shared" si="1"/>
        <v>157.69445704436177</v>
      </c>
    </row>
    <row r="27" spans="1:10" ht="18" customHeight="1" x14ac:dyDescent="0.25">
      <c r="A27" s="32"/>
      <c r="B27" s="1">
        <v>45314</v>
      </c>
      <c r="C27" s="6">
        <v>2</v>
      </c>
      <c r="D27" s="10">
        <v>0</v>
      </c>
      <c r="E27" s="10">
        <v>7240</v>
      </c>
      <c r="F27" s="10">
        <v>8900</v>
      </c>
      <c r="G27" s="10">
        <f t="shared" si="0"/>
        <v>16140</v>
      </c>
      <c r="H27" s="8">
        <f t="shared" si="2"/>
        <v>7.321055973872812</v>
      </c>
      <c r="I27" s="36">
        <v>30.93</v>
      </c>
      <c r="J27" s="9">
        <f t="shared" si="1"/>
        <v>226.44026127188607</v>
      </c>
    </row>
    <row r="28" spans="1:10" ht="18" customHeight="1" x14ac:dyDescent="0.25">
      <c r="A28" s="32"/>
      <c r="B28" s="1">
        <v>45315</v>
      </c>
      <c r="C28" s="6">
        <v>0</v>
      </c>
      <c r="D28" s="10">
        <v>0</v>
      </c>
      <c r="E28" s="10">
        <v>0</v>
      </c>
      <c r="F28" s="10">
        <v>0</v>
      </c>
      <c r="G28" s="10">
        <f>D28+E28+F28</f>
        <v>0</v>
      </c>
      <c r="H28" s="8">
        <f t="shared" si="2"/>
        <v>0</v>
      </c>
      <c r="I28" s="36">
        <v>30.93</v>
      </c>
      <c r="J28" s="9">
        <f t="shared" si="1"/>
        <v>0</v>
      </c>
    </row>
    <row r="29" spans="1:10" ht="18" customHeight="1" x14ac:dyDescent="0.25">
      <c r="A29" s="32"/>
      <c r="B29" s="1">
        <v>45316</v>
      </c>
      <c r="C29" s="6">
        <v>1</v>
      </c>
      <c r="D29" s="10">
        <v>0</v>
      </c>
      <c r="E29" s="10">
        <v>0</v>
      </c>
      <c r="F29" s="10">
        <v>6500</v>
      </c>
      <c r="G29" s="10">
        <f t="shared" si="0"/>
        <v>6500</v>
      </c>
      <c r="H29" s="8">
        <f t="shared" si="2"/>
        <v>2.9483806586228796</v>
      </c>
      <c r="I29" s="36">
        <v>30.93</v>
      </c>
      <c r="J29" s="9">
        <f t="shared" si="1"/>
        <v>91.19341377120567</v>
      </c>
    </row>
    <row r="30" spans="1:10" ht="18" customHeight="1" x14ac:dyDescent="0.25">
      <c r="A30" s="32"/>
      <c r="B30" s="1">
        <v>45317</v>
      </c>
      <c r="C30" s="6">
        <v>0</v>
      </c>
      <c r="D30" s="10">
        <v>0</v>
      </c>
      <c r="E30" s="10">
        <v>0</v>
      </c>
      <c r="F30" s="10">
        <v>0</v>
      </c>
      <c r="G30" s="10">
        <f t="shared" si="0"/>
        <v>0</v>
      </c>
      <c r="H30" s="8">
        <f t="shared" si="2"/>
        <v>0</v>
      </c>
      <c r="I30" s="36">
        <v>30.93</v>
      </c>
      <c r="J30" s="9">
        <f t="shared" si="1"/>
        <v>0</v>
      </c>
    </row>
    <row r="31" spans="1:10" ht="18" customHeight="1" x14ac:dyDescent="0.25">
      <c r="A31" s="32"/>
      <c r="B31" s="1">
        <v>45318</v>
      </c>
      <c r="C31" s="41">
        <v>0</v>
      </c>
      <c r="D31" s="42">
        <v>0</v>
      </c>
      <c r="E31" s="42">
        <v>0</v>
      </c>
      <c r="F31" s="42">
        <v>0</v>
      </c>
      <c r="G31" s="42">
        <f t="shared" si="0"/>
        <v>0</v>
      </c>
      <c r="H31" s="43">
        <f t="shared" si="2"/>
        <v>0</v>
      </c>
      <c r="I31" s="36">
        <v>30.93</v>
      </c>
      <c r="J31" s="9">
        <f>PRODUCT(H31:I31)</f>
        <v>0</v>
      </c>
    </row>
    <row r="32" spans="1:10" ht="18" customHeight="1" x14ac:dyDescent="0.25">
      <c r="A32" s="32"/>
      <c r="B32" s="1">
        <v>45319</v>
      </c>
      <c r="C32" s="41">
        <v>0</v>
      </c>
      <c r="D32" s="42">
        <v>0</v>
      </c>
      <c r="E32" s="42">
        <v>0</v>
      </c>
      <c r="F32" s="42">
        <v>0</v>
      </c>
      <c r="G32" s="42">
        <f t="shared" si="0"/>
        <v>0</v>
      </c>
      <c r="H32" s="43">
        <f t="shared" si="2"/>
        <v>0</v>
      </c>
      <c r="I32" s="36">
        <v>30.93</v>
      </c>
      <c r="J32" s="9">
        <f t="shared" si="1"/>
        <v>0</v>
      </c>
    </row>
    <row r="33" spans="1:10" ht="18" customHeight="1" x14ac:dyDescent="0.25">
      <c r="A33" s="32"/>
      <c r="B33" s="1">
        <v>45320</v>
      </c>
      <c r="C33" s="6">
        <v>1</v>
      </c>
      <c r="D33" s="10">
        <v>0</v>
      </c>
      <c r="E33" s="10">
        <v>8500</v>
      </c>
      <c r="F33" s="10">
        <v>0</v>
      </c>
      <c r="G33" s="10">
        <f t="shared" si="0"/>
        <v>8500</v>
      </c>
      <c r="H33" s="8">
        <f t="shared" si="2"/>
        <v>3.8555747074299194</v>
      </c>
      <c r="I33" s="36">
        <v>30.93</v>
      </c>
      <c r="J33" s="9">
        <f t="shared" si="1"/>
        <v>119.25292570080741</v>
      </c>
    </row>
    <row r="34" spans="1:10" ht="18" customHeight="1" x14ac:dyDescent="0.25">
      <c r="A34" s="32"/>
      <c r="B34" s="1">
        <v>45321</v>
      </c>
      <c r="C34" s="2">
        <v>1</v>
      </c>
      <c r="D34" s="13">
        <v>0</v>
      </c>
      <c r="E34" s="13">
        <v>0</v>
      </c>
      <c r="F34" s="13">
        <v>8920</v>
      </c>
      <c r="G34" s="10">
        <f t="shared" si="0"/>
        <v>8920</v>
      </c>
      <c r="H34" s="8">
        <f t="shared" si="2"/>
        <v>4.0460854576793981</v>
      </c>
      <c r="I34" s="36">
        <v>30.93</v>
      </c>
      <c r="J34" s="9">
        <f t="shared" si="1"/>
        <v>125.14542320602378</v>
      </c>
    </row>
    <row r="35" spans="1:10" ht="18" customHeight="1" x14ac:dyDescent="0.25">
      <c r="A35" s="32"/>
      <c r="B35" s="1">
        <v>45322</v>
      </c>
      <c r="C35" s="2">
        <v>1</v>
      </c>
      <c r="D35" s="13">
        <v>0</v>
      </c>
      <c r="E35" s="13">
        <v>0</v>
      </c>
      <c r="F35" s="13">
        <v>7900</v>
      </c>
      <c r="G35" s="10">
        <f t="shared" si="0"/>
        <v>7900</v>
      </c>
      <c r="H35" s="8">
        <f t="shared" si="2"/>
        <v>3.5834164927878076</v>
      </c>
      <c r="I35" s="36">
        <v>30.93</v>
      </c>
      <c r="J35" s="9">
        <f>PRODUCT(H35:I35)</f>
        <v>110.83507212192688</v>
      </c>
    </row>
    <row r="36" spans="1:10" ht="18" customHeight="1" x14ac:dyDescent="0.25">
      <c r="A36" s="33"/>
      <c r="B36" s="34" t="s">
        <v>12</v>
      </c>
      <c r="C36" s="35">
        <f>SUM(C5:C35)</f>
        <v>10</v>
      </c>
      <c r="D36" s="37">
        <v>0</v>
      </c>
      <c r="E36" s="37">
        <f>SUM(E5:E35)</f>
        <v>19740</v>
      </c>
      <c r="F36" s="37">
        <f>SUM(F5:F35)</f>
        <v>52920</v>
      </c>
      <c r="G36" s="37">
        <f>SUM(G4:G34)</f>
        <v>64760</v>
      </c>
      <c r="H36" s="38">
        <f>SUM(H5:H35)</f>
        <v>32.958359793159758</v>
      </c>
      <c r="I36" s="39">
        <f>SUM(I5)</f>
        <v>30.93</v>
      </c>
      <c r="J36" s="39">
        <f>SUM(J5:J35)</f>
        <v>1019.4020684024313</v>
      </c>
    </row>
    <row r="41" spans="1:10" x14ac:dyDescent="0.25">
      <c r="A41" s="31" t="s">
        <v>15</v>
      </c>
      <c r="B41" s="23" t="s">
        <v>1</v>
      </c>
      <c r="C41" s="23" t="s">
        <v>2</v>
      </c>
      <c r="D41" s="24" t="s">
        <v>3</v>
      </c>
      <c r="E41" s="25"/>
      <c r="F41" s="26"/>
      <c r="G41" s="27" t="s">
        <v>4</v>
      </c>
      <c r="H41" s="23" t="s">
        <v>5</v>
      </c>
      <c r="I41" s="23" t="s">
        <v>6</v>
      </c>
      <c r="J41" s="23" t="s">
        <v>7</v>
      </c>
    </row>
    <row r="42" spans="1:10" x14ac:dyDescent="0.25">
      <c r="A42" s="32"/>
      <c r="B42" s="28"/>
      <c r="C42" s="28"/>
      <c r="D42" s="29" t="s">
        <v>8</v>
      </c>
      <c r="E42" s="29" t="s">
        <v>9</v>
      </c>
      <c r="F42" s="29" t="s">
        <v>10</v>
      </c>
      <c r="G42" s="30" t="s">
        <v>11</v>
      </c>
      <c r="H42" s="28"/>
      <c r="I42" s="28"/>
      <c r="J42" s="28"/>
    </row>
    <row r="43" spans="1:10" ht="18" customHeight="1" x14ac:dyDescent="0.25">
      <c r="A43" s="32"/>
      <c r="B43" s="14">
        <v>45323</v>
      </c>
      <c r="C43" s="6">
        <v>1</v>
      </c>
      <c r="D43" s="6"/>
      <c r="E43" s="10">
        <v>0</v>
      </c>
      <c r="F43" s="10">
        <v>6840</v>
      </c>
      <c r="G43" s="3">
        <f>D43+E43+F43</f>
        <v>6840</v>
      </c>
      <c r="H43" s="8">
        <f t="shared" ref="H43:H73" si="3">G43/2204.6</f>
        <v>3.1026036469200764</v>
      </c>
      <c r="I43" s="36">
        <v>30.93</v>
      </c>
      <c r="J43" s="9">
        <f>PRODUCT(H43:I43)</f>
        <v>95.963530799237958</v>
      </c>
    </row>
    <row r="44" spans="1:10" ht="18" customHeight="1" x14ac:dyDescent="0.25">
      <c r="A44" s="32"/>
      <c r="B44" s="14">
        <v>45324</v>
      </c>
      <c r="C44" s="6">
        <v>1</v>
      </c>
      <c r="D44" s="7">
        <v>0</v>
      </c>
      <c r="E44" s="10">
        <v>6700</v>
      </c>
      <c r="F44" s="10">
        <v>0</v>
      </c>
      <c r="G44" s="3">
        <f t="shared" ref="G44:G73" si="4">D44+E44+F44</f>
        <v>6700</v>
      </c>
      <c r="H44" s="8">
        <f t="shared" si="3"/>
        <v>3.0391000635035836</v>
      </c>
      <c r="I44" s="36">
        <v>30.93</v>
      </c>
      <c r="J44" s="9">
        <f t="shared" ref="J44:J72" si="5">PRODUCT(H44:I44)</f>
        <v>93.999364964165835</v>
      </c>
    </row>
    <row r="45" spans="1:10" ht="18" customHeight="1" x14ac:dyDescent="0.25">
      <c r="A45" s="32"/>
      <c r="B45" s="14">
        <v>45325</v>
      </c>
      <c r="C45" s="41">
        <v>0</v>
      </c>
      <c r="D45" s="42">
        <v>0</v>
      </c>
      <c r="E45" s="42">
        <v>0</v>
      </c>
      <c r="F45" s="42"/>
      <c r="G45" s="42">
        <f t="shared" si="4"/>
        <v>0</v>
      </c>
      <c r="H45" s="43">
        <f t="shared" si="3"/>
        <v>0</v>
      </c>
      <c r="I45" s="36">
        <v>30.93</v>
      </c>
      <c r="J45" s="9">
        <f t="shared" si="5"/>
        <v>0</v>
      </c>
    </row>
    <row r="46" spans="1:10" ht="18" customHeight="1" x14ac:dyDescent="0.25">
      <c r="A46" s="32"/>
      <c r="B46" s="14">
        <v>45326</v>
      </c>
      <c r="C46" s="41">
        <v>0</v>
      </c>
      <c r="D46" s="42">
        <v>0</v>
      </c>
      <c r="E46" s="42">
        <v>0</v>
      </c>
      <c r="F46" s="42">
        <v>0</v>
      </c>
      <c r="G46" s="42">
        <f t="shared" si="4"/>
        <v>0</v>
      </c>
      <c r="H46" s="43">
        <f t="shared" si="3"/>
        <v>0</v>
      </c>
      <c r="I46" s="36">
        <v>30.93</v>
      </c>
      <c r="J46" s="9">
        <f t="shared" si="5"/>
        <v>0</v>
      </c>
    </row>
    <row r="47" spans="1:10" ht="18" customHeight="1" x14ac:dyDescent="0.25">
      <c r="A47" s="32"/>
      <c r="B47" s="14">
        <v>45327</v>
      </c>
      <c r="C47" s="6">
        <v>0</v>
      </c>
      <c r="D47" s="10">
        <v>0</v>
      </c>
      <c r="E47" s="10">
        <v>0</v>
      </c>
      <c r="F47" s="10">
        <v>0</v>
      </c>
      <c r="G47" s="3">
        <f t="shared" si="4"/>
        <v>0</v>
      </c>
      <c r="H47" s="8">
        <f t="shared" si="3"/>
        <v>0</v>
      </c>
      <c r="I47" s="36">
        <v>30.93</v>
      </c>
      <c r="J47" s="9">
        <f t="shared" si="5"/>
        <v>0</v>
      </c>
    </row>
    <row r="48" spans="1:10" ht="18" customHeight="1" x14ac:dyDescent="0.25">
      <c r="A48" s="32"/>
      <c r="B48" s="14">
        <v>45328</v>
      </c>
      <c r="C48" s="6">
        <v>2</v>
      </c>
      <c r="D48" s="10">
        <v>0</v>
      </c>
      <c r="E48" s="10">
        <v>4880</v>
      </c>
      <c r="F48" s="10">
        <v>8480</v>
      </c>
      <c r="G48" s="3">
        <f t="shared" si="4"/>
        <v>13360</v>
      </c>
      <c r="H48" s="8">
        <f t="shared" si="3"/>
        <v>6.0600562460310261</v>
      </c>
      <c r="I48" s="36">
        <v>30.93</v>
      </c>
      <c r="J48" s="9">
        <f t="shared" si="5"/>
        <v>187.43753968973962</v>
      </c>
    </row>
    <row r="49" spans="1:10" ht="18" customHeight="1" x14ac:dyDescent="0.25">
      <c r="A49" s="32"/>
      <c r="B49" s="14">
        <v>45329</v>
      </c>
      <c r="C49" s="6">
        <v>1</v>
      </c>
      <c r="D49" s="10">
        <v>0</v>
      </c>
      <c r="E49" s="10">
        <v>0</v>
      </c>
      <c r="F49" s="10">
        <v>6920</v>
      </c>
      <c r="G49" s="3">
        <f t="shared" si="4"/>
        <v>6920</v>
      </c>
      <c r="H49" s="8">
        <f t="shared" si="3"/>
        <v>3.1388914088723578</v>
      </c>
      <c r="I49" s="36">
        <v>30.93</v>
      </c>
      <c r="J49" s="9">
        <f t="shared" si="5"/>
        <v>97.085911276422024</v>
      </c>
    </row>
    <row r="50" spans="1:10" ht="18" customHeight="1" x14ac:dyDescent="0.25">
      <c r="A50" s="32"/>
      <c r="B50" s="14">
        <v>45330</v>
      </c>
      <c r="C50" s="6">
        <v>2</v>
      </c>
      <c r="D50" s="10">
        <v>0</v>
      </c>
      <c r="E50" s="10">
        <v>7440</v>
      </c>
      <c r="F50" s="10">
        <v>6220</v>
      </c>
      <c r="G50" s="3">
        <f t="shared" si="4"/>
        <v>13660</v>
      </c>
      <c r="H50" s="8">
        <f t="shared" si="3"/>
        <v>6.1961353533520827</v>
      </c>
      <c r="I50" s="36">
        <v>30.93</v>
      </c>
      <c r="J50" s="9">
        <f t="shared" si="5"/>
        <v>191.64646647917991</v>
      </c>
    </row>
    <row r="51" spans="1:10" ht="18" customHeight="1" x14ac:dyDescent="0.25">
      <c r="A51" s="32"/>
      <c r="B51" s="14">
        <v>45331</v>
      </c>
      <c r="C51" s="6">
        <v>1</v>
      </c>
      <c r="D51" s="10">
        <v>0</v>
      </c>
      <c r="E51" s="10">
        <v>0</v>
      </c>
      <c r="F51" s="10">
        <v>4920</v>
      </c>
      <c r="G51" s="3">
        <f t="shared" si="4"/>
        <v>4920</v>
      </c>
      <c r="H51" s="8">
        <f t="shared" si="3"/>
        <v>2.231697360065318</v>
      </c>
      <c r="I51" s="36">
        <v>30.93</v>
      </c>
      <c r="J51" s="9">
        <f t="shared" si="5"/>
        <v>69.026399346820284</v>
      </c>
    </row>
    <row r="52" spans="1:10" ht="18" customHeight="1" x14ac:dyDescent="0.25">
      <c r="A52" s="32"/>
      <c r="B52" s="14">
        <v>45332</v>
      </c>
      <c r="C52" s="41">
        <v>0</v>
      </c>
      <c r="D52" s="42">
        <v>0</v>
      </c>
      <c r="E52" s="42">
        <v>0</v>
      </c>
      <c r="F52" s="42">
        <v>0</v>
      </c>
      <c r="G52" s="42">
        <f t="shared" si="4"/>
        <v>0</v>
      </c>
      <c r="H52" s="43">
        <f t="shared" si="3"/>
        <v>0</v>
      </c>
      <c r="I52" s="36">
        <v>30.93</v>
      </c>
      <c r="J52" s="9">
        <f t="shared" si="5"/>
        <v>0</v>
      </c>
    </row>
    <row r="53" spans="1:10" ht="18" customHeight="1" x14ac:dyDescent="0.25">
      <c r="A53" s="32"/>
      <c r="B53" s="14">
        <v>45333</v>
      </c>
      <c r="C53" s="41">
        <v>0</v>
      </c>
      <c r="D53" s="42">
        <v>0</v>
      </c>
      <c r="E53" s="42">
        <v>0</v>
      </c>
      <c r="F53" s="42">
        <v>0</v>
      </c>
      <c r="G53" s="42">
        <f t="shared" si="4"/>
        <v>0</v>
      </c>
      <c r="H53" s="43">
        <f t="shared" si="3"/>
        <v>0</v>
      </c>
      <c r="I53" s="36">
        <v>30.93</v>
      </c>
      <c r="J53" s="9">
        <f t="shared" si="5"/>
        <v>0</v>
      </c>
    </row>
    <row r="54" spans="1:10" ht="18" customHeight="1" x14ac:dyDescent="0.25">
      <c r="A54" s="32"/>
      <c r="B54" s="14">
        <v>45334</v>
      </c>
      <c r="C54" s="6">
        <v>1</v>
      </c>
      <c r="D54" s="10">
        <v>0</v>
      </c>
      <c r="E54" s="10">
        <v>0</v>
      </c>
      <c r="F54" s="10">
        <v>5600</v>
      </c>
      <c r="G54" s="3">
        <f t="shared" si="4"/>
        <v>5600</v>
      </c>
      <c r="H54" s="8">
        <f t="shared" si="3"/>
        <v>2.5401433366597117</v>
      </c>
      <c r="I54" s="36">
        <v>30.93</v>
      </c>
      <c r="J54" s="9">
        <f t="shared" si="5"/>
        <v>78.566633402884875</v>
      </c>
    </row>
    <row r="55" spans="1:10" ht="18" customHeight="1" x14ac:dyDescent="0.25">
      <c r="A55" s="32"/>
      <c r="B55" s="14">
        <v>45335</v>
      </c>
      <c r="C55" s="6">
        <v>1</v>
      </c>
      <c r="D55" s="10">
        <v>0</v>
      </c>
      <c r="E55" s="10">
        <v>7160</v>
      </c>
      <c r="F55" s="10">
        <v>0</v>
      </c>
      <c r="G55" s="3">
        <f t="shared" si="4"/>
        <v>7160</v>
      </c>
      <c r="H55" s="8">
        <f t="shared" si="3"/>
        <v>3.2477546947292026</v>
      </c>
      <c r="I55" s="36">
        <v>30.93</v>
      </c>
      <c r="J55" s="9">
        <f t="shared" si="5"/>
        <v>100.45305270797424</v>
      </c>
    </row>
    <row r="56" spans="1:10" ht="18" customHeight="1" x14ac:dyDescent="0.25">
      <c r="A56" s="32"/>
      <c r="B56" s="14">
        <v>45336</v>
      </c>
      <c r="C56" s="6">
        <v>0</v>
      </c>
      <c r="D56" s="10">
        <v>0</v>
      </c>
      <c r="E56" s="10">
        <v>0</v>
      </c>
      <c r="F56" s="10">
        <v>0</v>
      </c>
      <c r="G56" s="3">
        <f t="shared" si="4"/>
        <v>0</v>
      </c>
      <c r="H56" s="8">
        <f t="shared" si="3"/>
        <v>0</v>
      </c>
      <c r="I56" s="36">
        <v>30.93</v>
      </c>
      <c r="J56" s="9">
        <f t="shared" si="5"/>
        <v>0</v>
      </c>
    </row>
    <row r="57" spans="1:10" ht="18" customHeight="1" x14ac:dyDescent="0.25">
      <c r="A57" s="32"/>
      <c r="B57" s="14">
        <v>45337</v>
      </c>
      <c r="C57" s="6">
        <v>0</v>
      </c>
      <c r="D57" s="10">
        <v>0</v>
      </c>
      <c r="E57" s="10">
        <v>0</v>
      </c>
      <c r="F57" s="10">
        <v>0</v>
      </c>
      <c r="G57" s="3">
        <f t="shared" si="4"/>
        <v>0</v>
      </c>
      <c r="H57" s="8">
        <f t="shared" si="3"/>
        <v>0</v>
      </c>
      <c r="I57" s="36">
        <v>30.93</v>
      </c>
      <c r="J57" s="9">
        <f t="shared" si="5"/>
        <v>0</v>
      </c>
    </row>
    <row r="58" spans="1:10" ht="18" customHeight="1" x14ac:dyDescent="0.25">
      <c r="A58" s="32"/>
      <c r="B58" s="14">
        <v>45338</v>
      </c>
      <c r="C58" s="6">
        <v>0</v>
      </c>
      <c r="D58" s="10">
        <v>0</v>
      </c>
      <c r="E58" s="10">
        <v>0</v>
      </c>
      <c r="F58" s="10">
        <v>0</v>
      </c>
      <c r="G58" s="3">
        <f t="shared" si="4"/>
        <v>0</v>
      </c>
      <c r="H58" s="8">
        <f t="shared" si="3"/>
        <v>0</v>
      </c>
      <c r="I58" s="36">
        <v>30.93</v>
      </c>
      <c r="J58" s="9">
        <f t="shared" si="5"/>
        <v>0</v>
      </c>
    </row>
    <row r="59" spans="1:10" ht="18" customHeight="1" x14ac:dyDescent="0.25">
      <c r="A59" s="32"/>
      <c r="B59" s="14">
        <v>45339</v>
      </c>
      <c r="C59" s="41">
        <v>0</v>
      </c>
      <c r="D59" s="42">
        <v>0</v>
      </c>
      <c r="E59" s="42">
        <v>0</v>
      </c>
      <c r="F59" s="42">
        <v>0</v>
      </c>
      <c r="G59" s="42">
        <f t="shared" si="4"/>
        <v>0</v>
      </c>
      <c r="H59" s="43">
        <f t="shared" si="3"/>
        <v>0</v>
      </c>
      <c r="I59" s="36">
        <v>30.93</v>
      </c>
      <c r="J59" s="9">
        <f t="shared" si="5"/>
        <v>0</v>
      </c>
    </row>
    <row r="60" spans="1:10" ht="18" customHeight="1" x14ac:dyDescent="0.25">
      <c r="A60" s="32"/>
      <c r="B60" s="14">
        <v>45340</v>
      </c>
      <c r="C60" s="41">
        <v>0</v>
      </c>
      <c r="D60" s="42">
        <v>0</v>
      </c>
      <c r="E60" s="42">
        <v>0</v>
      </c>
      <c r="F60" s="42">
        <v>0</v>
      </c>
      <c r="G60" s="42">
        <f t="shared" si="4"/>
        <v>0</v>
      </c>
      <c r="H60" s="43">
        <f t="shared" si="3"/>
        <v>0</v>
      </c>
      <c r="I60" s="36">
        <v>30.93</v>
      </c>
      <c r="J60" s="9">
        <f t="shared" si="5"/>
        <v>0</v>
      </c>
    </row>
    <row r="61" spans="1:10" ht="18" customHeight="1" x14ac:dyDescent="0.25">
      <c r="A61" s="32"/>
      <c r="B61" s="14">
        <v>45341</v>
      </c>
      <c r="C61" s="6">
        <v>0</v>
      </c>
      <c r="D61" s="10">
        <v>0</v>
      </c>
      <c r="E61" s="10">
        <v>0</v>
      </c>
      <c r="F61" s="10">
        <v>0</v>
      </c>
      <c r="G61" s="3">
        <f t="shared" si="4"/>
        <v>0</v>
      </c>
      <c r="H61" s="8">
        <f t="shared" si="3"/>
        <v>0</v>
      </c>
      <c r="I61" s="36">
        <v>30.93</v>
      </c>
      <c r="J61" s="9">
        <f t="shared" si="5"/>
        <v>0</v>
      </c>
    </row>
    <row r="62" spans="1:10" ht="18" customHeight="1" x14ac:dyDescent="0.25">
      <c r="A62" s="32"/>
      <c r="B62" s="14">
        <v>45342</v>
      </c>
      <c r="C62" s="6">
        <v>2</v>
      </c>
      <c r="D62" s="10">
        <v>0</v>
      </c>
      <c r="E62" s="10">
        <v>6880</v>
      </c>
      <c r="F62" s="10">
        <v>7660</v>
      </c>
      <c r="G62" s="3">
        <f t="shared" si="4"/>
        <v>14540</v>
      </c>
      <c r="H62" s="8">
        <f t="shared" si="3"/>
        <v>6.5953007348271795</v>
      </c>
      <c r="I62" s="36">
        <v>30.93</v>
      </c>
      <c r="J62" s="9">
        <f t="shared" si="5"/>
        <v>203.99265172820466</v>
      </c>
    </row>
    <row r="63" spans="1:10" ht="18" customHeight="1" x14ac:dyDescent="0.25">
      <c r="A63" s="32"/>
      <c r="B63" s="14">
        <v>45343</v>
      </c>
      <c r="C63" s="6">
        <v>1</v>
      </c>
      <c r="D63" s="10">
        <v>0</v>
      </c>
      <c r="E63" s="10">
        <v>0</v>
      </c>
      <c r="F63" s="10">
        <v>8020</v>
      </c>
      <c r="G63" s="3">
        <f t="shared" si="4"/>
        <v>8020</v>
      </c>
      <c r="H63" s="8">
        <f t="shared" si="3"/>
        <v>3.6378481357162298</v>
      </c>
      <c r="I63" s="36">
        <v>30.93</v>
      </c>
      <c r="J63" s="9">
        <f t="shared" si="5"/>
        <v>112.51864283770298</v>
      </c>
    </row>
    <row r="64" spans="1:10" ht="18" customHeight="1" x14ac:dyDescent="0.25">
      <c r="A64" s="32"/>
      <c r="B64" s="14">
        <v>45344</v>
      </c>
      <c r="C64" s="6">
        <v>2</v>
      </c>
      <c r="D64" s="10">
        <v>0</v>
      </c>
      <c r="E64" s="10">
        <v>5740</v>
      </c>
      <c r="F64" s="10">
        <v>6860</v>
      </c>
      <c r="G64" s="3">
        <f t="shared" si="4"/>
        <v>12600</v>
      </c>
      <c r="H64" s="8">
        <f t="shared" si="3"/>
        <v>5.715322507484351</v>
      </c>
      <c r="I64" s="36">
        <v>30.93</v>
      </c>
      <c r="J64" s="9">
        <f t="shared" si="5"/>
        <v>176.77492515649098</v>
      </c>
    </row>
    <row r="65" spans="1:10" ht="18" customHeight="1" x14ac:dyDescent="0.25">
      <c r="A65" s="32"/>
      <c r="B65" s="14">
        <v>45345</v>
      </c>
      <c r="C65" s="6">
        <v>1</v>
      </c>
      <c r="D65" s="10">
        <v>0</v>
      </c>
      <c r="E65" s="10">
        <v>0</v>
      </c>
      <c r="F65" s="10">
        <v>5820</v>
      </c>
      <c r="G65" s="3">
        <f t="shared" si="4"/>
        <v>5820</v>
      </c>
      <c r="H65" s="8">
        <f t="shared" si="3"/>
        <v>2.6399346820284859</v>
      </c>
      <c r="I65" s="36">
        <v>30.93</v>
      </c>
      <c r="J65" s="9">
        <f t="shared" si="5"/>
        <v>81.653179715141064</v>
      </c>
    </row>
    <row r="66" spans="1:10" ht="18" customHeight="1" x14ac:dyDescent="0.25">
      <c r="A66" s="32"/>
      <c r="B66" s="14">
        <v>45346</v>
      </c>
      <c r="C66" s="41">
        <v>0</v>
      </c>
      <c r="D66" s="42">
        <v>0</v>
      </c>
      <c r="E66" s="42">
        <v>0</v>
      </c>
      <c r="F66" s="42">
        <v>0</v>
      </c>
      <c r="G66" s="42">
        <f t="shared" si="4"/>
        <v>0</v>
      </c>
      <c r="H66" s="43">
        <f t="shared" si="3"/>
        <v>0</v>
      </c>
      <c r="I66" s="36">
        <v>30.93</v>
      </c>
      <c r="J66" s="9">
        <f t="shared" si="5"/>
        <v>0</v>
      </c>
    </row>
    <row r="67" spans="1:10" ht="18" customHeight="1" x14ac:dyDescent="0.25">
      <c r="A67" s="32"/>
      <c r="B67" s="14">
        <v>45347</v>
      </c>
      <c r="C67" s="41">
        <v>0</v>
      </c>
      <c r="D67" s="42">
        <v>0</v>
      </c>
      <c r="E67" s="42">
        <v>0</v>
      </c>
      <c r="F67" s="42">
        <v>0</v>
      </c>
      <c r="G67" s="42">
        <f t="shared" si="4"/>
        <v>0</v>
      </c>
      <c r="H67" s="43">
        <f t="shared" si="3"/>
        <v>0</v>
      </c>
      <c r="I67" s="36">
        <v>30.93</v>
      </c>
      <c r="J67" s="9">
        <f t="shared" si="5"/>
        <v>0</v>
      </c>
    </row>
    <row r="68" spans="1:10" ht="18" customHeight="1" x14ac:dyDescent="0.25">
      <c r="A68" s="32"/>
      <c r="B68" s="14">
        <v>45348</v>
      </c>
      <c r="C68" s="6">
        <v>1</v>
      </c>
      <c r="D68" s="10">
        <v>0</v>
      </c>
      <c r="E68" s="10">
        <v>0</v>
      </c>
      <c r="F68" s="10">
        <v>5440</v>
      </c>
      <c r="G68" s="3">
        <f t="shared" si="4"/>
        <v>5440</v>
      </c>
      <c r="H68" s="8">
        <f t="shared" si="3"/>
        <v>2.4675678127551484</v>
      </c>
      <c r="I68" s="36">
        <v>30.93</v>
      </c>
      <c r="J68" s="9">
        <f t="shared" si="5"/>
        <v>76.321872448516743</v>
      </c>
    </row>
    <row r="69" spans="1:10" ht="18" customHeight="1" x14ac:dyDescent="0.25">
      <c r="A69" s="32"/>
      <c r="B69" s="14">
        <v>45349</v>
      </c>
      <c r="C69" s="6">
        <v>2</v>
      </c>
      <c r="D69" s="10">
        <v>0</v>
      </c>
      <c r="E69" s="10">
        <v>8200</v>
      </c>
      <c r="F69" s="10">
        <v>7640</v>
      </c>
      <c r="G69" s="3">
        <f t="shared" si="4"/>
        <v>15840</v>
      </c>
      <c r="H69" s="8">
        <f t="shared" si="3"/>
        <v>7.1849768665517555</v>
      </c>
      <c r="I69" s="36">
        <v>30.93</v>
      </c>
      <c r="J69" s="9">
        <f t="shared" si="5"/>
        <v>222.23133448244579</v>
      </c>
    </row>
    <row r="70" spans="1:10" ht="18" customHeight="1" x14ac:dyDescent="0.25">
      <c r="A70" s="32"/>
      <c r="B70" s="14">
        <v>45350</v>
      </c>
      <c r="C70" s="6">
        <v>2</v>
      </c>
      <c r="D70" s="10">
        <v>0</v>
      </c>
      <c r="E70" s="10">
        <v>7820</v>
      </c>
      <c r="F70" s="10">
        <v>7640</v>
      </c>
      <c r="G70" s="3">
        <f t="shared" si="4"/>
        <v>15460</v>
      </c>
      <c r="H70" s="8">
        <f t="shared" si="3"/>
        <v>7.0126099972784184</v>
      </c>
      <c r="I70" s="36">
        <v>30.93</v>
      </c>
      <c r="J70" s="9">
        <f t="shared" si="5"/>
        <v>216.90002721582147</v>
      </c>
    </row>
    <row r="71" spans="1:10" ht="18" customHeight="1" x14ac:dyDescent="0.25">
      <c r="A71" s="32"/>
      <c r="B71" s="14">
        <v>45351</v>
      </c>
      <c r="C71" s="6">
        <v>2</v>
      </c>
      <c r="D71" s="10">
        <v>0</v>
      </c>
      <c r="E71" s="10">
        <v>7280</v>
      </c>
      <c r="F71" s="10">
        <v>6060</v>
      </c>
      <c r="G71" s="3">
        <f t="shared" si="4"/>
        <v>13340</v>
      </c>
      <c r="H71" s="8">
        <f t="shared" si="3"/>
        <v>6.050984305542956</v>
      </c>
      <c r="I71" s="36">
        <v>30.93</v>
      </c>
      <c r="J71" s="9">
        <f t="shared" si="5"/>
        <v>187.15694457044361</v>
      </c>
    </row>
    <row r="72" spans="1:10" ht="18" customHeight="1" x14ac:dyDescent="0.25">
      <c r="A72" s="32"/>
      <c r="B72" s="14"/>
      <c r="C72" s="2">
        <v>0</v>
      </c>
      <c r="D72" s="13">
        <v>0</v>
      </c>
      <c r="E72" s="13">
        <v>0</v>
      </c>
      <c r="F72" s="13">
        <v>0</v>
      </c>
      <c r="G72" s="3">
        <f t="shared" si="4"/>
        <v>0</v>
      </c>
      <c r="H72" s="4">
        <f t="shared" si="3"/>
        <v>0</v>
      </c>
      <c r="I72" s="36">
        <v>30.93</v>
      </c>
      <c r="J72" s="9">
        <f t="shared" si="5"/>
        <v>0</v>
      </c>
    </row>
    <row r="73" spans="1:10" ht="18" customHeight="1" x14ac:dyDescent="0.25">
      <c r="A73" s="32"/>
      <c r="B73" s="14"/>
      <c r="C73" s="2">
        <v>0</v>
      </c>
      <c r="D73" s="13">
        <v>0</v>
      </c>
      <c r="E73" s="13">
        <v>0</v>
      </c>
      <c r="F73" s="13">
        <v>0</v>
      </c>
      <c r="G73" s="3">
        <f t="shared" si="4"/>
        <v>0</v>
      </c>
      <c r="H73" s="4">
        <f t="shared" si="3"/>
        <v>0</v>
      </c>
      <c r="I73" s="36">
        <v>30.93</v>
      </c>
      <c r="J73" s="9">
        <f>PRODUCT(H73:I73)</f>
        <v>0</v>
      </c>
    </row>
    <row r="74" spans="1:10" ht="18" customHeight="1" x14ac:dyDescent="0.25">
      <c r="A74" s="33"/>
      <c r="B74" s="35" t="s">
        <v>12</v>
      </c>
      <c r="C74" s="35">
        <f>SUM(C43:C73)</f>
        <v>23</v>
      </c>
      <c r="D74" s="37">
        <f>SUM(D47:D73)</f>
        <v>0</v>
      </c>
      <c r="E74" s="37">
        <f>SUM(E43:E73)</f>
        <v>62100</v>
      </c>
      <c r="F74" s="37">
        <f>SUM(F43:F73)</f>
        <v>94120</v>
      </c>
      <c r="G74" s="37">
        <f>SUM(G43:G73)</f>
        <v>156220</v>
      </c>
      <c r="H74" s="38">
        <f>SUM(H43:H73)</f>
        <v>70.860927152317899</v>
      </c>
      <c r="I74" s="48">
        <v>30.93</v>
      </c>
      <c r="J74" s="39">
        <f>SUM(J43:J73)</f>
        <v>2191.7284768211925</v>
      </c>
    </row>
    <row r="81" spans="1:10" x14ac:dyDescent="0.25">
      <c r="A81" s="31" t="s">
        <v>16</v>
      </c>
      <c r="B81" s="23" t="s">
        <v>1</v>
      </c>
      <c r="C81" s="23" t="s">
        <v>2</v>
      </c>
      <c r="D81" s="24" t="s">
        <v>3</v>
      </c>
      <c r="E81" s="25"/>
      <c r="F81" s="26"/>
      <c r="G81" s="27" t="s">
        <v>4</v>
      </c>
      <c r="H81" s="23" t="s">
        <v>5</v>
      </c>
      <c r="I81" s="23" t="s">
        <v>6</v>
      </c>
      <c r="J81" s="23" t="s">
        <v>7</v>
      </c>
    </row>
    <row r="82" spans="1:10" x14ac:dyDescent="0.25">
      <c r="A82" s="32"/>
      <c r="B82" s="28"/>
      <c r="C82" s="28"/>
      <c r="D82" s="29" t="s">
        <v>8</v>
      </c>
      <c r="E82" s="29" t="s">
        <v>9</v>
      </c>
      <c r="F82" s="29" t="s">
        <v>10</v>
      </c>
      <c r="G82" s="30" t="s">
        <v>11</v>
      </c>
      <c r="H82" s="28"/>
      <c r="I82" s="28"/>
      <c r="J82" s="28"/>
    </row>
    <row r="83" spans="1:10" ht="18" customHeight="1" x14ac:dyDescent="0.25">
      <c r="A83" s="32"/>
      <c r="B83" s="15">
        <v>45352</v>
      </c>
      <c r="C83" s="16">
        <v>2</v>
      </c>
      <c r="D83" s="10">
        <v>0</v>
      </c>
      <c r="E83" s="10">
        <v>6000</v>
      </c>
      <c r="F83" s="10">
        <v>5240</v>
      </c>
      <c r="G83" s="3">
        <f>D83+E83+F83</f>
        <v>11240</v>
      </c>
      <c r="H83" s="17">
        <f>SUM(G83/2204.61)</f>
        <v>5.0984074280711775</v>
      </c>
      <c r="I83" s="36">
        <v>30.93</v>
      </c>
      <c r="J83" s="9">
        <f>PRODUCT(H83:I83)</f>
        <v>157.69374175024151</v>
      </c>
    </row>
    <row r="84" spans="1:10" ht="18" customHeight="1" x14ac:dyDescent="0.25">
      <c r="A84" s="32"/>
      <c r="B84" s="15">
        <v>45353</v>
      </c>
      <c r="C84" s="41">
        <v>0</v>
      </c>
      <c r="D84" s="42">
        <v>0</v>
      </c>
      <c r="E84" s="42">
        <v>0</v>
      </c>
      <c r="F84" s="42">
        <v>0</v>
      </c>
      <c r="G84" s="42">
        <f t="shared" ref="G84:G113" si="6">D84+E84+F84</f>
        <v>0</v>
      </c>
      <c r="H84" s="44">
        <f t="shared" ref="H84:H113" si="7">SUM(G84/2204.61)</f>
        <v>0</v>
      </c>
      <c r="I84" s="36">
        <v>30.93</v>
      </c>
      <c r="J84" s="9">
        <f>H84*I84</f>
        <v>0</v>
      </c>
    </row>
    <row r="85" spans="1:10" ht="18" customHeight="1" x14ac:dyDescent="0.25">
      <c r="A85" s="32"/>
      <c r="B85" s="15">
        <v>45354</v>
      </c>
      <c r="C85" s="41">
        <v>0</v>
      </c>
      <c r="D85" s="45">
        <v>0</v>
      </c>
      <c r="E85" s="42">
        <v>0</v>
      </c>
      <c r="F85" s="42">
        <v>0</v>
      </c>
      <c r="G85" s="42">
        <f>D85+E85+F85</f>
        <v>0</v>
      </c>
      <c r="H85" s="44">
        <f t="shared" si="7"/>
        <v>0</v>
      </c>
      <c r="I85" s="36">
        <v>30.93</v>
      </c>
      <c r="J85" s="9">
        <f>H85*I85</f>
        <v>0</v>
      </c>
    </row>
    <row r="86" spans="1:10" ht="18" customHeight="1" x14ac:dyDescent="0.25">
      <c r="A86" s="32"/>
      <c r="B86" s="15">
        <v>45355</v>
      </c>
      <c r="C86" s="6">
        <v>0</v>
      </c>
      <c r="D86" s="10">
        <v>0</v>
      </c>
      <c r="E86" s="18">
        <v>0</v>
      </c>
      <c r="F86" s="10">
        <v>0</v>
      </c>
      <c r="G86" s="3">
        <f t="shared" si="6"/>
        <v>0</v>
      </c>
      <c r="H86" s="17">
        <f t="shared" si="7"/>
        <v>0</v>
      </c>
      <c r="I86" s="36">
        <v>30.93</v>
      </c>
      <c r="J86" s="9">
        <f t="shared" ref="J86:J112" si="8">H86*I86</f>
        <v>0</v>
      </c>
    </row>
    <row r="87" spans="1:10" ht="18" customHeight="1" x14ac:dyDescent="0.25">
      <c r="A87" s="32"/>
      <c r="B87" s="15">
        <v>45356</v>
      </c>
      <c r="C87" s="6">
        <v>1</v>
      </c>
      <c r="D87" s="10">
        <v>0</v>
      </c>
      <c r="E87" s="10">
        <v>9140</v>
      </c>
      <c r="F87" s="6">
        <v>0</v>
      </c>
      <c r="G87" s="3">
        <f t="shared" si="6"/>
        <v>9140</v>
      </c>
      <c r="H87" s="17">
        <f t="shared" si="7"/>
        <v>4.1458579975596592</v>
      </c>
      <c r="I87" s="36">
        <v>30.93</v>
      </c>
      <c r="J87" s="9">
        <f t="shared" si="8"/>
        <v>128.23138786452026</v>
      </c>
    </row>
    <row r="88" spans="1:10" ht="18" customHeight="1" x14ac:dyDescent="0.25">
      <c r="A88" s="32"/>
      <c r="B88" s="15">
        <v>45357</v>
      </c>
      <c r="C88" s="6">
        <v>2</v>
      </c>
      <c r="D88" s="10">
        <v>0</v>
      </c>
      <c r="E88" s="10">
        <v>8120</v>
      </c>
      <c r="F88" s="10">
        <v>7560</v>
      </c>
      <c r="G88" s="3">
        <f t="shared" si="6"/>
        <v>15680</v>
      </c>
      <c r="H88" s="17">
        <f t="shared" si="7"/>
        <v>7.112369081152675</v>
      </c>
      <c r="I88" s="36">
        <v>30.93</v>
      </c>
      <c r="J88" s="9">
        <f t="shared" si="8"/>
        <v>219.98557568005222</v>
      </c>
    </row>
    <row r="89" spans="1:10" ht="18" customHeight="1" x14ac:dyDescent="0.25">
      <c r="A89" s="32"/>
      <c r="B89" s="15">
        <v>45358</v>
      </c>
      <c r="C89" s="6">
        <v>2</v>
      </c>
      <c r="D89" s="10">
        <v>0</v>
      </c>
      <c r="E89" s="10">
        <v>7320</v>
      </c>
      <c r="F89" s="10">
        <v>6300</v>
      </c>
      <c r="G89" s="3">
        <f t="shared" si="6"/>
        <v>13620</v>
      </c>
      <c r="H89" s="17">
        <f t="shared" si="7"/>
        <v>6.1779634493175664</v>
      </c>
      <c r="I89" s="36">
        <v>30.93</v>
      </c>
      <c r="J89" s="9">
        <f t="shared" si="8"/>
        <v>191.08440948739232</v>
      </c>
    </row>
    <row r="90" spans="1:10" ht="18" customHeight="1" x14ac:dyDescent="0.25">
      <c r="A90" s="32"/>
      <c r="B90" s="15">
        <v>45359</v>
      </c>
      <c r="C90" s="6">
        <v>2</v>
      </c>
      <c r="D90" s="10">
        <v>0</v>
      </c>
      <c r="E90" s="10">
        <v>6340</v>
      </c>
      <c r="F90" s="10">
        <v>5700</v>
      </c>
      <c r="G90" s="3">
        <f t="shared" si="6"/>
        <v>12040</v>
      </c>
      <c r="H90" s="17">
        <f t="shared" si="7"/>
        <v>5.4612834015993759</v>
      </c>
      <c r="I90" s="36">
        <v>30.93</v>
      </c>
      <c r="J90" s="9">
        <f t="shared" si="8"/>
        <v>168.91749561146869</v>
      </c>
    </row>
    <row r="91" spans="1:10" ht="18" customHeight="1" x14ac:dyDescent="0.25">
      <c r="A91" s="32"/>
      <c r="B91" s="15">
        <v>45360</v>
      </c>
      <c r="C91" s="41">
        <v>0</v>
      </c>
      <c r="D91" s="42">
        <v>0</v>
      </c>
      <c r="E91" s="42">
        <v>0</v>
      </c>
      <c r="F91" s="46">
        <v>0</v>
      </c>
      <c r="G91" s="42">
        <f t="shared" si="6"/>
        <v>0</v>
      </c>
      <c r="H91" s="44">
        <f t="shared" si="7"/>
        <v>0</v>
      </c>
      <c r="I91" s="36">
        <v>30.93</v>
      </c>
      <c r="J91" s="9">
        <f t="shared" si="8"/>
        <v>0</v>
      </c>
    </row>
    <row r="92" spans="1:10" ht="18" customHeight="1" x14ac:dyDescent="0.25">
      <c r="A92" s="32"/>
      <c r="B92" s="15">
        <v>45361</v>
      </c>
      <c r="C92" s="41">
        <v>0</v>
      </c>
      <c r="D92" s="42">
        <v>0</v>
      </c>
      <c r="E92" s="42">
        <v>0</v>
      </c>
      <c r="F92" s="47">
        <v>0</v>
      </c>
      <c r="G92" s="42">
        <f t="shared" si="6"/>
        <v>0</v>
      </c>
      <c r="H92" s="44">
        <f t="shared" si="7"/>
        <v>0</v>
      </c>
      <c r="I92" s="36">
        <v>30.93</v>
      </c>
      <c r="J92" s="9">
        <f t="shared" si="8"/>
        <v>0</v>
      </c>
    </row>
    <row r="93" spans="1:10" ht="18" customHeight="1" x14ac:dyDescent="0.25">
      <c r="A93" s="32"/>
      <c r="B93" s="15">
        <f t="shared" ref="B93:B113" si="9">1+B92</f>
        <v>45362</v>
      </c>
      <c r="C93" s="6">
        <v>2</v>
      </c>
      <c r="D93" s="10">
        <v>0</v>
      </c>
      <c r="E93" s="10">
        <v>5200</v>
      </c>
      <c r="F93" s="19">
        <v>6220</v>
      </c>
      <c r="G93" s="3">
        <f t="shared" si="6"/>
        <v>11420</v>
      </c>
      <c r="H93" s="17">
        <f t="shared" si="7"/>
        <v>5.1800545221150225</v>
      </c>
      <c r="I93" s="36">
        <v>30.93</v>
      </c>
      <c r="J93" s="9">
        <f t="shared" si="8"/>
        <v>160.21908636901765</v>
      </c>
    </row>
    <row r="94" spans="1:10" ht="18" customHeight="1" x14ac:dyDescent="0.25">
      <c r="A94" s="32"/>
      <c r="B94" s="15">
        <f t="shared" si="9"/>
        <v>45363</v>
      </c>
      <c r="C94" s="6">
        <v>2</v>
      </c>
      <c r="D94" s="10">
        <v>0</v>
      </c>
      <c r="E94" s="10">
        <v>8080</v>
      </c>
      <c r="F94" s="10">
        <v>8320</v>
      </c>
      <c r="G94" s="3">
        <f t="shared" si="6"/>
        <v>16400</v>
      </c>
      <c r="H94" s="17">
        <f t="shared" si="7"/>
        <v>7.438957457328053</v>
      </c>
      <c r="I94" s="36">
        <v>30.93</v>
      </c>
      <c r="J94" s="9">
        <f t="shared" si="8"/>
        <v>230.08695415515669</v>
      </c>
    </row>
    <row r="95" spans="1:10" ht="18" customHeight="1" x14ac:dyDescent="0.25">
      <c r="A95" s="32"/>
      <c r="B95" s="15">
        <f t="shared" si="9"/>
        <v>45364</v>
      </c>
      <c r="C95" s="6">
        <v>2</v>
      </c>
      <c r="D95" s="10">
        <v>0</v>
      </c>
      <c r="E95" s="10">
        <v>8000</v>
      </c>
      <c r="F95" s="10">
        <v>7840</v>
      </c>
      <c r="G95" s="3">
        <f t="shared" si="6"/>
        <v>15840</v>
      </c>
      <c r="H95" s="17">
        <f t="shared" si="7"/>
        <v>7.1849442758583146</v>
      </c>
      <c r="I95" s="36">
        <v>30.93</v>
      </c>
      <c r="J95" s="9">
        <f t="shared" si="8"/>
        <v>222.23032645229767</v>
      </c>
    </row>
    <row r="96" spans="1:10" ht="18" customHeight="1" x14ac:dyDescent="0.25">
      <c r="A96" s="32"/>
      <c r="B96" s="15">
        <f t="shared" si="9"/>
        <v>45365</v>
      </c>
      <c r="C96" s="6">
        <v>2</v>
      </c>
      <c r="D96" s="10">
        <v>0</v>
      </c>
      <c r="E96" s="10">
        <v>7340</v>
      </c>
      <c r="F96" s="20">
        <v>6400</v>
      </c>
      <c r="G96" s="3">
        <f t="shared" si="6"/>
        <v>13740</v>
      </c>
      <c r="H96" s="17">
        <f t="shared" si="7"/>
        <v>6.2323948453467954</v>
      </c>
      <c r="I96" s="36">
        <v>30.93</v>
      </c>
      <c r="J96" s="9">
        <f t="shared" si="8"/>
        <v>192.76797256657639</v>
      </c>
    </row>
    <row r="97" spans="1:10" ht="18" customHeight="1" x14ac:dyDescent="0.25">
      <c r="A97" s="32"/>
      <c r="B97" s="15">
        <f t="shared" si="9"/>
        <v>45366</v>
      </c>
      <c r="C97" s="6">
        <v>1</v>
      </c>
      <c r="D97" s="10">
        <v>0</v>
      </c>
      <c r="E97" s="10">
        <v>7500</v>
      </c>
      <c r="F97" s="20">
        <v>0</v>
      </c>
      <c r="G97" s="3">
        <f t="shared" si="6"/>
        <v>7500</v>
      </c>
      <c r="H97" s="17">
        <f t="shared" si="7"/>
        <v>3.4019622518268537</v>
      </c>
      <c r="I97" s="36">
        <v>30.93</v>
      </c>
      <c r="J97" s="9">
        <f t="shared" si="8"/>
        <v>105.22269244900458</v>
      </c>
    </row>
    <row r="98" spans="1:10" ht="18" customHeight="1" x14ac:dyDescent="0.25">
      <c r="A98" s="32"/>
      <c r="B98" s="15">
        <f t="shared" si="9"/>
        <v>45367</v>
      </c>
      <c r="C98" s="41">
        <v>0</v>
      </c>
      <c r="D98" s="42">
        <v>0</v>
      </c>
      <c r="E98" s="42">
        <v>0</v>
      </c>
      <c r="F98" s="47">
        <v>0</v>
      </c>
      <c r="G98" s="42">
        <f t="shared" si="6"/>
        <v>0</v>
      </c>
      <c r="H98" s="44">
        <f t="shared" si="7"/>
        <v>0</v>
      </c>
      <c r="I98" s="36">
        <v>30.93</v>
      </c>
      <c r="J98" s="9">
        <f t="shared" si="8"/>
        <v>0</v>
      </c>
    </row>
    <row r="99" spans="1:10" ht="18" customHeight="1" x14ac:dyDescent="0.25">
      <c r="A99" s="32"/>
      <c r="B99" s="15">
        <f t="shared" si="9"/>
        <v>45368</v>
      </c>
      <c r="C99" s="41">
        <v>0</v>
      </c>
      <c r="D99" s="42">
        <v>0</v>
      </c>
      <c r="E99" s="42">
        <v>0</v>
      </c>
      <c r="F99" s="47">
        <v>0</v>
      </c>
      <c r="G99" s="42">
        <f t="shared" si="6"/>
        <v>0</v>
      </c>
      <c r="H99" s="44">
        <f t="shared" si="7"/>
        <v>0</v>
      </c>
      <c r="I99" s="36">
        <v>30.93</v>
      </c>
      <c r="J99" s="9">
        <f t="shared" si="8"/>
        <v>0</v>
      </c>
    </row>
    <row r="100" spans="1:10" ht="18" customHeight="1" x14ac:dyDescent="0.25">
      <c r="A100" s="32"/>
      <c r="B100" s="15">
        <f t="shared" si="9"/>
        <v>45369</v>
      </c>
      <c r="C100" s="6">
        <v>1</v>
      </c>
      <c r="D100" s="10">
        <v>0</v>
      </c>
      <c r="E100" s="10">
        <v>0</v>
      </c>
      <c r="F100" s="20">
        <v>6720</v>
      </c>
      <c r="G100" s="3">
        <v>6720</v>
      </c>
      <c r="H100" s="17">
        <f t="shared" si="7"/>
        <v>3.0481581776368607</v>
      </c>
      <c r="I100" s="36">
        <v>30.93</v>
      </c>
      <c r="J100" s="9">
        <f t="shared" si="8"/>
        <v>94.279532434308095</v>
      </c>
    </row>
    <row r="101" spans="1:10" ht="18" customHeight="1" x14ac:dyDescent="0.25">
      <c r="A101" s="32"/>
      <c r="B101" s="15">
        <f t="shared" si="9"/>
        <v>45370</v>
      </c>
      <c r="C101" s="6">
        <v>1</v>
      </c>
      <c r="D101" s="10">
        <v>0</v>
      </c>
      <c r="E101" s="10">
        <v>0</v>
      </c>
      <c r="F101" s="10">
        <v>7500</v>
      </c>
      <c r="G101" s="3">
        <f t="shared" si="6"/>
        <v>7500</v>
      </c>
      <c r="H101" s="17">
        <f t="shared" si="7"/>
        <v>3.4019622518268537</v>
      </c>
      <c r="I101" s="36">
        <v>30.93</v>
      </c>
      <c r="J101" s="9">
        <f t="shared" si="8"/>
        <v>105.22269244900458</v>
      </c>
    </row>
    <row r="102" spans="1:10" ht="18" customHeight="1" x14ac:dyDescent="0.25">
      <c r="A102" s="32"/>
      <c r="B102" s="15">
        <f t="shared" si="9"/>
        <v>45371</v>
      </c>
      <c r="C102" s="6">
        <v>1</v>
      </c>
      <c r="D102" s="10">
        <v>0</v>
      </c>
      <c r="E102" s="10">
        <v>0</v>
      </c>
      <c r="F102" s="10">
        <v>8260</v>
      </c>
      <c r="G102" s="3">
        <f t="shared" si="6"/>
        <v>8260</v>
      </c>
      <c r="H102" s="17">
        <f t="shared" si="7"/>
        <v>3.7466944266786415</v>
      </c>
      <c r="I102" s="36">
        <v>30.93</v>
      </c>
      <c r="J102" s="9">
        <f t="shared" si="8"/>
        <v>115.88525861717038</v>
      </c>
    </row>
    <row r="103" spans="1:10" ht="18" customHeight="1" x14ac:dyDescent="0.25">
      <c r="A103" s="32"/>
      <c r="B103" s="15">
        <f t="shared" si="9"/>
        <v>45372</v>
      </c>
      <c r="C103" s="6">
        <v>1</v>
      </c>
      <c r="D103" s="10">
        <v>0</v>
      </c>
      <c r="E103" s="10">
        <v>0</v>
      </c>
      <c r="F103" s="20">
        <v>6720</v>
      </c>
      <c r="G103" s="3">
        <f>D103+E103+F103</f>
        <v>6720</v>
      </c>
      <c r="H103" s="17">
        <f t="shared" si="7"/>
        <v>3.0481581776368607</v>
      </c>
      <c r="I103" s="36">
        <v>30.93</v>
      </c>
      <c r="J103" s="9">
        <f>H103*I103</f>
        <v>94.279532434308095</v>
      </c>
    </row>
    <row r="104" spans="1:10" ht="18" customHeight="1" x14ac:dyDescent="0.25">
      <c r="A104" s="32"/>
      <c r="B104" s="15">
        <f t="shared" si="9"/>
        <v>45373</v>
      </c>
      <c r="C104" s="6">
        <v>1</v>
      </c>
      <c r="D104" s="10">
        <v>0</v>
      </c>
      <c r="E104" s="10">
        <v>0</v>
      </c>
      <c r="F104" s="20">
        <v>5000</v>
      </c>
      <c r="G104" s="3">
        <f>D104+E104+F104</f>
        <v>5000</v>
      </c>
      <c r="H104" s="17">
        <f t="shared" si="7"/>
        <v>2.2679748345512358</v>
      </c>
      <c r="I104" s="36">
        <v>30.93</v>
      </c>
      <c r="J104" s="9">
        <f t="shared" si="8"/>
        <v>70.148461632669722</v>
      </c>
    </row>
    <row r="105" spans="1:10" ht="18" customHeight="1" x14ac:dyDescent="0.25">
      <c r="A105" s="32"/>
      <c r="B105" s="15">
        <f t="shared" si="9"/>
        <v>45374</v>
      </c>
      <c r="C105" s="41">
        <v>0</v>
      </c>
      <c r="D105" s="42">
        <v>0</v>
      </c>
      <c r="E105" s="42">
        <v>0</v>
      </c>
      <c r="F105" s="47">
        <v>0</v>
      </c>
      <c r="G105" s="42">
        <f>D105+E105+F105</f>
        <v>0</v>
      </c>
      <c r="H105" s="44">
        <f t="shared" si="7"/>
        <v>0</v>
      </c>
      <c r="I105" s="36">
        <v>30.93</v>
      </c>
      <c r="J105" s="9">
        <f t="shared" si="8"/>
        <v>0</v>
      </c>
    </row>
    <row r="106" spans="1:10" ht="18" customHeight="1" x14ac:dyDescent="0.25">
      <c r="A106" s="32"/>
      <c r="B106" s="15">
        <f t="shared" si="9"/>
        <v>45375</v>
      </c>
      <c r="C106" s="41">
        <v>0</v>
      </c>
      <c r="D106" s="42">
        <v>0</v>
      </c>
      <c r="E106" s="42">
        <v>0</v>
      </c>
      <c r="F106" s="47">
        <v>0</v>
      </c>
      <c r="G106" s="42">
        <f>D106+E106+F106</f>
        <v>0</v>
      </c>
      <c r="H106" s="44">
        <f t="shared" si="7"/>
        <v>0</v>
      </c>
      <c r="I106" s="36">
        <v>30.93</v>
      </c>
      <c r="J106" s="9">
        <f t="shared" si="8"/>
        <v>0</v>
      </c>
    </row>
    <row r="107" spans="1:10" ht="18" customHeight="1" x14ac:dyDescent="0.25">
      <c r="A107" s="32"/>
      <c r="B107" s="15">
        <f t="shared" si="9"/>
        <v>45376</v>
      </c>
      <c r="C107" s="6">
        <v>0</v>
      </c>
      <c r="D107" s="10">
        <v>0</v>
      </c>
      <c r="E107" s="10">
        <v>0</v>
      </c>
      <c r="F107" s="10">
        <v>0</v>
      </c>
      <c r="G107" s="3">
        <f t="shared" si="6"/>
        <v>0</v>
      </c>
      <c r="H107" s="17">
        <f t="shared" si="7"/>
        <v>0</v>
      </c>
      <c r="I107" s="36">
        <v>30.93</v>
      </c>
      <c r="J107" s="9">
        <f t="shared" si="8"/>
        <v>0</v>
      </c>
    </row>
    <row r="108" spans="1:10" ht="18" customHeight="1" x14ac:dyDescent="0.25">
      <c r="A108" s="32"/>
      <c r="B108" s="15">
        <f t="shared" si="9"/>
        <v>45377</v>
      </c>
      <c r="C108" s="6">
        <v>0</v>
      </c>
      <c r="D108" s="10">
        <v>0</v>
      </c>
      <c r="E108" s="10">
        <v>0</v>
      </c>
      <c r="F108" s="6">
        <v>0</v>
      </c>
      <c r="G108" s="3">
        <f t="shared" si="6"/>
        <v>0</v>
      </c>
      <c r="H108" s="17">
        <f t="shared" si="7"/>
        <v>0</v>
      </c>
      <c r="I108" s="36">
        <v>30.93</v>
      </c>
      <c r="J108" s="9">
        <f t="shared" si="8"/>
        <v>0</v>
      </c>
    </row>
    <row r="109" spans="1:10" ht="18" customHeight="1" x14ac:dyDescent="0.25">
      <c r="A109" s="32"/>
      <c r="B109" s="15">
        <f t="shared" si="9"/>
        <v>45378</v>
      </c>
      <c r="C109" s="6">
        <v>0</v>
      </c>
      <c r="D109" s="10">
        <v>0</v>
      </c>
      <c r="E109" s="10">
        <v>0</v>
      </c>
      <c r="F109" s="10">
        <v>0</v>
      </c>
      <c r="G109" s="3">
        <f t="shared" si="6"/>
        <v>0</v>
      </c>
      <c r="H109" s="17">
        <f t="shared" si="7"/>
        <v>0</v>
      </c>
      <c r="I109" s="36">
        <v>30.93</v>
      </c>
      <c r="J109" s="9">
        <f t="shared" si="8"/>
        <v>0</v>
      </c>
    </row>
    <row r="110" spans="1:10" ht="18" customHeight="1" x14ac:dyDescent="0.25">
      <c r="A110" s="32"/>
      <c r="B110" s="15">
        <f t="shared" si="9"/>
        <v>45379</v>
      </c>
      <c r="C110" s="6">
        <v>0</v>
      </c>
      <c r="D110" s="10">
        <v>0</v>
      </c>
      <c r="E110" s="10">
        <v>0</v>
      </c>
      <c r="F110" s="20">
        <v>0</v>
      </c>
      <c r="G110" s="3">
        <f>D110+E110+F110</f>
        <v>0</v>
      </c>
      <c r="H110" s="17">
        <f t="shared" si="7"/>
        <v>0</v>
      </c>
      <c r="I110" s="36">
        <v>30.93</v>
      </c>
      <c r="J110" s="9">
        <f t="shared" si="8"/>
        <v>0</v>
      </c>
    </row>
    <row r="111" spans="1:10" ht="18" customHeight="1" x14ac:dyDescent="0.25">
      <c r="A111" s="32"/>
      <c r="B111" s="15">
        <f t="shared" si="9"/>
        <v>45380</v>
      </c>
      <c r="C111" s="6">
        <v>0</v>
      </c>
      <c r="D111" s="10">
        <v>0</v>
      </c>
      <c r="E111" s="10">
        <v>0</v>
      </c>
      <c r="F111">
        <v>0</v>
      </c>
      <c r="G111" s="3">
        <v>0</v>
      </c>
      <c r="H111" s="17">
        <f t="shared" si="7"/>
        <v>0</v>
      </c>
      <c r="I111" s="36">
        <v>30.93</v>
      </c>
      <c r="J111" s="9">
        <f t="shared" si="8"/>
        <v>0</v>
      </c>
    </row>
    <row r="112" spans="1:10" ht="18" customHeight="1" x14ac:dyDescent="0.25">
      <c r="A112" s="32"/>
      <c r="B112" s="15">
        <f t="shared" si="9"/>
        <v>45381</v>
      </c>
      <c r="C112" s="41">
        <v>0</v>
      </c>
      <c r="D112" s="42">
        <v>0</v>
      </c>
      <c r="E112" s="42">
        <v>0</v>
      </c>
      <c r="F112" s="47">
        <v>0</v>
      </c>
      <c r="G112" s="42">
        <f t="shared" si="6"/>
        <v>0</v>
      </c>
      <c r="H112" s="44">
        <f t="shared" si="7"/>
        <v>0</v>
      </c>
      <c r="I112" s="36">
        <v>30.93</v>
      </c>
      <c r="J112" s="9">
        <f t="shared" si="8"/>
        <v>0</v>
      </c>
    </row>
    <row r="113" spans="1:10" ht="18" customHeight="1" x14ac:dyDescent="0.25">
      <c r="A113" s="32"/>
      <c r="B113" s="15">
        <f t="shared" si="9"/>
        <v>45382</v>
      </c>
      <c r="C113" s="41">
        <v>0</v>
      </c>
      <c r="D113" s="42">
        <v>0</v>
      </c>
      <c r="E113" s="42">
        <v>0</v>
      </c>
      <c r="F113" s="47">
        <v>0</v>
      </c>
      <c r="G113" s="42">
        <f t="shared" si="6"/>
        <v>0</v>
      </c>
      <c r="H113" s="44">
        <f t="shared" si="7"/>
        <v>0</v>
      </c>
      <c r="I113" s="36">
        <v>30.93</v>
      </c>
      <c r="J113" s="9">
        <f>H113*I113</f>
        <v>0</v>
      </c>
    </row>
    <row r="114" spans="1:10" ht="18" customHeight="1" x14ac:dyDescent="0.25">
      <c r="A114" s="33"/>
      <c r="B114" s="35" t="s">
        <v>12</v>
      </c>
      <c r="C114" s="35">
        <f>SUM(C83:C113)</f>
        <v>23</v>
      </c>
      <c r="D114" s="37">
        <v>0</v>
      </c>
      <c r="E114" s="37">
        <f>SUM(E83:E113)</f>
        <v>73040</v>
      </c>
      <c r="F114" s="37">
        <f>SUM(F83:F113)</f>
        <v>87780</v>
      </c>
      <c r="G114" s="37">
        <f>SUM(G83:G113)</f>
        <v>160820</v>
      </c>
      <c r="H114" s="38">
        <f>SUM(H83:H113)</f>
        <v>72.947142578505947</v>
      </c>
      <c r="I114" s="40">
        <v>30.93</v>
      </c>
      <c r="J114" s="39">
        <f>SUM(J83:J113)</f>
        <v>2256.255119953189</v>
      </c>
    </row>
  </sheetData>
  <mergeCells count="23">
    <mergeCell ref="A1:J1"/>
    <mergeCell ref="A2:J2"/>
    <mergeCell ref="A3:A36"/>
    <mergeCell ref="B3:B4"/>
    <mergeCell ref="C3:C4"/>
    <mergeCell ref="D3:F3"/>
    <mergeCell ref="H3:H4"/>
    <mergeCell ref="I3:I4"/>
    <mergeCell ref="J3:J4"/>
    <mergeCell ref="J41:J42"/>
    <mergeCell ref="A81:A114"/>
    <mergeCell ref="B81:B82"/>
    <mergeCell ref="C81:C82"/>
    <mergeCell ref="D81:F81"/>
    <mergeCell ref="H81:H82"/>
    <mergeCell ref="I81:I82"/>
    <mergeCell ref="J81:J82"/>
    <mergeCell ref="A41:A74"/>
    <mergeCell ref="B41:B42"/>
    <mergeCell ref="C41:C42"/>
    <mergeCell ref="D41:F41"/>
    <mergeCell ref="H41:H42"/>
    <mergeCell ref="I41:I42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2024-04-11T17:07:28Z</cp:lastPrinted>
  <dcterms:created xsi:type="dcterms:W3CDTF">2021-02-09T17:29:45Z</dcterms:created>
  <dcterms:modified xsi:type="dcterms:W3CDTF">2024-04-11T17:07:45Z</dcterms:modified>
</cp:coreProperties>
</file>