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2120" windowHeight="4125" activeTab="2"/>
  </bookViews>
  <sheets>
    <sheet name="2016" sheetId="13" r:id="rId1"/>
    <sheet name="2017" sheetId="15" r:id="rId2"/>
    <sheet name="2018" sheetId="16" r:id="rId3"/>
    <sheet name="2019" sheetId="9" r:id="rId4"/>
  </sheets>
  <definedNames>
    <definedName name="_xlnm._FilterDatabase" localSheetId="0" hidden="1">'2016'!$A$2:$H$636</definedName>
    <definedName name="_xlnm._FilterDatabase" localSheetId="1" hidden="1">'2017'!$A$5:$N$648</definedName>
    <definedName name="_xlnm._FilterDatabase" localSheetId="2" hidden="1">'2018'!$A$2:$M$658</definedName>
    <definedName name="_xlnm.Print_Area" localSheetId="0">'2016'!$A$1:$H$639</definedName>
    <definedName name="_xlnm.Print_Area" localSheetId="1">'2017'!$A$1:$N$651</definedName>
    <definedName name="_xlnm.Print_Area" localSheetId="2">'2018'!$A$2:$M$543</definedName>
    <definedName name="_xlnm.Print_Titles" localSheetId="0">'2016'!$1:$2</definedName>
    <definedName name="_xlnm.Print_Titles" localSheetId="1">'2017'!$1:$5</definedName>
    <definedName name="_xlnm.Print_Titles" localSheetId="2">'2018'!$1:$2</definedName>
  </definedNames>
  <calcPr calcId="125725"/>
</workbook>
</file>

<file path=xl/calcChain.xml><?xml version="1.0" encoding="utf-8"?>
<calcChain xmlns="http://schemas.openxmlformats.org/spreadsheetml/2006/main">
  <c r="F624" i="13"/>
  <c r="F620"/>
  <c r="F563"/>
  <c r="F465"/>
  <c r="F461"/>
  <c r="F426"/>
  <c r="F423"/>
  <c r="F400"/>
  <c r="F396"/>
  <c r="F393"/>
  <c r="F387"/>
  <c r="F361"/>
  <c r="F356"/>
  <c r="F294"/>
  <c r="F243"/>
  <c r="F237"/>
  <c r="F234"/>
  <c r="F227"/>
  <c r="F199"/>
  <c r="F198"/>
  <c r="F152"/>
  <c r="F119"/>
  <c r="F107"/>
  <c r="F54"/>
  <c r="F28"/>
  <c r="B650" i="9" l="1"/>
  <c r="H636"/>
  <c r="H633"/>
  <c r="H576"/>
  <c r="H441"/>
  <c r="H438"/>
  <c r="H404"/>
  <c r="H400"/>
  <c r="H397"/>
  <c r="H395"/>
  <c r="H363"/>
  <c r="H301"/>
  <c r="H253"/>
  <c r="H251"/>
  <c r="H245"/>
  <c r="H125"/>
  <c r="H58"/>
  <c r="H45"/>
  <c r="H29"/>
  <c r="C657" i="16" l="1"/>
  <c r="I643"/>
  <c r="I640"/>
  <c r="I581"/>
  <c r="I442"/>
  <c r="I439"/>
  <c r="I409"/>
  <c r="I405"/>
  <c r="I401"/>
  <c r="I397"/>
  <c r="I367"/>
  <c r="I300"/>
  <c r="I252"/>
  <c r="I250"/>
  <c r="I248"/>
  <c r="I228"/>
  <c r="I159"/>
  <c r="I126"/>
  <c r="I56"/>
  <c r="I43"/>
  <c r="I27"/>
  <c r="C650" i="15" l="1"/>
  <c r="I636"/>
  <c r="I632"/>
  <c r="I575"/>
  <c r="I475"/>
  <c r="I471"/>
  <c r="I438"/>
  <c r="I435"/>
  <c r="I412"/>
  <c r="I408"/>
  <c r="I405"/>
  <c r="I399"/>
  <c r="I373"/>
  <c r="I368"/>
  <c r="I306"/>
  <c r="I248"/>
  <c r="I245"/>
  <c r="I237"/>
  <c r="I209"/>
  <c r="I208"/>
  <c r="I204"/>
  <c r="I162"/>
  <c r="I127"/>
  <c r="I115"/>
  <c r="I60"/>
  <c r="I45"/>
  <c r="I31"/>
  <c r="F194" i="13" l="1"/>
</calcChain>
</file>

<file path=xl/comments1.xml><?xml version="1.0" encoding="utf-8"?>
<comments xmlns="http://schemas.openxmlformats.org/spreadsheetml/2006/main">
  <authors>
    <author>FJimenez</author>
  </authors>
  <commentList>
    <comment ref="F345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2.xml><?xml version="1.0" encoding="utf-8"?>
<comments xmlns="http://schemas.openxmlformats.org/spreadsheetml/2006/main">
  <authors>
    <author>rramos</author>
    <author>FJimenez</author>
  </authors>
  <commentList>
    <comment ref="J10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37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48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Pendiente ACU </t>
        </r>
      </text>
    </comment>
    <comment ref="J70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78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83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215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02/2016-2628 PERIODO 
01/01/2016 AL 31/05/2016</t>
        </r>
      </text>
    </comment>
    <comment ref="J223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31/12/2016</t>
        </r>
      </text>
    </comment>
    <comment ref="J275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278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279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31/01/2016</t>
        </r>
      </text>
    </comment>
    <comment ref="J281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314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31/12/2016</t>
        </r>
      </text>
    </comment>
    <comment ref="J323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31//12/2016</t>
        </r>
      </text>
    </comment>
    <comment ref="G356" authorId="1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  <comment ref="J369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384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31/12/2016</t>
        </r>
      </text>
    </comment>
    <comment ref="J385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31/12/2016</t>
        </r>
      </text>
    </comment>
    <comment ref="J386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31/12/2016</t>
        </r>
      </text>
    </comment>
    <comment ref="J387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 6 AL 31/12/2016</t>
        </r>
      </text>
    </comment>
    <comment ref="J406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513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533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538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540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  <comment ref="J595" authorId="0">
      <text>
        <r>
          <rPr>
            <b/>
            <sz val="8"/>
            <color indexed="81"/>
            <rFont val="Tahoma"/>
            <family val="2"/>
          </rPr>
          <t>rramos:</t>
        </r>
        <r>
          <rPr>
            <sz val="8"/>
            <color indexed="81"/>
            <rFont val="Tahoma"/>
            <family val="2"/>
          </rPr>
          <t xml:space="preserve">
DEL 01/01/2016 AL 31/03/2016</t>
        </r>
      </text>
    </comment>
  </commentList>
</comments>
</file>

<file path=xl/comments3.xml><?xml version="1.0" encoding="utf-8"?>
<comments xmlns="http://schemas.openxmlformats.org/spreadsheetml/2006/main">
  <authors>
    <author>FJimenez</author>
  </authors>
  <commentList>
    <comment ref="G349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comments4.xml><?xml version="1.0" encoding="utf-8"?>
<comments xmlns="http://schemas.openxmlformats.org/spreadsheetml/2006/main">
  <authors>
    <author>FJimenez</author>
  </authors>
  <commentList>
    <comment ref="F345" authorId="0">
      <text>
        <r>
          <rPr>
            <b/>
            <sz val="8"/>
            <color indexed="81"/>
            <rFont val="Tahoma"/>
            <family val="2"/>
          </rPr>
          <t>FJimenez:</t>
        </r>
        <r>
          <rPr>
            <sz val="8"/>
            <color indexed="81"/>
            <rFont val="Tahoma"/>
            <family val="2"/>
          </rPr>
          <t xml:space="preserve">
SALARIO $ 474.29 SEGÚN AUTORIZACION
</t>
        </r>
      </text>
    </comment>
  </commentList>
</comments>
</file>

<file path=xl/sharedStrings.xml><?xml version="1.0" encoding="utf-8"?>
<sst xmlns="http://schemas.openxmlformats.org/spreadsheetml/2006/main" count="19614" uniqueCount="2144">
  <si>
    <t>AVALOS AYALA, BALTAZAR</t>
  </si>
  <si>
    <t>FLORES MARTINEZ, OSCAR ALFREDO</t>
  </si>
  <si>
    <t>VEGA HERNANDEZ, JOSE LUIS</t>
  </si>
  <si>
    <t>GUZMAN VASQUEZ, JUAN CARLOS</t>
  </si>
  <si>
    <t>VELASQUEZ SANDOVAL, SALOMON DE JESUS</t>
  </si>
  <si>
    <t>COLORADO ROSALES, YOLANDA CECILIA GUADALUPE</t>
  </si>
  <si>
    <t>VASQUEZ SANCHEZ, HERNAN</t>
  </si>
  <si>
    <t>LIC. EN CIENCIAS DE LA EDUCACION</t>
  </si>
  <si>
    <t>ACOSTA DE SERRANO, BLANCA ROSA</t>
  </si>
  <si>
    <t>BASICA</t>
  </si>
  <si>
    <t>BASICO (7o. GRADO)</t>
  </si>
  <si>
    <t>DUBON MORALES, CECILIA ANTONIA</t>
  </si>
  <si>
    <t>VALENCIA QUINTANILLA, OSCAR ATILIO</t>
  </si>
  <si>
    <t>VEGA MURCIA, INGRID GUADALUPE</t>
  </si>
  <si>
    <t>RODRIGUEZ ORANTES, WALTER FRANCISCO</t>
  </si>
  <si>
    <t>DOMINGUEZ GARMENDEZ, SONIA VILMA</t>
  </si>
  <si>
    <t>LIC. EN CIENCIAS JURIDICAS Y ABOGADA</t>
  </si>
  <si>
    <t>VASQUEZ VASQUEZ, VICENTE</t>
  </si>
  <si>
    <t>AVELAR JULE, MANUEL DE JESUS</t>
  </si>
  <si>
    <t>AGUILERA BRAN, PATRICIA ELIZABETH</t>
  </si>
  <si>
    <t>CERON, CARLOS ELIODORO</t>
  </si>
  <si>
    <t>BACHEZ MEJIA, RICARDO ALFREDO</t>
  </si>
  <si>
    <t>GOMEZ MORATAYA, SANTOS</t>
  </si>
  <si>
    <t>JARDINERO</t>
  </si>
  <si>
    <t>DIAZ RAMIREZ, CARLOS</t>
  </si>
  <si>
    <t>ORDENANZA</t>
  </si>
  <si>
    <t>ARDON RECINOS, JOSE ANGEL</t>
  </si>
  <si>
    <t>AGENTE DE SEGURIDAD</t>
  </si>
  <si>
    <t>CARBAJAL MENJIVAR, JOSE FRANCISCO</t>
  </si>
  <si>
    <t>FLORES CARDONA, RAFAEL ANTONIO</t>
  </si>
  <si>
    <t>LANDAVERDE CAMPOS, RIGOBERTO</t>
  </si>
  <si>
    <t>ROMERO FLORES, RENE ORLANDO</t>
  </si>
  <si>
    <t>GALEAS, ANA ISABEL</t>
  </si>
  <si>
    <t>COLINDRES ALEMAN, OSCAR ARMANDO</t>
  </si>
  <si>
    <t>HERNANDEZ ALFARO, LUIS ADAN</t>
  </si>
  <si>
    <t>CORDOVA GOMEZ, ISABEL RODOLFO</t>
  </si>
  <si>
    <t>HERNANDEZ PREZA, JUAN ANTONIO RAYMUNDO</t>
  </si>
  <si>
    <t>FLORES DE RECINOS, ANA CRISTELIA</t>
  </si>
  <si>
    <t>GAITAN VASQUEZ, JOSE ELIZARDO</t>
  </si>
  <si>
    <t>MARTINEZ PERALTA, RAUL</t>
  </si>
  <si>
    <t>MARTINEZ PEREZ, JOSEFINA</t>
  </si>
  <si>
    <t>MONGE CERON, JESUS MARIO</t>
  </si>
  <si>
    <t>VELASQUEZ ESCALANTE, SANTOS MARIO</t>
  </si>
  <si>
    <t>BONILLA, JOSE ANTONIO</t>
  </si>
  <si>
    <t>MEDICO PEDIATRA (4 HORAS DIARIAS)</t>
  </si>
  <si>
    <t>VALDEZ DE GARCIA, FLOR DE MARIA</t>
  </si>
  <si>
    <t>SANCHEZ MARTINEZ, CARMEN</t>
  </si>
  <si>
    <t>ZAVALETA TEREZON, JOSE ANTONIO</t>
  </si>
  <si>
    <t>LIC. EN ADMINISTRACION PUBLICA Y LIC. EN CONTADURIA PUBLICA</t>
  </si>
  <si>
    <t>LOVO CASTILLO, JOSE EVANGELIO</t>
  </si>
  <si>
    <t>VALENCIA DE DIAZ, ADA MIRNA</t>
  </si>
  <si>
    <t>TECNICO DE PLANIFICACION</t>
  </si>
  <si>
    <t>RODRIGUEZ, DAVID NEHEMIAS</t>
  </si>
  <si>
    <t>URBINA DE SOSA, ANA EUGENIA</t>
  </si>
  <si>
    <t>JEFE DEPARTAMENTO DE DESARROLLO INSTITUCIONAL</t>
  </si>
  <si>
    <t>TECNICO DE TESORERIA</t>
  </si>
  <si>
    <t>MADRID POSADA, RENE BALMORE</t>
  </si>
  <si>
    <t>SANTA CRUZ PACHECO VILLALTA, ALEJANDRA</t>
  </si>
  <si>
    <t>ALVARADO LOPEZ, ROBERTO ANTONIO</t>
  </si>
  <si>
    <t>SECRETARIADO COMERCIAL</t>
  </si>
  <si>
    <t>GONZALEZ FUENTES, PABLO CESAR</t>
  </si>
  <si>
    <t>RIVERA, MAIKIN MERLOS</t>
  </si>
  <si>
    <t>GUTIERREZ FLORES, RENE ORLANDO</t>
  </si>
  <si>
    <t>VERGARA LEIVA, FAUSTO ARTURO</t>
  </si>
  <si>
    <t>ANGEL FLORES, CAROLINA JANETH</t>
  </si>
  <si>
    <t>AGUILAR MERINO, CLAUDIA GEORGINA</t>
  </si>
  <si>
    <t>GOMEZ GIRON, DAYSI MARGARITA</t>
  </si>
  <si>
    <t>PALACIOS DE MARROQUIN, SANDRA EDELMIRA</t>
  </si>
  <si>
    <t>QUIÑONEZ MEJIA, ARMANDO GIOVANNI</t>
  </si>
  <si>
    <t>DIAZ, PEDRO</t>
  </si>
  <si>
    <t>ESTRADA MANCIA, CARMEN CECILIA</t>
  </si>
  <si>
    <t>TERCER GRADO</t>
  </si>
  <si>
    <t>DIRECTOR DE INTEGRACION Y RELACIONES CON CENTROAMERICA</t>
  </si>
  <si>
    <t>LIC. RELACIONES INTERNACIONALES</t>
  </si>
  <si>
    <t>JIMENEZ DE TORRES, FRANCISCA ILIANA</t>
  </si>
  <si>
    <t>PORTILLO DE ESPINOZA, SONIA YARITZA</t>
  </si>
  <si>
    <t>VELASQUEZ MARTINEZ, JOSE OMAR</t>
  </si>
  <si>
    <t>OLLA DE MAYEN, MIRIAM CECILIA</t>
  </si>
  <si>
    <t>CALDERON AGUILAR, ANTONIO</t>
  </si>
  <si>
    <t>PROF. EN CIENCIAS COMERCIALES</t>
  </si>
  <si>
    <t>TECNICO BIBLIOTECOLOGA</t>
  </si>
  <si>
    <t>MONTOYA RENDEROS, SUSANA ELIZABETH</t>
  </si>
  <si>
    <t>LIC. EN CIENCIAS DE LA COMUNICACIÓN</t>
  </si>
  <si>
    <t>CHAVEZ GUARDADO, KARLA BEATRIZ</t>
  </si>
  <si>
    <t>PINEDA PANAMEÑO, IVETH ZORAIDA</t>
  </si>
  <si>
    <t>ORDOÑEZ, BLANCA ODILIA</t>
  </si>
  <si>
    <t>CARGO FUNCIONAL</t>
  </si>
  <si>
    <t>CARGO PRESUPUESTARIO</t>
  </si>
  <si>
    <t>FECHA DE INGRESO</t>
  </si>
  <si>
    <t>SALARIO MAXIMO</t>
  </si>
  <si>
    <t>DESPACHO MINISTERIAL</t>
  </si>
  <si>
    <t>MINISTRO</t>
  </si>
  <si>
    <t>BACHILLERATO</t>
  </si>
  <si>
    <t>ASESOR</t>
  </si>
  <si>
    <t>ING. ELECTRICISTA</t>
  </si>
  <si>
    <t>BACHILLER</t>
  </si>
  <si>
    <t>ECONOMISTA</t>
  </si>
  <si>
    <t>MONTES CORDERO, KAY MARGARETH</t>
  </si>
  <si>
    <t>JEFE DEL DEPARTAMENTO DE TRANSPORTE</t>
  </si>
  <si>
    <t>JEFE DEPARTAMENTO DE ACTIVOS FIJOS Y ALMACEN</t>
  </si>
  <si>
    <t>MAESTRIA EN ADMINISTRACION DE EMPRESAS</t>
  </si>
  <si>
    <t>ASESOR IV</t>
  </si>
  <si>
    <t>1a.</t>
  </si>
  <si>
    <t>LIC. EN CIENCIAS JURIDICAS</t>
  </si>
  <si>
    <t>LIC. EN ECONOMIA</t>
  </si>
  <si>
    <t>MARTINEZ RAMIREZ, ROXANA YANIRA</t>
  </si>
  <si>
    <t>SECRETARIA EJECUTIVA BILINGÜE</t>
  </si>
  <si>
    <t>TECNICO V</t>
  </si>
  <si>
    <t>SECRETARIADO</t>
  </si>
  <si>
    <t>ASISTENTE ADMINISTRATIVO VI</t>
  </si>
  <si>
    <t>ASISTENTE ADMINISTRATIVO IV</t>
  </si>
  <si>
    <t>RECEPCIONISTA</t>
  </si>
  <si>
    <t>ASISTENTE ADMINISTRATIVO III</t>
  </si>
  <si>
    <t>SUAZO VASQUEZ, FREDIS NOE</t>
  </si>
  <si>
    <t>MOTORISTA</t>
  </si>
  <si>
    <t>TERCER CICLO</t>
  </si>
  <si>
    <t>ASISTENTE ADMINISTRATIVO II</t>
  </si>
  <si>
    <t>SANTOS TURCIOS, MANUEL DE JESUS</t>
  </si>
  <si>
    <t>BACHILLER INDUSTRIAL</t>
  </si>
  <si>
    <t>SANCHEZ AYALA, JULIO ALBERTO</t>
  </si>
  <si>
    <t>EDUCACION BASICA</t>
  </si>
  <si>
    <t>PERSONAL DE SERVICIO III</t>
  </si>
  <si>
    <t>VICEMINISTRO DE RELACIONES EXTERIORES, INTEGRACION Y PROMOCION ECONOMICA</t>
  </si>
  <si>
    <t>VICEMINISTRO</t>
  </si>
  <si>
    <t>ALVAREZ DE HERNANDEZ, LILIAN ELSA</t>
  </si>
  <si>
    <t>TEC. EN BIBLIOTECOLOGIA</t>
  </si>
  <si>
    <t>RIVAS AMAYA, NANCY ELIZABETH</t>
  </si>
  <si>
    <t>DIRECTOR I</t>
  </si>
  <si>
    <t>RIVAS CASTRO, FRANKLIN AMERICO</t>
  </si>
  <si>
    <t>RODRIGUEZ ALVARADO, IRIS ADELA</t>
  </si>
  <si>
    <t>LIC. EN RELACIONES INTERNACIONALES</t>
  </si>
  <si>
    <t>TECNICO VI</t>
  </si>
  <si>
    <t>ASISTENTE TECNICO</t>
  </si>
  <si>
    <t>DE LA CRUZ RAMIREZ, VERONICA DEL CARMEN</t>
  </si>
  <si>
    <t>ASISTENTE ADMINISTRATIVO I</t>
  </si>
  <si>
    <t>ING. INDUSTRIAL</t>
  </si>
  <si>
    <t>DIRECTOR III</t>
  </si>
  <si>
    <t>3a.</t>
  </si>
  <si>
    <t>LIC. EN ADMINISTRACION DE EMPRESAS</t>
  </si>
  <si>
    <t>QUEZADA SALAZAR, LUIS VINICIO</t>
  </si>
  <si>
    <t>TECNICO IV</t>
  </si>
  <si>
    <t>CALDERON ASTEYET, CARLOS HUMBERTO</t>
  </si>
  <si>
    <t>ASISTENTE ADMINISTRATIVA</t>
  </si>
  <si>
    <t>LIC. EN CIENCIAS DE LA COMUNICACION</t>
  </si>
  <si>
    <t>DIRECTOR II</t>
  </si>
  <si>
    <t>JEFE DE SECCION</t>
  </si>
  <si>
    <t>CALDERON MARTINEZ, CESAR ADAN</t>
  </si>
  <si>
    <t>MARTINEZ DE ARTIGA, CORINA ELIZABETH</t>
  </si>
  <si>
    <t>LIC. EN IDIOMA INGLES</t>
  </si>
  <si>
    <t>TECNICO III</t>
  </si>
  <si>
    <t>F</t>
  </si>
  <si>
    <t>TECNICO I</t>
  </si>
  <si>
    <t>FIALLOS DE ESCALON, EMMA SOLEDAD</t>
  </si>
  <si>
    <t>SECRETARIADO EJECUTIVO</t>
  </si>
  <si>
    <t>ASISTENTE ADMINISTRATIVO V</t>
  </si>
  <si>
    <t>ESPINOZA CARRANZA, MAYRA NATALIA</t>
  </si>
  <si>
    <t>LANDAVERDE PEREZ, WILLIAM ERNESTO</t>
  </si>
  <si>
    <t>LIC. EN RELACIONES PUBLICAS Y COMUNICACIONES</t>
  </si>
  <si>
    <t>RIVAS RAMOS, YERMA EVELYN</t>
  </si>
  <si>
    <t>UNIDAD DE AUDITORIA INTERNA</t>
  </si>
  <si>
    <t>PARADA DURAN, ARMANDO MAURICIO</t>
  </si>
  <si>
    <t>DIRECTOR DE LA UNIDAD DE AUDITORIA INTERNA</t>
  </si>
  <si>
    <t>LIC. EN CONTADURIA PUBLICA</t>
  </si>
  <si>
    <t>GUEVARA RECINOS, RAUL ERNESTO</t>
  </si>
  <si>
    <t>TECNICO AUDITOR</t>
  </si>
  <si>
    <t>2a.</t>
  </si>
  <si>
    <t>AGUIRRE DE CARRILLO, ELENA DEL CARMEN</t>
  </si>
  <si>
    <t>LIC. EN CIENCIAS DE LA COMPUTACION</t>
  </si>
  <si>
    <t>DURAN CALDERON, RICARDO ERNESTO</t>
  </si>
  <si>
    <t>QUINTANILLA MENJIVAR, KARLA JEANNETTE</t>
  </si>
  <si>
    <t>RENDEROS ANGEL, RAFAEL OSWALDO</t>
  </si>
  <si>
    <t>DIRECTOR DEL AREA DE SOPORTE TECNICO</t>
  </si>
  <si>
    <t>ING. EN SISTEMAS COMPUTACIONALES</t>
  </si>
  <si>
    <t>SORTO CORTEZ, ELISEO HUMBERTO</t>
  </si>
  <si>
    <t>AREVALO PINEDA, GUADALUPE SALOME</t>
  </si>
  <si>
    <t>LIC. EN COMPUTACION</t>
  </si>
  <si>
    <t>7a.</t>
  </si>
  <si>
    <t>TECNICO DE SOPORTE</t>
  </si>
  <si>
    <t>ING. EN CIENCIAS DE LA COMPUTACION</t>
  </si>
  <si>
    <t>LOZANO GONZALEZ, MISAEL GIOVANNI</t>
  </si>
  <si>
    <t>RODRIGUEZ LOPEZ, KAREN MICHELLE</t>
  </si>
  <si>
    <t>DINARTE MELENDEZ, FRANKLIN ULISES</t>
  </si>
  <si>
    <t>ABOGADO Y NOTARIO</t>
  </si>
  <si>
    <t>HERNANDEZ LANDOS, GERMAN</t>
  </si>
  <si>
    <t>NOVENO GRADO</t>
  </si>
  <si>
    <t>ASISTENTE ADMINISTRATIVO</t>
  </si>
  <si>
    <t>BASICA 3ER NIVEL</t>
  </si>
  <si>
    <t>DIRECTOR GENERAL</t>
  </si>
  <si>
    <t>MARQUEZ DE MONTES, ESMERALDA MARINA</t>
  </si>
  <si>
    <t>TEC. EN COMERCIALIZACION</t>
  </si>
  <si>
    <t>MEJIA BAIRES, DOLORES</t>
  </si>
  <si>
    <t>PERSONAL DE SERVICIO II</t>
  </si>
  <si>
    <t>DAEHN BARDALES, CARLOS WALTER</t>
  </si>
  <si>
    <t>SEGOVIA DE MENA, MARIA DE LOS ANGELES</t>
  </si>
  <si>
    <t>DIRECTOR IV</t>
  </si>
  <si>
    <t>AZUCENA MARTINEZ, ANA JULIA</t>
  </si>
  <si>
    <t>BARAHONA PORTILLO, JOSE FROILAN</t>
  </si>
  <si>
    <t>VILLALTA VISCARRA, ANA ELIZABETH</t>
  </si>
  <si>
    <t>LIC. EN JURISPRUDENCIA Y CIENCIAS SOCIALES</t>
  </si>
  <si>
    <t>DIRECTORA DE ASUNTOS JURIDICOS INTERNACIONALES</t>
  </si>
  <si>
    <t>EGRESADA DE CIENCIAS JURIDICAS</t>
  </si>
  <si>
    <t>LUNA DE ARTEAGA, CLARISA EUGENIA</t>
  </si>
  <si>
    <t>TECNICO II</t>
  </si>
  <si>
    <t>BORJA FRANCO, MIRNA CATALINA</t>
  </si>
  <si>
    <t>GARCIA LAZO, MARIA DEL ROSARIO</t>
  </si>
  <si>
    <t>DIRECCION GENERAL DE PROTOCOLO Y ORDENES</t>
  </si>
  <si>
    <t>DIRECTOR GENERAL DE PROTOCOLO Y ORDENES</t>
  </si>
  <si>
    <t>DIRECTOR TECNICO</t>
  </si>
  <si>
    <t>PALACIOS RIVERA, JOSE ALBERTO</t>
  </si>
  <si>
    <t>AGREGADO DE PROTOCOLO</t>
  </si>
  <si>
    <t>ACOSTA ESPINOZA, JULIO ENRIQUE</t>
  </si>
  <si>
    <t>TECNICO DE ASUNTOS JURIDICOS INTERNACIONALES</t>
  </si>
  <si>
    <t>LIC. EN MERCADOTECNIA</t>
  </si>
  <si>
    <t>CHICAS, MARIA MAGDALENA</t>
  </si>
  <si>
    <t>TECNICO ANALISTA Y PROGRAMADOR DE COMPUTADORAS</t>
  </si>
  <si>
    <t>PERSONAL DE SERVICIO</t>
  </si>
  <si>
    <t>BASICA 2DO NIVEL</t>
  </si>
  <si>
    <t>RIVAS ZACARIAS, LUIS NELSON</t>
  </si>
  <si>
    <t>PEREZ VASQUEZ, JOSE CECILIO</t>
  </si>
  <si>
    <t>ROMERO DE MEDRANO, LUCIA LORENA</t>
  </si>
  <si>
    <t>BACHILLER EN COMERCIO</t>
  </si>
  <si>
    <t>PORTILLO MEDRANO, MARINA AUDAELA</t>
  </si>
  <si>
    <t>GUERRERO MURILLO, EDUARDO</t>
  </si>
  <si>
    <t>BASICA 1ER NIVEL</t>
  </si>
  <si>
    <t>PALACIOS ALVAREZ, MARLENE ELIZABETH</t>
  </si>
  <si>
    <t>LIC. EN CIENCIAS POLITICAS</t>
  </si>
  <si>
    <t>DR. EN MEDICINA Y CIRUGIA</t>
  </si>
  <si>
    <t>RIVAS RODRIGUEZ, JUAN FRANCISCO</t>
  </si>
  <si>
    <t>SUBDIRECTOR GENERAL DE PROTOCOLO Y ORDENES</t>
  </si>
  <si>
    <t>HERNANDEZ DIAZ, CONY</t>
  </si>
  <si>
    <t>TECNICO VIII</t>
  </si>
  <si>
    <t>MORALES AQUINO, ARIADNA BERENICE</t>
  </si>
  <si>
    <t>TECNICO EN COMERCIALIZACION</t>
  </si>
  <si>
    <t>ASCENCIO DE ARTEAGA, CATALINA</t>
  </si>
  <si>
    <t>MEDICO GENERAL</t>
  </si>
  <si>
    <t>VASQUEZ MEZA, MANUEL ANTONIO</t>
  </si>
  <si>
    <t>GALDAMEZ HERNANDEZ, JOSEFA PETRONA</t>
  </si>
  <si>
    <t>LIC. EN PSICOLOGIA</t>
  </si>
  <si>
    <t>ZAPATA PORTILLO, JOSE RAMON</t>
  </si>
  <si>
    <t>MARTINEZ DUARTE, MARIA TERESA</t>
  </si>
  <si>
    <t>QUINTANILLA VIDES, REYNA MARIBEL</t>
  </si>
  <si>
    <t>MARTINEZ FUNES, WILLIAM ROBERTO</t>
  </si>
  <si>
    <t>PROFESOR EN EDUCACION BASICA PARA PRIMERO Y SEGUNDO CICLO</t>
  </si>
  <si>
    <t>LINARES DE UMAÑA, ANA OLGA</t>
  </si>
  <si>
    <t>MELENDEZ LEIVA, SOFIA</t>
  </si>
  <si>
    <t>UNIDAD DE ADQUISICIONES Y CONTRATACIONES INSTITUCIONAL</t>
  </si>
  <si>
    <t>TECNICO VII</t>
  </si>
  <si>
    <t>GUIDO CORTEZ, SANDRA MARITZA</t>
  </si>
  <si>
    <t>TECNICO DE PASAPORTES</t>
  </si>
  <si>
    <t>CHAVEZ VASQUEZ, JANETH DE LOS ANGELES</t>
  </si>
  <si>
    <t>RAMIREZ PEREZ, CARLOS MOISES</t>
  </si>
  <si>
    <t>ZARZAR SAFIE, FLORENCE LINDA</t>
  </si>
  <si>
    <t>SONIDISTA</t>
  </si>
  <si>
    <t>NOLASCO GOMEZ, EDGAR HERMENEGILDO</t>
  </si>
  <si>
    <t>PERSONAL DE CAMPO (CAMPAMENTO FRONTERIZO RANCHO QUEMADO)</t>
  </si>
  <si>
    <t>HIDALGO AMAYA, SUSANA MARIA</t>
  </si>
  <si>
    <t>CACERES HIDALGO, SALVADOR ANTONIO</t>
  </si>
  <si>
    <t>LIC. EN MERCADEO</t>
  </si>
  <si>
    <t>JEFE DEL CENTRO TERNURA</t>
  </si>
  <si>
    <t>RIOS DERAS, MIRIAM LIZETH</t>
  </si>
  <si>
    <t>TECNICA EN ENFERMERIA</t>
  </si>
  <si>
    <t>PEREZ FIGUEROA, GERARDO HERIBERTO</t>
  </si>
  <si>
    <t>HERNANDEZ DE SIU, PETRONA ARELI</t>
  </si>
  <si>
    <t>MENJIVAR CORDON, HECTOR ANTONIO</t>
  </si>
  <si>
    <t>GRANADOS MARTINEZ, CHRISTIAN TAYLOR</t>
  </si>
  <si>
    <t>LAINEZ ESCOBAR, IRIS VANESSA</t>
  </si>
  <si>
    <t>SERMEÑO DE CRUZ, YANIRA DEL CARMEN</t>
  </si>
  <si>
    <t>AGUILAR PACHECO, RENE ALFONSO</t>
  </si>
  <si>
    <t>URBINA URBINA, ELSY CRISTINA</t>
  </si>
  <si>
    <t>MELENDEZ DE LOPEZ, GLORIA JUDITH</t>
  </si>
  <si>
    <t>OLIVARES ALFARO, EDWIN ORLANDO</t>
  </si>
  <si>
    <t>MEJIA GARCIA, JUAN FRANCISCO</t>
  </si>
  <si>
    <t>RIVAS DE MONTOYA, SONIA GUADALUPE</t>
  </si>
  <si>
    <t>RIVERA, KELVIN STANLEY</t>
  </si>
  <si>
    <t>ALVARADO DE PINEDA, ROSA AMELIA</t>
  </si>
  <si>
    <t>LANGLOIS GUEVARA, RENE ALBERTO</t>
  </si>
  <si>
    <t>DIRECTOR GENERAL DE POLITICA EXTERIOR</t>
  </si>
  <si>
    <t>AMAYA LARROMANA, NELSON WILFREDO</t>
  </si>
  <si>
    <t>UMAÑA GARCIA, JORGE ALBERTO</t>
  </si>
  <si>
    <t>6a.</t>
  </si>
  <si>
    <t>RIVAS POLANCO, DORIS ELIZABETH</t>
  </si>
  <si>
    <t>LIC. EN SOCIOLOGIA</t>
  </si>
  <si>
    <t>SANTAMARIA VALENCIA, JORGE ADONAY</t>
  </si>
  <si>
    <t>LIC. EN ECONOMIA Y NEGOCIOS</t>
  </si>
  <si>
    <t>5a.</t>
  </si>
  <si>
    <t>SALAZAR OSEGUEDA, MIGUEL GONZALO</t>
  </si>
  <si>
    <t>LIC. EN LETRAS</t>
  </si>
  <si>
    <t>PALUCHO MARTINEZ MOREIRA, HECTOR EDUARDO</t>
  </si>
  <si>
    <t>LARA ORELLANA, JOSE GERMAN</t>
  </si>
  <si>
    <t>ZUNIGA MENJIVAR, INGRID</t>
  </si>
  <si>
    <t>MELENDEZ DE PACHECO, RUTH EUGENIA</t>
  </si>
  <si>
    <t>EGRESADA DE ADMINISTRACION DE EMPRESAS</t>
  </si>
  <si>
    <t>CASTRO DE ALARCON, INES DE JESUS</t>
  </si>
  <si>
    <t>TECNICO</t>
  </si>
  <si>
    <t>GONZALEZ AGUILAR, ARACELY ELOISA</t>
  </si>
  <si>
    <t>VISCARRA DE MURILLO, MARIA CECILIA</t>
  </si>
  <si>
    <t>VELASQUEZ AGUIRRE, MARIO ALBERTO</t>
  </si>
  <si>
    <t>MEJIA PINEDA, DARLING AZUCENA</t>
  </si>
  <si>
    <t>FLORES GIRON, JULIO CESAR</t>
  </si>
  <si>
    <t>ARDON HERNANDEZ, GLENDA ISABEL</t>
  </si>
  <si>
    <t>MAGAÑA SALINAS, JOSE MAURICIO</t>
  </si>
  <si>
    <t>TEC. EN INGENIERIA MECANICA</t>
  </si>
  <si>
    <t>RONQUILLO MEJIA, FELIPE JOSE</t>
  </si>
  <si>
    <t>MARTINEZ QUEZADA, MARIA DEL CARMEN</t>
  </si>
  <si>
    <t>TECNOLOGICO</t>
  </si>
  <si>
    <t>ESCOBAR RUBIO, CARLOS ORLANDO</t>
  </si>
  <si>
    <t>ING. CIVIL</t>
  </si>
  <si>
    <t>FUENTES DE BARRERA, CONCEPCION DE MARIA</t>
  </si>
  <si>
    <t>MAZZIN DE HENRIQUEZ, MARIA DE LA PAZ</t>
  </si>
  <si>
    <t>GUERRERO, FRANCISCO ANTONIO</t>
  </si>
  <si>
    <t>PERSONAL DE SERVICIO I</t>
  </si>
  <si>
    <t>GAMEZ MEJIA, JOSE ISMAEL</t>
  </si>
  <si>
    <t>OCTAVO GRADO</t>
  </si>
  <si>
    <t>DIRECCION GENERAL DEL SERVICIO EXTERIOR</t>
  </si>
  <si>
    <t>4a.</t>
  </si>
  <si>
    <t>HERNANDEZ MELGAR, CAROLINA ESPERANZA</t>
  </si>
  <si>
    <t>FLORES VILLA, HECTOR ARMANDO</t>
  </si>
  <si>
    <t>MARTINEZ AVALOS, CECILIA GUADALUPE</t>
  </si>
  <si>
    <t>ALDANA GUTIERREZ, FRANCISCO ARMANDO</t>
  </si>
  <si>
    <t>LOPEZ, CARLOS OVIDIO</t>
  </si>
  <si>
    <t>MELGAR ROMERO, MARIA DIGNA</t>
  </si>
  <si>
    <t>TECNICO DE REGISTROS DEL ESTADO FAMILIAR</t>
  </si>
  <si>
    <t>POLIO ZALDIVAR, HECTOR ERNESTO</t>
  </si>
  <si>
    <t>ENCARGADO DE LA OFICINA DESCENTRALIZADA EN SAN MIGUEL</t>
  </si>
  <si>
    <t>TECNICO DE ASUNTOS CONSULARES</t>
  </si>
  <si>
    <t>BAYONA VILLANUEVA, XYDALIA ALICIA</t>
  </si>
  <si>
    <t>BERNAL MOLINA, GERMAN ANTONIO</t>
  </si>
  <si>
    <t>CARMONA MARTINEZ, GONZALO ANDRES</t>
  </si>
  <si>
    <t>MELENDEZ DE REYES, IRMA LETICIA</t>
  </si>
  <si>
    <t>QUINTANILLA ESPINOZA, CARMEN ELIZABETH</t>
  </si>
  <si>
    <t>GUERRERO, FREDY ANTONIO</t>
  </si>
  <si>
    <t>LIC. EN TRABAJO SOCIAL</t>
  </si>
  <si>
    <t>SERVINO, MAURICIO</t>
  </si>
  <si>
    <t>LINARES ORELLANA, EDITH YOLANDA</t>
  </si>
  <si>
    <t>BACHILLER COMERCIAL</t>
  </si>
  <si>
    <t>CRUZ DE MELENDEZ, SANDRA CAROLINA</t>
  </si>
  <si>
    <t>BACHILLER EN COMERCIO Y ADMINISTRACION</t>
  </si>
  <si>
    <t>MIRANDA GARAY, JUAN REYNALDO</t>
  </si>
  <si>
    <t>TEC. EN INGENIERIA ELECTRONICA</t>
  </si>
  <si>
    <t>ORELLANA HENRIQUEZ, VICENTE</t>
  </si>
  <si>
    <t>YANES DE CAMPOS, CECILIA AMPARO</t>
  </si>
  <si>
    <t>TECNICO DE MISIONES OFICIALES</t>
  </si>
  <si>
    <t>FUENTES DE MARTINEZ, GRACIELA ISABEL</t>
  </si>
  <si>
    <t>LICENCIATURA EN ECONOMIA</t>
  </si>
  <si>
    <t>BONILLA DE CONTRERAS, CLAUDIA GUADALUPE</t>
  </si>
  <si>
    <t>RAMIREZ, JOEL ANTONIO</t>
  </si>
  <si>
    <t>PEREZ RAMIREZ, JOSE ALFREDO</t>
  </si>
  <si>
    <t>ROMERO LOPEZ, RAYMUNDO ALBERTO</t>
  </si>
  <si>
    <t>TEC. EN DISEÑO DE INTERIORES</t>
  </si>
  <si>
    <t>MONTESINOS VIERA, ELVIRA ESTER</t>
  </si>
  <si>
    <t>TECNICO ANALISTA DEL PERSONAL DIPLOMATICO Y MISIONES</t>
  </si>
  <si>
    <t>ASISTENTE EJECUTIVO</t>
  </si>
  <si>
    <t>ENFERMERA</t>
  </si>
  <si>
    <t>DURAN NUILA, ANDREA CAROLINA</t>
  </si>
  <si>
    <t>LANDAVERDE DE LA CRUZ, LISANDRO ALBERTO</t>
  </si>
  <si>
    <t>MONCHEZ DE CALDERON, NORMA ADELAIDA</t>
  </si>
  <si>
    <t>MEDICO ODONTOLOGO</t>
  </si>
  <si>
    <t>ODONTOLOGIA</t>
  </si>
  <si>
    <t>GRANDE QUINTANILLA, SONIA CAROLINA</t>
  </si>
  <si>
    <t>BACHILLER EN ENFERMERIA</t>
  </si>
  <si>
    <t>HERNANDEZ PEÑA, JOSE ALBERTO</t>
  </si>
  <si>
    <t>MEDICO PEDIATRA</t>
  </si>
  <si>
    <t>MIRANDA ESCALANTE, MIGUEL ANGEL</t>
  </si>
  <si>
    <t>AGUILAR DE ARTEAGA, ANA IRMA</t>
  </si>
  <si>
    <t>MAYORGA MIRANDA, MARTIN ALBERTO</t>
  </si>
  <si>
    <t>HUEZO JAIME, REMBERTO DANIEL</t>
  </si>
  <si>
    <t>CONTADOR</t>
  </si>
  <si>
    <t>SANDOVAL BARAHONA, NELSON ISAIAS</t>
  </si>
  <si>
    <t>GONZALEZ BATRES, MARCOS JEREMIAS</t>
  </si>
  <si>
    <t>JEFE DEL DEPARTAMENTO DE PRESUPUESTO</t>
  </si>
  <si>
    <t>JEFE DEL DEPARTAMENTO DE TESORERIA</t>
  </si>
  <si>
    <t>MONTERROZA, LUIS ANTONIO</t>
  </si>
  <si>
    <t>TECNICO PRESUPUESTARIO</t>
  </si>
  <si>
    <t>HERNANDEZ DE MORALES, MAIRA ESTER</t>
  </si>
  <si>
    <t>VANEGAS CHACON, SILVIA YOLANDA</t>
  </si>
  <si>
    <t>CHAVEZ LOPEZ, JOSE ALBERTO</t>
  </si>
  <si>
    <t>CANDELARIO SANDOVAL, MARTA JUANA</t>
  </si>
  <si>
    <t>PEREZ DE MAGAÑA, MARITZA JEANNETTE</t>
  </si>
  <si>
    <t>ALBERTO GUARDADO, FREDY MOISES</t>
  </si>
  <si>
    <t>GUILLEN DE ORDOÑEZ, BLANCA LUZ</t>
  </si>
  <si>
    <t>PORTILLO MIRA, CARLOS ADALBERTO</t>
  </si>
  <si>
    <t>TECNICO AUTOMOTRIZ</t>
  </si>
  <si>
    <t>SOLIS GOCHEZ, JUAN JOSE</t>
  </si>
  <si>
    <t>OTERO, JOSE HECTOR</t>
  </si>
  <si>
    <t>CRUZ DIAZ, JUAN FRANCISCO</t>
  </si>
  <si>
    <t>MONTES DE MORALES, MARIA TERESA</t>
  </si>
  <si>
    <t>COLORADO ANAYA, SONIA ESPERANZA</t>
  </si>
  <si>
    <t>DURAN MERINO, VALENTIN</t>
  </si>
  <si>
    <t>BACHILLERATO GENERAL</t>
  </si>
  <si>
    <t>IBARRA CASTILLO, JULIO</t>
  </si>
  <si>
    <t>MOLINA MELARA, REYNALDO DE CRISTO</t>
  </si>
  <si>
    <t>ASENCIO AREVALO, DAVID HERNAN</t>
  </si>
  <si>
    <t>GONZALEZ SERRANO, SIXTO ALFONSO</t>
  </si>
  <si>
    <t>RODRIGUEZ QUINTANILLA, OVIDIO ANTONIO</t>
  </si>
  <si>
    <t>MARTINEZ OPICO, SAUL</t>
  </si>
  <si>
    <t>CONTRATO</t>
  </si>
  <si>
    <t>LEY DE SALARIOS</t>
  </si>
  <si>
    <t>RAMOS MORAN, RAUL FERNANDO</t>
  </si>
  <si>
    <t>CONTRATO DE SERVICIOS PERSONALES</t>
  </si>
  <si>
    <t>RODRIGUEZ DE HERNANDEZ, MARTHA ELENA</t>
  </si>
  <si>
    <t>LIC. EN CONTADURÍA PUBLICA</t>
  </si>
  <si>
    <t>ACEVEDO CANALES, SALOMÓN BENEDICTO</t>
  </si>
  <si>
    <t xml:space="preserve">ASISTENTE ADMINISTRATIVO </t>
  </si>
  <si>
    <t>RECINOS FLORES, DAVID ISRAEL</t>
  </si>
  <si>
    <t>LOPEZ, GUILLERMO</t>
  </si>
  <si>
    <t>RUANO SANTACRUZ, MIGUEL ANGEL</t>
  </si>
  <si>
    <t>FERNANDEZ PRIETO, OMAR OSWALDO</t>
  </si>
  <si>
    <t>CORTEZ RIVAS, ANA ODILIA</t>
  </si>
  <si>
    <t>RAMOS ORTIZ, DANIEL ANTONIO</t>
  </si>
  <si>
    <t>NAVIDAD GARCIA, LUCIO</t>
  </si>
  <si>
    <t>PERSONAL DE SERVICIO  I</t>
  </si>
  <si>
    <t>SANDOVAL ESCOBAR, IRENE</t>
  </si>
  <si>
    <t>OVIEDO MACHÓN, MILTON EDGARDO</t>
  </si>
  <si>
    <t>LIC. EN ADMINSTRACION DE EMPRESAS</t>
  </si>
  <si>
    <t>JUAREZ ROBERTO, IRIS JANETH</t>
  </si>
  <si>
    <t>AUXILIAR DE MAESTRA</t>
  </si>
  <si>
    <t>DIMAS HERRERA, FLOR DE MARIA</t>
  </si>
  <si>
    <t>FUENTES GONZALEZ, PATRICIA</t>
  </si>
  <si>
    <t>CABRERA DE ALVARADO, LUCIA GUADALUPE</t>
  </si>
  <si>
    <t>MAESTRA</t>
  </si>
  <si>
    <t xml:space="preserve">LANDAVERDE GALDAMEZ, ROSALBA BEATRIZ </t>
  </si>
  <si>
    <t>LICENCIADA EN PSICOLOGIA</t>
  </si>
  <si>
    <t>MEJIA DE MOLINA, MARTHA MARIA</t>
  </si>
  <si>
    <t>LIC. EN CIENCIAS JURÍDICAS Y MASTER EN DESARROLLO LOCAL</t>
  </si>
  <si>
    <t>MAGARIN DE ESPERANZA, LIDUVINA DEL CARMEN</t>
  </si>
  <si>
    <t>GOMEZ GARCIA, NEBI SMERDI</t>
  </si>
  <si>
    <t>LIC. EN ADMINISTRACIÓN DE EMPRESAS Y LIC. EN MERCADOTECNIA</t>
  </si>
  <si>
    <t>CASTILLO LEMUS, JORGE ALBERTO</t>
  </si>
  <si>
    <t>RIVAS AYALA, JOSE CELVIN</t>
  </si>
  <si>
    <t xml:space="preserve">CLAROS DE CABALLERO, IRMA ELENA </t>
  </si>
  <si>
    <t>LIC. EN CIENCIAS JURIIDICAS</t>
  </si>
  <si>
    <t>ROSA, TANIA CAMILA</t>
  </si>
  <si>
    <t>DIRECCION GENERAL DE DERECHOS HUMANOS</t>
  </si>
  <si>
    <t>CASTILLO PEREZ-GOMEZ, JOSE MANUEL</t>
  </si>
  <si>
    <t>RAIMUNDO PEÑATE, DILCIA DE LOS ANGELES</t>
  </si>
  <si>
    <t>LIC. EN ECONOMIA, MASTER EN ECONOMIA DEL MEDIO AMBIENTE Y RECURSOS NATURALES</t>
  </si>
  <si>
    <t>ABREGO DE MIRA, ADA CRISTINA</t>
  </si>
  <si>
    <t xml:space="preserve">LIC. EN RELACIONES INTERNACIONALES </t>
  </si>
  <si>
    <t>MARTINEZ RIVAS, JULIA VERONICA</t>
  </si>
  <si>
    <t>LIC. EN CIENCIAS JURÍDICAS</t>
  </si>
  <si>
    <t>EGRESADA DE LIC. EN RELACIONES INTERNACIONALES</t>
  </si>
  <si>
    <t>ROSALES RIVAS, BLANCA ESMERALDA</t>
  </si>
  <si>
    <t>ABREGO GRANADOS, ROXANA PATRICIA</t>
  </si>
  <si>
    <t>ASISTENTE EJECUTIVA</t>
  </si>
  <si>
    <t>ESCOBAR SANTOS,  AIDA LUZ</t>
  </si>
  <si>
    <t>TECNICO DE BECAS</t>
  </si>
  <si>
    <t xml:space="preserve">TECNICO </t>
  </si>
  <si>
    <t>LIC. CONTADURIA PUBLICA</t>
  </si>
  <si>
    <t>TECNICO INFORMATICO</t>
  </si>
  <si>
    <t>AGUILAR GARZA, CLAUDIA ESPERANZA</t>
  </si>
  <si>
    <t>LICENCIADA EN RELACIONES INTERNACIONALES</t>
  </si>
  <si>
    <t>MARTINEZ CARRANZA, TATIANA MARIA MARCELA</t>
  </si>
  <si>
    <t>VICEMINISTRO DE COOPERACION PARA EL DESARROLLO</t>
  </si>
  <si>
    <t>MIRANDA FLAMENCO, JAIME ALFREDO</t>
  </si>
  <si>
    <t>LEMUS DE VASQUEZ, KARLA VANESSA</t>
  </si>
  <si>
    <t>JIMENEZ, JORGE ALBERTO</t>
  </si>
  <si>
    <t>MORENO GUARDADO,  ANGEL EDGARDO</t>
  </si>
  <si>
    <t>DOMINGUEZ REYES, LUIS ALONSO</t>
  </si>
  <si>
    <t>SEXTO GRADO</t>
  </si>
  <si>
    <t>GARCIA RAMOS, OSCAR LEONEL</t>
  </si>
  <si>
    <t>COORDINADORA ADMINISTRATIVA</t>
  </si>
  <si>
    <t>MOLINA, MARIA ESTELA</t>
  </si>
  <si>
    <t>RODRIGUEZ ZALDIVAR, ANA JULIA</t>
  </si>
  <si>
    <t>AREVALO CUELLAR, CESAR ENRIQUE</t>
  </si>
  <si>
    <t>COORDINADOR DE PROYECTOS DE INFRAESTRUCTURA Y COMPETITIVIDAD</t>
  </si>
  <si>
    <t>SANCHEZ VILLALTA, CLAUDIA LISSETTE</t>
  </si>
  <si>
    <t>CASTANEDA MAGAÑA, CARLOS ALFREDO</t>
  </si>
  <si>
    <t>RAMIREZ RAMIREZ, ROBERTO ANTONIO</t>
  </si>
  <si>
    <t>BARAHONA ARTEAGA, KARLA IVETTE</t>
  </si>
  <si>
    <t xml:space="preserve"> </t>
  </si>
  <si>
    <t>JEFA DE GABINETE</t>
  </si>
  <si>
    <t>ALAS MENJIVAR, FRANCISCO JAVIER</t>
  </si>
  <si>
    <t>MENJIVAR, RIGOBERTO CONCEPCIÓN</t>
  </si>
  <si>
    <t>ASISTENTE ADMINISTRATIVA I</t>
  </si>
  <si>
    <t>FUENTE DE FINANCIAMIENTO</t>
  </si>
  <si>
    <t>SALARIO EN CATEGORIA</t>
  </si>
  <si>
    <t>CAT</t>
  </si>
  <si>
    <t>ALFARO AGUILLON, JOSE ALCIDES</t>
  </si>
  <si>
    <t>ASISTENTE ADMINISTRATIVO  II</t>
  </si>
  <si>
    <t>BONILLA BATRES, RODOLFO JOSE</t>
  </si>
  <si>
    <t>TECNICO DE RETRIBUCIONES</t>
  </si>
  <si>
    <t>ANDRADE GALINDO, ARIEL JARED</t>
  </si>
  <si>
    <t>TECNICO EN ING.CIVIL Y CONTRUCCION</t>
  </si>
  <si>
    <t>PERLERA MARTINEZ, CLAUDIA PATRICIA</t>
  </si>
  <si>
    <t>DOMINGUEZ MARTINEZ, CARLOS ROMEO</t>
  </si>
  <si>
    <t>MARTINEZ RAMOS, GLORIA EVELYN</t>
  </si>
  <si>
    <t>MEJIA MEJIA, MARINA ELSY</t>
  </si>
  <si>
    <t>INFANTE GOMEZ-LUENGO , MARIA DEL ROCIO</t>
  </si>
  <si>
    <t>PLEITES FERNANDEZ, NELSON EDMUNDO</t>
  </si>
  <si>
    <t>TECNICO DE TURISMO E INVERSION</t>
  </si>
  <si>
    <t>TECNICO DE INFORMACION COMERCIAL</t>
  </si>
  <si>
    <t>SANTOS ARAGON, OSCAR REINALDO</t>
  </si>
  <si>
    <t>HUEZO SAAVEDRA, EDGAR ALEJANDRO</t>
  </si>
  <si>
    <t>MONTOYA SILIEZAR, ANA EVELYN</t>
  </si>
  <si>
    <t>LIC. EN RELACIONES INTERNACIONALES Y POSGRADO EN EVALUACION DE PROYECTOS</t>
  </si>
  <si>
    <t>VASQUEZ AVALOS, ANA MERCEDES</t>
  </si>
  <si>
    <t>DIRECTORA GENERAL DE COOPERACION PARA EL DESARROLLO</t>
  </si>
  <si>
    <t>TECNIVO IV</t>
  </si>
  <si>
    <t>MURCIA OCHOA, JOSE OSMARO</t>
  </si>
  <si>
    <t>DIRECCION GENERAL DE DESARROLLO SOCIAL INTEGRAL</t>
  </si>
  <si>
    <t>5a</t>
  </si>
  <si>
    <t>CHICAS RODRIGUEZ, OSCAR EVERARDO</t>
  </si>
  <si>
    <t>ALEMAN DE SEGOVIA, LETICIA ELIZABETH</t>
  </si>
  <si>
    <t>CRUZ DE NAVAS , JACQUELINE</t>
  </si>
  <si>
    <t>SEGURA DE DUEÑAS, CECILIA ELIZABETH</t>
  </si>
  <si>
    <t>UNIDAD DE RECURSOS HUMANOS INSTITUCIONAL</t>
  </si>
  <si>
    <t>NOMBRES</t>
  </si>
  <si>
    <t>UBICACIÓN</t>
  </si>
  <si>
    <t>ING. AGRONOMO</t>
  </si>
  <si>
    <t>GARCIA RIVERA, MARIO ERNESTO</t>
  </si>
  <si>
    <t>LOZANO GALLEGOS, RINA YESSENIA</t>
  </si>
  <si>
    <t>LIC.EN RELACIONES INTERNACIONALES</t>
  </si>
  <si>
    <t>ENCARGADA DE CORRESPONDENCIA DEL DESPACHO</t>
  </si>
  <si>
    <t>LOPEZ MARROQUIN, MARLON SAUL</t>
  </si>
  <si>
    <t xml:space="preserve">BACHILER OPCION COMERCIO Y ADMINISTRACION </t>
  </si>
  <si>
    <t>HUEZO MENENDEZ, MARIO EDGARDO</t>
  </si>
  <si>
    <t>LIC.EN ECONOMIA</t>
  </si>
  <si>
    <t>LIC.EN RELACIONES PUBLICAS Y COMUNCACIONES</t>
  </si>
  <si>
    <t>BACHILLER GENERAL</t>
  </si>
  <si>
    <t>JEFATURA DE GABINETE</t>
  </si>
  <si>
    <t>PORTILLO VAQUERANO, EDITH LIZETH</t>
  </si>
  <si>
    <t>LIC. EN COMUNICACIÓN SOCIAL</t>
  </si>
  <si>
    <t xml:space="preserve">UNIDAD DE COMUNICACIONES </t>
  </si>
  <si>
    <t>PASCASIO, MARIO RENE</t>
  </si>
  <si>
    <t>FOTOGRAFO</t>
  </si>
  <si>
    <t>RODRIGUEZ ALAS, ALMA KORITZA</t>
  </si>
  <si>
    <t>REDACTOR</t>
  </si>
  <si>
    <t>JACOBO VANEGAS, CINDY MILENA</t>
  </si>
  <si>
    <t>DISEÑADORA GRAFICA</t>
  </si>
  <si>
    <t xml:space="preserve">TECNICO EN DISEÑO GRAFICO </t>
  </si>
  <si>
    <t>GALLARDO CHAVEZ, JUAN CARLOS ORLANDO</t>
  </si>
  <si>
    <t>JEFE DE PRENSA</t>
  </si>
  <si>
    <t>LANDAVERDE FLORES, MARGARITA MIRIAM</t>
  </si>
  <si>
    <t>IEESFORD</t>
  </si>
  <si>
    <t>COORDINADORA DE EDUCACION A DISTANCIA</t>
  </si>
  <si>
    <t>AGUILAR VELASQUEZ, KARLA VERONICA</t>
  </si>
  <si>
    <t>NUÑEZ DE SAADE, LUZ ELENA</t>
  </si>
  <si>
    <t>HOLMES, STEVEN TAYLOR</t>
  </si>
  <si>
    <t>CASTILLO BEHJET, VIOLETA CAROLINA</t>
  </si>
  <si>
    <t xml:space="preserve">LIC. Y MASTER EN CIENCIAS DEL LENGUAJE </t>
  </si>
  <si>
    <t>LOVOS DE MARTINEZ, FATIMA DE MARIA</t>
  </si>
  <si>
    <t>VICEMINISTRO DE RREE, INTEGRACION Y PROMOCION ECONOMICA</t>
  </si>
  <si>
    <t>VICEMINISTERIO DE RELACIONES EXTERIORES, INTEGRACION Y PROMOCION ECONOMICA</t>
  </si>
  <si>
    <t>BATISTA SOLORZANO JOSE ROBERTO</t>
  </si>
  <si>
    <t>DIRECTOR DE CEREMONIAL DIPLOMATICO</t>
  </si>
  <si>
    <t xml:space="preserve">TECNICO ENLACE CUERPO DIPLOMATICO </t>
  </si>
  <si>
    <t>MARTINEZ, PATRICIA LORENA</t>
  </si>
  <si>
    <t>MENJIVAR  BENITEZ, RAUL ALEXANDER</t>
  </si>
  <si>
    <t>MARTINEZ DE SANCHEZ, MARIA ELENA</t>
  </si>
  <si>
    <t>VELASQUEZ VANEGAS, JESSICA YAMILETH</t>
  </si>
  <si>
    <t>CHAVEZ PICHE, MILTA MORENA</t>
  </si>
  <si>
    <t>REYES LAZO, KENNEDY OBED</t>
  </si>
  <si>
    <t>COLABORADOR/TECNICO DE EUROPA</t>
  </si>
  <si>
    <t>TECNICO  II</t>
  </si>
  <si>
    <t>DIRECTOR DE AFRICA, ASIA Y OCEANIA</t>
  </si>
  <si>
    <t>LI MARTINEZ, YEH LOURDES</t>
  </si>
  <si>
    <t>DIRECTOR DE ASUNTOS MULTILATERALES</t>
  </si>
  <si>
    <t>COLABORADOR/TECNICO DE ASUNTOS MULTILATERALES</t>
  </si>
  <si>
    <t>EGRESADA LICENCIADA EN CIENCIAS JURIDICAS</t>
  </si>
  <si>
    <t>EGRESADA DE LIC.EN RELACIONES INTERNACIONALES</t>
  </si>
  <si>
    <t>SOMOZA DE BATISTA, JULIA MARIA</t>
  </si>
  <si>
    <t>BLANCO DE HERNANDEZ, YENSI FLORIBEL</t>
  </si>
  <si>
    <t>LIC.EN CIENCIAS JURIDICAS</t>
  </si>
  <si>
    <t>GOMEZ ASTURIAS, VIDA EUGENIA</t>
  </si>
  <si>
    <t>DIRECCION GENERAL DE SOBERANIA E INTEGRIDAD TERRITORIAL</t>
  </si>
  <si>
    <t xml:space="preserve">LIC. EN CIENCIAS JURIDICAS </t>
  </si>
  <si>
    <t>MARTINEZ MORENO, MIGUEL ALFREDO</t>
  </si>
  <si>
    <t>DR. EN JURISPRUDENCIA Y CIENCIAS SOCIALES</t>
  </si>
  <si>
    <t>DIRECTORA GENERAL ADJUNTA (AD HONOREM)</t>
  </si>
  <si>
    <t>GARCIA MELARA, JUAN</t>
  </si>
  <si>
    <t>6° GRADO</t>
  </si>
  <si>
    <t>PERSONAL DE CAMPO ,DESTACADO EN GARITA PALMERA,AHUACHAPAN</t>
  </si>
  <si>
    <t>FUENTES, CONCEPCION DE MARIA</t>
  </si>
  <si>
    <t>AVILES, HERIBERTO</t>
  </si>
  <si>
    <t>DIRECTOR GENERAL  DE DESARROLLO SOCIAL INTEGRAL</t>
  </si>
  <si>
    <t>DIRECTOR DE ASUNTOS AMBIENTALES</t>
  </si>
  <si>
    <t>DIRECTORA DE ASUNTOS SOCIALES</t>
  </si>
  <si>
    <t>VICEMINISTERIO DE COOPERACION PARA EL DESARROLLO</t>
  </si>
  <si>
    <t>MORALES QUINTERO, ZEIDY ROSIMAR</t>
  </si>
  <si>
    <t>SORIANO AYALA, MARCELA</t>
  </si>
  <si>
    <t>COLINDRES OTERO, EDUARDO</t>
  </si>
  <si>
    <t>JEFE DEL DEPARTAMENTO DE BECAS</t>
  </si>
  <si>
    <t>SOLORZANO DE PORTILLO, MAYRA LUZ</t>
  </si>
  <si>
    <t>ING.EN SISTEMAS Y COMPUTACION</t>
  </si>
  <si>
    <t>ING. EN SISTEMAS Y COMPUTACION</t>
  </si>
  <si>
    <t>MEJICANOS RODRIGUEZ, MARTA ISABEL</t>
  </si>
  <si>
    <t>TRAMITADOR</t>
  </si>
  <si>
    <t>FUNES MEJIA, JOSE ERNESTO</t>
  </si>
  <si>
    <t>ESCOBAR PALMA, KARLA MARIA</t>
  </si>
  <si>
    <t>LIC. EN ARQUITECTURA</t>
  </si>
  <si>
    <t>GARAY ARANIVA, RYNA ELIZABETH</t>
  </si>
  <si>
    <t>DIRECTORA DE COOPERACION BILATERAL</t>
  </si>
  <si>
    <t>ING.EN ALIMENTOS</t>
  </si>
  <si>
    <t>MAYORGA GUEVARA, IRMA MARINELA</t>
  </si>
  <si>
    <t>VELASQUEZ DE CLAROS, SORAYA IVETTE</t>
  </si>
  <si>
    <t>ING. EN COMPUTACION</t>
  </si>
  <si>
    <t>DIRECTORA DE PROMOCION ECONOMICA</t>
  </si>
  <si>
    <t>ESTEVEZ SANDOVAL, ELOISA MARIELL</t>
  </si>
  <si>
    <t>TECNICO DE LA DGSE</t>
  </si>
  <si>
    <t>TECNICO DE ANALISIS Y SEGUIMIENTO DE LA GESTION DIPLOMATICA</t>
  </si>
  <si>
    <t>TECNICO DE LOGISTICA Y MANEJO DE PERSONAL DE LA RED DIPLOMATICA</t>
  </si>
  <si>
    <t>BACHILLERATO, ESTUDIANTE DE 4TO.AÑO DE LIC.EN RELACIONES INTERNACIONALES</t>
  </si>
  <si>
    <t>DIRECTOR DE ASUNTOS CONSULARES</t>
  </si>
  <si>
    <t>ORTEGA SANTOS, KELLY VERANIA</t>
  </si>
  <si>
    <t>OLIVARES GUTIERREZ, JORGE JOSE DOMINGO</t>
  </si>
  <si>
    <t>ING.AGROECOLOGICO</t>
  </si>
  <si>
    <t>TECNICO DE PLANIFICACION Y EVALUACION CONSULAR</t>
  </si>
  <si>
    <t>PINEDA ZAVALA, GERSON DOROTEO</t>
  </si>
  <si>
    <t>TECNICO DE TRAMITES Y  REGISTRO EN OFIC.SAN MIGUEL</t>
  </si>
  <si>
    <t>LIC.EN ADMINISTRACION DE EMPRESAS</t>
  </si>
  <si>
    <t>PEREZ CARLO, SONIA NOEMI</t>
  </si>
  <si>
    <t>GALDAMEZ DE GALDAMEZ, LAURA ESTER</t>
  </si>
  <si>
    <t>TECNICO DE NOTARIADO</t>
  </si>
  <si>
    <t>SEGOVIA GOMEZ, JOSE GUILLERMO</t>
  </si>
  <si>
    <t>ZELAYA ORELLANA, KARLA VERONICA</t>
  </si>
  <si>
    <t>BACHILLER EN COMPUTACION</t>
  </si>
  <si>
    <t>GAMEZ MENJIVAR, SILVIA IVANIA</t>
  </si>
  <si>
    <t>BACHILLER OPCION CONTADURIA</t>
  </si>
  <si>
    <t>BARAHONA ANAYA, MARIA LUISA</t>
  </si>
  <si>
    <t>BACHILLER ACADEMICO</t>
  </si>
  <si>
    <t>CASTILLO GARCIA, RUTH ISABEL</t>
  </si>
  <si>
    <t>BACHILLER ACADEMICO OPCION CIENCIAS NATURALES</t>
  </si>
  <si>
    <t>RAMOS HERNANDEZ, JUAN FRANCISCO</t>
  </si>
  <si>
    <t>CHIQUILLO GARCIA, CLAUDIA MARIELA</t>
  </si>
  <si>
    <t>VELASCO QUINTANILLA, REGINA MERCEDES</t>
  </si>
  <si>
    <t>LOPEZ DE CORTEZ, REYNA MARLENY</t>
  </si>
  <si>
    <t>ROSALES DE JUAREZ, ZOILA ESPERANZA</t>
  </si>
  <si>
    <t>LIC. EN MERCADOTENIA Y PUBLICIDAD</t>
  </si>
  <si>
    <t>LIC. EN ADMINISTRACION DE EMPRESAS CON MAESTRIA EN CREACION Y DIRECCION DE EMPRESAS</t>
  </si>
  <si>
    <t>VASQUEZ MARTINEZ, ELSY JUDITH</t>
  </si>
  <si>
    <t>JOVEL DE VASQUEZ, NINEL AMANDA</t>
  </si>
  <si>
    <t>ORDENANZA DE LA DG DE DERECHOS HUMANOS</t>
  </si>
  <si>
    <t>SUIRA CABALLERO, ARCINIO ALCY</t>
  </si>
  <si>
    <t>COORDINADOR GENERAL DE LA COMISION NACIONAL DE BUSQUEDA DE NIÑAS Y NIÑOS DESAPARECIDOS DURANTE EL CONFLICTO ARMANDO INTERNO</t>
  </si>
  <si>
    <t>LIC.EN FILOSOFIA Y MASTER EN DERECHOS HUMANOS Y EDUCACION PARA LA PAZ</t>
  </si>
  <si>
    <t>LOPEZ, ROSAURA VERONICA</t>
  </si>
  <si>
    <t>INVESTIGADOR DE LA COMISION NACIONAL DE BUSQUEDA DE NIÑAS Y NIÑOS DESAPARECIDOS DURANTE EL CONFLICTO ARMANDO INTERNO</t>
  </si>
  <si>
    <t>ORTEGA ZAMORA, KARLA MARICELA</t>
  </si>
  <si>
    <t>EGRESADA DE LIC.EN IDIOMA INGLES</t>
  </si>
  <si>
    <t>ROCHAC HERNANDEZ, MARIA JULIANA</t>
  </si>
  <si>
    <t>ORDENANZA DE LA COMISION NACIONAL DE BUSQUEDA DE NIÑAS Y NIÑOS DESAPARECIDOS DURANTE EL CONFLICTO ARMANDO INTERNO</t>
  </si>
  <si>
    <t>BACHILLER EN COMERCIO Y ADMON. OPC. SECREATARIAO</t>
  </si>
  <si>
    <t>UNIDAD DE TECNOLOGIAS DE LA INFORMACION Y TELECOMUNICACIONES</t>
  </si>
  <si>
    <t>MERLOS HERRERA, TRANSITO ESMERALDA</t>
  </si>
  <si>
    <t>TECNICO EN PLATAFORMA OPERATIVA</t>
  </si>
  <si>
    <t>TECNICO EN REDES DE DATOS</t>
  </si>
  <si>
    <t>TECNICO AUXILIAR DE INSTALACION</t>
  </si>
  <si>
    <t>DIRECTOR DE AREA DE IMPLEMENTACION  DE SISTEMAS</t>
  </si>
  <si>
    <t>FLORES, KELLY GUADALUPE</t>
  </si>
  <si>
    <t>TECNICO DESARROLLADOR DE SISTEMAS</t>
  </si>
  <si>
    <t>TECNICO EN SERVICIOS DE MENSAJERIA ELECTRONICA</t>
  </si>
  <si>
    <t>PEREZ MARTINEZ, ROXANA HEIDE</t>
  </si>
  <si>
    <t>ING.EN SISTEMAS INFORMATICOS</t>
  </si>
  <si>
    <t>DIRECTOR DE LA UNIDAD DE PLANIFICACION, DESARROLLO INSTITUCIONAL Y CALIDAD</t>
  </si>
  <si>
    <t>UNIDAD DE PLANIFICACION ,DESARROLLO INSTITUCIONAL Y CALIDAD</t>
  </si>
  <si>
    <t>RODAS CASTILLO, SANDRA MIGDALIA</t>
  </si>
  <si>
    <t>LIC. EN RELACIONES INTERNACIONALES Y DIPLOMADO EN ONG´S</t>
  </si>
  <si>
    <t>RIVAS ESPINOZA, ANA GUADALUPE</t>
  </si>
  <si>
    <t>ORELLANA CORDOVA, EVELYN ALEJANDRA</t>
  </si>
  <si>
    <t>CARBAJAL DE BONILLA, SILVIA IBETH</t>
  </si>
  <si>
    <t>BACHILLER COMERCIAL OPCION CONTADOR</t>
  </si>
  <si>
    <t>PEREZ CHICAS, GERSON ELIMELEC</t>
  </si>
  <si>
    <t>MANZANARES CONTRERAS,  ANA PATRICIA</t>
  </si>
  <si>
    <t>HERRERA PEÑATE, OSCAR EDUARDO</t>
  </si>
  <si>
    <t>DIAZ CABRERA, ROSA ELVIRA</t>
  </si>
  <si>
    <t>ASISTENTE ADMINSITRATIVO III</t>
  </si>
  <si>
    <t>TORRES DE BARBON, ELVETIA MARIBEL</t>
  </si>
  <si>
    <t>GUERRERO CARDOZA, JOSE FERNANDO</t>
  </si>
  <si>
    <t>BONILLA ESPINAL, YESENIA ELVIRA</t>
  </si>
  <si>
    <t>VIVIDOR OLIVARES, SILVIA JEANETHE</t>
  </si>
  <si>
    <t>ORDENANZA DEL CENTRO TERNURA</t>
  </si>
  <si>
    <t>JEFE DE CLINICA EMPRESARIAL</t>
  </si>
  <si>
    <t>MEDICO GENERAL(4 HORAS DIARIAS)</t>
  </si>
  <si>
    <t>ODONTOLOGO (4 HORAS DIARIAS)</t>
  </si>
  <si>
    <t>DIRECTOR DE LA UNIDAD FINANCIERA INSTITUCIONAL</t>
  </si>
  <si>
    <t>UNIDAD FINANCIERA INSTITUCIONAL</t>
  </si>
  <si>
    <t>CALLES DE LOPEZ, BLANCA YOLANDA</t>
  </si>
  <si>
    <t>JEFE DEL DEPARTAMENTO DE CONTROL DE FONDOS DEL SERVICIO EXTERIOR Y ORGANISMOS INTERNANCIONAES</t>
  </si>
  <si>
    <t>RODRIGUEZ DE MARTINEZ, AMINTA YHOSHABETH</t>
  </si>
  <si>
    <t>VELASQUEZ LOVOS, RAFAEL ANTONIO</t>
  </si>
  <si>
    <t>BACHILLER CONTARDOR</t>
  </si>
  <si>
    <t>ALVARADO DE ALEMAN, DORIS HAYDEE</t>
  </si>
  <si>
    <t>PAGADOR AUXILIAR DE LA SEDE</t>
  </si>
  <si>
    <t>PAGADOR AUXILIAR Y ENCARGADO DE FCMF-SERVICIO EXTERIOR</t>
  </si>
  <si>
    <t>TECNICO FINANCIERO</t>
  </si>
  <si>
    <t>BACHILLER CONTADOR</t>
  </si>
  <si>
    <t>RECINOS BARRIENTOS, DANILO ALEXANDER</t>
  </si>
  <si>
    <t>TECNICO CONTABLE</t>
  </si>
  <si>
    <t>MARTINEZ DE QUEVEDO, SONIA CONCEPCION</t>
  </si>
  <si>
    <t>UNIDAD DE INFRAESTRUCTURAS Y SERVICIOS GENERALES</t>
  </si>
  <si>
    <t>FLORES ORELLANA, INGRID SOFIA</t>
  </si>
  <si>
    <t>BACHILLER COMERCIAL OPCION CONTADURIA</t>
  </si>
  <si>
    <t>CASTILLO BATLLE, ROBERTO EDUARDO</t>
  </si>
  <si>
    <t>ENCARGADO DE SUMINISTRO DE COMBUSTIBLE</t>
  </si>
  <si>
    <t>GARCIA, MARIO DE JESUS</t>
  </si>
  <si>
    <t>JIMENEZ, FRANCISCO ANTONIO</t>
  </si>
  <si>
    <t>PERSONAL DE MANTENIMIENTO</t>
  </si>
  <si>
    <t>INTENDENTE</t>
  </si>
  <si>
    <t>RODRIGUEZ, JOSE FELIPE</t>
  </si>
  <si>
    <t>ALVAREZ CARBALLO, CARLOS ANTONIO</t>
  </si>
  <si>
    <t>AREVALO DE MELARA, FLORENCIA LEONOR</t>
  </si>
  <si>
    <t xml:space="preserve">LIC.EN CIENCIAS JURIDICAS </t>
  </si>
  <si>
    <t>PALOMARES CHAVARRIA, IRMA OLIVIA</t>
  </si>
  <si>
    <t>ARQUITECTO</t>
  </si>
  <si>
    <t>CRUZ DE AMAYA, AVELINA CONCEPCION</t>
  </si>
  <si>
    <t>TECNICO EN SOPORTE</t>
  </si>
  <si>
    <t>ALVARENGA LOPEZ, YANIRA MERCEDES</t>
  </si>
  <si>
    <t>IBAÑEZ ESTRADA, MARIANA LIZZETTE</t>
  </si>
  <si>
    <t>ESCOBAR PACAS, MARIA DEL PILAR</t>
  </si>
  <si>
    <t>COLECTOR</t>
  </si>
  <si>
    <t>WEBMASTER</t>
  </si>
  <si>
    <t>SEXO</t>
  </si>
  <si>
    <t>GOES</t>
  </si>
  <si>
    <t>M</t>
  </si>
  <si>
    <t>1a</t>
  </si>
  <si>
    <t>ROMERO DE LEON, ANA LUZ</t>
  </si>
  <si>
    <t>JEFE DE GABINETE</t>
  </si>
  <si>
    <t>VARGAS GARCIA, DAVID EZEQUIEL</t>
  </si>
  <si>
    <t>BACHILLER OPC.CONTADURIA</t>
  </si>
  <si>
    <t>NOLASCO REYES, GRACIANO</t>
  </si>
  <si>
    <t>OFICINA DE ACCESO A LA INFORMACION PUBLICA</t>
  </si>
  <si>
    <t>MARTINEZ SERRANO, JOSE DAVID</t>
  </si>
  <si>
    <t>TECNICO DE LA OFICINA DE ACCESO A LA INFORMACION PUBLICA</t>
  </si>
  <si>
    <t>DIRECTORA DE LA UNIDAD DE COMUNICACIONES</t>
  </si>
  <si>
    <t>SECEÑA RIVERA, PATRICIA ELENA</t>
  </si>
  <si>
    <t>VILLANUEVA ANGEL, CARMEN JULIA</t>
  </si>
  <si>
    <t>EJECUTIVA DE EVENTOS</t>
  </si>
  <si>
    <t>BACHILLER TECNICO VOCACIONAL COMERCIAL OPC.CONTADURIA</t>
  </si>
  <si>
    <t>GRANDE GOMEZ, ROBERTO JOSUE</t>
  </si>
  <si>
    <t>EDITOR</t>
  </si>
  <si>
    <t>AZUCENA RIVAS, MORENA LIDIA</t>
  </si>
  <si>
    <t>LIC.EN PERIODISMO Y MASTER EN EN DOCENCIA E INVEST.EDUCATIVA</t>
  </si>
  <si>
    <t>VIDES CHACON, CLAUDIA ISABELA</t>
  </si>
  <si>
    <t>LIC.EN COMUNICACIÓN SOCIAL</t>
  </si>
  <si>
    <t>MELENDEZ DE LOPEZ, MARIA DE LOS ANGELES</t>
  </si>
  <si>
    <t>LIC.EN COMUNICACIÓN Y PERIODISMO</t>
  </si>
  <si>
    <t>OCHOA LOPEZ, CARLOS EDUARDO</t>
  </si>
  <si>
    <t>ZEPEDA MARTINEZ, HERBERT OSWALDO</t>
  </si>
  <si>
    <t>LIC.EN RELACIONES PUBLICA Y COMUNICACIONES CON PRE-ESPECIALIZACION EN PROTOCOLO Y DIPLOMACIA</t>
  </si>
  <si>
    <t>CUELLAR DE YAMAGIWA, NELLY YOHANA</t>
  </si>
  <si>
    <t>SECRETARIA GENERAL DEL IEESFORD</t>
  </si>
  <si>
    <t>LIC.EN RELACIONES INTERNACIONALES Y MATER EN CIENCIAS POLITICAS</t>
  </si>
  <si>
    <t>TECNCIO VIII</t>
  </si>
  <si>
    <t>TECNICO DE LA BIBLIOTECA</t>
  </si>
  <si>
    <t>PORTAL DE SERVELLON, MARTHA EUGENIA</t>
  </si>
  <si>
    <t>SILHY SACA, FRANCISCO GUILLERMO</t>
  </si>
  <si>
    <t>CHAVEZ PORTILLO, CLARA LUZ</t>
  </si>
  <si>
    <t>NOVA CLAROS, LUIS ALBERTO</t>
  </si>
  <si>
    <t>ENCARGADA DE SECCION DE PASAPORTES</t>
  </si>
  <si>
    <t>UCEDA GUEVARA, PATRICIA GRISELDA</t>
  </si>
  <si>
    <t>GONZALEZ REYES, ANTONIA LUISA</t>
  </si>
  <si>
    <t>DIRECTORA DE ASUNTOS ADMINISTRATIVOS</t>
  </si>
  <si>
    <t>REINA, ANSELMO ELIAS</t>
  </si>
  <si>
    <t>ENCARGADO DE MONTAJES</t>
  </si>
  <si>
    <t xml:space="preserve">MOTORISTA </t>
  </si>
  <si>
    <t>VALENCIA CASTRO, KARLA VANESSA</t>
  </si>
  <si>
    <t>COLABORADOR/TECNICO EN INTEGRACION CENTROAMERICANA</t>
  </si>
  <si>
    <t>DIRECTORA DE NORTE, SURAMERICA Y EL CARIBE</t>
  </si>
  <si>
    <t>COLABORADOR/TECNICO DE NORTE, SURAMERICA Y EL CARIBE</t>
  </si>
  <si>
    <t>CHAVEZ MORAN, JOSE ROBERTO</t>
  </si>
  <si>
    <t>LIZAMA MARROQUIN, OSCAR JOSE DAVID</t>
  </si>
  <si>
    <t>COLABORADORA TECNICA EN CONTRATACION PUBLICA Y ASESORIA INTERNA</t>
  </si>
  <si>
    <t>COLABORADORA TECNICA EN COOPERACION JURIDICA INTERNACIONAL</t>
  </si>
  <si>
    <t>COLABORADORA TECNICA EN NEGOCIACION Y TRATADOS</t>
  </si>
  <si>
    <t>COLABORADOR TECNICO EN NEGOCIACION Y TRATADOS</t>
  </si>
  <si>
    <t>COLABORADORATECNICA EN ESTUDIOS JURIDICOS PARA ASUNTOS DE OEA Y ONU</t>
  </si>
  <si>
    <t>DIRECTOR GENERAL DE SOBERANIA E INTEGRIDAD TERRITORIAL Y PRESIDENTE DE LA COMISION DE SEGUIMIENTO EL SALVADOR-HONDURAS, SECCION EL SALVADOR, AD HONOREM</t>
  </si>
  <si>
    <t>TECNICO DE LA COMISION DE SEGUIMIENTO EL SALVADOR-HONDURAS, SECCION EL SALVADOR</t>
  </si>
  <si>
    <t>DIRECTOR DE LIMITES Y ASUNTOS FRONTERIZOS</t>
  </si>
  <si>
    <t>TECNICO DE INGENIERIA DE LA DIRECCION DE LIMITES Y ASUNTOS FRONTERIZOS</t>
  </si>
  <si>
    <t>TECNICO JURIDICO DE LA DIRECCION DE LIMITES Y ASUNTOS FRONTERIZOS</t>
  </si>
  <si>
    <t>PERSONAL DE CAMPO DE LA DIRECCION DE ASUNTOS MARITIMOS Y ARCHIVO HISTORICO</t>
  </si>
  <si>
    <t>DIRECTOR DE ESTUDIOS ESTRATEGICOS DE LA UNIDAD COORDINADORA DE ASUNTOS FRONTERIZOS</t>
  </si>
  <si>
    <t>TECNICO DE ORGANIZACIÓN DE LA COMISION DE SEGUIMIENTO EL SALVADOR-HONDURAS, SECCION EL SALVADOR</t>
  </si>
  <si>
    <t>TECNICO CARTOGRAFO DE LA COMISION DE SEGUIMIENTO EL SALVADOR-HONDURAS, SECCION EL SALVADOR</t>
  </si>
  <si>
    <t>TECNICO  JURIDICO DE LA COMISION DE SEGUIMIENTO EL SALVADOR-HONDURAS, SECCION EL SALVADOR</t>
  </si>
  <si>
    <t>TECNICO JURIDICO DE LA SECCION DE ADMINISTRACION</t>
  </si>
  <si>
    <t>TECNICO DE ASUNTOS AMBIENTALES</t>
  </si>
  <si>
    <t>DIRECTORA DE GRUPOS POBLACIONALES</t>
  </si>
  <si>
    <t>OFICINA NACIONAL DEL PROYECTO DE INTEGRACION Y DESARROLLO DE MESOAMERICA</t>
  </si>
  <si>
    <t>DIRECCION GENERAL DE COOPERACION  PARA EL DESARROLLO</t>
  </si>
  <si>
    <t>LOPEZ GUZMAN, ZULMA ENEYDA</t>
  </si>
  <si>
    <t>MIRANDA DE RIVAS, ADA CAROLINA</t>
  </si>
  <si>
    <t>TECNICO DE COOPERACION MULTILATERAL REGIONAL Y ORGANISMOS FINANCIEROS INTERNACIONALES</t>
  </si>
  <si>
    <t>TECNICO DE LA DIRECCION DE COOPERACION NO OFICIAL Y DESCENTRALIZADA</t>
  </si>
  <si>
    <t>VALENCIA DE MEDRANO, VIOLETA</t>
  </si>
  <si>
    <t>MELGAR CARDOZA, JACQUELINE BEATRIZ</t>
  </si>
  <si>
    <t>DIRECTORA DE BECAS, ESTUDIO Y FORMACION DE COOPERACION Y DESARROLLO</t>
  </si>
  <si>
    <t>TECNICO DE ESTUDIOS EN COOPERACION Y DESARROLLO</t>
  </si>
  <si>
    <t>CAÑAS HERNANDEZ , CRUZ MARIA</t>
  </si>
  <si>
    <t>BACHILLER GENERAL Y ESTUDIANTE DE LIC.EN INFORMATICA</t>
  </si>
  <si>
    <t>TECNICO ENCARGADA DE TESORERIA</t>
  </si>
  <si>
    <t>15/01/97 al 11/03/99 y del 17/07/2001 al 31/12/2011 y del 03/01/2012 a la fecha</t>
  </si>
  <si>
    <t>JEFE DEL DEPARTAMENTO DE COOPERACION  SUR SUR</t>
  </si>
  <si>
    <t>TECNICO EN COOPERACION SUR SUR</t>
  </si>
  <si>
    <t>MEJIA VALENCIA, JOSE MARIA</t>
  </si>
  <si>
    <t>TECNICO DE COOPERACION  NORTE SUR</t>
  </si>
  <si>
    <t>OLMEDO CHAVEZ, TANIA VANESSA</t>
  </si>
  <si>
    <t>TECNICO DE LA OFICINA DE ATENCION AL COOPERANTE Y AL CIUDADANO</t>
  </si>
  <si>
    <t>HENRIQUEZ HENRIQUEZ, ELLEN VICTORIA</t>
  </si>
  <si>
    <t>TECNICO DE TEMAS BILATERALES Y REGIONALES</t>
  </si>
  <si>
    <t>ESCOBAR SANCHEZ, LAURA DEL CARMEN</t>
  </si>
  <si>
    <t>SAMOUR SANTILLANA, ALEJANDRA</t>
  </si>
  <si>
    <t xml:space="preserve">TECNICO DE FERIAS Y MISIONES </t>
  </si>
  <si>
    <t>RODRIGUEZ LUNA, FLOR DE MARIA</t>
  </si>
  <si>
    <t>TECNICO DE PROMOCION ECONOMICA</t>
  </si>
  <si>
    <t>TECNICO DE ASESORIA LEGAL</t>
  </si>
  <si>
    <t>TECNICO DE GESTION ESTRATEGICA</t>
  </si>
  <si>
    <t>SOLANO GARCIA, MANUEL ANTONIO</t>
  </si>
  <si>
    <t>COORDINADOR DE OFICINAS DESCENTRALIZADAS</t>
  </si>
  <si>
    <t>RUIZ BURGOS, KARLA YANETH</t>
  </si>
  <si>
    <t>ENCARGADA DE VISAS</t>
  </si>
  <si>
    <t>ENCARGADA DE LA OFICINA DE CENTRO DE GOBIERNO</t>
  </si>
  <si>
    <t>TECNICO DE TRAMITES Y REGISTROS(CENTRO DE GOBIERNO)</t>
  </si>
  <si>
    <t>TECNICO DE LEGALIZACION DE DOCUMENTOS(CENTRO DE GOBIERNO)</t>
  </si>
  <si>
    <t>CAMPOS ESCOBAR, HELTON OMAR</t>
  </si>
  <si>
    <t>COORDINADORA DE ANALISIS Y SEGUIMIENTO DE LA GESTION CONSULAR</t>
  </si>
  <si>
    <t>TECNIVO VII</t>
  </si>
  <si>
    <t>ASISTENTE ADMINSITRATIVO IV</t>
  </si>
  <si>
    <t>CLAROS ORTIZ, MIGUEL EDUARDO</t>
  </si>
  <si>
    <t>AGENTE OPERADOR</t>
  </si>
  <si>
    <t>DIAZ DE ULLOA, CINDY NATHALY</t>
  </si>
  <si>
    <t>HERNANDEZ DE HENRIQUEZ, ZENIA VERONICA</t>
  </si>
  <si>
    <t>VENTURA VARGAS, OSCAR EDUARDO</t>
  </si>
  <si>
    <t>HERNANDEZ BENITEZ, FERNANDO DANIEL</t>
  </si>
  <si>
    <t>DURAN ARANA, DIEGO EMMANUEL</t>
  </si>
  <si>
    <t>DIRECTORA DE LA OFICINA DE ASUNTOS CULTURALES</t>
  </si>
  <si>
    <t>OFICINA DE ASUNTOS CULTURALES</t>
  </si>
  <si>
    <t>MEJIA MARTINEZ, ALDO SALOMON</t>
  </si>
  <si>
    <t>TECNICO DE EVENTOS INSTITUCIONALES</t>
  </si>
  <si>
    <t>DIRECTOR DE PROMOCION CULTURAL</t>
  </si>
  <si>
    <t>GALDAMEZ PEREZ, JAVIER ERNESTO</t>
  </si>
  <si>
    <t>LIC.EN CIENCIAS JURIDICAS Y MATER EN DERECHO ECONOMICO</t>
  </si>
  <si>
    <t>COLABORADORA TECNICO DE INVERSIONES Y NEGOCIOS</t>
  </si>
  <si>
    <t>ASISTENTE ADMINISTRATIVO DE INVERSIONES Y NEGOCIOS</t>
  </si>
  <si>
    <t>TECNICO COMUNITARIO</t>
  </si>
  <si>
    <t>ORTIZ QUIJANO, MAYRA LORENA</t>
  </si>
  <si>
    <t>RODAS DE MENDOZA, ANA IRMA</t>
  </si>
  <si>
    <t>TECNICO  DE SISTEMAS INTERNACIONALES DE PROTECCION DE DERECHOS HUMANOS</t>
  </si>
  <si>
    <t>BAIRES DE BERNAL, NIDIA MARINA</t>
  </si>
  <si>
    <t>ESCOBAR COLORADO, JACQUELINE LISSETTE GUADALUPE</t>
  </si>
  <si>
    <t>TECNICO DE GESTION HUMANITARIA Y CUOTAS ALIMENTICIAS(CENTRO DE GOBIERNO)</t>
  </si>
  <si>
    <t>PORTILLO AYALA, ELIO ROBERTO</t>
  </si>
  <si>
    <t>COMISION NACIONAL DE BUSQUEDA DE NIÑOS/AS DESAPARECIDOS</t>
  </si>
  <si>
    <t>FLORES SOSA, ELSY LOURDES</t>
  </si>
  <si>
    <t>RAMIREZ ROSALES, YESENIA JAQUELINE</t>
  </si>
  <si>
    <t>RENDEROS, JORGE ALBERTO</t>
  </si>
  <si>
    <t>APARICIO CHICAS, HECTOR ROSEMBERG</t>
  </si>
  <si>
    <t>TORRES SEGOVIA, ANA ELIZABETH</t>
  </si>
  <si>
    <t>LIC.EN PERIODISMO</t>
  </si>
  <si>
    <t>HERNANDEZ FLAMENCO, TOMAS ATILIO</t>
  </si>
  <si>
    <t>MOTORISTA DE LA COMISION NACIONAL DE BUSQUEDA DE NIÑAS Y NIÑOS DESAPARECIDOS DURANTE EL CONFLICTO ARMADO INTERNO</t>
  </si>
  <si>
    <t>BACHILLER EN COMERCIO Y ADMON. OPC. CONTADURIA</t>
  </si>
  <si>
    <t>OFICIAL DE SEGURIDAD INFORMATICA</t>
  </si>
  <si>
    <t>DIRECTORA DEL AREA DE INFRAESTRUCTURA DE SERVIDORES</t>
  </si>
  <si>
    <t>ADMINISTRADOR DE BASE DE DATOS</t>
  </si>
  <si>
    <t>ACEVEDO CHICAS, ALFREDO JOSE</t>
  </si>
  <si>
    <t>FAJARDO MEJIA, CATHY SUGEY</t>
  </si>
  <si>
    <t>BACHILLER OP.CONTADURIA</t>
  </si>
  <si>
    <t>TECNICO DE DESARROLLO INSTITUCIONAL</t>
  </si>
  <si>
    <t>SIERRA CHICAS, DAVID ALEXANDER</t>
  </si>
  <si>
    <t>JEFE DEL DEPARTAMENTO DE PLANIFICACION</t>
  </si>
  <si>
    <t>TECNICO DE CALIDAD</t>
  </si>
  <si>
    <t>CASTILLO DE DIMAS, SANDRA GUADALUPE</t>
  </si>
  <si>
    <t>AMAYA PANIAGUA, ANA PATRICIA</t>
  </si>
  <si>
    <t>TECNICO DE CONTRATACIONES</t>
  </si>
  <si>
    <t>BENITEZ GUZMAN, OSCAR ARMANDO</t>
  </si>
  <si>
    <t>JEFE DEL DEPTO.DE SELECCIÓN  Y DESARROLLO DE PERSONAL</t>
  </si>
  <si>
    <t>CONTRERAS DE VELASQUEZ, ANTONIA DAMARIS</t>
  </si>
  <si>
    <t>PROFESORA DE EDUCACION PARVULARIA</t>
  </si>
  <si>
    <t>FLORES ALEGRIA, PATRICIA DEL CARMEN</t>
  </si>
  <si>
    <t>CORTEZ SEGURA, SADY MARIA</t>
  </si>
  <si>
    <t>DOCTORA EN MEDICINA Y MASTER EN SALUD PUBLICA</t>
  </si>
  <si>
    <t>TRAMITADORA</t>
  </si>
  <si>
    <t xml:space="preserve">TECNICO   DE CONTROL FONDOS </t>
  </si>
  <si>
    <t>PARADA DE QUIÑONEZ, MARIA GLADIS</t>
  </si>
  <si>
    <t>JEFE DEL DEPTO. DE  ADMINISTRACION DE PROYECTOS</t>
  </si>
  <si>
    <t>TECNICO DE SEGUIMIENTO A PROYECTOS</t>
  </si>
  <si>
    <t>LIC.EN CONTADURIA PUBLICA</t>
  </si>
  <si>
    <t>ORELLANA DE MORALES, MARIBEL GLADIS</t>
  </si>
  <si>
    <t>JEFE DEL DEPTO.DE CONTABILIDAD</t>
  </si>
  <si>
    <t>SORIANO MARTINEZ, SANDRA CECILIA</t>
  </si>
  <si>
    <t>VELA DE VELASCO, PATRICIA MARGARITA</t>
  </si>
  <si>
    <t>JUAREZ HERNANDEZ, ORLANDO ENRIQUE</t>
  </si>
  <si>
    <t>AUXILIAR DE MECANICO</t>
  </si>
  <si>
    <t>MOTORISTA(OFICINA SAN MIGUEL)</t>
  </si>
  <si>
    <t>CORDOVA, HECTOR ANTONIO</t>
  </si>
  <si>
    <t>COLABORADOR TECNCIO DE CONTROL DE BIENES EN EL SERVICIO EXTERIOR</t>
  </si>
  <si>
    <t>COLABORADOR TECNICO DE ALMACEN</t>
  </si>
  <si>
    <t>COLABORADOR TECNICO  DE CONTROL DE BIENES EN EL TERRITORIO NACIONAL</t>
  </si>
  <si>
    <t>COORDINADOR DE MANTENIMIENTO</t>
  </si>
  <si>
    <t>CERRITOS LOZANO, RAUL ANTONIO</t>
  </si>
  <si>
    <t>ZAPATA, JOSE MAURICIO</t>
  </si>
  <si>
    <t>TECNICO EN SEGUIMIENTO DE SABS</t>
  </si>
  <si>
    <t>TECNICO EN ELABORACION DE CONTRATOS</t>
  </si>
  <si>
    <t>TECNICO EN LICITACIONES</t>
  </si>
  <si>
    <t>COTO CEVALLOS, VIRGINIA DEL PILAR</t>
  </si>
  <si>
    <t>IRAHETA DE RIVERA, NURIA ESMERALDA</t>
  </si>
  <si>
    <t>TECNICO DE LIBRE GESTION</t>
  </si>
  <si>
    <t>TECNICO EN LIBRE GESTION</t>
  </si>
  <si>
    <t>ESCALANTE DE FIGUEROA, SOFIA EUGENIA</t>
  </si>
  <si>
    <t>NIVEL ACADÉMICO</t>
  </si>
  <si>
    <t>SALARIO MÁXIMO</t>
  </si>
  <si>
    <t>SALARIO EN CATEGORÍA</t>
  </si>
  <si>
    <t>NO. DE CONTRATO/ACUERDO</t>
  </si>
  <si>
    <t>RÉGIMEN DE CONTRATACIÓN</t>
  </si>
  <si>
    <t>MARTÍNEZ BONILLA, HUGO ROGER</t>
  </si>
  <si>
    <t>MINISTRO DE RELACIONES EXTERIORES</t>
  </si>
  <si>
    <t>ING. AGRÓNOMO</t>
  </si>
  <si>
    <t>STABEN BOILLAT, JUAN CARLOS</t>
  </si>
  <si>
    <t>ESPECIALISTA PARA LOS ASUNTOS DEL SECTOR PRIVADO DEL DESPACHO</t>
  </si>
  <si>
    <t xml:space="preserve">ESPECIALISTA EN SEGUIMIENTO PARA ASUNTOS DEL DESPACHO </t>
  </si>
  <si>
    <t>LIC. EN ADMINISTRACIÓN DE EMPRESAS Y MÁSTER EN ADMÓN.. PUBLICA</t>
  </si>
  <si>
    <t>AVALOS VENTURA, RENE</t>
  </si>
  <si>
    <t>ESPECIALISTA EN TURISMO Y PROMOCIÓN</t>
  </si>
  <si>
    <t>MASTER EN DIRECCIÓN DE EMPRESAS TURÍSTICAS</t>
  </si>
  <si>
    <t>FONDOS DEL PROYECTO DE FORTALECIMIENTO DEL MINISTERIO DE RELACIONES EXTERIORES 2014-2016 CÓDIGO 2623</t>
  </si>
  <si>
    <t>PARADA DOMÍNGUEZ, JULIO MILTON</t>
  </si>
  <si>
    <t>ESPECIALISTA EN ASUNTOS LEGISLATIVOS</t>
  </si>
  <si>
    <t>LIC. EN PSICOLOGÍA Y MÁSTER EN CIENCIAS POLÍTICAS</t>
  </si>
  <si>
    <t>MORENO HENRÍQUEZ, ROBERTO</t>
  </si>
  <si>
    <t>ESPECIALISTA EN ASUNTOS POLÍTICOS</t>
  </si>
  <si>
    <t>TÉCNICO V</t>
  </si>
  <si>
    <t>ASESORA DEL DESPACHO DEL MINISTERIO DE RELACIONES EXTERIORES</t>
  </si>
  <si>
    <t>LIC. EN ECONOMÍA Y MÁSTER EN DESARROLLO Y COOPERACIÓN INTERNACIONAL,  Y MÁSTER EN POLÍTICA Y GESTIÓN PUBLICA</t>
  </si>
  <si>
    <t>URQUILLA LÓPEZ, ELISA MARISELA</t>
  </si>
  <si>
    <t xml:space="preserve">TÉCNICO EN EL DESPACHO </t>
  </si>
  <si>
    <t>TÉCNICO III</t>
  </si>
  <si>
    <t>LIC. EN MERCADEO INTERNACIONAL</t>
  </si>
  <si>
    <t>ESPECIALISTA EN COOPERACIÓN DE LA UNIDAD TÉCNICA DEL PIFCSS</t>
  </si>
  <si>
    <t>JEFE DE SECCIÓN</t>
  </si>
  <si>
    <t>ALAS ORTIZ, KARLA GEORGINA</t>
  </si>
  <si>
    <t>RODRÍGUEZ ABREGO, ELVIRA DOLORES</t>
  </si>
  <si>
    <t>MENDOZA GARCÍA, JOSÉ LUIS</t>
  </si>
  <si>
    <t>PALACIOS, JUAN JOSÉ</t>
  </si>
  <si>
    <t>MARTÍNEZ, REINA ISABEL</t>
  </si>
  <si>
    <t>NOVENO GRADO Y PRIMER AÑO DE BACHILLERATO</t>
  </si>
  <si>
    <t>LIC. EN CIENCIAS JURÍDICAS Y LIC. EN RELACIONES INTERNACIONALES</t>
  </si>
  <si>
    <t>RODRÍGUEZ CASTANEDA, ROXANA BEATRIZ</t>
  </si>
  <si>
    <t>ASISTENTE ADMINISTRATIVA DE LA JEFATURA DE GABINETE</t>
  </si>
  <si>
    <t>CASTILLO AYALA, IRIS BEATRIZ</t>
  </si>
  <si>
    <t>RODRIGUEZ SANTILLANA, CESAR ALFONSO</t>
  </si>
  <si>
    <t>COORDINADOR GENERAL ADMINISTRATIVO-FINANCIERO Y OFICIAL DE INFORMACION AD INTERIM Y AD HONOREM</t>
  </si>
  <si>
    <t>COORDINACION GENERAL ADMINISTRATIVA Y FINANCIERA</t>
  </si>
  <si>
    <t>ESCOBAR JIMENEZ, MARIELA NOHEMI</t>
  </si>
  <si>
    <t>TECNICO EN LA COORDINACION GENERAL ADMINISTRATIVA Y FINANCIERA</t>
  </si>
  <si>
    <t>TECNICO COORDINADOR DE LA OFICINA DE ACCESO A LA INFORMACION PUBLICA</t>
  </si>
  <si>
    <t>AVALOS ARGUETA, CLAUDIA MARISSEL</t>
  </si>
  <si>
    <t>LIC: EN COMUNICACIÓN Y PERIODISMO</t>
  </si>
  <si>
    <t>PROFESION EN EDUCACION MEDIA PARA LA ENSEÑANZA DEL IDIOMA INGLES.</t>
  </si>
  <si>
    <t>CHORRO PASCASIO, ROBERTO ALEXANDER</t>
  </si>
  <si>
    <t xml:space="preserve">JEFE DE AUDIOVISUALES </t>
  </si>
  <si>
    <t>TÉCNICO IV</t>
  </si>
  <si>
    <t>TÉCNICO EN CINE Y TELEVISIÓN PROFESIONAL</t>
  </si>
  <si>
    <t>JEFE DE PUBLICACIONES</t>
  </si>
  <si>
    <t>TÉCNICO VIII</t>
  </si>
  <si>
    <t xml:space="preserve">JORGE CAMPOS, FRANCISCO </t>
  </si>
  <si>
    <t>TECNICO DE PUBLICACIONES</t>
  </si>
  <si>
    <t>AGREGADO DE PRENSA PARA EL VICEMINISTERIO DE SALVADOREÑOS EN EL EXTERIOR</t>
  </si>
  <si>
    <t>AGREGADA DE PRENSA</t>
  </si>
  <si>
    <t>JEFE DE REDES SOCIALES Y MULTIMEDIA</t>
  </si>
  <si>
    <t>ASISTENTE ADMNISTRATIVA</t>
  </si>
  <si>
    <t>JEFE DEL DPTO. DE AUDITORIA INTERNA SEDE Y SERVICIO EXTERIOR</t>
  </si>
  <si>
    <t>SAMAYOA HERRERA, CLAUDIA MARIA</t>
  </si>
  <si>
    <t>RECTORA</t>
  </si>
  <si>
    <t>MAESTRÍA EN CIENCIAS POLÍTICAS</t>
  </si>
  <si>
    <t>LIC.EN RELACIONES INTERNACIONALES Y MASTER EN CIENCIAS POLITICAS</t>
  </si>
  <si>
    <t>DIRECTOR DE CAPACITACION EN PROTOCOLO Y CEREMONIAL DEL IEESFORD</t>
  </si>
  <si>
    <t>129/2015</t>
  </si>
  <si>
    <t>PROFESOR DE INGLES</t>
  </si>
  <si>
    <t>PROFESORA DE FRANCES</t>
  </si>
  <si>
    <t>JEFE USEFI Y PRESUPUESTARIO</t>
  </si>
  <si>
    <t>144/2015</t>
  </si>
  <si>
    <t xml:space="preserve">TESORERA </t>
  </si>
  <si>
    <t>CONTADOR-IEESFORD</t>
  </si>
  <si>
    <t>LIC. EN ADMINISTRACION DE EMPRESAS Y MATER EN ADMINISTRACION FINANCIERA</t>
  </si>
  <si>
    <t>LIC.EN RELACIONES INTERNACIONALES Y  MASTER EN CONSULTORIA EMPRESARIAL</t>
  </si>
  <si>
    <t>TECNICO DE LA COORDINACION DE DOCENCIA</t>
  </si>
  <si>
    <t>DÍAZ GONZÁLEZ, IRENE NOHEMY</t>
  </si>
  <si>
    <t>COORDINADORA DE INVESTIGACION Y PROYECCION SOCIAL</t>
  </si>
  <si>
    <t>MAESTRIA EN INTEGRACION CENTROAMERICANA Y DESARROLLO</t>
  </si>
  <si>
    <t>DE LA O MENJÍVAR, LINDA ESMERALDA</t>
  </si>
  <si>
    <t>TECNICO DE LA COORDINACION ACADEMICA Y DE LA COORDINACION DE INVESTIGACION Y PROYECCION SOCIAL</t>
  </si>
  <si>
    <t>LIC. EN DERECHO INTERNACIONAL</t>
  </si>
  <si>
    <t>ASISTENTE EJECUTIVA DE VICEMINISTRO DE RELACIONES EXTERIORES, INGRACION Y PROMOCION ECONOMICA</t>
  </si>
  <si>
    <t xml:space="preserve">ASISTENTE ADMINISTRATIVA Y ENCARGADA DE SECCION DE FRANQUICIAS </t>
  </si>
  <si>
    <t>AGUILAR LOPEZ, JESSICA ALEJANDRA</t>
  </si>
  <si>
    <t>LIC.EN TURISMO</t>
  </si>
  <si>
    <t>MELENDEZ FLORES, RENE MAURICIO</t>
  </si>
  <si>
    <t>AGREGADO DE PROTOCOLO(DESTACADO DE CAPRES)</t>
  </si>
  <si>
    <t>BARRERA HERNANDEZ, PEDRO LEONEL</t>
  </si>
  <si>
    <t>ENCARGADO DE PLACAS ESPECIALES</t>
  </si>
  <si>
    <t>LIC.EN ADMINISTRACION Y ESTRATEGIA DE NEGOCIOS</t>
  </si>
  <si>
    <t>ENLACE DESPACHO PRESIDENTE DE LA REPUBLICA</t>
  </si>
  <si>
    <t>ARANDA, JORGE ALBERTO</t>
  </si>
  <si>
    <t>JEFE DE GABINETE RECLASIFICADA A/P 01/12/2014 COMO DIRECTOR GENERAL</t>
  </si>
  <si>
    <t>LIC.EN RELACIONES INTERNACIONALES, LIC.EN CIENCIAS JURIDICAS , ABOGADO Y MAESTRIA EN PROFESIONALIZACION DE LA DOCENCIA SUPERIOR</t>
  </si>
  <si>
    <t>SUBDIRECTOR GENERAL DE POLITICA EXTERIOR</t>
  </si>
  <si>
    <t>ALONZO DE RODRIGUEZ, LORENA RUTH</t>
  </si>
  <si>
    <t>COORDINADORA DE LA GESTION ADMINISTRATIVA INTERNA</t>
  </si>
  <si>
    <t>COORDINADORA DE LA OFICINA DE TEMAS  DE SEGURIDAD Y DEFENSA</t>
  </si>
  <si>
    <t>ESCOBAR DE ESCALANTE, DAMARIS MABEL</t>
  </si>
  <si>
    <t>COLABORADOR/TECNICO OFICINA DE TEMAS  DE SEGURIDAD Y DEFENSA</t>
  </si>
  <si>
    <t>EGRESADO LIC. EN RELACIONES INTERNACIONALES Y ARQUEOLOGIA</t>
  </si>
  <si>
    <t>SÁNCHEZ DÍAZ, MARÍA DE LOURDES</t>
  </si>
  <si>
    <t>LIC.EN CIENCIAS JURIDICAS Y ABOGADA</t>
  </si>
  <si>
    <t xml:space="preserve">PRIETO AGUILAR, ROXANA ARACELY </t>
  </si>
  <si>
    <t>TECNICO III (ANTES ASISTENTE ADMINISTRATIVO VI)</t>
  </si>
  <si>
    <t>LANDAVERDE LÓPEZ, JULISSA RAQUEL</t>
  </si>
  <si>
    <t>DIRECTOR AREA DE EUROPA</t>
  </si>
  <si>
    <t>COLABORADOR/TECNICO DE AFRICA, ASIA Y OCEANIA</t>
  </si>
  <si>
    <t xml:space="preserve">SOSA ESCOBAR, CARLOS EDUARDO </t>
  </si>
  <si>
    <t>DIRECTORA GENERAL DE ASUNTOS JURIDICOS</t>
  </si>
  <si>
    <t>ASESOR JURIDICO GERENCIAL</t>
  </si>
  <si>
    <t>GOCHEZ ARAGON, DIEGO JOSE</t>
  </si>
  <si>
    <t>DIRECTOR DE NEGOCIACION Y TRATADOS</t>
  </si>
  <si>
    <t>LIC.EN CIENCIAS JURIDICAS Y ABOGADO</t>
  </si>
  <si>
    <t>LIC. EN CIENCIAS JURIDICAS, ABOGADO Y NOTARIO</t>
  </si>
  <si>
    <t>LIC.EN CIENCIAS JURIDICAS, ABOGADA  Y MAESTRA EN DERECHO PENAL CONSTITUCIONAL</t>
  </si>
  <si>
    <t>COLABORADOR TECNICO EN ESTUDIOS JURIDICOS PARA ASUNTOS DEL SICA Y OTROS</t>
  </si>
  <si>
    <t>BENITEZ BENITEZ, RAUL HUMBERTO</t>
  </si>
  <si>
    <t>COLABORADOR TECNICO EN ASISTENCIA LEGAL Y REFUGIO</t>
  </si>
  <si>
    <t>MAESTRIA EN DIPLOMACIA</t>
  </si>
  <si>
    <t>FLORES SOTO, LIGIA LORENA</t>
  </si>
  <si>
    <t>GUZMAN RAMOS, FREDY OMAR</t>
  </si>
  <si>
    <t>ING. AGRONOMO FITOTECNISTA Y MASTER EN DIPLOMACIA Y RELACIONES INTERNACIONALES</t>
  </si>
  <si>
    <t xml:space="preserve">TECNICO DE ARCHIVO HISTORICO </t>
  </si>
  <si>
    <t xml:space="preserve">PERSONAL DE SERVICIO I  </t>
  </si>
  <si>
    <t>TECNICO DE GRUPOS POBLACIONALES</t>
  </si>
  <si>
    <t>DIRECTOR EJECUTIVO DE LA OFICINA NACIONAL DE INTEGRACION Y DESARROLLO DE MESOAMERICA</t>
  </si>
  <si>
    <t>COORDINADOR PROYECTOS DE DESARROLLO</t>
  </si>
  <si>
    <t>AGUILAR YARZA, GUILLERMO</t>
  </si>
  <si>
    <t>TECNICO DE PROYECTOS DE DESARROLLO</t>
  </si>
  <si>
    <t>LIC.EN ANTROPOLOGIA</t>
  </si>
  <si>
    <t>LIC. EN ECONOMIA Y MASTER EN ADMINISTRACION DE EMPRESAS</t>
  </si>
  <si>
    <t>MURILLO MEJIA, GILDA ELENA</t>
  </si>
  <si>
    <t xml:space="preserve">ASISTENTE EJECUTIVA </t>
  </si>
  <si>
    <t xml:space="preserve">DIRECTORA GENERAL DE COOPERACION PARA EL DESARROLLO/DIRECTORA EJECUTIVA SETEFE </t>
  </si>
  <si>
    <t>GARCIA VALLECILLO, PEDRO MARTIN</t>
  </si>
  <si>
    <t>SUBDIRECTOR GENERAL DE COOPERACION PARA EL DESARROLLO</t>
  </si>
  <si>
    <t>LIC.EN FILOSOFIA Y MASTER EN ESTUDIOS SOCIALES Y POLITICOS LATINOAMERICANOS</t>
  </si>
  <si>
    <t>DIRECTORA DE COOPERACION MULTILATERAL, REGIONAL Y ORGANISMOS FINANCIEROS INTERNACIONALES</t>
  </si>
  <si>
    <t>AGENCIA LUXEMBURGUESA PARA LA COOPERACIÓN DEL DESARROLLO (LUX-DEVELOPMENT - LUXDEV)</t>
  </si>
  <si>
    <t>MANCIA LANDAVERDE, JOSE IGNACIO</t>
  </si>
  <si>
    <t>ESCOBAR QUINTANILLA, ELBA YOLANDA</t>
  </si>
  <si>
    <t>AYALA PINEDA, ANA MARGARITA</t>
  </si>
  <si>
    <t>GHIRINGHELLO ROSALES, CARLOS RICARDO</t>
  </si>
  <si>
    <t>JEFE DE DEPARTAMENTO DE GESTION DE FINANCIAMIENTO CLIMATICO</t>
  </si>
  <si>
    <t>TECNICO DEL DEPARTAMENTO DE GESTION DE FINANCIAMIENTO CLIMATICO</t>
  </si>
  <si>
    <t>DIRECTORA DE COOPERACION NO OFICIALY DESCENTRALIZADA</t>
  </si>
  <si>
    <t>VIGIL ROMERO, KATHERINE ESTEFANY</t>
  </si>
  <si>
    <t>ESTUDIANTE DE LIC. EN RELACIONES INTERNACIONALES</t>
  </si>
  <si>
    <t>CANJURA ORANTES, CARMEN GUADALUPE</t>
  </si>
  <si>
    <t>DIRECTOR III (ANTES ASESOR)</t>
  </si>
  <si>
    <t>TECNICO DE ESTUDIOS</t>
  </si>
  <si>
    <t>FLORES RUBIO, JAVIER ANTONIO</t>
  </si>
  <si>
    <t>TECNICO DE FORMACION Y ESTUDIOS EN COOPERACION Y DESARROLLO</t>
  </si>
  <si>
    <t>LEON DE CRISTALES, GRACIELA</t>
  </si>
  <si>
    <t>DIRECTORA DE LA OFICINA TECNICA DE ADMINISTRACION DE FONDOS</t>
  </si>
  <si>
    <t>ROMERO DE CORDÓN, MAYRA ELIZABETH</t>
  </si>
  <si>
    <t>TÉCNICO FINANCIERO</t>
  </si>
  <si>
    <t>BACHILLER EN COMERCIO Y ADMINISTRACIÓN</t>
  </si>
  <si>
    <t>TECNICO CONTABLE EN LA OFICINA TECNICA DE ADMINISTRACION DE FONDOS - OTAF</t>
  </si>
  <si>
    <t>COORDINADOR DE SEGUIMIENTO TECNICO A PROYECTOS PERE</t>
  </si>
  <si>
    <t>TECNICO DE SEGUIMIENTO TECNICO A PROYECTOS PERE</t>
  </si>
  <si>
    <t>CARDOZA ORTIZ, MARCELA SARAI</t>
  </si>
  <si>
    <t>TECNICO DE COOPERACION BILATERAL</t>
  </si>
  <si>
    <t>MAESTRIA EN COOPERACION INTERNACIONAL</t>
  </si>
  <si>
    <t>TECNICO ADMINISTRATIVO FINANCIERO DE COOPERACION TRIANGULAR</t>
  </si>
  <si>
    <t>FONDOS DEL PROYECTO 2587  "FORTALECIMIENTO DE LA COOPERACIÓN SUR SUR DEL SALVADOR EN TERCEROS PAÍSES: PROGRAMA DE COOPERACIÓN TRIANGULAR EL SALVADOR, ESPAÑA, AÑO 2"</t>
  </si>
  <si>
    <t>TECNICO DE COOPERACION SUR SUR</t>
  </si>
  <si>
    <t>RODRÍGUEZ RENDEROS, RODOLFO ARMANDO</t>
  </si>
  <si>
    <t>LIC. EN ADMINISTRACION DE EMPRESAS CON PRE ESPECIALIZACION EN PLANEACION ESTRATEGICA DE RRHH.</t>
  </si>
  <si>
    <t>DIRECCIÓN GENERAL DE RELACIONES ECONÓMICAS</t>
  </si>
  <si>
    <t>DIRECTOR GENERAL DE RELACIONES ECONÓMICAS</t>
  </si>
  <si>
    <t>DIRECTORA DE RELACIONES ECONÓMICAS</t>
  </si>
  <si>
    <t>GUEVARA DE CANIZALES, ANA MERCEDES</t>
  </si>
  <si>
    <t>TÉCNICO TEMAS ECONÓMICOS BILATERALES Y REGIONALES</t>
  </si>
  <si>
    <t>TÉCNICO I</t>
  </si>
  <si>
    <t>TECNICO EN LA DIRECCION DE RELACIONES ECONOMICAS</t>
  </si>
  <si>
    <t>ROSALES ALAS, MARINELA YAMILETH</t>
  </si>
  <si>
    <t>ENLACE TECNICO DE TURISMO</t>
  </si>
  <si>
    <t xml:space="preserve">BACHILLER GENERAL </t>
  </si>
  <si>
    <t>VICEMINISTRA PARA LOS SALVADOREÑOS EN EL EXTERIOR</t>
  </si>
  <si>
    <t>VICEMINISTERIO  PARA LOS SALVADOREÑOS EN EL EXTERIOR</t>
  </si>
  <si>
    <t>ASESORA</t>
  </si>
  <si>
    <t>MÁSTER INVESTIGACIÓN Y DESARROLLO ECONÓMICO LOCAL</t>
  </si>
  <si>
    <t>VALLADARES MENDOZA, NELLY MARGARITA GUADALUPE</t>
  </si>
  <si>
    <t>OFICIAL DE ASUNTOS DE GÉNERO</t>
  </si>
  <si>
    <t>SOSA HERNANDEZ, LUIS ANTONIO</t>
  </si>
  <si>
    <t>MONTORISTA</t>
  </si>
  <si>
    <t>DIRECTORA DE PROTECCION Y DESARROLLO DE LA PERSONA MIGRANTE SALVADOREÑA</t>
  </si>
  <si>
    <t>CARRANZA MARTINEZ, WENDY YANIRA</t>
  </si>
  <si>
    <t>ASISTENTE ADMINISTRATIVA DE PROTECCION Y DESARROLLO DE LA PERSONA MIGRANTE SALVADOREÑA</t>
  </si>
  <si>
    <t>ASISTENTE ADMINISTRATIVA V</t>
  </si>
  <si>
    <t>TECNICO DIRECCIÓN DE PROTECCION Y DESARROLLO DE LA PERSONA MIGRANTE SALVADOREÑA</t>
  </si>
  <si>
    <t>ALVARENGA FRANCO, PAMELA ANTHUANEE</t>
  </si>
  <si>
    <t>MIRANDA LÓPEZ, ARACELY MARGARITA</t>
  </si>
  <si>
    <t>PERSONAL DE SERVICIO DIRECCIÓN DE PROTECCION Y DESARROLLO DE LA PERSONA MIGRANTE SALVADOREÑA</t>
  </si>
  <si>
    <t xml:space="preserve">DIRECTORA GENERAL DEL SERVICIO EXTERIOR </t>
  </si>
  <si>
    <t>LIC.EN CIENCIAS DE LA EDUCACION CON ESPECIALIDAD EN EDUCACION ESPECIAL</t>
  </si>
  <si>
    <t>BRACAMONTE LARIN, ISMAEL</t>
  </si>
  <si>
    <t>TECNICO DE LA DIRECCION GENERAL DEL SERVICIO EXTERIOR</t>
  </si>
  <si>
    <t>LIC. EN CIENCIAS JURIDICAS Y ABOGADO</t>
  </si>
  <si>
    <t>HELENA DE VENTURA, LUCIA ANTONIA</t>
  </si>
  <si>
    <t>ENCARGADA DE LA OFICINA DESCENTRALIZADA EN SANTA ANA</t>
  </si>
  <si>
    <t>ASISTENTE ADMINISTRATIVO EN LA OFICINA DESCENTRALIZADA EN SANTA ANA</t>
  </si>
  <si>
    <t>PORTILLO, DORA ALICIA</t>
  </si>
  <si>
    <t xml:space="preserve">TECNICO DE ASUNTOS JURIDICOS </t>
  </si>
  <si>
    <t>TECNICO DE REGISTROS</t>
  </si>
  <si>
    <t>DOMINGUEZ HORCASITAS, ANDREA MARIA</t>
  </si>
  <si>
    <t>COORDINADOR DEL AREA DE PASAPORTES</t>
  </si>
  <si>
    <t>ASISTENTE ADMINISTRATIVO (MAQUILA DE PASAPORTES)</t>
  </si>
  <si>
    <t>CORDOVA MARTINEZ, RONALD JEOVANNY</t>
  </si>
  <si>
    <t>FLORES AVALOS, ZULMA JEANNETTE</t>
  </si>
  <si>
    <t>BACHILLER TECNICO COMERCIAL OPCION ASISTENCIA ADMINISTRATIVA Y ESTUDIANTE DE LIC.EN COMUNICACIONES</t>
  </si>
  <si>
    <t>GALDAMEZ GOMEZ, ALDO VLADIMIR</t>
  </si>
  <si>
    <t>ARCHILA ROMERO, MAURICIO ANTONIO</t>
  </si>
  <si>
    <t xml:space="preserve">COORDINADOR DEL AREA DE  NOTARIADO </t>
  </si>
  <si>
    <t xml:space="preserve">LIC. EN CIENCIAS JURÍDICAS </t>
  </si>
  <si>
    <t>LIC.EN CIENCIAS JURIDICAS, ABOGADO Y NOTARIO</t>
  </si>
  <si>
    <t>MARTINEZ MARTINEZ, CARLOS ANTONIO</t>
  </si>
  <si>
    <t>BACHILLER INDUSTRIAL Y TECNICO DE INGENIERIA DE MTTO.DE MAQUINARIA INDUSTRIAL</t>
  </si>
  <si>
    <t>TECNICO DE INFORMACION Y ENTREGA DE DOCUMENTOS(CENTRO DE GOBIERNO)</t>
  </si>
  <si>
    <t>EGRESADO DE LIC.EN CIENCIAS JURIDICAS</t>
  </si>
  <si>
    <t>ENCARGADA DE LA OFICINA DE LAS CASCADAS</t>
  </si>
  <si>
    <t>TECNICO DE  TRAMITES Y REGISTROS(OFICINA DE LAS CASCADAS)</t>
  </si>
  <si>
    <t>TECNICO DE TRAMITES Y REGISTROS(OFICINA LAS CASCADAS)</t>
  </si>
  <si>
    <t>HERNANDEZ QUINTANILLA, JEAN CARLO</t>
  </si>
  <si>
    <t>74/2015</t>
  </si>
  <si>
    <t>LOPEZ DE ROSALES, GABRIELA MARIA</t>
  </si>
  <si>
    <t>CRESPO DE CARRANZA, LAURA LISSETE</t>
  </si>
  <si>
    <t>BACHILLER EN COMERCIO Y ADMON.OPCION COMPUTACION</t>
  </si>
  <si>
    <t>PAZ RIVAS, JOSE OSCAR</t>
  </si>
  <si>
    <t>MARTINEZ RIVAS, JOSE EFRAIN</t>
  </si>
  <si>
    <t>BACHILLER EN COMERCIO Y ADMINISTRACION OPCION CONTADURIA</t>
  </si>
  <si>
    <t>ORELLANA RIVERA, KAREN VANESSA</t>
  </si>
  <si>
    <t>GALDAMEZ, JESUS ROMEO</t>
  </si>
  <si>
    <t>LIC.EN ARTES PLASTICAS</t>
  </si>
  <si>
    <t>TÉCNICO DE PROMOCIÓN CULTURAL</t>
  </si>
  <si>
    <t>LOVO MENJIVAR, SANDRA MARIBEL</t>
  </si>
  <si>
    <t>DIRECTORA GENERAL DE VINCULACIÓN CON SALVADOREÑOS EN EL EXTERIOR</t>
  </si>
  <si>
    <t>DIRECCIÓN GENERAL DE VINCULACIÓN CON SALVADOREÑOS EN EL EXTERIOR</t>
  </si>
  <si>
    <t>GALAN GARCIA, ELIZABETH</t>
  </si>
  <si>
    <t>TECNICO DE MIGRACION Y DESARROLLO TERRITORIAL</t>
  </si>
  <si>
    <t>DIRECTOR DE FOMENTO DE INVERSIONES Y NEGOCIOS</t>
  </si>
  <si>
    <t>ORTIZ TOBAR, DANIEL ENRIQUE</t>
  </si>
  <si>
    <t>DIRECTOR DE ENLACE Y GESTIÓN COMUNITARIA</t>
  </si>
  <si>
    <t>LETONA ALVARADO, ALEJANDRO JOSE</t>
  </si>
  <si>
    <t>TECNICO DE FORTALECIMIENTO A ORGANIZACIONES DE SALVADOREÑOS EN EL EXTERIOR.</t>
  </si>
  <si>
    <t>DIRECTORA GENERAL DE DERECHOS HUMANOS</t>
  </si>
  <si>
    <t>RAMOS FLORES, CINDY ALICIA</t>
  </si>
  <si>
    <t>ASISTENTE ADMINISTRATIVO  I</t>
  </si>
  <si>
    <t>DIRECOR III</t>
  </si>
  <si>
    <t>TÉCNICO DE SECCIÓN DEL SISTEMA INTERAMERICANO</t>
  </si>
  <si>
    <t>LIC. EN CIENCIAS JURÍDICAS Y ABOGADA</t>
  </si>
  <si>
    <t>DIRECTORA DE ASISTENCIA Y PROTECCION DE SALVADOREÑOS EN EL EXTERIOR</t>
  </si>
  <si>
    <t>CASTILLO ARGUETA, MERCEDES GUADALUPE</t>
  </si>
  <si>
    <t>TECNICO DE ASISTENCIA Y PROTECCION PARA SALVADOREÑOS EN EL EXTERIOR</t>
  </si>
  <si>
    <t>TECNICO DIRECCION DE RECEPCION A PERSONAS RETORNADAS</t>
  </si>
  <si>
    <t>TECNICO DE SECCION DE ASISTENCIA Y GESTION HUMANITARIA</t>
  </si>
  <si>
    <t>PACHECO PONCE, JULIA DEL CARMEN</t>
  </si>
  <si>
    <t>FIGUEROA MENENDEZ, PAULA LUCIA</t>
  </si>
  <si>
    <t>TECNICO DE SECCION DE INVESTIGACION Y ANALISIS DE LA MIGRACION</t>
  </si>
  <si>
    <t>TECNICO DE SECCION DE GRUPOS VULNERABLES</t>
  </si>
  <si>
    <t>EGRESADA DE LIC. CIENCIAS JURÍDICAS</t>
  </si>
  <si>
    <t>TECNICO DE GESTION HUMANITARIA Y CUOTAS ALIMENTICIAS (LA CHACRA)</t>
  </si>
  <si>
    <t>TECNICO DE PROTECCION DE DERECHOS HUMANOS Y GESTION HUMANITARIA (CENTRO DE GOBIERNO)</t>
  </si>
  <si>
    <t>GUZMAN ROMERO, MANUEL HERBERT</t>
  </si>
  <si>
    <t>TECNICO DE GESTION HUMANITARIA(CENTRO DE GOBIERNO)</t>
  </si>
  <si>
    <t>DOCTOR EN CIRUGIA DENTAL Y MASTER EN ECONOMIA DE LA SALUD</t>
  </si>
  <si>
    <t>DIRECTOR DE LA UNIDAD DE TECNOLOGIAS DE LA INFORMACION Y TELECOMUNICACIONES AD INTERIM</t>
  </si>
  <si>
    <t>BACHILLER ACADEMICO OPC.FISICO MATEMATICO</t>
  </si>
  <si>
    <t>MONTERROSA RIVERA, CARLOS FRANCISCO</t>
  </si>
  <si>
    <t>TECNICO IMPLEMENTADOR DE SISTEMAS</t>
  </si>
  <si>
    <t>BACHILLER Y TECNICO EN INGENIERIA EN COMPUTACION</t>
  </si>
  <si>
    <t>ORTIZ ESTRADA, JONATAHANS</t>
  </si>
  <si>
    <t>LIC. EN SISTEMAS INFORMATICOS</t>
  </si>
  <si>
    <t xml:space="preserve">DIRECTOR DEL AREA DE INNOVACION Y DESARROLLO </t>
  </si>
  <si>
    <t>TECNICO EN MANTENIMIENTO DE COMPUTADORAS</t>
  </si>
  <si>
    <t>MAYORGA GRANADOS, YAKELYN CECILIA</t>
  </si>
  <si>
    <t xml:space="preserve">DIRECTOR DE LA UNIDAD DE PLANIFICACION, DESARROLLO INSTITUCIONAL Y CALIDAD  </t>
  </si>
  <si>
    <t>MARTIN RIEGER</t>
  </si>
  <si>
    <t>SERVICIO DE EXPERTO JUBILADO</t>
  </si>
  <si>
    <t xml:space="preserve">POSTGRADO PARA EL SERVICIO PUBLICO SUPERIOR </t>
  </si>
  <si>
    <t>FLORES MORÁN, LOURDES MARÍA</t>
  </si>
  <si>
    <t>JEFE DEL DEPARTAMENTO DE CALIDAD</t>
  </si>
  <si>
    <t>DIRECTOR DE LA UNIDAD DE RECURSOS HUMANOS INSTITUCIONAL</t>
  </si>
  <si>
    <t>TECNICO DE MISIONES OFICIALES SEDE</t>
  </si>
  <si>
    <t xml:space="preserve">JEFE DEL DEPTO.DE RETRIBUCION Y GESTION LABORAL Y ADMINISTRATIVA </t>
  </si>
  <si>
    <t>LIC. EN ADMINISTRACION DE EMPRESAS Y EGRESADA DE MASTER EN CONSULTORIA EMPRESARIAL</t>
  </si>
  <si>
    <t>LIC. EN PSICOLOGIA Y MAESTRA EN ADMINISTRACION DE RECURSOS HUMANOS</t>
  </si>
  <si>
    <t>MAYORGA RUBIO DE IRAHETA, ROSARIO ELIZABETH</t>
  </si>
  <si>
    <t>TECNICO DE CONTRATACIONES SEDE</t>
  </si>
  <si>
    <t>TECNICO DE CONTRATACIONES DEL SERVICIO EXTERIOR</t>
  </si>
  <si>
    <t>LIC.EN ADMINISTRACION DE EMPRESAS CON PRE ESPECIALIZACION DE PLANEACION ESTRATEGICA DE RRHH.</t>
  </si>
  <si>
    <t>TECNICO DE RETRIBUCIONES II</t>
  </si>
  <si>
    <t>AMAYA FIGUEROA DE HIDALGO, ANA SUSANA DE JESUS</t>
  </si>
  <si>
    <t>TECNICO DE RETRIBUCIONES III</t>
  </si>
  <si>
    <t>MEJIA CAMPOS, SULAY STEFANNI</t>
  </si>
  <si>
    <t>DOMINGUEZ JANDRES, NILDA MARISOL</t>
  </si>
  <si>
    <t>EDUCACIÓN BÁSICA</t>
  </si>
  <si>
    <t>COORDINADORA ANALISTA DEL PERSONAL CONSULAR</t>
  </si>
  <si>
    <t>LIC. EN CIENCIAS JURÍDICAS Y ABOGADA Y NOTARIO</t>
  </si>
  <si>
    <t>TECNICO DE GESTION LABORAL</t>
  </si>
  <si>
    <t>COLABORADOR DE GESTION LABORAL Y ADMINISTRATIVA</t>
  </si>
  <si>
    <t>ASISTENTE DE SELECCION Y DESARROLLO DE PERSONAL</t>
  </si>
  <si>
    <t>JEFE DEL DEPARTAMENTO DE PRESTACIONES</t>
  </si>
  <si>
    <t>RAMOS DE BAYONA, MARTA EUGENIA</t>
  </si>
  <si>
    <t>TECNICO DE PRESTACIONES</t>
  </si>
  <si>
    <t>LICENCIATURA EN CIENCIAS DE LA EDUCACION CON ESPECIALIDAD EN PARVULARIA</t>
  </si>
  <si>
    <t>TECNICO (PSICOLOGA)</t>
  </si>
  <si>
    <t>BACHILLER TECNICO VOCACIONAL COMERCIAL OPC.SECRETARIADO</t>
  </si>
  <si>
    <t>VELÁSQUEZ VELÁSQUEZ, ZULMA ENEIDA</t>
  </si>
  <si>
    <t>MEDICINA GENERAL</t>
  </si>
  <si>
    <t>BARRAZA DE ALEGRIA, INGRID IVETH</t>
  </si>
  <si>
    <t>ENFERMERA DE LA CLINICA EMPRESARIAL</t>
  </si>
  <si>
    <t>BACHILLER GENERAL Y TECNICA EN ENFERMERIA</t>
  </si>
  <si>
    <t>ASISTENTE ADMINISTRATIVA DE CLINICA EMPRESARIAL</t>
  </si>
  <si>
    <t>PINEDA DE JUAREZ, ZAIRA MERCEDES</t>
  </si>
  <si>
    <t>TÉCNICO</t>
  </si>
  <si>
    <t>TECNICO  DE ADMINISTRACION DE PROYECTOS</t>
  </si>
  <si>
    <t>ORTIZ HERNANDEZ, SUSANA BEATRIZ</t>
  </si>
  <si>
    <t>BACHILLERATO TECNICO COMERCIAL OPCION CONTADOR</t>
  </si>
  <si>
    <t>PEREZ CABREJO, RAFAEL</t>
  </si>
  <si>
    <t>DIRECTOR DE LA UNIDAD DE INFRAESTRUCTURA Y SERVICIOS GENERALES</t>
  </si>
  <si>
    <t>CAMPOS ARDON, FRANCISCO GUILLERMO</t>
  </si>
  <si>
    <t>COORDINADOR DE RECEPCION DE VEHICULOS</t>
  </si>
  <si>
    <t>MOTORISTA (UFI)</t>
  </si>
  <si>
    <t>MOTORISTA(ASIGNADO EN PROTOCOLO)</t>
  </si>
  <si>
    <t>MARTINEZ, FRANCISCO NELSON</t>
  </si>
  <si>
    <t>MOTORISTA(DESPACHO)</t>
  </si>
  <si>
    <t>MOTORISTA (DESPACHO)</t>
  </si>
  <si>
    <t>RODRIGUEZ, CARLOS ALBERTO</t>
  </si>
  <si>
    <t>MOTORISTA(ASIGNADO DG SOBERANIA)</t>
  </si>
  <si>
    <t>TECNICO DE ACTIVOS FIJOS Y ALMACEN</t>
  </si>
  <si>
    <t>ALEGRIA, MARLON EDUARDO</t>
  </si>
  <si>
    <t>CORNEJO DURAN, JORGE OVIDIO</t>
  </si>
  <si>
    <t>BACHILLER AGRICOLA</t>
  </si>
  <si>
    <t>CRUZ CARDONA, JOSE WALTER</t>
  </si>
  <si>
    <t>TECNICO DE SEGURIDAD</t>
  </si>
  <si>
    <t>AGENTE DE SEGURIDAD(CENTRO DE GOBIERNO)</t>
  </si>
  <si>
    <t>AGENTE DE SEGURIDAD(LAS CASCADAS)</t>
  </si>
  <si>
    <t>AGENTE DE SEGURIDAD (DESPACHO)</t>
  </si>
  <si>
    <t>JEFE DEL DEPARTAMENTO DE INFRAESTRUCTURA Y MANTENIMIENTO</t>
  </si>
  <si>
    <t>AYALA MORALES, JENNIFER ELIZABETH</t>
  </si>
  <si>
    <t>GOMEZ, JOSE CRISTOBAL</t>
  </si>
  <si>
    <t>CUARTO CURSO DE PLAN  BASICA</t>
  </si>
  <si>
    <t>ORDENANZA (COORDINACION ADMINISTRATIVA)</t>
  </si>
  <si>
    <t>PEREZ, INES</t>
  </si>
  <si>
    <t>ORDENANZA(DESPACHO)</t>
  </si>
  <si>
    <t>ORDENANZA (CENTRO DE GOBIERNO)</t>
  </si>
  <si>
    <t>PERSONAL DE SERIVICIO II</t>
  </si>
  <si>
    <t>DIRECTORA DE LA UNIDAD DE ADQUISICIONES Y CONTRATACIONES INSTITUCIONALES</t>
  </si>
  <si>
    <t>LIC.EN CIENCIAS JURIDICAS  Y ABOGADA</t>
  </si>
  <si>
    <t>HERNANDEZ CACERES, ALICIA ESTER</t>
  </si>
  <si>
    <t>536/2015</t>
  </si>
  <si>
    <t>LIC. EN CIENCIAS JURIDICAS Y POSTGRADO EN DERECHO EMPRESARIAL</t>
  </si>
  <si>
    <t>GONZALEZ PINEDA, HECTOR ANTONIO</t>
  </si>
  <si>
    <t>01/2016</t>
  </si>
  <si>
    <t>14/2016</t>
  </si>
  <si>
    <t>06/2016</t>
  </si>
  <si>
    <t>ZULETA DE MEJIA, MARIA DELIA</t>
  </si>
  <si>
    <t>39/2016</t>
  </si>
  <si>
    <t>FONDOS DEL PROYECTO "PROMOVIENDO CAPACIDADES INSTITUCIONALES Y FORTALECIENDO EL PROCESO DE INTEGRACION CENTROAMERICANA, CODIGO CONTABLE 2646"</t>
  </si>
  <si>
    <t>GARCIA QUINTEROS, FELIPE ALFONSO</t>
  </si>
  <si>
    <t>EGRESADO</t>
  </si>
  <si>
    <t>05/2016</t>
  </si>
  <si>
    <t>07/2016</t>
  </si>
  <si>
    <t>445/2016</t>
  </si>
  <si>
    <t>ESPECIALISTA EN ASUNTOS DE COOPERACIÓN</t>
  </si>
  <si>
    <t>113/2016</t>
  </si>
  <si>
    <t>SOLORZANO DUEÑAS, CESAR HUMBERTO</t>
  </si>
  <si>
    <t>ESPECIALISTA EN SEGUIMIENTO PARA ASUNTOS DE PROMOCIÓN ECONÓMICA</t>
  </si>
  <si>
    <t>02/2016</t>
  </si>
  <si>
    <t>ZEPEDA CASTILLO, SEIDY MARISELA</t>
  </si>
  <si>
    <t>80/2016</t>
  </si>
  <si>
    <t>"PROGRAMA DE BECAS PARA HIJOS E HIJAS DE AGENTES DE LA PNC FALLECIDOS DEL DEBER O A CAUSA DEL SERVICIO"</t>
  </si>
  <si>
    <t>RAMIREZ RAMIREZ, INGRID YAMILETH</t>
  </si>
  <si>
    <t>1056/2016</t>
  </si>
  <si>
    <t>60/2016</t>
  </si>
  <si>
    <t>26/2016</t>
  </si>
  <si>
    <t>22/2016</t>
  </si>
  <si>
    <t>HERRERA GARCIA EDILMA AMERICA</t>
  </si>
  <si>
    <t>81/2016</t>
  </si>
  <si>
    <t>FONDOS DEL PROYECTO "INTERCAMBIO DE EXPERIENCIAS EN MATERIA DE SEGURIDAD CON LOS PAISES DEL TRIANGULO NORTE</t>
  </si>
  <si>
    <t>24/2016</t>
  </si>
  <si>
    <t>27/2016</t>
  </si>
  <si>
    <t>44/2016</t>
  </si>
  <si>
    <t>11/2016</t>
  </si>
  <si>
    <t>ROSALES ESPERANZA, ROXANA BEATRIZ</t>
  </si>
  <si>
    <t>DIRECTORA DE UNIDAD DE COMUNICACIONES</t>
  </si>
  <si>
    <t>461/2016</t>
  </si>
  <si>
    <t>13/2016</t>
  </si>
  <si>
    <t>AGREGADO DE PRENSA PARA VICEMINISTERIO DE COOPERACION</t>
  </si>
  <si>
    <t>20/2016</t>
  </si>
  <si>
    <t>GARCIA ORELLANA, LUIS ELIEZER</t>
  </si>
  <si>
    <t>271/2016</t>
  </si>
  <si>
    <t>30/2016</t>
  </si>
  <si>
    <t>36/2016</t>
  </si>
  <si>
    <t>37/2016</t>
  </si>
  <si>
    <t>LIC. EN CONTADURIA PUBLICA Y MASTER EN CONSULTORIA DE EMPRESAS</t>
  </si>
  <si>
    <t>174/2016</t>
  </si>
  <si>
    <t>175/2016</t>
  </si>
  <si>
    <t>173/2016</t>
  </si>
  <si>
    <t>176/2016</t>
  </si>
  <si>
    <t xml:space="preserve">ROGEL PADILLA, HECTOR ALFONSO </t>
  </si>
  <si>
    <t>68/2016</t>
  </si>
  <si>
    <t>MERINO, JOSE LUIS</t>
  </si>
  <si>
    <t>18/2016</t>
  </si>
  <si>
    <t>64/2016</t>
  </si>
  <si>
    <t>65/2016</t>
  </si>
  <si>
    <t>REYES VILORIO, RUTH ELIZABETH</t>
  </si>
  <si>
    <t>1312/2016</t>
  </si>
  <si>
    <t>67/2016</t>
  </si>
  <si>
    <t>66/2016</t>
  </si>
  <si>
    <t>131/2016</t>
  </si>
  <si>
    <t>DIRECCIÓN GENERAL DE POLITICA EXTERIOR</t>
  </si>
  <si>
    <t>134/2016</t>
  </si>
  <si>
    <t>135/2016</t>
  </si>
  <si>
    <t>DUARTE GRANADOS, OSCAR MAURICIO</t>
  </si>
  <si>
    <t>458/2016</t>
  </si>
  <si>
    <t>BAÑOS MULLER, LILIANA VERONICA</t>
  </si>
  <si>
    <t>473/2016</t>
  </si>
  <si>
    <t>133/2016</t>
  </si>
  <si>
    <t>136/2016</t>
  </si>
  <si>
    <t>137/2016</t>
  </si>
  <si>
    <t>COLABORADOR/TECNICO DE DIRECCIÓN DE AFRICA, ASIA Y OCEANIA</t>
  </si>
  <si>
    <t>132/2016</t>
  </si>
  <si>
    <t xml:space="preserve">SORTO GUTIERREZ, MAYRA LISSETH </t>
  </si>
  <si>
    <t xml:space="preserve">SALAZAR VILÁ, FRANCISCO JOSÉ </t>
  </si>
  <si>
    <t>MASTER EN COOPERACION PARA EL DESARROLLO</t>
  </si>
  <si>
    <t>107/2016</t>
  </si>
  <si>
    <t>DIRECCION GENERAL DE ASUNTOS JURIDICOS</t>
  </si>
  <si>
    <t>103/2016</t>
  </si>
  <si>
    <t xml:space="preserve">SUNCIN DE HENRIQUEZ, MARIA MERCEDES </t>
  </si>
  <si>
    <t>POSGRADO EN DERECHO, ECONOMIA Y NEGOCIOS</t>
  </si>
  <si>
    <t>116/2016</t>
  </si>
  <si>
    <t>DIRECTOR DE ESTUDIOS JURIDICOS INTERNOS</t>
  </si>
  <si>
    <t>496/2016</t>
  </si>
  <si>
    <t>RIOS MADRID, GILBERTO ANTONIO</t>
  </si>
  <si>
    <t>TECNICO DE ESTUDIOS JURIDICOS INTERNOS</t>
  </si>
  <si>
    <t>1517/2016</t>
  </si>
  <si>
    <t>MIRANDA MENDEZ, MARIA JOSE</t>
  </si>
  <si>
    <t>1977/2016</t>
  </si>
  <si>
    <t>142/2016</t>
  </si>
  <si>
    <t>145/2016</t>
  </si>
  <si>
    <t>144/2016</t>
  </si>
  <si>
    <t>150/2016</t>
  </si>
  <si>
    <t>149/2016</t>
  </si>
  <si>
    <t>148/2016</t>
  </si>
  <si>
    <t>143/2016</t>
  </si>
  <si>
    <t>139/2016</t>
  </si>
  <si>
    <t>138/2016</t>
  </si>
  <si>
    <t>LICENCIADO EN BIOLOGIA Y MAESTRIA EN MEDIO AMBIENTE Y RECURSOS AMBIENTALES</t>
  </si>
  <si>
    <t>42/2016</t>
  </si>
  <si>
    <t>FONDOS DEL PROYECTO "PORMOVIENDO LAS CAPACIDADES INSTITUCIONALES Y FORTALECIMIENTO EL PROCESO DE INTEGRACION CENTROAMERICANAS"</t>
  </si>
  <si>
    <t>140/2016</t>
  </si>
  <si>
    <t>MIRANDA CARRANZA, JENNIFER ADELINA</t>
  </si>
  <si>
    <t>TECNICO EN TEMAS DE DEPORTE Y SALUD</t>
  </si>
  <si>
    <t>40/2016</t>
  </si>
  <si>
    <t>TECNICO EN EDUCACION Y TRABAJO (TECNICO EN ASUNTOS SOCIALES)</t>
  </si>
  <si>
    <t>815/2016</t>
  </si>
  <si>
    <t>AREVALO ALVARADO, NELSON OVIDIO</t>
  </si>
  <si>
    <t>ING.AGROCOLOGO</t>
  </si>
  <si>
    <t>500/2016</t>
  </si>
  <si>
    <t>153/2016</t>
  </si>
  <si>
    <t>155/2016</t>
  </si>
  <si>
    <t>154/2016</t>
  </si>
  <si>
    <t>TECNICO DEL PROYECTO "IMPLEMENTACION DE LA AGENDA EFICACIA EL SALVADOR"</t>
  </si>
  <si>
    <t>FONDO DE FORTALECIMIENTO INSTITUCIONAL PARA EL DESARROLLOESPAÑA-EL SALVADOR"</t>
  </si>
  <si>
    <t>158/2016</t>
  </si>
  <si>
    <t>166/2016</t>
  </si>
  <si>
    <t>MENDOZA MARTINEZ, SARA GABRIELA</t>
  </si>
  <si>
    <t>1240/2016</t>
  </si>
  <si>
    <t>156/2016</t>
  </si>
  <si>
    <t>01/2015-2628 02/2016-2628</t>
  </si>
  <si>
    <t>"FONDO DE LA ASOCIACION ENFANT DU MONDE - PROGRAMA FONDO CONCURSABLE PARA ORGANIZACIONES DE LA SOCIEDAD CIVIL SALVADOREÑAS" No 2628</t>
  </si>
  <si>
    <t>MARROQUIN VALLADARES, JOHNY ALEXANDER</t>
  </si>
  <si>
    <t>TECNCO DE COORDINACION DEL SEGUNDO FONDO CONCURSABLE DE LUXEMBURGO</t>
  </si>
  <si>
    <t>"SEGUNDO FONDO CONCURSABLE PARA ORGANIZACIONES DE LA SOCIEDAD CIVIL SALVADOREÑA"</t>
  </si>
  <si>
    <t>157/2016</t>
  </si>
  <si>
    <t>JEFA DEL DEPARTAMENTO DE ESTUDIOS Y FORMACION EN COOPERACION Y DESARROLLO</t>
  </si>
  <si>
    <t>PROYECTO DE "IMPLEMENTACION DE LA AGENDA DE EFICACIA EN EL SALVADOR" CODIGO No. 2648</t>
  </si>
  <si>
    <t>HERNANDEZ, JOSUE SAMUEL</t>
  </si>
  <si>
    <t>33/2016</t>
  </si>
  <si>
    <t>LIC. EN LENGUAS MODERNAS, ESPECIALIDAD EN FRANCES E INGLES</t>
  </si>
  <si>
    <t>163/2016</t>
  </si>
  <si>
    <t>LICENCIADA EN MERCADEO</t>
  </si>
  <si>
    <t>165/2016</t>
  </si>
  <si>
    <t>159/2016</t>
  </si>
  <si>
    <t>160/2016</t>
  </si>
  <si>
    <t>CUELLAR RAMOS, MAIRA BEATRIZ</t>
  </si>
  <si>
    <t>01/2016 - 2649</t>
  </si>
  <si>
    <t>PROYECTO DE FORTALECIMIENTO DE LA COOPERACION SUR-SUR EN EL SALVADOR, CODIGO CONTABLE No. 2649</t>
  </si>
  <si>
    <t>MARTINEZ MENJIVAR, KATIA MERCEDES</t>
  </si>
  <si>
    <t>PROYECTO DE FORTALECIMIENTO DE LA COOPERACION SUR-SUR EN EL SALVADOR, CODIGO CONTABLE No. 2650</t>
  </si>
  <si>
    <t>CENTENO MORALES, MARIELA NINEL</t>
  </si>
  <si>
    <t>LICENCIATURA EN FISIOTERAPIA Y TERAPIA</t>
  </si>
  <si>
    <t>PROYECTO DE FORTALECIMIENTO DE LA COOPERACION SUR-SUR EN EL SALVADOR, CODIGO CONTABLE No. 2651</t>
  </si>
  <si>
    <t>164/2016</t>
  </si>
  <si>
    <t>161/2016</t>
  </si>
  <si>
    <t>872/2016</t>
  </si>
  <si>
    <t>167/2016</t>
  </si>
  <si>
    <t>170/2016</t>
  </si>
  <si>
    <t>112/2016</t>
  </si>
  <si>
    <t>TÉCNICO DE ACUERDOS Y CONVENIOS ECONOMICOS</t>
  </si>
  <si>
    <t>169/2016</t>
  </si>
  <si>
    <t>171/2016</t>
  </si>
  <si>
    <t>168/2016</t>
  </si>
  <si>
    <t>15/2016</t>
  </si>
  <si>
    <t>21/2016</t>
  </si>
  <si>
    <t>MORENO PEREZ, MARIA ELENA</t>
  </si>
  <si>
    <t>09/2016</t>
  </si>
  <si>
    <t>DIRECTORA DE LA OFICINA DE ANALISIS Y SEGUIMIENTO DE LA MIGRACION</t>
  </si>
  <si>
    <t>08/2016</t>
  </si>
  <si>
    <t>DOMINGUEZ DE SALAZAR, BRENDA RUTH</t>
  </si>
  <si>
    <t>ASISTENTE ADOMINISTRATIVO</t>
  </si>
  <si>
    <t>ADMINISTRATIVO I</t>
  </si>
  <si>
    <t>2139/2016</t>
  </si>
  <si>
    <t>127/2016</t>
  </si>
  <si>
    <t>BACHILLERTO</t>
  </si>
  <si>
    <t>129/2016</t>
  </si>
  <si>
    <t>128/2016</t>
  </si>
  <si>
    <t>CALDERON CHAVEZ, KATY ELIZABETH</t>
  </si>
  <si>
    <t>TECNICO DEL PROGRAMA DE REINSERCION PARA LA POBLACION SALVADOREÑA RETORNADA</t>
  </si>
  <si>
    <t>467/2016</t>
  </si>
  <si>
    <t>RAMIREZ QUINTANILLA, LUIS GERARDO</t>
  </si>
  <si>
    <t>479*2016</t>
  </si>
  <si>
    <t>130/2016</t>
  </si>
  <si>
    <t>69/2016</t>
  </si>
  <si>
    <t>FONDOS DEL PROYECTO DE CONVENIO INTERISTITUCIONAL DE PASAPORTES</t>
  </si>
  <si>
    <t>74/2016</t>
  </si>
  <si>
    <t>95/2016</t>
  </si>
  <si>
    <t>71/2016</t>
  </si>
  <si>
    <t xml:space="preserve">TÉCNICO DE MONITOREO DE SERVICIO </t>
  </si>
  <si>
    <t>70/2016</t>
  </si>
  <si>
    <t>98/2016</t>
  </si>
  <si>
    <t>12/2016</t>
  </si>
  <si>
    <t>76/2016</t>
  </si>
  <si>
    <t>17/2016</t>
  </si>
  <si>
    <t>88/2016</t>
  </si>
  <si>
    <t>VELASCO MONGE, CARLOS MAURICIO</t>
  </si>
  <si>
    <t>LICENCIATURA EN CIENCIAS ECONOMICAS Y EMPRESARIALES</t>
  </si>
  <si>
    <t>82/2016</t>
  </si>
  <si>
    <t>FONDO DEL PROYECTO DEL CONVENIO INTERINSTITUCIONAL DE PASAPORTES</t>
  </si>
  <si>
    <t>73/2016</t>
  </si>
  <si>
    <t>79/2016</t>
  </si>
  <si>
    <t>ALVARADO MARTINEZ, BRENDA LISETTE</t>
  </si>
  <si>
    <t>1520/2016</t>
  </si>
  <si>
    <t>75/2016</t>
  </si>
  <si>
    <t xml:space="preserve">WYLD LAGOS, KARLA MARIA </t>
  </si>
  <si>
    <t>BACHILLERATO ACADEMICO</t>
  </si>
  <si>
    <t>337/2016</t>
  </si>
  <si>
    <t>110/2016</t>
  </si>
  <si>
    <t>RIVAS GUILLEN, ZULEYMA ASIYADETH</t>
  </si>
  <si>
    <t>DOMINGUEZ CISNEROS,  RENE ISAIAS</t>
  </si>
  <si>
    <t>PERSONAL DE SERVICIOS I</t>
  </si>
  <si>
    <t>1514/2016</t>
  </si>
  <si>
    <t>83/2016</t>
  </si>
  <si>
    <t>94/2016</t>
  </si>
  <si>
    <t>93/2016</t>
  </si>
  <si>
    <t>86/2016</t>
  </si>
  <si>
    <t>97/2016</t>
  </si>
  <si>
    <t>89/2016</t>
  </si>
  <si>
    <t>SAVALA DE SARAVIA, MARIA DEL CARMEN</t>
  </si>
  <si>
    <t>481/2016</t>
  </si>
  <si>
    <t>BERNAL CONTRERAS, ANA GLORIA</t>
  </si>
  <si>
    <t>468/2016</t>
  </si>
  <si>
    <t>508/2016</t>
  </si>
  <si>
    <t>ORELLANA CRUZ, MARCELA YAMILETH</t>
  </si>
  <si>
    <t>515/2016</t>
  </si>
  <si>
    <t>ARDON DE PORTILLO, ANA CLAUDIA</t>
  </si>
  <si>
    <t>DIRECTORA DE EVENTOS INSTITUCIONALES</t>
  </si>
  <si>
    <t>TÉCNICO DE EVENTOS INSTITUCIONALES</t>
  </si>
  <si>
    <t>CHAVEZ FABRE,CARMEN AIDA</t>
  </si>
  <si>
    <t>34/2016</t>
  </si>
  <si>
    <t>FONDO DE PROYECTO "PROMOVIENDO LAS CAPACIDADES INSTITUCIONALES Y FORTALACIMIENTO DEL PROCESO DE INTEGRACION CENTROAMERICANA"</t>
  </si>
  <si>
    <t>100/2016</t>
  </si>
  <si>
    <t>101/2016</t>
  </si>
  <si>
    <t>102/2016</t>
  </si>
  <si>
    <t>104/2016</t>
  </si>
  <si>
    <t>DIRECTOR DE SEGUIMIENTO Y REINSERCIÓN DE PERSONAS RETORNADAS</t>
  </si>
  <si>
    <t>CHAVEZ SANCHEZ, RHINA ELIZABETH</t>
  </si>
  <si>
    <t>TECNICO DEL PROYECTO DE REINSERCION ECONOMICA Y PSICOSOCIAL PARA LAS PERSONAS RETORNADAS</t>
  </si>
  <si>
    <t>BACHILLERATO PEDAGOGICO</t>
  </si>
  <si>
    <t>PROYECTO PILOTO DE REINSERCION ECONOMICA Y PSICOSOCIAL No. 2641</t>
  </si>
  <si>
    <t>NOLASCO ABARCA, REMBERTO CAMILO</t>
  </si>
  <si>
    <t>EGRESADO LIC. EN RELACIONES INTERNACIONALES</t>
  </si>
  <si>
    <t>28/2016</t>
  </si>
  <si>
    <t xml:space="preserve">ALFARO CASCO, WILBER </t>
  </si>
  <si>
    <t>RODAS GUANDIQUE, SELIM ANTONIO</t>
  </si>
  <si>
    <t>ORANTES HERNANDEZ, ALEJANDRO EMILIO</t>
  </si>
  <si>
    <t>BACHILLER EN TEOLOGIA</t>
  </si>
  <si>
    <t>474/2016</t>
  </si>
  <si>
    <t>SALINAS, JUAN OSMIN</t>
  </si>
  <si>
    <t>476/2016</t>
  </si>
  <si>
    <t>RAMOS MONTOYA, RENE OSBALDO</t>
  </si>
  <si>
    <t>475/2016</t>
  </si>
  <si>
    <t>ZETINO PEREZ, MARIO ERNESTO</t>
  </si>
  <si>
    <t>478/2016</t>
  </si>
  <si>
    <t>LUNA GUZMAN, KATYA MARSELLA</t>
  </si>
  <si>
    <t xml:space="preserve">LIC. EN RELACIONES INTERNACIONAKES </t>
  </si>
  <si>
    <t>477/2016</t>
  </si>
  <si>
    <t>REYES MEJIA, MIGUEL ANGEL</t>
  </si>
  <si>
    <t>487/2016</t>
  </si>
  <si>
    <t>GRANADO SANTOS, NELSON ARMANDO</t>
  </si>
  <si>
    <t>472/2016</t>
  </si>
  <si>
    <t>115/2016</t>
  </si>
  <si>
    <t>DIRECTORA DE SISTEMAS INTERNACIONALES DE PROTECCIÓN DE DERECHOS HUMANOS</t>
  </si>
  <si>
    <t>117/2016</t>
  </si>
  <si>
    <t>TÉCNICO DE SISTEMAS INTERNACIONALES DE PROTECCIÓN DE DERECHOS HUMANOS</t>
  </si>
  <si>
    <t>123/2016</t>
  </si>
  <si>
    <t>VALLE DE CARCAMO, BERTA ROSSIBEL</t>
  </si>
  <si>
    <t>LICENCIATURA EN CIENCIAS JURIDICAS</t>
  </si>
  <si>
    <t>335/2016</t>
  </si>
  <si>
    <t>CARRANZA BARRIENTOS,MARICELA</t>
  </si>
  <si>
    <t>1437/2016</t>
  </si>
  <si>
    <t>FONDOS DEL PROYECTO DE FORTALECIMIENTO DEL MINISTERIO DE RELACIONES EXTERIORES 2014-2016, CODIGO 2623</t>
  </si>
  <si>
    <t>124/2016</t>
  </si>
  <si>
    <t>120/2016</t>
  </si>
  <si>
    <t>122/2016</t>
  </si>
  <si>
    <t>119/2016</t>
  </si>
  <si>
    <t>125/2016</t>
  </si>
  <si>
    <t>126/2016</t>
  </si>
  <si>
    <t>121/2016</t>
  </si>
  <si>
    <t>118/2016</t>
  </si>
  <si>
    <t>105/2016</t>
  </si>
  <si>
    <t>114/2016</t>
  </si>
  <si>
    <t>109/2016</t>
  </si>
  <si>
    <t>108/2016</t>
  </si>
  <si>
    <t>106/2016</t>
  </si>
  <si>
    <t>111/2016</t>
  </si>
  <si>
    <t>270/2016</t>
  </si>
  <si>
    <t>10/2016</t>
  </si>
  <si>
    <t>ESCOBAR ORELLANA, RODOLFO JOSE</t>
  </si>
  <si>
    <t>TECNICO DE SERVIDORES</t>
  </si>
  <si>
    <t>ING. EN TELECOMUNICACIONES</t>
  </si>
  <si>
    <t>1224/2016</t>
  </si>
  <si>
    <t>269/2016</t>
  </si>
  <si>
    <t>19/2016</t>
  </si>
  <si>
    <t>INGENIERIA EN SISTEMAS INFORMATICOS</t>
  </si>
  <si>
    <t>272/2016</t>
  </si>
  <si>
    <t>25/2016</t>
  </si>
  <si>
    <t>GUEVARA CASTELLANOS, SANDRA ARACELY</t>
  </si>
  <si>
    <t>257/2016</t>
  </si>
  <si>
    <t>03/2016</t>
  </si>
  <si>
    <t>971/2016</t>
  </si>
  <si>
    <t>16/2016</t>
  </si>
  <si>
    <t>LIC. EN ADMINISTRACION DE EMPRESAS / POSTGRADO EN GESTION DEL TALENTO HUMANO</t>
  </si>
  <si>
    <t>43/2016</t>
  </si>
  <si>
    <t>31/2016</t>
  </si>
  <si>
    <t>LIC. EN SPICOLOGIA</t>
  </si>
  <si>
    <t>45/2016</t>
  </si>
  <si>
    <t>MONGE FIGUEROA, LUZ ELENA</t>
  </si>
  <si>
    <t>357/2016</t>
  </si>
  <si>
    <t>ENCARGADA DE ARCHIVO</t>
  </si>
  <si>
    <t>84/2016</t>
  </si>
  <si>
    <t>49/2016</t>
  </si>
  <si>
    <t>51/2016</t>
  </si>
  <si>
    <t>50/2016</t>
  </si>
  <si>
    <t>52/2016</t>
  </si>
  <si>
    <t xml:space="preserve">OVIEDO QUEZADA, VERALICE SUYAPA </t>
  </si>
  <si>
    <t>LIC. EN EDUCACION PARVULARIA</t>
  </si>
  <si>
    <t>PENDIENTE</t>
  </si>
  <si>
    <t>59/2016</t>
  </si>
  <si>
    <t>57/2016</t>
  </si>
  <si>
    <t>58/2016</t>
  </si>
  <si>
    <t>63/2016</t>
  </si>
  <si>
    <t>56/2016</t>
  </si>
  <si>
    <t>32/2016</t>
  </si>
  <si>
    <t>48/2016</t>
  </si>
  <si>
    <t>41/2016</t>
  </si>
  <si>
    <t>970/2016</t>
  </si>
  <si>
    <t>1467/2016</t>
  </si>
  <si>
    <t>23/2016</t>
  </si>
  <si>
    <t>GUERRA PAZ,MARIO VLADIMIR</t>
  </si>
  <si>
    <t>471/2016</t>
  </si>
  <si>
    <t>55/2016</t>
  </si>
  <si>
    <t>72/2016</t>
  </si>
  <si>
    <t>ASISTENTE DEPARTAMENTO DE ACTIVOS FIJOS Y ALMACEN</t>
  </si>
  <si>
    <t>ESPECIALISTA EN SEGUIMIENTO DE SEGURIDAD  DE LA AGENDA NACIONAL DEL MINISTERIO DE RELACIONES EXERIORES</t>
  </si>
  <si>
    <t>35/2016</t>
  </si>
  <si>
    <t>JEFE DE SEGURIDAD INSTITUCIONAL</t>
  </si>
  <si>
    <t>TECNICO DE SISTEMAS  DE COMPUTACION</t>
  </si>
  <si>
    <t>54/2016</t>
  </si>
  <si>
    <t>MALDONADO RAMIREZ, CLARA ELIZABETH</t>
  </si>
  <si>
    <t>PERSONAL DE SERVICIO II (ORDENANZA)</t>
  </si>
  <si>
    <t>HERNANDEZ VENTURA, JUAN RAMON</t>
  </si>
  <si>
    <t>448/2016</t>
  </si>
  <si>
    <t>AYALA MENJIVAR, JOSE ANTONIO</t>
  </si>
  <si>
    <t>BACHILLERATO TECNICO</t>
  </si>
  <si>
    <t>444/2016</t>
  </si>
  <si>
    <t>61/2016</t>
  </si>
  <si>
    <t>62/2016</t>
  </si>
  <si>
    <t>RIVERA GUTIERREZ, ORLANDO</t>
  </si>
  <si>
    <t>470/2016</t>
  </si>
  <si>
    <t>OFICIAL DE GESTION DOCUMENTAL Y ARCHIVOS</t>
  </si>
  <si>
    <t>464/2016</t>
  </si>
  <si>
    <t>UNIDAD DE GESTION DOCUMENTAL Y ARCHIVO</t>
  </si>
  <si>
    <t>ROMERO, LUCIA ESMERALDA</t>
  </si>
  <si>
    <t>AUXILIAR DE CORRESPONDENCIA</t>
  </si>
  <si>
    <t>JEFE DEPARTAMENTO DE GESTION DEL ARCHIVO CENTRAL</t>
  </si>
  <si>
    <t>38/2016</t>
  </si>
  <si>
    <t>ASISTENTE ADMINISTRATIVA Y AUXILIAR DE ARCHIVO</t>
  </si>
  <si>
    <t>AUXILIAR DE ARCHIVO</t>
  </si>
  <si>
    <t>BACHILLERATO CONTADOR</t>
  </si>
  <si>
    <t>46/2016</t>
  </si>
  <si>
    <t>85/2016</t>
  </si>
  <si>
    <t>29/2016</t>
  </si>
  <si>
    <t>TOAL DE EMPLEADOS SEDE</t>
  </si>
  <si>
    <t>COORDINADORA DE ADQUISICIONES Y CONTRATACIONES</t>
  </si>
  <si>
    <t>201/2017</t>
  </si>
  <si>
    <t>FIGUEROA ACOSTA, JOSSELYN MICHELLE</t>
  </si>
  <si>
    <t>34/2017</t>
  </si>
  <si>
    <t>ABARCA CASTILLO, FLOR DE MARIA</t>
  </si>
  <si>
    <t>DIRECTORA DE LA MEJORA CONTINUA DEL SERVICIO EXTERIOR</t>
  </si>
  <si>
    <t>TECNICO DE LA OFICINA DE COMIGRANTE</t>
  </si>
  <si>
    <t>PROYECTO DE "PROMOVIENDO CAPACIDADES INSTITUCIONALESY FORTALECIMIENTO EL PROCESO DE INTEGRACION CENTROAMERICANA" CODIGO 2646</t>
  </si>
  <si>
    <t>45/2017</t>
  </si>
  <si>
    <t>GOMEZ MELENDEZ, ELIAS ALBERTO</t>
  </si>
  <si>
    <t>FONDO DE ACTIVIDADES PRIORITARIAS SETEFE-DGCD, "ADMINISTRACION DEL SEGUNDO FONDO CONCURSABLE DEL GRAN DUCADO DE LUXEMBURGO PARA ORGANIZACIONES DE LA SOCIEDAD CIVIL SALVADOREÑA" N. 2663</t>
  </si>
  <si>
    <t>02/2017</t>
  </si>
  <si>
    <t>MIRA GUARDADO, EDWIN ALEXANDER</t>
  </si>
  <si>
    <t>FONDO GENERAL 2013, "CONTRAPARTIDA AL FONDO DE FORTALECIMIENTO INSTITUCIONAL PARA EL DESARROLLO ESPAÑA-EL SALVADOR</t>
  </si>
  <si>
    <t>COORDINADOR DE PROCESO ESTRATEGICOS-ADMINISTRATIVOS</t>
  </si>
  <si>
    <t>HERNANDEZ ALFARO,SAUL ALFREDO</t>
  </si>
  <si>
    <t>LIC. EN RELACIONES PUBLICAS</t>
  </si>
  <si>
    <t>COORDINADORA EDITORIAL</t>
  </si>
  <si>
    <t>MASTER EN MARKETING Y COMUNICACIÓN OLINE</t>
  </si>
  <si>
    <t>27/2017</t>
  </si>
  <si>
    <t xml:space="preserve">BACHILLER </t>
  </si>
  <si>
    <t>FONDOS DE PROYECTO " PLAN DE ACCION DEL PROYECTO DE APOYO A LA IMPLEMENTACION DE LA AGENCIA 2030 PARA ELD ESARROLLO SOSTENIBLE DE EL SALVADOR</t>
  </si>
  <si>
    <t>43/2017</t>
  </si>
  <si>
    <t>LIC. EN CIENCIAS ECONOMICAS Y EMPRESARIALES</t>
  </si>
  <si>
    <t>MIRA RAMIREZ,WALTER JOSE</t>
  </si>
  <si>
    <t>7453/2017</t>
  </si>
  <si>
    <t>VICEMINSTRO DE INVERSION EXTRANJERIA Y FINANCIAMIENTO PARA EL DESARROLLO</t>
  </si>
  <si>
    <t>GALLEGOS GUADRON, CLELIA MARIA</t>
  </si>
  <si>
    <t>208/2017</t>
  </si>
  <si>
    <t>PORTILLO LAZO, IRMA ELIZABETH</t>
  </si>
  <si>
    <t>462/2016</t>
  </si>
  <si>
    <t>RAMIREZ RAMIREZ, DIANA MARISOL</t>
  </si>
  <si>
    <t>ASISTENTE ADMINISTRATIVOS III</t>
  </si>
  <si>
    <t>204/2017</t>
  </si>
  <si>
    <t>SALGUERO GALINDO, ESTER GUADALUPE</t>
  </si>
  <si>
    <t>COLABORADORA TECNICO EN CONTRATACIONES PUBLICA Y ASESORIA INTERNA</t>
  </si>
  <si>
    <t>236/2017</t>
  </si>
  <si>
    <t>PEREZ RIVERA, KAREN YAMILETH</t>
  </si>
  <si>
    <t>457/2017</t>
  </si>
  <si>
    <t>162/2017</t>
  </si>
  <si>
    <t>AYALA BONILLA, GERARDO ANTONIO</t>
  </si>
  <si>
    <t>459/2017</t>
  </si>
  <si>
    <t xml:space="preserve">TECNICO V </t>
  </si>
  <si>
    <t>MEJIA SOTELO, WALTER JOSE</t>
  </si>
  <si>
    <t>ADMINISTRADOR DEL GIMNASIO</t>
  </si>
  <si>
    <t>455/2017</t>
  </si>
  <si>
    <t>SIRIA GIRON, EVA MELISSA</t>
  </si>
  <si>
    <t>287/2017</t>
  </si>
  <si>
    <t>MINISTRO DE RREE</t>
  </si>
  <si>
    <t>TÉCNICO VII</t>
  </si>
  <si>
    <t>LIC. EN MERCADOTECNIA Y PUBLICIDAD</t>
  </si>
  <si>
    <t>LIC. EN ADMINISTRACIÓN DE EMPRESAS Y MÁSTER EN ADMÓN. PUBLICA</t>
  </si>
  <si>
    <t>DIRECTOR TÉCNICO</t>
  </si>
  <si>
    <t>SÁNCHEZ MENJÍVAR, MARTA EUGENIA</t>
  </si>
  <si>
    <t>ADMINISTRADORA DE REDES-TPS</t>
  </si>
  <si>
    <t>LIC. EN PERÍODISMO</t>
  </si>
  <si>
    <t>FONDOS DEL PROYECTO CONVENIO INTERINSTITUCIONAL DE PASAPORTES</t>
  </si>
  <si>
    <t>DIRECTORA DE LA UNIDAD DE COOPERACION Y ALIANZA INSTITUCIONAL (UCAI)</t>
  </si>
  <si>
    <t>ASESOR  IV</t>
  </si>
  <si>
    <t xml:space="preserve"> UNIDAD DE COOPERACION Y ALIANZA INSTITUCIONAL (UCAI)</t>
  </si>
  <si>
    <t>JOVEL MENJIVAR, MAYRA JEANETH</t>
  </si>
  <si>
    <t>GERENTE DE LA UNIDAD TÉCNICA DEL PIFCSS AD INTERIN</t>
  </si>
  <si>
    <t>TÉCNICO COOPERACION INTERNACIONAL</t>
  </si>
  <si>
    <t>TÉCNICO II</t>
  </si>
  <si>
    <t>HERRERA GARCIA, EDILMA AMERICA</t>
  </si>
  <si>
    <t>MIRA RAMIREZ, WALTER JOSE</t>
  </si>
  <si>
    <t>TÉCNICO DE ALIANZA INSTITUCIONAL PUBLICAS</t>
  </si>
  <si>
    <t>LIC. EN CIENCIAS ECONOMIA</t>
  </si>
  <si>
    <t xml:space="preserve">ASISTENTE ADMINISTRATIVA </t>
  </si>
  <si>
    <t>TÉCNICO EN LA COORDINACION GENERAL ADMINISTRATIVA Y FINANCIERA</t>
  </si>
  <si>
    <t>TÉCNICO COORDINADOR DE LA OFICINA DE ACCESO A LA INFORMACION PUBLICA</t>
  </si>
  <si>
    <t>TORRES DELGADO, WALTER WHYN</t>
  </si>
  <si>
    <t>TÉCNICO DE LA OFICINA DE ACCESO A LA INFORMACION PUBLICA</t>
  </si>
  <si>
    <t>PINEDA ORELLANA, ALEJANDRA SOFIA</t>
  </si>
  <si>
    <t xml:space="preserve">ASISTENTE ADMINISTRATIVO II </t>
  </si>
  <si>
    <t>BACHILLER ACADÉMICO OPCIÓN HUMANIDADES</t>
  </si>
  <si>
    <t>PACAS CAÑAS, FELIX ALEJANDRO</t>
  </si>
  <si>
    <t>TÉCNICO DE AUDIOVISUALES</t>
  </si>
  <si>
    <t>LIC.EN PERIODISMO Y MASTER EN EN DOCENCIA E INVESTIGACIÓN EDUCATIVA</t>
  </si>
  <si>
    <t xml:space="preserve">TÉCNICO EN DISEÑO GRAFICO </t>
  </si>
  <si>
    <t>PROFESION EN EDUCACION MEDIA PARA LA ENSEÑANZA DEL IDIOMA INGLES</t>
  </si>
  <si>
    <t xml:space="preserve">RODRIGUEZ ALAS, ALMA KORITZA </t>
  </si>
  <si>
    <t>HUEZO MENJIVAR, JOSE VICTOR</t>
  </si>
  <si>
    <t>AGREGADO DE PRENSA PAR EL VICEMINISTERIO</t>
  </si>
  <si>
    <t>LICENCIADO EN CIENCIAS DE LA COMUNICACIÓN</t>
  </si>
  <si>
    <t>MULLER SARAVIA, CARLOS RENE</t>
  </si>
  <si>
    <t>AGREGADO DE PRENSA</t>
  </si>
  <si>
    <t>LICENCIADO EN COMUNICACIONES DE MARKETING</t>
  </si>
  <si>
    <t>BACHILLER TÉCNICO VOCACIONAL COMERCIAL OPC.CONTADURIA</t>
  </si>
  <si>
    <t>TÉCNICO AUDITOR</t>
  </si>
  <si>
    <t>TÉCNICO VI</t>
  </si>
  <si>
    <t>AUDITOR DE SISTEMAS INFORMATICOS</t>
  </si>
  <si>
    <t>GOES/IEESFORD</t>
  </si>
  <si>
    <t>CUELLAR RIVERA, NELLY YOHANA</t>
  </si>
  <si>
    <t>COORDINADOR DEL AREA DE IDIOMAS</t>
  </si>
  <si>
    <t>TÉCNICO EN COMERCIALIZACION</t>
  </si>
  <si>
    <t>JEFE USEFI-PRESUPUESTARIA</t>
  </si>
  <si>
    <t>TÉCNICO DE LA BIBLIOTECA</t>
  </si>
  <si>
    <t>TÉCNICO BIBLIOTECOLOGA</t>
  </si>
  <si>
    <t>TÉCNICO DE LA COORDINACION DE DOCENCIA</t>
  </si>
  <si>
    <t>DÍAZ GONZÁLEZ, IRENE NOEMY</t>
  </si>
  <si>
    <t>DELEON FLORES, WILLIAN ALEXANDER</t>
  </si>
  <si>
    <t>BACHILLERATO TECNICO COMERCIAL OPCION CONTADOR, EGRESADO DE LICENCIATURA EN RELACIONES EXTERIORES</t>
  </si>
  <si>
    <t>TÉCNICO DE LA COORDINACION ACADEMICA Y DE LA COORDINACION DE INVESTIGACION Y PROYECCION SOCIAL</t>
  </si>
  <si>
    <t>VICEMINISTRO DE INVERCION EXTRANJERA Y FINANCIAMIENTO PARA EL DESARROLLO</t>
  </si>
  <si>
    <t>NO PRESENTO DOCUMENTOS</t>
  </si>
  <si>
    <t>TÉCNICO ANALISTA Y PROGRAMADOR DE COMPUTADORAS</t>
  </si>
  <si>
    <t xml:space="preserve">TÉCNICO ENLACE CUERPO DIPLOMATICO </t>
  </si>
  <si>
    <t>CRUZ  RAMIREZ , JACQUELINE</t>
  </si>
  <si>
    <t>COLABORADOR TECNICO  DE LA OFICINA DE TEMAS  DE SEGURIDAD Y DEFENSA</t>
  </si>
  <si>
    <t>COLABORADOR/TÉCNICO EN INTEGRACION CENTROAMERICANA</t>
  </si>
  <si>
    <t>DIRECTORA DE DE AREA NORTE, SUR AMERICA Y EL CARIBE</t>
  </si>
  <si>
    <t>DIRECTOR  DE ASIA,AFRICA Y OCEANIA</t>
  </si>
  <si>
    <t>COLABORADOR/TÉCNICO DE NORTE, SURAMERICA Y EL CARIBE</t>
  </si>
  <si>
    <t>TÉCNICO III (ANTES ASISTENTE ADMINISTRATIVO VI)</t>
  </si>
  <si>
    <t>GARCIA SOSA, MARCELA ALEJANDRA</t>
  </si>
  <si>
    <t>TÉCNICO DE NORTE, SURAMERICA Y EL CARIBE</t>
  </si>
  <si>
    <t>COLABORADOR/TÉCNICO DE EUROPA</t>
  </si>
  <si>
    <t>ALMENDARES RIVAS, ASTRID VERONICA</t>
  </si>
  <si>
    <t>COLABORADOR/TÉCNICO DE AFRICA, ASIA Y OCEANIA</t>
  </si>
  <si>
    <t>COLABORADOR/TÉCNICO DE DIRECCIÓN DE AFRICA, ASIA Y OCEANIA</t>
  </si>
  <si>
    <t xml:space="preserve"> LIC. EN RELACIONES INTERNACIONALES </t>
  </si>
  <si>
    <t>COLABORADOR/TÉCNICO DE ASUNTOS MULTILATERALES</t>
  </si>
  <si>
    <t>LIC. EN RELACIONES INTERNACIONALES Y MASTER EN DIPLOMACIA</t>
  </si>
  <si>
    <t>TÉCNICO DE ASUNTOS MULTILATERALES</t>
  </si>
  <si>
    <t>COLABORADOR TÉCNICO EN NEGOCIACION Y TRATADOS</t>
  </si>
  <si>
    <t>COLABORADOR TÉCNICO EN ASISTENCIA LEGAL Y REFUGIO</t>
  </si>
  <si>
    <t>TÉCNICO DE ESTUDIOS JURIDICOS INTERNOS</t>
  </si>
  <si>
    <t>DIAZ ALVARENGA, CESAR MAYKOOL</t>
  </si>
  <si>
    <t>TÉCNICO DE ESTUDIOS JURIDICOS INTERNOS (DESTACADO EN CAPRES)</t>
  </si>
  <si>
    <t>ASISTENTE ADMINISTRATIVO IV (DESTACADO EN CAPRES)</t>
  </si>
  <si>
    <t>LICENCIADO EN CIENCIAS JURIDICAS</t>
  </si>
  <si>
    <t>COLABORADORA TÉCNICO EN CONTRATACIONES PUBLICA Y ASESORIA INTERNA</t>
  </si>
  <si>
    <t>COLABORADOR TÉCNICO EN ESTUDIOS JURIDICOS PARA ASUNTOS DEL SICA Y OTROS</t>
  </si>
  <si>
    <t>LIC.EN CIENCIAS JURIDICAS Y ABOGADO NOTARIO</t>
  </si>
  <si>
    <t>TÉCNICO DE ASUNTOS JURIDICOS INTERNACIONALES</t>
  </si>
  <si>
    <t>HERNANDEZ TORRES, HAZEL NOHEMY</t>
  </si>
  <si>
    <t>TÉCNICO JURIDICO DE LA SECCION DE ADMINISTRACION</t>
  </si>
  <si>
    <t>TÉCNICO DE ORGANIZACIÓN DE LA COMISION DE SEGUIMIENTO EL SALVADOR-HONDURAS, SECCION EL SALVADOR</t>
  </si>
  <si>
    <t>TÉCNICO DE LA COMISION DE SEGUIMIENTO EL SALVADOR-HONDURAS, SECCION EL SALVADOR</t>
  </si>
  <si>
    <t>TÉCNICO CARTOGRAFO DE LA COMISION DE SEGUIMIENTO EL SALVADOR-HONDURAS, SECCION EL SALVADOR</t>
  </si>
  <si>
    <t>TÉCNICO  JURIDICO DE LA COMISION DE SEGUIMIENTO EL SALVADOR-HONDURAS, SECCION EL SALVADOR</t>
  </si>
  <si>
    <t>TÉCNICO DE INGENIERIA DE LA DIRECCION DE LIMITES Y ASUNTOS FRONTERIZOS</t>
  </si>
  <si>
    <t>TÉCNICO JURIDICO DE LA DIRECCION DE LIMITES Y ASUNTOS FRONTERIZOS</t>
  </si>
  <si>
    <t xml:space="preserve">TÉCNICO DE ARCHIVO HISTORICO </t>
  </si>
  <si>
    <t>TÉCNICO DE GRUPOS POBLACIONALES</t>
  </si>
  <si>
    <t>SANCHEZ DE VAQUERO, DOLORES IVETTE</t>
  </si>
  <si>
    <t>FONDOS DEL PROYECTO DE FORTALECIMIENTO DEL MINISTERIO DE RELACIONES EXTERIORES CÓDIGO 2646</t>
  </si>
  <si>
    <t>TÉCNICO DE ASUNTOS AMBIENTALES</t>
  </si>
  <si>
    <t>TÉCNICO EN TEMAS DE DEPORTE Y SALUD</t>
  </si>
  <si>
    <t>TÉCNICO EN EDUCACION Y TRABAJO (TÉCNICO EN ASUNTOS SOCIALES)</t>
  </si>
  <si>
    <t>TÉCNICO DE PROYECTOS DE DESARROLLO</t>
  </si>
  <si>
    <t>VICEMINISTRA DE COOPERACION PARA EL DESARROLLO</t>
  </si>
  <si>
    <t>VICEMINISTRA</t>
  </si>
  <si>
    <t xml:space="preserve">HUEZO SAAVEDRA, EDGAR ALEJANDRO  </t>
  </si>
  <si>
    <t>SUBDIRECTOR DE COOPERACION PARA EL DESARROLLO</t>
  </si>
  <si>
    <t>FUENTES HERRERA, NORMA NOHEMY VALENTINA</t>
  </si>
  <si>
    <t>5ta</t>
  </si>
  <si>
    <t>PROYECTO DE FORTALECIMIENTO DE LA COOPERACION PARA EL DESARROLLO 2017-2019 (USDA)</t>
  </si>
  <si>
    <t xml:space="preserve">VALENCIA DE MEDRANO, VIOLETA </t>
  </si>
  <si>
    <t>DIRECTORA DE COOPERACION NO OFICIAL Y DESCENTRALIZADA</t>
  </si>
  <si>
    <t>TÉCNICO DE LA DIRECCION DE COOPERACION NO OFICIAL Y DESCENTRALIZADA</t>
  </si>
  <si>
    <t>HERNANDEZ BENITEZ,JOSUE ISAI</t>
  </si>
  <si>
    <t>ASITENTE ADMINISTRATIVO</t>
  </si>
  <si>
    <t>ASITENTE ADMINISTRATIVO I</t>
  </si>
  <si>
    <t>SEGUNDO FONDO CONCURSABLE DEL GRAN DUCADO DE LUXEMBURGOS No. 2663</t>
  </si>
  <si>
    <t>RAMOS VASQUEZ, WILLIAN ERNESTO</t>
  </si>
  <si>
    <t>"FONDO DE LA ASOCIACION ENFANT DU MONDE - PROGRAMA FONDO CONCURSABLE PARA ORGANIZACIONES DE LA SOCIEDAD CIVIL SALVADOREÑAS" No 2629</t>
  </si>
  <si>
    <t>TORRES,JOSE WALTER</t>
  </si>
  <si>
    <t>DIRECTOR DE COOPERACION MULTILATERAL, REGIONAL Y ORGANISMOS FINANCIEROS INTERNACIONALES</t>
  </si>
  <si>
    <t>FLORES MEJIA, DANIELA ARLETTE</t>
  </si>
  <si>
    <t>TÉCNICO DE COOPERACION MULTILATERAL REGIONAL Y ORGANISMOS FINANCIEROS INTERNACIONALES</t>
  </si>
  <si>
    <t>FONDO DELGRAN DUCADO DE LUXEMBURGO</t>
  </si>
  <si>
    <t>JEFE DEPTO DE GESTION FINANCIAMIENTO CLIMATICO</t>
  </si>
  <si>
    <t>DIRECTORA DE COOPERACION BILATERAL NORTE SUR</t>
  </si>
  <si>
    <t>TÉCNICO DE COOPERACION  NORTE SUR</t>
  </si>
  <si>
    <t>TÉCNICO DE COOPERACION  BILATERAL NORTE SUR</t>
  </si>
  <si>
    <t>TECNICO  V</t>
  </si>
  <si>
    <t>PROGRAMA DE COOPERACION TRIANGULAR EL SALVADOR ESPAÑA, AÑO 2 No. 2587</t>
  </si>
  <si>
    <t>TÉCNICO DE COOPERACION BILATERAL</t>
  </si>
  <si>
    <t xml:space="preserve"> LIC.EN INFORMATICA</t>
  </si>
  <si>
    <t>MEJIA PEREZ,JAVIER ERNESTO</t>
  </si>
  <si>
    <t>BACHILLER TECNICO BOCACIONAL COMERCIAL</t>
  </si>
  <si>
    <t>FORTALECIMIENTO INSTITUCIONAL DE LA DIRECCION GENERAL DE COOPERACION PARA EL DESARROLLO 2017-2019 No. 2708</t>
  </si>
  <si>
    <t>HERNANDEZ JIMENEZ, MARLON ANTONIO</t>
  </si>
  <si>
    <t>JEFE DEPARTAMENTO  DE COOPERACION SUR SUR</t>
  </si>
  <si>
    <t>RIVERA RIVAS, MARTHA  SOFIA</t>
  </si>
  <si>
    <t>TÉCNICO ADMINISTRSTIVO -FINANCIERO EN COOPERACION SUR SUR</t>
  </si>
  <si>
    <t>TÉCNICO DE COOPERACION SUR SUR</t>
  </si>
  <si>
    <t>TÉCNICO EN COOPERACION SUR SUR</t>
  </si>
  <si>
    <t>LOPEZ DE MENDEZ, ZULMA ENEYDA</t>
  </si>
  <si>
    <t>TÉCNICO ADMINISTRATIVO FINANCIERO DE COOPERACION TRIANGULAR</t>
  </si>
  <si>
    <t>ALVAREZ DIAZ, CARLOS ALBERTO</t>
  </si>
  <si>
    <t>BACHILLER GENERAL, EGRESADO DE LICENCIATURA EN PSICOLOGIA</t>
  </si>
  <si>
    <t>ROSALES ALAS, MARIANELA YAMILETH</t>
  </si>
  <si>
    <t>TECNICO ADMINISTRATIVO Y FINANCIERO DE COOPERACION TRIANGULAR</t>
  </si>
  <si>
    <t>LEMUS ROMERO, CELIA GABRIELA</t>
  </si>
  <si>
    <t>TECNICO DE DE ESTUDIOS EN COOPERACION Y DESARROLLO</t>
  </si>
  <si>
    <t>LICENCIADA EN MERCADOTECNIA</t>
  </si>
  <si>
    <t>PROYECTO DE "IMPLEMENTACION DE LA AGENDA DE EFICACIA EN EL SALVADOR" CODIGO No. 2649</t>
  </si>
  <si>
    <t>TÉCNICO DE ESTUDIO Y FORMACION DE COOPERACION Y DESARROLLO</t>
  </si>
  <si>
    <t>TÉCNICO DE BECAS</t>
  </si>
  <si>
    <t>TÉCNICO DE ESTUDIOS</t>
  </si>
  <si>
    <t>TÉCNICO INFORMATICO</t>
  </si>
  <si>
    <t>TÉCNICO DE ESTUDIOS EN COOPERACION Y DESARROLLO</t>
  </si>
  <si>
    <t>FONDO DE FORTALECIMIENTO INSTITUCIONAL PARA EL DESARROLLO ESPAÑA- EL SALVADOR</t>
  </si>
  <si>
    <t>DELEON PEREZ, RICARDO NEHEMIAS</t>
  </si>
  <si>
    <t xml:space="preserve"> ASISTENTE ADMINISTRATIVO I</t>
  </si>
  <si>
    <t>BACHILLER TECNICO VOCACIONAL INDUSTRIAL</t>
  </si>
  <si>
    <t>DIRECTORA DE LA OFICINA TECNICA DE ADMINISTRACION DE FONDOS(SETEFE)</t>
  </si>
  <si>
    <t>SETEFE</t>
  </si>
  <si>
    <t>RIVAS ALVARADO, SILVIA RAQUEL</t>
  </si>
  <si>
    <t>EGRESADO DE LIC. EN RELACIONES INTERNACIONALES, BACHILLER TECNICO VOCACIONAL COMERCIAL OPCION CONTADURIA.</t>
  </si>
  <si>
    <t>JEFE DE DEPARTAMENTO DE GESTION FINANCIERA SETEFE</t>
  </si>
  <si>
    <t xml:space="preserve"> SETEFE</t>
  </si>
  <si>
    <t>TÉCNICO ENCARGADA DE TESORERIA</t>
  </si>
  <si>
    <t>COORDINADOR DE SEGUIMIENTO TÉCNICO A PROYECTOS PERE</t>
  </si>
  <si>
    <t>JIMENEZ ESCOBAR PATRICIA NATHALY</t>
  </si>
  <si>
    <t>TECNICO, SECRETARIA TECNICA DEL FINANCIAMIENTO EXTERNO</t>
  </si>
  <si>
    <t>LICENCIADA EN LETRAS</t>
  </si>
  <si>
    <t>TÉCNICO DE SEGUIMIENTO TÉCNICO A PROYECTOS PERE</t>
  </si>
  <si>
    <t>TÉCNICO  DEPARTAMENTO DE ASISTENCIA TECNICA PARA LA FORMULACION DE PLANES DE ACCION (SETEFE)</t>
  </si>
  <si>
    <t>JEFE DEL DEPARTAMENTO DE ASISTENCIA TECNICA PARA LA FORMULACION DE PLANES DE ACCION (SETEFE)</t>
  </si>
  <si>
    <t>TÉCNICO DE DEPARTAMENTO DE ASISTENCIA TECNICA PARA LA FORMULACION DE PLANES DE ACCION (SETEFE)</t>
  </si>
  <si>
    <t>LICENCIADA EN ADMINISTRACIÓN DE EMPRESAS</t>
  </si>
  <si>
    <t xml:space="preserve">MORALES DE DUJE, SANDRA ALEJANDRINA </t>
  </si>
  <si>
    <t>ESPECIALISTA EN GESTION DE INFORMACION DE LAS CONSEJERIAS ECONOMICAS, COMERCIALES Y DE TURISMO</t>
  </si>
  <si>
    <t>TÉCNICO DE TEMAS BILATERALES Y REGIONALES</t>
  </si>
  <si>
    <t>PINEDA CANALES, GIOVANI STEVE</t>
  </si>
  <si>
    <t>TÉCNICO EN LA DIRECCION DE RELACIONES ECONOMICAS</t>
  </si>
  <si>
    <t>TÉCNICO DE INFORMACION COMERCIAL</t>
  </si>
  <si>
    <t xml:space="preserve">TÉCNICO DE FERIAS Y MISIONES </t>
  </si>
  <si>
    <t>TÉCNICO DE TURISMO E INVERSION</t>
  </si>
  <si>
    <t>MAGAÑA RODRIGUEZ, CLAUDIA BEATRIZ</t>
  </si>
  <si>
    <t>LICENCIADA EN TURISMO</t>
  </si>
  <si>
    <t>DIRECTORA DE LA OFICINA DE ANALISIS INTERNACIONAL DE LA MIGRACION</t>
  </si>
  <si>
    <t xml:space="preserve">TÉCNICO </t>
  </si>
  <si>
    <t>TÉCNICO ESPECIALISTA DE GÉNERO</t>
  </si>
  <si>
    <t>CASTILLO CORTEZ, LUCIA MERARI</t>
  </si>
  <si>
    <t>BACHILLER. EGRESADA DE RELACIONES INTERNACIONALES</t>
  </si>
  <si>
    <t>HIDALGO MAGAÑA, HECTOR ARMANDO AQUILES</t>
  </si>
  <si>
    <t>DIRECTOR DE PROTECCION Y DESARROLLO DE LA PERSONA MIGRANTE SALVADOREÑA</t>
  </si>
  <si>
    <t>LICENCIADO EN SOCIOLOGIA</t>
  </si>
  <si>
    <t>TÉCNICO DIRECCIÓN DE PROTECCION Y DESARROLLO DE LA PERSONA MIGRANTE SALVADOREÑA</t>
  </si>
  <si>
    <t>TÉCNICO DEL PROGRAMA DE REINSERCION PARA LA POBLACION SALVADOREÑA RETORNADA (EN OFICINA CENTRO DE GOBIERNO)</t>
  </si>
  <si>
    <t>DIRECCIÓN GENERAL DEL SERVICIO EXTERIOR</t>
  </si>
  <si>
    <t>PEREZ RIVERA, KAREN JAMILETH</t>
  </si>
  <si>
    <t>JIMENEZ ZEPEDA, ROCIO JANETH</t>
  </si>
  <si>
    <t>BACHILLER TECNICO VOCACIONAL</t>
  </si>
  <si>
    <t>CONVENIO INTERINSTITUCIONAL DE PASAPORTE DEL MINISERIO DE RELACIONES EXTERIORES</t>
  </si>
  <si>
    <t>TÉCNICO DE LA DGSE</t>
  </si>
  <si>
    <t>TÉCNICO DE LA DIRECCIÓN GENERAL DEL SERVICIO EXTERIOR</t>
  </si>
  <si>
    <t>TÉCNICO DE ASESORIA LEGAL</t>
  </si>
  <si>
    <t>TÉCNICO DE GESTION ESTRATEGICA</t>
  </si>
  <si>
    <t>TÉCNICO DE ANALISIS Y SEGUIMIENTO DE LA GESTION DIPLOMATICA</t>
  </si>
  <si>
    <t>TÉCNICO DE LOGISTICA Y MANEJO DE PERSONAL DE LA RED DIPLOMATICA</t>
  </si>
  <si>
    <t>TÉCNICO DE GESTION CONSULAR</t>
  </si>
  <si>
    <t>COORDINADOR DE SEGUIMIENTO OPERATIVO A OFICINAS DESCONCENTRADAS DE ATENCIÓN AL USUARIO</t>
  </si>
  <si>
    <t>TÉCNICO EN ING.CIVIL Y CONTRUCCION</t>
  </si>
  <si>
    <t>TÉCNICO DE PLANIFICACION Y EVALUACION CONSULAR</t>
  </si>
  <si>
    <t xml:space="preserve">TÉCNICO DE ASUNTOS JURIDICOS </t>
  </si>
  <si>
    <t>TÉCNICO DE REGISTROS</t>
  </si>
  <si>
    <t>GUEVARA DE MARTINEZ, CINDY NATHALIE</t>
  </si>
  <si>
    <t>TÉCNICO DE TRAMITES Y REGISTROS</t>
  </si>
  <si>
    <t>TÉCNICO DE REGISTROS DEL ESTADO FAMILIAR</t>
  </si>
  <si>
    <t>TÉCNICO DE PASAPORTES</t>
  </si>
  <si>
    <t>HENRÍQUEZ ROMERO, RAÚL ANTONIO</t>
  </si>
  <si>
    <t>TÉCNICO DE PRECHEQUEO</t>
  </si>
  <si>
    <t xml:space="preserve">ALEMÁN ALEMÁN, WILBER </t>
  </si>
  <si>
    <t>TÉCNICO DE NOTARIADO</t>
  </si>
  <si>
    <t>TÉCNICO DE TRAMITES Y REGISTROS(CENTRO DE GOBIERNO)</t>
  </si>
  <si>
    <t>TÉCNICO DE LEGALIZACION DE DOCUMENTOS(CENTRO DE GOBIERNO)</t>
  </si>
  <si>
    <t>BACHILLER INDUSTRIAL Y TÉCNICO DE INGENIERIA DE MTTO.DE MAQUINARIA INDUSTRIAL</t>
  </si>
  <si>
    <t>TÉCNICO DE TRAMITES Y REGISTROS (CENTRO DE GOBIERNO)</t>
  </si>
  <si>
    <t>AGENTE OPERADOR (CENTRO DE GOBIERNO)</t>
  </si>
  <si>
    <t>TÉCNICO DE INFORMACION Y ENTREGA DE DOCUMENTOS(CENTRO DE GOBIERNO)</t>
  </si>
  <si>
    <t>ARAUJO LÓPEZ, JUAN RAMÓN</t>
  </si>
  <si>
    <t>LIC. EN CIENCIAS JURÍDICAS, ABOGADO Y NOTARIO</t>
  </si>
  <si>
    <t>TÉCNICO DE TRAMITES Y  REGISTRO EN OFIC.SAN MIGUEL</t>
  </si>
  <si>
    <t>ASISTENTE ADMINISTRATIVO DE LA OFICINA DE LAS CASCADAS</t>
  </si>
  <si>
    <t>TÉCNICO DE  TRAMITES Y REGISTROS(OFICINA DE LAS CASCADAS)</t>
  </si>
  <si>
    <t>TÉCNICO DE TRAMITES Y REGISTROS(OFICINA LAS CASCADAS)</t>
  </si>
  <si>
    <t>AGENTE OPERADOR (OFICINA LAS CASCADAS)</t>
  </si>
  <si>
    <t>MONTOYA DE HERNÁNDEZ, SUSANA ELIZABETH</t>
  </si>
  <si>
    <t xml:space="preserve">COORDINADORA CALL CENTER </t>
  </si>
  <si>
    <t>CUENTA. FONDO ACTIVIDADES ESPECIALES, SUBCUENTA ATENCION A SALVADOREÑOS Y SALVADOREÑAS EN EL EXTERIOR Y A PERSONAS RETORNADAS</t>
  </si>
  <si>
    <t>AREVALO ROMERO; JORGE EDUARDO</t>
  </si>
  <si>
    <t>BACHILLER ACADÉMICO OPCIÓN CIENCIAS NATURALES</t>
  </si>
  <si>
    <t>LICENCIADA EN CIENCIAS QUIMICAS.</t>
  </si>
  <si>
    <t>CORTEZ RAMOS, ADAN ANTONIO</t>
  </si>
  <si>
    <t>AMAYA VELASQUEZ, JERSON MISAEL</t>
  </si>
  <si>
    <t>BACHILLER GENERAL, EGRESADO DE LICENCIATURA EN CIENCIAS JURIDICAS</t>
  </si>
  <si>
    <t>ORELLANA DE GONZALEZ, MARCELA YAMILETH</t>
  </si>
  <si>
    <t>MUÑOZ MARTINEZ, CELIA KARINA</t>
  </si>
  <si>
    <t>MORENO VILLA, RENATO ALEJANDRO</t>
  </si>
  <si>
    <t>GARCIA VENTURA, JONATHAN JAVIER</t>
  </si>
  <si>
    <t>ESTEVEZ SANDOVAL, RENE EDGARDO</t>
  </si>
  <si>
    <t>TRANQUINO ALBERTO, CARLOS MAURICIO</t>
  </si>
  <si>
    <t>GARCIA REYES, KARLA MARIA</t>
  </si>
  <si>
    <t>GRECIA REBECA, CARCAMO MARTINES</t>
  </si>
  <si>
    <t>URRUTIA DE BRACAMONTE, LILIANA AREL</t>
  </si>
  <si>
    <t>FLORES LOPEZ, NANCY SARAI</t>
  </si>
  <si>
    <t>MIRANDA ALFARO, OSCAR ALFREDO</t>
  </si>
  <si>
    <t>DUBON CRUZ, BERNARDO ROBERTO</t>
  </si>
  <si>
    <t>ASISTENTE ADMINISTRATIVO EMBAJADA DE EL SALVADOR EN NICARAGUA (DESTACADO EN SEDE)</t>
  </si>
  <si>
    <t>FONDOS DEL PROYECTO DE FORTALECIMIENTO DEL MINISTERIO DE RELACIONES EXTERIORES 2014-2016 CÓDIGO 2646</t>
  </si>
  <si>
    <t>CHAVEZ FABRE, CARMEN AIDA</t>
  </si>
  <si>
    <t>TÉCNICO DE MIGRACION Y DESARROLLO TERRITORIAL</t>
  </si>
  <si>
    <t>COLABORADORA TÉCNICO DE INVERSIONES Y NEGOCIOS</t>
  </si>
  <si>
    <t>LIC. EN NEGOCIOS INTERNACIONALES</t>
  </si>
  <si>
    <t>TÉCNICO DE FORTALECIMIENTO A ORGANIZACIONES DE SALVADOREÑOS EN EL EXTERIOR.</t>
  </si>
  <si>
    <t>TÉCNICO DE REINSERCIÓN</t>
  </si>
  <si>
    <t>TÉCNICO DEL PROYECTO DE REINSERCION ECONOMICA Y PSICOSOCIAL PARA LAS PERSONAS RETORNADAS</t>
  </si>
  <si>
    <t xml:space="preserve">RODRIGUEZ DE HERNANDEZ, MARTHA ELENA </t>
  </si>
  <si>
    <t>COORDINADORA DE SEGUIMIENTO DE PERSONAS RETORNADAS</t>
  </si>
  <si>
    <t>GRANADOS SANTOS, NELSON ARMANDO</t>
  </si>
  <si>
    <t>COORDINADOR DE VENTANILLA</t>
  </si>
  <si>
    <t>TÉCNICO DE ASISTENCIA Y PROTECCION PARA SALVADOREÑOS EN EL EXTERIOR</t>
  </si>
  <si>
    <t>LUNA DE GUEVARA,  ZOILA ESPERANZA</t>
  </si>
  <si>
    <t>TECNICO OFICINISTA</t>
  </si>
  <si>
    <t>TÉCNICO DIRECCION DE RECEPCION A PERSONAS RETORNADAS</t>
  </si>
  <si>
    <t>TÉCNICO DE SECCION DE ASISTENCIA Y GESTION HUMANITARIA</t>
  </si>
  <si>
    <t>TÉCNICO  DE SISTEMAS INTERNACIONALES DE PROTECCION DE DERECHOS HUMANOS</t>
  </si>
  <si>
    <t>JOVEL  MELARA, NINEL AMANDA</t>
  </si>
  <si>
    <t>TÉCNICO DE SECCION DE INVESTIGACION Y ANALISIS DE LA MIGRACION</t>
  </si>
  <si>
    <t>TÉCNICO DE SECCION DE GRUPOS VULNERABLES</t>
  </si>
  <si>
    <t>TÉCNICO DE GESTION HUMANITARIA Y CUOTAS ALIMENTICIAS (LA CHACRA)</t>
  </si>
  <si>
    <t>TÉCNICO DE GESTION HUMANITARIA Y CUOTAS ALIMENTICIAS(CENTRO DE GOBIERNO)</t>
  </si>
  <si>
    <t>TÉCNICO DE PROTECCION DE DERECHOS HUMANOS Y GESTION HUMANITARIA (CENTRO DE GOBIERNO)</t>
  </si>
  <si>
    <t>LINARES DE PUENTE, TERESA DE LOS ANGELES</t>
  </si>
  <si>
    <t>ASISTENTE ADMINISTRATIVO   DE LA COMISION NACIONAL DE BUSQUEDA DE NIÑAS Y NIÑOS DESAPARECIDOS DURANTE EL CONFLICTO ARMANDO INTERNO</t>
  </si>
  <si>
    <t>BACHILLER TECNICO VOCACIONAL, EGRESADA DE LIC. EN HISTORIA</t>
  </si>
  <si>
    <t>TECNICO ADMINISTRATIVO COMISION NACIONAL DE BUSQUEDA DE NIÑOS/AS DESAPARECIDOS</t>
  </si>
  <si>
    <t>VELASQUEZ VELASQUEZ, XENIA CECIBEL</t>
  </si>
  <si>
    <t>INVESTIGADORA DE LA COMISION NACIONAL DE BUSQUEDA DE NIÑAS Y NIÑOS DESAPARECIDOS DURANTE EL CONFLICTO ARMANDO INTERNO</t>
  </si>
  <si>
    <t>PLEITEZ QUIÑONEZ, ARIANA NINEL</t>
  </si>
  <si>
    <t>LICENCIADA EN ANTROPOLOGIA SOCIOCULTURAL</t>
  </si>
  <si>
    <t>MOLINA  MEJIA, CORINA DE FATIMA</t>
  </si>
  <si>
    <t>MAESTRA EN POLITICA Y EVALUACION EDUCATIVA</t>
  </si>
  <si>
    <t>GAMEZ GAMEZ, YOSSELYN BEATRIZ</t>
  </si>
  <si>
    <t>COMUNICADORA DE LA COMISION NACIONAL DE BUSQUEDA DE NIÑAS Y NIÑOS DESAPARECIDOS DURANTE EL CONFLICTO ARMANDO INTERNO</t>
  </si>
  <si>
    <t>LICENCIADA EN COMUNICACIÓN SOCIAL</t>
  </si>
  <si>
    <t>NOLASCO AMAYA,JUANA CAROLINA</t>
  </si>
  <si>
    <t>LICENCIADA EN PERIODISMO</t>
  </si>
  <si>
    <t>MORAN HERNANDEZ, BERTA CECILIA</t>
  </si>
  <si>
    <t>LICENCIADA EN CIENCAS JURIDICAS</t>
  </si>
  <si>
    <t>ORTEGA PEREZ, KARLA MARICELA</t>
  </si>
  <si>
    <t>GARCIA PUERTAS, FELIX ALBERTO</t>
  </si>
  <si>
    <t>BACHILLER EN COMERCIO Y ADMON. OPC. SECREATARIADO</t>
  </si>
  <si>
    <t>LIC.EN CIENCIAS JURIDICAS Y ABOGADA Y MAESTRIA EN ESTADO DE DERECHO GLOBAL Y DEMOCRACIA CONSTITUCIONAL.</t>
  </si>
  <si>
    <t>TÉCNICO DE SERVIDORES</t>
  </si>
  <si>
    <t>TÉCNICO EN PLATAFORMA OPERATIVA</t>
  </si>
  <si>
    <t>TÉCNICO EN REDES DE DATOS</t>
  </si>
  <si>
    <t>TÉCNICO AUXILIAR DE INSTALACION</t>
  </si>
  <si>
    <t>TÉCNICO IMPLEMENTADOR DE SISTEMAS</t>
  </si>
  <si>
    <t>TÉCNICO DESARROLLADOR DE SISTEMAS</t>
  </si>
  <si>
    <t xml:space="preserve">TÉCNICO V </t>
  </si>
  <si>
    <t>GONZALEZ RIVERA, RONALD ALCIDES</t>
  </si>
  <si>
    <t>LIC. EN SISTEMAS DE COMPUTACION ADMINISTRATIVOS Y MAESTRIA EN ADMINISTRACION DE NEGOCIOS CON ESPECIALIDAD EN COMERCIO ELECTRONICO</t>
  </si>
  <si>
    <t>GUTIEREZ RIVERA, JOSE ANIBAL</t>
  </si>
  <si>
    <t>TÉCNICO EN SERVICIOS DE MENSAJERIA ELECTRONICA</t>
  </si>
  <si>
    <t>TÉCNICO EN MANTENIMIENTO DE COMPUTADORAS</t>
  </si>
  <si>
    <t>DIRECTOR DEL AREA DE SOPORTE TÉCNICO</t>
  </si>
  <si>
    <t>TÉCNICO DE SOPORTE</t>
  </si>
  <si>
    <t>TÉCNICO EN SOPORTE</t>
  </si>
  <si>
    <t>TÉCNICO DE SISTEMAS  DE COMPUTACION</t>
  </si>
  <si>
    <t>TÉCNICO DE PLANIFICACION</t>
  </si>
  <si>
    <t>ORELLANA DE ANAYA, EVELYN ALEJANDRA</t>
  </si>
  <si>
    <t>TÉCNICO DE DESARROLLO INSTITUCIONAL</t>
  </si>
  <si>
    <t>TÉCNICO DE CALIDAD</t>
  </si>
  <si>
    <t>TÉCNICO DE MISIONES OFICIALES</t>
  </si>
  <si>
    <t>LIC.EN RELACIONES PUBLICAS Y COMUNICACIONES</t>
  </si>
  <si>
    <t>TÉCNICO DE CONTRATACIONES SEDE</t>
  </si>
  <si>
    <t>TÉCNICO DE CONTRATACIONES DEL SERVICIO EXTERIOR</t>
  </si>
  <si>
    <t xml:space="preserve">SANDOVAL ESCOBAR, IRENE </t>
  </si>
  <si>
    <t>TÉCNICO DE RETRIBUCIONES SEDE</t>
  </si>
  <si>
    <t xml:space="preserve">ANGEL FLORES, CAROLINA JANETH </t>
  </si>
  <si>
    <t>TÉCNICO DE RETRIBUCIONES DE SERVICIO EXTERIOR</t>
  </si>
  <si>
    <t xml:space="preserve">BONILLA ESPINAL, YESENIA ELVIRA </t>
  </si>
  <si>
    <t xml:space="preserve">TÉCNICO DE RETRIBUCIONES </t>
  </si>
  <si>
    <t>TÉCNICO ANALISTA DEL PERSONAL DIPLOMATICO Y MISIONES</t>
  </si>
  <si>
    <t>RAMIREZ DE BETTAGLIO, ALICIA MARIA</t>
  </si>
  <si>
    <t>TÉCNICO ANALISTA DEL PERSONAL CONSULAR</t>
  </si>
  <si>
    <t>AMAYA RAMÍREZ, EDWIN ORLANDO</t>
  </si>
  <si>
    <t xml:space="preserve">MONTESINOS VIERA, ELVIRA ESTER </t>
  </si>
  <si>
    <t>TECNICO DE SELECCIÓN Y DESARROLLO DE PERSONAL</t>
  </si>
  <si>
    <t>TÉCNICO (PSICOLOGA)</t>
  </si>
  <si>
    <t xml:space="preserve">OVIEDO DE MENDEZ, VERALICE SUYAPA </t>
  </si>
  <si>
    <t>BACHILLER TÉCNICO VOCACIONAL COMERCIAL OPC.SECRETARIADO</t>
  </si>
  <si>
    <t>ASISTENTE ADMINISTRATIVO DEPARTAMENTO DE CONTROL DE FONDOS</t>
  </si>
  <si>
    <t>CHAVEZ RIVERA, JOSE ANTONIO</t>
  </si>
  <si>
    <t xml:space="preserve">TÉCNICO   DE CONTROL FONDOS </t>
  </si>
  <si>
    <t>TÉCNICO PRESUPUESTARIO</t>
  </si>
  <si>
    <t>ENCARGADA DEL FONDO CIRCULANTE</t>
  </si>
  <si>
    <t>TÉCNICO DE TESORERIA</t>
  </si>
  <si>
    <t>TÉCNICO DE SEGUIMIENTO A PROYECTOS</t>
  </si>
  <si>
    <t>ASISTENTE ADMINISTRATIVO DEPARTAMENTO DE CONTABILIDAD</t>
  </si>
  <si>
    <t>BACHILLERATO TÉCNICO COMERCIAL OPCION CONTADOR</t>
  </si>
  <si>
    <t>TÉCNICO CONTABLE</t>
  </si>
  <si>
    <t>PADILLA TESHE, DOUGLAS EDGARDO</t>
  </si>
  <si>
    <t>JEFE DEL DEPARTAMENTO DE GESTION FINANCIERA DEL FOSALEX</t>
  </si>
  <si>
    <t>LIC. EN CONTADURIA PUBLICAY LIC. EN ECONOMIA</t>
  </si>
  <si>
    <t>TÉCNICOVIII</t>
  </si>
  <si>
    <t xml:space="preserve"> LIC. EN RELACIONES INTERNACIONALES</t>
  </si>
  <si>
    <t>FLORES PINEDA, KARINA ELIZABETH</t>
  </si>
  <si>
    <t>BACHILLER GENERAL, TECNICA EN INGENIERIA DE SISTEMAS INFORMATICOS</t>
  </si>
  <si>
    <t>JEFE DE TRASPORTE</t>
  </si>
  <si>
    <t>ASISTENTE TÉCNICO</t>
  </si>
  <si>
    <t>TÉCNICO AUTOMOTRIZ</t>
  </si>
  <si>
    <t>CASTRO VÁSQUEZ, GIOVANI ANTONIO</t>
  </si>
  <si>
    <t>MOTORISTA(ASIGNADO A LA JEFATURA DE GABINETE)</t>
  </si>
  <si>
    <t>TÉCNICO EN ING. INDUSTRIAL</t>
  </si>
  <si>
    <t xml:space="preserve">OLIVARES ALFARO, EDWIN ORLANDO </t>
  </si>
  <si>
    <t>COORDINADOR DE MISIONES OFICIALES DEL  DEPARTAMENTO DE TRANSPORTE</t>
  </si>
  <si>
    <t>TÉCNICO DE ACTIVOS FIJOS Y ALMACEN</t>
  </si>
  <si>
    <t>COLABORADOR TÉCNICO DE ALMACEN</t>
  </si>
  <si>
    <t>01-Feb-80</t>
  </si>
  <si>
    <t>COLABORADOR TÉCNICO  DE CONTROL DE BIENES EN EL TERRITORIO NACIONAL</t>
  </si>
  <si>
    <t>JEFE DE SEGURIDAD DE LA TITULARIDAD Y ENCARGADO AD-HONOREM DEL DEPTO DE TRANSPORTE</t>
  </si>
  <si>
    <t>TÉCNICO  V</t>
  </si>
  <si>
    <t>MOLINA DE DIAZ, ANA DEL CARMEN</t>
  </si>
  <si>
    <t>ALVARADO PÉREZ, JOSÉ EVARISTO</t>
  </si>
  <si>
    <t>MALDONADO, LUIS ALONSO</t>
  </si>
  <si>
    <t>AGENTE DE SEGURIDAD  (LAS CASCADAS)</t>
  </si>
  <si>
    <t>JACOBO LOPEZ, DAVID ERNESTO</t>
  </si>
  <si>
    <t>BACHILLERATO TÉCNICO</t>
  </si>
  <si>
    <t xml:space="preserve">PERSONAL DE SERVICIO II </t>
  </si>
  <si>
    <t>BASICA 2DO NIVEL    (3o. a 4o.)</t>
  </si>
  <si>
    <t>VELASQUEZ AGUIRRE, MIGUEL ANGEL</t>
  </si>
  <si>
    <t>PRIMER AÑO DE BACHILLERATO</t>
  </si>
  <si>
    <t>PROYECTO FORTALECIMIENTO DEL MINISTERIO DE RELACIONES EXTERIORES 2014-2016 CODIGO 2023</t>
  </si>
  <si>
    <t>TÉCNICO GESTION DOCUMENTAL Y ARCHIVOS</t>
  </si>
  <si>
    <t>TÉCNICO EN ELABORACION DE CONTRATOS</t>
  </si>
  <si>
    <t>TÉCNICO EN LICITACIONES</t>
  </si>
  <si>
    <t>IRAHETA GALDAMEZ, NURIA ESMERALDA</t>
  </si>
  <si>
    <t>TÉCNICO DE LIBRE GESTION</t>
  </si>
  <si>
    <t>TÉCNICO EN LIBRE GESTION</t>
  </si>
  <si>
    <t>TÉCNICO EN SEGUIMIENTO DE SABS</t>
  </si>
  <si>
    <t>CON PROYECTO</t>
  </si>
  <si>
    <t>ASISTENTE DEL DESPACHO</t>
  </si>
  <si>
    <t>FONDOS DEL PROYECTO CONVENIO INTERINSTITUCIONAL DE PASAPORTES, DEL MINISTERIO DE RELACIONES EXTERIORES</t>
  </si>
  <si>
    <t xml:space="preserve">ASISTENTE ADMINISTRATIVO DE LA UNIDAD DE COOPERACION Y ALIANZA INSTITUCIONAL (UCAI) </t>
  </si>
  <si>
    <t>JEFE DEL DEPARTAMENTO DE COOPERACIÓN INSTITUCIONAL</t>
  </si>
  <si>
    <t>TÉCNICO COOPERACION INSTITUCIONAL</t>
  </si>
  <si>
    <t xml:space="preserve">JEFE DEL DEPARTAMENTO DE ALIANZA INSTITUCIONAL </t>
  </si>
  <si>
    <t>LIC.EN CIENCIAS JURIDICAS Y MAESTRIA EN DIPLOMACIA</t>
  </si>
  <si>
    <t>BACHILLERATO TÉCNICO COMERCIAL OPCION CONTADOR, EGRESADO DE LICENCIATURA EN RELACIONES EXTERIORES</t>
  </si>
  <si>
    <t>VICEMINISTRO DE INVERSION EXTRANJERA Y FINANCIAMIENTO PARA EL DESARROLLO</t>
  </si>
  <si>
    <t>VICEMINISTERIO DE INVERSION EXTRANJERIA Y FINANCIAMIENTO PARA EL DESARROLLO</t>
  </si>
  <si>
    <t>DIRECTOR GENERAL DE  PROTOCOLO Y ORDENES</t>
  </si>
  <si>
    <t>AREVALO ROMERO, JORGE EDUARDO</t>
  </si>
  <si>
    <t>COLABORADOR TÉCNICO  DE LA OFICINA DE TEMAS  DE SEGURIDAD Y DEFENSA</t>
  </si>
  <si>
    <t>DIRECTOR GERENTE</t>
  </si>
  <si>
    <t xml:space="preserve">PRIETO MARTINEZ, ROXANA ARACELY </t>
  </si>
  <si>
    <t>LICENCIADA EN CIENCIAS JURIDICAS</t>
  </si>
  <si>
    <t>DIRECCION GENERAL DE COOPERACIÓN PARA EL DESARROLLO</t>
  </si>
  <si>
    <t>ENCARGADA DEL FONDO ROTATIVO DE LA DIRECCIÓN GENERAL DE COOPERACIÓN PARA EL DESARROLLO</t>
  </si>
  <si>
    <t>TÉCNICO DE LA DIRECCIÓN GENERAL DE COOPERACIÓN PARA EL DESARROLLO</t>
  </si>
  <si>
    <t>BACHILLER TÉCNICO VOCACIONAL COMERCIAL</t>
  </si>
  <si>
    <t>DIRECTORA DE COOPERACION DESCENTRALIZADA</t>
  </si>
  <si>
    <t>TÉCNICO DE COOPERACION  DESCENTRALIZADA</t>
  </si>
  <si>
    <t>TECNCO DE COOPERACIÓN DESCENTRALIZADA</t>
  </si>
  <si>
    <t>ADMINISTRACIÓN DEL FONDO DEL GRAN DUCADO DE LUXEMBURGO- PROGRAMA SEGUNDO FONDO CONCURSABLE PARA ORGANIZACIONES DE LA SOCIEDAD CIVIL SALVADOREÑA, CODIGO 2663</t>
  </si>
  <si>
    <t xml:space="preserve">VENTURA ALVARADO, LAURA LETICIA </t>
  </si>
  <si>
    <t>PROFESORA EN IDIOMA INGLES PARA TERCER CICLO DE EDUCACION BASICA Y EDUCACION MEDIA</t>
  </si>
  <si>
    <t>ASISTENTE ADMINISTRATIVO DE LA DIRECCIÓN DE COOPERACIÓN DESCENTRALIZADA</t>
  </si>
  <si>
    <t>TÉCNICO DE COOPERACION MULTILATERAL Y REGIONAL</t>
  </si>
  <si>
    <t>PROGRAMA DE FORTALECIMIENTO DE LA COOPERACION SUR-SUR EN EL SALVADOR, CODIGO No. 2649, FINANCIADO POR EL GOBIERNO DEL GRAN DUCADO DE LUXEMBURGO</t>
  </si>
  <si>
    <t>TÉCNICO DE COOPERACIÓN MULTILATERAL Y REGIONAL</t>
  </si>
  <si>
    <t>PROGRAMA DE COOPERACION TRIANGULAR EL SALVADOR ESPAÑA, AÑO 2, CODIGO No. 2587, FINANCIADO POR EL GOBIERNO DEL REINO DE ESPAÑA</t>
  </si>
  <si>
    <t>TÉCNICO DE COOPERACION BILATERAL  NORTE SUR</t>
  </si>
  <si>
    <t>TÉCNICO DE COOPERACIÓN BILATERAL SUR-SUR Y TRIANGULAR</t>
  </si>
  <si>
    <t>TÉCNICO DE COOPERACION BILATERAL NORTE SUR</t>
  </si>
  <si>
    <t>DIRECTORA   DE COOPERACION SUR SUR Y TRIANGULAR</t>
  </si>
  <si>
    <t>TECNICO  DE COOPERACION BILATERAL SUR SUR Y TRIANGULAR</t>
  </si>
  <si>
    <t>TÉCNICO EN COOPERACION BILATERAL SUR SUR Y TRIANGULAR</t>
  </si>
  <si>
    <t>TÉCNICO DE COOPERACIÓN BILATERAL SUR SUR Y TRIANGULAR</t>
  </si>
  <si>
    <t>TÉCNICO DE COOPERACION BILATERAL SUR SUR Y TRIANGULAR</t>
  </si>
  <si>
    <t>DIRECTORA DE COOPERACION PARA LA FORMACION DEL TALENTO HUMANO SALVADOREÑO</t>
  </si>
  <si>
    <t>TÉCNICO DE COOPERACION PARA LA FORMACION DE TALENTO HUMANO0S SALVADOREÑO</t>
  </si>
  <si>
    <t>TÉCNICO DE COOPERACION PARA LA FORMACION DE TALENTO HUMANO SALVADOREÑO</t>
  </si>
  <si>
    <t>TÉCNICO DECOOPERACION PARA LA FORMACION DE TALENTO HUMANO SALVADOREÑO</t>
  </si>
  <si>
    <t>TÉCNICO DE LA DIRECCIÓN DE COOPERACIÓN PARA LA FORMACIÓN DE TALENTO HUMANO SALVADOREÑO</t>
  </si>
  <si>
    <t>PROYECTO "FORTALECIMIENTO DEL TALENTO HUMANO PARA EL DESRROLLO DE EL SALVADOR", CODIGO No. 2733</t>
  </si>
  <si>
    <t>DIRECTORA DE LA OFICINA DE INFORMACIÓN Y ANALISIS DE COOPERACIÓN PARA EL DESARROLLO</t>
  </si>
  <si>
    <t>PROYECTO DE "IMPLEMENTACION DE LA AGENDA NACIONAL DE EFICACIA DE LA COOPERACIÓN EN EL SALVADOR" (ESPAÑA) CODIGO No. 2648</t>
  </si>
  <si>
    <t>TÉCNICO DE LA OFICINA DE INFORMACIÓN Y ANALISIS DE LA COOPERACIÓN PARA EL DESARROLLO</t>
  </si>
  <si>
    <t>BACHILLER TÉCNICO VOCACIONAL INDUSTRIAL</t>
  </si>
  <si>
    <t>VENTURA HENRIQUEZ, LAURA ALEJANDRA</t>
  </si>
  <si>
    <t>DIRECTORA EJECUTIVA  DE LA OFICINA TECNICA DE ADMINISTRACION DE FONDOS(SETEFE)</t>
  </si>
  <si>
    <t>EGRESADO DE LIC. EN RELACIONES INTERNACIONALES, BACHILLER TÉCNICO VOCACIONAL COMERCIAL OPCION CONTADURIA.</t>
  </si>
  <si>
    <t>JEFE DE DEPARTAMENTO DE GESTION FINANCIERA DE LA  SETEFE</t>
  </si>
  <si>
    <t>TÉCNICO DE  LA SECCIÓN DE TESORERIA</t>
  </si>
  <si>
    <t>TÉCNICO DE  LA SECCIÓN DE  PRESUPUESTO</t>
  </si>
  <si>
    <t>TÉCNICO DE LA SECCIÓN DE CONTABILIDAD</t>
  </si>
  <si>
    <t xml:space="preserve">JEFE DEL DEPARTAMENTO DE SEGUIMIENTO A LA EJECUCIÓN DE  PLANES DE ACCIÓN </t>
  </si>
  <si>
    <t>TÉCNICO DEL DEPARTAMENTO DE SEGUIMIENTO A LA EJECUCIÓN DE PLANES DE ACCIÓN</t>
  </si>
  <si>
    <t>PROGRAMA SEGUNDO FONDO CONCURSABLE PARA ORGANIZACIONES DE LA SOCIEDAD CIVIL SALVADOREÑA, CODIGO 2663</t>
  </si>
  <si>
    <t>DIRECTORA DE RELACIONES ECONOMICA</t>
  </si>
  <si>
    <t>LIC.EN RELACIONES INTERNACIONALES Y MASTER EN DIPLOMACIA</t>
  </si>
  <si>
    <t xml:space="preserve"> OFICINA DE ANALISIS INTERNACIONAL DE LA MIGRACION</t>
  </si>
  <si>
    <t>BACHILLER TÉCNICO VOCACIONAL</t>
  </si>
  <si>
    <t>TÉCNICO DE DESARROLLO DE LA RED CONSULAR</t>
  </si>
  <si>
    <t>CARCAMO MARTINEZ, GRECIA REBECA</t>
  </si>
  <si>
    <t>URRUTIA DE BRACAMONTE, LILIANA ARELY</t>
  </si>
  <si>
    <t>COORDINADORA DEL PROYECTO DE REINSERCIÓN ECONÓMICA Y PSICOSOCIAL PARA LAS PERSONAS RETORNADAS</t>
  </si>
  <si>
    <t>TÉCNICO OFICINISTA</t>
  </si>
  <si>
    <t>TECNICO DE LOCALIZAC-DE SALVAD.EN EL EXTERIOR</t>
  </si>
  <si>
    <t>TÉCNICO DE GESTION HUMANITARIA</t>
  </si>
  <si>
    <t>COORDINADOR GENERAL DE LA COMISION NACIONAL DE BUSQUEDA DE NIÑAS, NIÑOS Y ADULTOS DESAPARECIDOS DURANTE EL CONFLINTO ARMADO.</t>
  </si>
  <si>
    <t>BACHILLER TÉCNICO VOCACIONAL, EGRESADA DE LIC. EN HISTORIA</t>
  </si>
  <si>
    <t>TÉCNICO ADMINISTRATIVO COMISION NACIONAL DE BUSQUEDA DE NIÑOS/AS DESAPARECIDOS</t>
  </si>
  <si>
    <t xml:space="preserve"> PSICOLOGIA DE CONABUSQUEDA</t>
  </si>
  <si>
    <t>INVESTIGADORA DE LA CONABUSQUEDA</t>
  </si>
  <si>
    <t>COMUNICADORA DE LA CONABUSQUEDA</t>
  </si>
  <si>
    <t>MORAN HERNANDEZ, BERTA CELINA</t>
  </si>
  <si>
    <t>RAMIREZ PINEDA, MARIANA HAYDEE</t>
  </si>
  <si>
    <t>ASISTENTE ADMINISTRATIVO DE LA CONABUSQUEDA</t>
  </si>
  <si>
    <t>MOTORISTA DE LA CONABUSQUEDA</t>
  </si>
  <si>
    <t>01/04/1989 AL 31/05/2009 Y DEL 17/08/2009 A LA FECHA</t>
  </si>
  <si>
    <t>26/05/2008 AL 31/05/2009 Y DEL 17/08/2009 A LA FECHA</t>
  </si>
  <si>
    <t>03/10/1994 AL 31/05/2009 Y DEL 17/08/2009 A LA FECHA</t>
  </si>
  <si>
    <t>LICENCIADA EN ADMINISTRACIÓN DE EMPRESAS TURISTICAS</t>
  </si>
  <si>
    <t>LIC. EN ADMINISTRACION DE EMPRESAS / POSTGRADO EN GESTION DEL TALENTO HUMANO Y EGRESADO EN MAESTRIA EN ADMINISTRACION  DE RECURSOS HUMANOS</t>
  </si>
  <si>
    <t>TÉCNICO DE MISIONES OFICIALES S.E.</t>
  </si>
  <si>
    <t>TÉCNICO DE SELECCIÓN Y DESARROLLO DE PERSONAL</t>
  </si>
  <si>
    <t>DOCTORA EN CIRUGIA DENTAL</t>
  </si>
  <si>
    <t>DOCTOR EN MEDICINA</t>
  </si>
  <si>
    <t>DOCTORA EN MEDICINA</t>
  </si>
  <si>
    <t>COLABORADOR TECNICO DE CONTROL DE BIENES EN EL SERVICIO EXTERIOR</t>
  </si>
  <si>
    <t>JEFE DE SEGURIDAD DE LA TITULARIDAD</t>
  </si>
  <si>
    <t>LIC.EN CIENCIAS JURIDICAS, ABOGADO, NOTARIO, MASTER UNIVERSITARIO EN DERECHO DE LOS NEGOCIOS Y LITIGACIÓN INTERNACIONAL Y MAESTRO EN DIPLOMACIA.</t>
  </si>
  <si>
    <t>MASTER EN MARKETING Y COMUNICACIÓN ONLINE</t>
  </si>
</sst>
</file>

<file path=xl/styles.xml><?xml version="1.0" encoding="utf-8"?>
<styleSheet xmlns="http://schemas.openxmlformats.org/spreadsheetml/2006/main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C0A]d\-mmm\-yy;@"/>
    <numFmt numFmtId="168" formatCode="[$$-409]#,##0.00"/>
    <numFmt numFmtId="169" formatCode="#\a."/>
    <numFmt numFmtId="170" formatCode="&quot;$&quot;#,##0.00"/>
    <numFmt numFmtId="171" formatCode="[$-C0A]d\-mmm\-yyyy;@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65" fontId="11" fillId="0" borderId="0" applyFont="0" applyFill="0" applyBorder="0" applyAlignment="0" applyProtection="0"/>
  </cellStyleXfs>
  <cellXfs count="408">
    <xf numFmtId="0" fontId="0" fillId="0" borderId="0" xfId="0"/>
    <xf numFmtId="0" fontId="5" fillId="0" borderId="0" xfId="1" applyFont="1" applyFill="1"/>
    <xf numFmtId="49" fontId="5" fillId="0" borderId="0" xfId="1" applyNumberFormat="1" applyFont="1" applyFill="1"/>
    <xf numFmtId="0" fontId="5" fillId="0" borderId="0" xfId="1" applyFill="1"/>
    <xf numFmtId="0" fontId="5" fillId="2" borderId="0" xfId="1" applyFill="1"/>
    <xf numFmtId="1" fontId="5" fillId="2" borderId="3" xfId="1" applyNumberFormat="1" applyFill="1" applyBorder="1" applyAlignment="1">
      <alignment horizontal="center" vertical="center"/>
    </xf>
    <xf numFmtId="1" fontId="5" fillId="0" borderId="3" xfId="1" applyNumberFormat="1" applyFill="1" applyBorder="1" applyAlignment="1">
      <alignment horizontal="center" vertical="center"/>
    </xf>
    <xf numFmtId="49" fontId="4" fillId="4" borderId="3" xfId="1" applyNumberFormat="1" applyFont="1" applyFill="1" applyBorder="1" applyAlignment="1">
      <alignment horizontal="center" vertical="center" wrapText="1"/>
    </xf>
    <xf numFmtId="1" fontId="5" fillId="2" borderId="3" xfId="1" applyNumberFormat="1" applyFill="1" applyBorder="1" applyAlignment="1">
      <alignment vertical="center"/>
    </xf>
    <xf numFmtId="1" fontId="5" fillId="2" borderId="3" xfId="1" applyNumberFormat="1" applyFill="1" applyBorder="1" applyAlignment="1">
      <alignment horizontal="center" vertical="center" wrapText="1"/>
    </xf>
    <xf numFmtId="167" fontId="5" fillId="2" borderId="3" xfId="1" applyNumberFormat="1" applyFont="1" applyFill="1" applyBorder="1" applyAlignment="1">
      <alignment horizontal="center" vertical="center"/>
    </xf>
    <xf numFmtId="168" fontId="5" fillId="2" borderId="3" xfId="1" applyNumberFormat="1" applyFont="1" applyFill="1" applyBorder="1" applyAlignment="1">
      <alignment horizontal="center" vertical="center"/>
    </xf>
    <xf numFmtId="169" fontId="5" fillId="2" borderId="3" xfId="1" applyNumberFormat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0" fontId="5" fillId="2" borderId="5" xfId="1" applyFill="1" applyBorder="1" applyAlignment="1">
      <alignment horizontal="center" vertical="center"/>
    </xf>
    <xf numFmtId="0" fontId="5" fillId="2" borderId="3" xfId="1" applyFill="1" applyBorder="1" applyAlignment="1">
      <alignment horizontal="center" vertical="center" wrapText="1"/>
    </xf>
    <xf numFmtId="0" fontId="5" fillId="2" borderId="3" xfId="1" applyFill="1" applyBorder="1" applyAlignment="1">
      <alignment horizontal="center" vertical="center"/>
    </xf>
    <xf numFmtId="49" fontId="5" fillId="2" borderId="3" xfId="1" applyNumberFormat="1" applyFill="1" applyBorder="1" applyAlignment="1">
      <alignment horizontal="center" vertical="center"/>
    </xf>
    <xf numFmtId="167" fontId="5" fillId="0" borderId="3" xfId="1" applyNumberFormat="1" applyFont="1" applyFill="1" applyBorder="1" applyAlignment="1">
      <alignment horizontal="center" vertical="center"/>
    </xf>
    <xf numFmtId="169" fontId="5" fillId="2" borderId="3" xfId="1" applyNumberFormat="1" applyFill="1" applyBorder="1" applyAlignment="1">
      <alignment horizontal="center" vertical="center"/>
    </xf>
    <xf numFmtId="49" fontId="5" fillId="0" borderId="3" xfId="1" applyNumberFormat="1" applyFill="1" applyBorder="1" applyAlignment="1">
      <alignment horizontal="center" vertical="center" wrapText="1"/>
    </xf>
    <xf numFmtId="1" fontId="5" fillId="0" borderId="3" xfId="1" applyNumberFormat="1" applyFill="1" applyBorder="1" applyAlignment="1">
      <alignment vertical="center"/>
    </xf>
    <xf numFmtId="1" fontId="5" fillId="0" borderId="3" xfId="1" applyNumberFormat="1" applyFill="1" applyBorder="1" applyAlignment="1">
      <alignment horizontal="center" vertical="center" wrapText="1"/>
    </xf>
    <xf numFmtId="168" fontId="5" fillId="0" borderId="3" xfId="1" applyNumberFormat="1" applyFont="1" applyFill="1" applyBorder="1" applyAlignment="1">
      <alignment horizontal="center" vertical="center"/>
    </xf>
    <xf numFmtId="169" fontId="5" fillId="0" borderId="3" xfId="1" applyNumberFormat="1" applyFill="1" applyBorder="1" applyAlignment="1">
      <alignment horizontal="center" vertical="center"/>
    </xf>
    <xf numFmtId="49" fontId="5" fillId="0" borderId="3" xfId="1" applyNumberFormat="1" applyFill="1" applyBorder="1" applyAlignment="1">
      <alignment horizontal="center" vertical="center"/>
    </xf>
    <xf numFmtId="0" fontId="5" fillId="0" borderId="3" xfId="1" applyFill="1" applyBorder="1" applyAlignment="1">
      <alignment horizontal="center" vertical="center" wrapText="1"/>
    </xf>
    <xf numFmtId="0" fontId="5" fillId="0" borderId="3" xfId="1" applyFill="1" applyBorder="1" applyAlignment="1">
      <alignment horizontal="center" vertical="center"/>
    </xf>
    <xf numFmtId="167" fontId="5" fillId="0" borderId="3" xfId="1" applyNumberFormat="1" applyFill="1" applyBorder="1" applyAlignment="1">
      <alignment horizontal="center" vertical="center"/>
    </xf>
    <xf numFmtId="49" fontId="5" fillId="2" borderId="3" xfId="1" applyNumberFormat="1" applyFill="1" applyBorder="1" applyAlignment="1">
      <alignment horizontal="center" vertical="center" wrapText="1"/>
    </xf>
    <xf numFmtId="168" fontId="5" fillId="0" borderId="3" xfId="1" applyNumberForma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 wrapText="1"/>
    </xf>
    <xf numFmtId="169" fontId="5" fillId="0" borderId="3" xfId="1" applyNumberFormat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vertical="center"/>
    </xf>
    <xf numFmtId="49" fontId="5" fillId="2" borderId="3" xfId="1" applyNumberFormat="1" applyFill="1" applyBorder="1" applyAlignment="1">
      <alignment vertical="center"/>
    </xf>
    <xf numFmtId="168" fontId="5" fillId="2" borderId="3" xfId="1" applyNumberForma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68" fontId="8" fillId="2" borderId="3" xfId="1" applyNumberFormat="1" applyFont="1" applyFill="1" applyBorder="1" applyAlignment="1">
      <alignment horizontal="center" vertical="center"/>
    </xf>
    <xf numFmtId="1" fontId="5" fillId="2" borderId="4" xfId="1" applyNumberForma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center" vertical="center"/>
    </xf>
    <xf numFmtId="1" fontId="5" fillId="2" borderId="5" xfId="1" applyNumberFormat="1" applyFill="1" applyBorder="1" applyAlignment="1">
      <alignment horizontal="center" vertical="center" wrapText="1"/>
    </xf>
    <xf numFmtId="0" fontId="5" fillId="2" borderId="3" xfId="1" applyFill="1" applyBorder="1" applyAlignment="1">
      <alignment vertical="center"/>
    </xf>
    <xf numFmtId="1" fontId="5" fillId="2" borderId="4" xfId="1" applyNumberFormat="1" applyFill="1" applyBorder="1" applyAlignment="1">
      <alignment vertical="center"/>
    </xf>
    <xf numFmtId="168" fontId="5" fillId="2" borderId="4" xfId="1" applyNumberFormat="1" applyFont="1" applyFill="1" applyBorder="1" applyAlignment="1">
      <alignment horizontal="center" vertical="center"/>
    </xf>
    <xf numFmtId="49" fontId="5" fillId="0" borderId="4" xfId="1" applyNumberFormat="1" applyFill="1" applyBorder="1" applyAlignment="1">
      <alignment horizontal="center" vertical="center"/>
    </xf>
    <xf numFmtId="49" fontId="5" fillId="2" borderId="5" xfId="1" applyNumberFormat="1" applyFill="1" applyBorder="1" applyAlignment="1">
      <alignment horizontal="center" vertical="center"/>
    </xf>
    <xf numFmtId="49" fontId="5" fillId="0" borderId="5" xfId="1" applyNumberFormat="1" applyFill="1" applyBorder="1" applyAlignment="1">
      <alignment horizontal="center" vertical="center"/>
    </xf>
    <xf numFmtId="168" fontId="5" fillId="2" borderId="3" xfId="1" applyNumberFormat="1" applyFont="1" applyFill="1" applyBorder="1" applyAlignment="1">
      <alignment vertical="center"/>
    </xf>
    <xf numFmtId="1" fontId="5" fillId="2" borderId="3" xfId="1" applyNumberFormat="1" applyFont="1" applyFill="1" applyBorder="1" applyAlignment="1">
      <alignment vertical="center" wrapText="1"/>
    </xf>
    <xf numFmtId="49" fontId="5" fillId="2" borderId="4" xfId="1" applyNumberFormat="1" applyFill="1" applyBorder="1" applyAlignment="1">
      <alignment horizontal="center" vertical="center"/>
    </xf>
    <xf numFmtId="1" fontId="9" fillId="2" borderId="3" xfId="1" applyNumberFormat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/>
    </xf>
    <xf numFmtId="165" fontId="5" fillId="2" borderId="0" xfId="4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ill="1" applyBorder="1" applyAlignment="1">
      <alignment horizontal="center" vertical="center" wrapText="1"/>
    </xf>
    <xf numFmtId="0" fontId="5" fillId="2" borderId="4" xfId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horizontal="center" vertical="center" wrapText="1"/>
    </xf>
    <xf numFmtId="1" fontId="9" fillId="0" borderId="3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1" fontId="5" fillId="6" borderId="3" xfId="1" applyNumberFormat="1" applyFill="1" applyBorder="1" applyAlignment="1">
      <alignment horizontal="center" vertical="center" wrapText="1"/>
    </xf>
    <xf numFmtId="1" fontId="9" fillId="2" borderId="5" xfId="1" applyNumberFormat="1" applyFont="1" applyFill="1" applyBorder="1" applyAlignment="1">
      <alignment horizontal="center" vertical="center" wrapText="1"/>
    </xf>
    <xf numFmtId="1" fontId="5" fillId="6" borderId="3" xfId="1" applyNumberFormat="1" applyFill="1" applyBorder="1" applyAlignment="1">
      <alignment vertical="center" wrapText="1"/>
    </xf>
    <xf numFmtId="167" fontId="5" fillId="6" borderId="3" xfId="1" applyNumberFormat="1" applyFont="1" applyFill="1" applyBorder="1" applyAlignment="1">
      <alignment horizontal="center" vertical="center"/>
    </xf>
    <xf numFmtId="49" fontId="5" fillId="0" borderId="3" xfId="1" applyNumberFormat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165" fontId="5" fillId="2" borderId="3" xfId="4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5" fillId="0" borderId="4" xfId="1" applyFill="1" applyBorder="1" applyAlignment="1">
      <alignment horizontal="center" vertical="center" wrapText="1"/>
    </xf>
    <xf numFmtId="49" fontId="5" fillId="2" borderId="7" xfId="1" applyNumberFormat="1" applyFill="1" applyBorder="1" applyAlignment="1">
      <alignment horizontal="center" vertical="center"/>
    </xf>
    <xf numFmtId="49" fontId="5" fillId="3" borderId="3" xfId="1" applyNumberFormat="1" applyFont="1" applyFill="1" applyBorder="1" applyAlignment="1">
      <alignment horizontal="center" vertical="center"/>
    </xf>
    <xf numFmtId="49" fontId="5" fillId="0" borderId="0" xfId="1" applyNumberFormat="1" applyFill="1"/>
    <xf numFmtId="49" fontId="5" fillId="2" borderId="0" xfId="1" applyNumberFormat="1" applyFill="1"/>
    <xf numFmtId="0" fontId="9" fillId="2" borderId="0" xfId="1" applyFont="1" applyFill="1" applyAlignment="1">
      <alignment horizontal="center" vertical="center" wrapText="1"/>
    </xf>
    <xf numFmtId="0" fontId="5" fillId="2" borderId="5" xfId="1" applyNumberFormat="1" applyFont="1" applyFill="1" applyBorder="1" applyAlignment="1">
      <alignment horizontal="center" vertical="center" wrapText="1" shrinkToFit="1"/>
    </xf>
    <xf numFmtId="49" fontId="5" fillId="0" borderId="5" xfId="1" applyNumberFormat="1" applyFill="1" applyBorder="1" applyAlignment="1">
      <alignment horizontal="center" vertical="center" wrapText="1"/>
    </xf>
    <xf numFmtId="1" fontId="13" fillId="0" borderId="0" xfId="1" applyNumberFormat="1" applyFont="1" applyFill="1" applyAlignment="1"/>
    <xf numFmtId="2" fontId="13" fillId="0" borderId="0" xfId="1" applyNumberFormat="1" applyFont="1" applyFill="1" applyAlignment="1"/>
    <xf numFmtId="1" fontId="13" fillId="0" borderId="0" xfId="1" applyNumberFormat="1" applyFont="1" applyFill="1" applyAlignment="1">
      <alignment horizontal="center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13" fillId="2" borderId="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1" fontId="13" fillId="2" borderId="0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textRotation="90"/>
    </xf>
    <xf numFmtId="49" fontId="12" fillId="4" borderId="3" xfId="1" applyNumberFormat="1" applyFont="1" applyFill="1" applyBorder="1" applyAlignment="1">
      <alignment horizontal="center"/>
    </xf>
    <xf numFmtId="49" fontId="12" fillId="4" borderId="3" xfId="1" applyNumberFormat="1" applyFont="1" applyFill="1" applyBorder="1" applyAlignment="1">
      <alignment horizontal="center" wrapText="1"/>
    </xf>
    <xf numFmtId="49" fontId="12" fillId="4" borderId="5" xfId="1" applyNumberFormat="1" applyFont="1" applyFill="1" applyBorder="1" applyAlignment="1">
      <alignment horizontal="center" wrapText="1"/>
    </xf>
    <xf numFmtId="49" fontId="12" fillId="4" borderId="10" xfId="1" applyNumberFormat="1" applyFont="1" applyFill="1" applyBorder="1" applyAlignment="1">
      <alignment horizontal="center" wrapText="1"/>
    </xf>
    <xf numFmtId="1" fontId="13" fillId="2" borderId="3" xfId="1" applyNumberFormat="1" applyFont="1" applyFill="1" applyBorder="1" applyAlignment="1">
      <alignment vertical="center"/>
    </xf>
    <xf numFmtId="1" fontId="13" fillId="2" borderId="3" xfId="1" applyNumberFormat="1" applyFont="1" applyFill="1" applyBorder="1" applyAlignment="1">
      <alignment horizontal="center" vertical="center" wrapText="1"/>
    </xf>
    <xf numFmtId="167" fontId="13" fillId="2" borderId="3" xfId="1" applyNumberFormat="1" applyFont="1" applyFill="1" applyBorder="1" applyAlignment="1">
      <alignment horizontal="center" vertical="center"/>
    </xf>
    <xf numFmtId="168" fontId="13" fillId="2" borderId="3" xfId="1" applyNumberFormat="1" applyFont="1" applyFill="1" applyBorder="1" applyAlignment="1">
      <alignment horizontal="center" vertical="center"/>
    </xf>
    <xf numFmtId="169" fontId="13" fillId="2" borderId="3" xfId="1" applyNumberFormat="1" applyFont="1" applyFill="1" applyBorder="1" applyAlignment="1">
      <alignment horizontal="center" vertical="center"/>
    </xf>
    <xf numFmtId="1" fontId="13" fillId="2" borderId="3" xfId="1" applyNumberFormat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67" fontId="13" fillId="0" borderId="3" xfId="1" applyNumberFormat="1" applyFont="1" applyFill="1" applyBorder="1" applyAlignment="1">
      <alignment horizontal="center" vertical="center"/>
    </xf>
    <xf numFmtId="1" fontId="13" fillId="2" borderId="7" xfId="1" applyNumberFormat="1" applyFont="1" applyFill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vertical="center"/>
    </xf>
    <xf numFmtId="168" fontId="13" fillId="0" borderId="3" xfId="1" applyNumberFormat="1" applyFont="1" applyFill="1" applyBorder="1" applyAlignment="1">
      <alignment horizontal="center" vertical="center"/>
    </xf>
    <xf numFmtId="169" fontId="13" fillId="0" borderId="3" xfId="1" applyNumberFormat="1" applyFont="1" applyFill="1" applyBorder="1" applyAlignment="1">
      <alignment horizontal="center" vertical="center"/>
    </xf>
    <xf numFmtId="0" fontId="13" fillId="0" borderId="5" xfId="1" applyNumberFormat="1" applyFont="1" applyFill="1" applyBorder="1" applyAlignment="1">
      <alignment horizontal="center" vertical="center" wrapText="1" shrinkToFi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vertical="center"/>
    </xf>
    <xf numFmtId="0" fontId="13" fillId="0" borderId="5" xfId="1" applyFont="1" applyFill="1" applyBorder="1" applyAlignment="1">
      <alignment horizontal="center" vertical="center"/>
    </xf>
    <xf numFmtId="1" fontId="13" fillId="2" borderId="7" xfId="1" applyNumberFormat="1" applyFont="1" applyFill="1" applyBorder="1" applyAlignment="1">
      <alignment vertical="center"/>
    </xf>
    <xf numFmtId="1" fontId="13" fillId="2" borderId="7" xfId="1" applyNumberFormat="1" applyFont="1" applyFill="1" applyBorder="1" applyAlignment="1">
      <alignment horizontal="center" vertical="center" wrapText="1"/>
    </xf>
    <xf numFmtId="168" fontId="13" fillId="2" borderId="7" xfId="1" applyNumberFormat="1" applyFont="1" applyFill="1" applyBorder="1" applyAlignment="1">
      <alignment horizontal="center" vertical="center"/>
    </xf>
    <xf numFmtId="169" fontId="13" fillId="2" borderId="7" xfId="1" applyNumberFormat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167" fontId="13" fillId="5" borderId="3" xfId="1" applyNumberFormat="1" applyFont="1" applyFill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1" fontId="13" fillId="6" borderId="3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vertical="center" wrapText="1"/>
    </xf>
    <xf numFmtId="167" fontId="13" fillId="0" borderId="3" xfId="1" applyNumberFormat="1" applyFont="1" applyFill="1" applyBorder="1" applyAlignment="1">
      <alignment horizontal="center" vertical="center" wrapText="1"/>
    </xf>
    <xf numFmtId="168" fontId="13" fillId="0" borderId="3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vertical="center"/>
    </xf>
    <xf numFmtId="0" fontId="13" fillId="2" borderId="0" xfId="1" applyFont="1" applyFill="1" applyAlignment="1">
      <alignment horizontal="center" vertical="center" wrapText="1"/>
    </xf>
    <xf numFmtId="168" fontId="15" fillId="2" borderId="3" xfId="1" applyNumberFormat="1" applyFont="1" applyFill="1" applyBorder="1" applyAlignment="1">
      <alignment horizontal="center" vertical="center"/>
    </xf>
    <xf numFmtId="169" fontId="15" fillId="2" borderId="3" xfId="1" applyNumberFormat="1" applyFont="1" applyFill="1" applyBorder="1" applyAlignment="1">
      <alignment horizontal="center" vertical="center"/>
    </xf>
    <xf numFmtId="1" fontId="13" fillId="2" borderId="4" xfId="1" applyNumberFormat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/>
    </xf>
    <xf numFmtId="1" fontId="13" fillId="2" borderId="5" xfId="1" applyNumberFormat="1" applyFont="1" applyFill="1" applyBorder="1" applyAlignment="1">
      <alignment horizontal="center" vertical="center"/>
    </xf>
    <xf numFmtId="14" fontId="13" fillId="2" borderId="3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1" fontId="13" fillId="2" borderId="5" xfId="1" applyNumberFormat="1" applyFont="1" applyFill="1" applyBorder="1" applyAlignment="1">
      <alignment vertical="center"/>
    </xf>
    <xf numFmtId="1" fontId="13" fillId="2" borderId="5" xfId="1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vertical="center"/>
    </xf>
    <xf numFmtId="49" fontId="13" fillId="2" borderId="5" xfId="1" applyNumberFormat="1" applyFont="1" applyFill="1" applyBorder="1" applyAlignment="1">
      <alignment horizontal="center" vertical="center"/>
    </xf>
    <xf numFmtId="169" fontId="13" fillId="2" borderId="4" xfId="1" applyNumberFormat="1" applyFont="1" applyFill="1" applyBorder="1" applyAlignment="1">
      <alignment horizontal="center" vertical="center"/>
    </xf>
    <xf numFmtId="1" fontId="13" fillId="2" borderId="4" xfId="1" applyNumberFormat="1" applyFont="1" applyFill="1" applyBorder="1" applyAlignment="1">
      <alignment vertical="center"/>
    </xf>
    <xf numFmtId="168" fontId="13" fillId="2" borderId="4" xfId="1" applyNumberFormat="1" applyFont="1" applyFill="1" applyBorder="1" applyAlignment="1">
      <alignment horizontal="center" vertical="center"/>
    </xf>
    <xf numFmtId="1" fontId="13" fillId="0" borderId="4" xfId="1" applyNumberFormat="1" applyFont="1" applyFill="1" applyBorder="1" applyAlignment="1">
      <alignment vertical="center"/>
    </xf>
    <xf numFmtId="1" fontId="13" fillId="0" borderId="4" xfId="1" applyNumberFormat="1" applyFont="1" applyFill="1" applyBorder="1" applyAlignment="1">
      <alignment horizontal="center" vertical="center" wrapText="1"/>
    </xf>
    <xf numFmtId="168" fontId="13" fillId="0" borderId="4" xfId="1" applyNumberFormat="1" applyFont="1" applyFill="1" applyBorder="1" applyAlignment="1">
      <alignment horizontal="center" vertical="center"/>
    </xf>
    <xf numFmtId="169" fontId="13" fillId="0" borderId="4" xfId="1" applyNumberFormat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vertical="center"/>
    </xf>
    <xf numFmtId="1" fontId="13" fillId="2" borderId="8" xfId="1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15" fontId="13" fillId="0" borderId="0" xfId="1" applyNumberFormat="1" applyFont="1" applyFill="1" applyAlignment="1">
      <alignment horizontal="center" vertical="center"/>
    </xf>
    <xf numFmtId="1" fontId="13" fillId="2" borderId="4" xfId="1" applyNumberFormat="1" applyFont="1" applyFill="1" applyBorder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15" fontId="13" fillId="0" borderId="3" xfId="1" applyNumberFormat="1" applyFont="1" applyFill="1" applyBorder="1" applyAlignment="1">
      <alignment horizontal="center" vertical="center"/>
    </xf>
    <xf numFmtId="169" fontId="13" fillId="0" borderId="3" xfId="1" applyNumberFormat="1" applyFont="1" applyFill="1" applyBorder="1" applyAlignment="1">
      <alignment horizontal="center" vertical="center" wrapText="1"/>
    </xf>
    <xf numFmtId="168" fontId="13" fillId="0" borderId="4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 wrapText="1"/>
    </xf>
    <xf numFmtId="170" fontId="13" fillId="2" borderId="3" xfId="1" applyNumberFormat="1" applyFont="1" applyFill="1" applyBorder="1" applyAlignment="1">
      <alignment horizontal="center" vertical="center"/>
    </xf>
    <xf numFmtId="1" fontId="13" fillId="2" borderId="3" xfId="1" applyNumberFormat="1" applyFont="1" applyFill="1" applyBorder="1" applyAlignment="1">
      <alignment vertical="center" wrapText="1"/>
    </xf>
    <xf numFmtId="1" fontId="13" fillId="6" borderId="3" xfId="1" applyNumberFormat="1" applyFont="1" applyFill="1" applyBorder="1" applyAlignment="1">
      <alignment vertical="center" wrapText="1"/>
    </xf>
    <xf numFmtId="167" fontId="13" fillId="6" borderId="3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1" fontId="13" fillId="2" borderId="3" xfId="3" applyNumberFormat="1" applyFont="1" applyFill="1" applyBorder="1" applyAlignment="1">
      <alignment vertical="center"/>
    </xf>
    <xf numFmtId="0" fontId="13" fillId="2" borderId="3" xfId="1" applyNumberFormat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65" fontId="13" fillId="2" borderId="3" xfId="4" applyFont="1" applyFill="1" applyBorder="1" applyAlignment="1">
      <alignment horizontal="center" vertical="center"/>
    </xf>
    <xf numFmtId="164" fontId="13" fillId="2" borderId="3" xfId="1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left" vertical="center" wrapText="1"/>
    </xf>
    <xf numFmtId="0" fontId="13" fillId="2" borderId="4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170" fontId="13" fillId="0" borderId="3" xfId="1" applyNumberFormat="1" applyFont="1" applyBorder="1" applyAlignment="1">
      <alignment horizontal="center" vertical="center" wrapText="1"/>
    </xf>
    <xf numFmtId="1" fontId="13" fillId="2" borderId="6" xfId="1" applyNumberFormat="1" applyFont="1" applyFill="1" applyBorder="1" applyAlignment="1">
      <alignment vertical="center"/>
    </xf>
    <xf numFmtId="1" fontId="13" fillId="2" borderId="6" xfId="1" applyNumberFormat="1" applyFont="1" applyFill="1" applyBorder="1" applyAlignment="1">
      <alignment horizontal="center" vertical="center" wrapText="1"/>
    </xf>
    <xf numFmtId="167" fontId="13" fillId="0" borderId="7" xfId="1" applyNumberFormat="1" applyFont="1" applyFill="1" applyBorder="1" applyAlignment="1">
      <alignment horizontal="center" vertical="center"/>
    </xf>
    <xf numFmtId="168" fontId="13" fillId="2" borderId="6" xfId="1" applyNumberFormat="1" applyFont="1" applyFill="1" applyBorder="1" applyAlignment="1">
      <alignment horizontal="center" vertical="center"/>
    </xf>
    <xf numFmtId="169" fontId="13" fillId="2" borderId="6" xfId="1" applyNumberFormat="1" applyFont="1" applyFill="1" applyBorder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0" fontId="13" fillId="2" borderId="7" xfId="1" applyFont="1" applyFill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horizontal="center" vertical="center" wrapText="1"/>
    </xf>
    <xf numFmtId="1" fontId="13" fillId="0" borderId="5" xfId="1" applyNumberFormat="1" applyFont="1" applyFill="1" applyBorder="1" applyAlignment="1">
      <alignment vertical="center"/>
    </xf>
    <xf numFmtId="168" fontId="13" fillId="0" borderId="5" xfId="1" applyNumberFormat="1" applyFont="1" applyFill="1" applyBorder="1" applyAlignment="1">
      <alignment horizontal="center" vertical="center"/>
    </xf>
    <xf numFmtId="169" fontId="13" fillId="0" borderId="5" xfId="1" applyNumberFormat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left" vertical="center" wrapText="1"/>
    </xf>
    <xf numFmtId="170" fontId="13" fillId="0" borderId="3" xfId="1" applyNumberFormat="1" applyFont="1" applyFill="1" applyBorder="1" applyAlignment="1">
      <alignment horizontal="center" vertical="center" wrapText="1"/>
    </xf>
    <xf numFmtId="1" fontId="15" fillId="2" borderId="7" xfId="5" applyNumberFormat="1" applyFont="1" applyFill="1" applyBorder="1" applyAlignment="1">
      <alignment horizontal="center" vertical="center" wrapText="1"/>
    </xf>
    <xf numFmtId="1" fontId="13" fillId="2" borderId="7" xfId="5" applyNumberFormat="1" applyFont="1" applyFill="1" applyBorder="1" applyAlignment="1">
      <alignment horizontal="center" vertical="center" wrapText="1"/>
    </xf>
    <xf numFmtId="167" fontId="13" fillId="0" borderId="3" xfId="5" applyNumberFormat="1" applyFont="1" applyFill="1" applyBorder="1" applyAlignment="1">
      <alignment horizontal="center" vertical="center"/>
    </xf>
    <xf numFmtId="168" fontId="13" fillId="2" borderId="7" xfId="5" applyNumberFormat="1" applyFont="1" applyFill="1" applyBorder="1" applyAlignment="1">
      <alignment horizontal="center" vertical="center"/>
    </xf>
    <xf numFmtId="0" fontId="15" fillId="2" borderId="7" xfId="5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vertical="center"/>
    </xf>
    <xf numFmtId="1" fontId="13" fillId="2" borderId="3" xfId="1" applyNumberFormat="1" applyFont="1" applyFill="1" applyBorder="1" applyAlignment="1">
      <alignment horizontal="left" vertical="center"/>
    </xf>
    <xf numFmtId="1" fontId="13" fillId="2" borderId="4" xfId="1" applyNumberFormat="1" applyFont="1" applyFill="1" applyBorder="1" applyAlignment="1">
      <alignment horizontal="left" vertical="center"/>
    </xf>
    <xf numFmtId="0" fontId="13" fillId="2" borderId="5" xfId="1" applyNumberFormat="1" applyFont="1" applyFill="1" applyBorder="1" applyAlignment="1">
      <alignment horizontal="center" vertical="center" wrapText="1" shrinkToFit="1"/>
    </xf>
    <xf numFmtId="168" fontId="13" fillId="2" borderId="1" xfId="1" applyNumberFormat="1" applyFont="1" applyFill="1" applyBorder="1" applyAlignment="1">
      <alignment horizontal="center" vertical="center"/>
    </xf>
    <xf numFmtId="1" fontId="13" fillId="0" borderId="0" xfId="1" applyNumberFormat="1" applyFont="1" applyFill="1"/>
    <xf numFmtId="2" fontId="13" fillId="0" borderId="0" xfId="1" applyNumberFormat="1" applyFont="1" applyFill="1"/>
    <xf numFmtId="167" fontId="13" fillId="2" borderId="0" xfId="1" applyNumberFormat="1" applyFont="1" applyFill="1" applyBorder="1" applyAlignment="1">
      <alignment horizontal="center" vertical="center"/>
    </xf>
    <xf numFmtId="0" fontId="13" fillId="0" borderId="0" xfId="1" applyFont="1" applyFill="1"/>
    <xf numFmtId="0" fontId="13" fillId="2" borderId="0" xfId="1" applyFont="1" applyFill="1" applyAlignment="1"/>
    <xf numFmtId="1" fontId="13" fillId="2" borderId="0" xfId="1" applyNumberFormat="1" applyFont="1" applyFill="1" applyBorder="1" applyAlignment="1">
      <alignment horizontal="right"/>
    </xf>
    <xf numFmtId="0" fontId="12" fillId="0" borderId="0" xfId="1" applyFont="1" applyFill="1" applyAlignment="1">
      <alignment horizontal="center"/>
    </xf>
    <xf numFmtId="49" fontId="12" fillId="7" borderId="4" xfId="1" applyNumberFormat="1" applyFont="1" applyFill="1" applyBorder="1" applyAlignment="1">
      <alignment horizontal="center" wrapText="1"/>
    </xf>
    <xf numFmtId="49" fontId="12" fillId="7" borderId="4" xfId="1" applyNumberFormat="1" applyFont="1" applyFill="1" applyBorder="1" applyAlignment="1">
      <alignment horizontal="center"/>
    </xf>
    <xf numFmtId="49" fontId="12" fillId="7" borderId="9" xfId="1" applyNumberFormat="1" applyFont="1" applyFill="1" applyBorder="1" applyAlignment="1">
      <alignment horizontal="center" wrapText="1"/>
    </xf>
    <xf numFmtId="49" fontId="12" fillId="7" borderId="10" xfId="1" applyNumberFormat="1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center" wrapText="1"/>
    </xf>
    <xf numFmtId="49" fontId="13" fillId="0" borderId="3" xfId="1" applyNumberFormat="1" applyFont="1" applyFill="1" applyBorder="1" applyAlignment="1">
      <alignment wrapText="1"/>
    </xf>
    <xf numFmtId="49" fontId="13" fillId="0" borderId="3" xfId="1" applyNumberFormat="1" applyFont="1" applyFill="1" applyBorder="1" applyAlignment="1">
      <alignment horizontal="center" wrapText="1"/>
    </xf>
    <xf numFmtId="14" fontId="13" fillId="0" borderId="3" xfId="1" applyNumberFormat="1" applyFont="1" applyFill="1" applyBorder="1" applyAlignment="1">
      <alignment horizontal="center" wrapText="1"/>
    </xf>
    <xf numFmtId="167" fontId="13" fillId="0" borderId="3" xfId="1" applyNumberFormat="1" applyFont="1" applyFill="1" applyBorder="1" applyAlignment="1">
      <alignment horizontal="center" wrapText="1"/>
    </xf>
    <xf numFmtId="168" fontId="13" fillId="0" borderId="3" xfId="1" applyNumberFormat="1" applyFont="1" applyFill="1" applyBorder="1" applyAlignment="1">
      <alignment horizontal="center" wrapText="1"/>
    </xf>
    <xf numFmtId="169" fontId="13" fillId="0" borderId="3" xfId="1" applyNumberFormat="1" applyFont="1" applyFill="1" applyBorder="1" applyAlignment="1">
      <alignment horizontal="center" wrapText="1"/>
    </xf>
    <xf numFmtId="0" fontId="13" fillId="0" borderId="5" xfId="1" applyFont="1" applyFill="1" applyBorder="1" applyAlignment="1">
      <alignment horizontal="center" wrapText="1"/>
    </xf>
    <xf numFmtId="0" fontId="13" fillId="0" borderId="3" xfId="1" applyFont="1" applyFill="1" applyBorder="1" applyAlignment="1">
      <alignment horizontal="center" wrapText="1"/>
    </xf>
    <xf numFmtId="0" fontId="13" fillId="0" borderId="0" xfId="1" applyFont="1" applyFill="1" applyAlignment="1">
      <alignment wrapText="1"/>
    </xf>
    <xf numFmtId="1" fontId="13" fillId="0" borderId="3" xfId="1" applyNumberFormat="1" applyFont="1" applyFill="1" applyBorder="1" applyAlignment="1">
      <alignment wrapText="1"/>
    </xf>
    <xf numFmtId="1" fontId="13" fillId="0" borderId="3" xfId="1" applyNumberFormat="1" applyFont="1" applyFill="1" applyBorder="1" applyAlignment="1">
      <alignment horizontal="center" wrapText="1"/>
    </xf>
    <xf numFmtId="1" fontId="13" fillId="0" borderId="7" xfId="1" applyNumberFormat="1" applyFont="1" applyFill="1" applyBorder="1" applyAlignment="1">
      <alignment horizontal="center" wrapText="1"/>
    </xf>
    <xf numFmtId="0" fontId="13" fillId="0" borderId="5" xfId="1" applyNumberFormat="1" applyFont="1" applyFill="1" applyBorder="1" applyAlignment="1">
      <alignment horizontal="center" wrapText="1" shrinkToFit="1"/>
    </xf>
    <xf numFmtId="1" fontId="13" fillId="0" borderId="7" xfId="1" applyNumberFormat="1" applyFont="1" applyFill="1" applyBorder="1" applyAlignment="1">
      <alignment wrapText="1"/>
    </xf>
    <xf numFmtId="168" fontId="13" fillId="0" borderId="7" xfId="1" applyNumberFormat="1" applyFont="1" applyFill="1" applyBorder="1" applyAlignment="1">
      <alignment horizontal="center" wrapText="1"/>
    </xf>
    <xf numFmtId="0" fontId="13" fillId="0" borderId="8" xfId="1" applyFont="1" applyFill="1" applyBorder="1" applyAlignment="1">
      <alignment horizontal="center" wrapText="1"/>
    </xf>
    <xf numFmtId="0" fontId="13" fillId="0" borderId="7" xfId="1" applyFont="1" applyFill="1" applyBorder="1" applyAlignment="1">
      <alignment horizontal="center" wrapText="1"/>
    </xf>
    <xf numFmtId="0" fontId="13" fillId="8" borderId="0" xfId="1" applyFont="1" applyFill="1" applyBorder="1" applyAlignment="1">
      <alignment horizontal="center" wrapText="1"/>
    </xf>
    <xf numFmtId="1" fontId="13" fillId="8" borderId="3" xfId="1" applyNumberFormat="1" applyFont="1" applyFill="1" applyBorder="1" applyAlignment="1">
      <alignment wrapText="1"/>
    </xf>
    <xf numFmtId="1" fontId="13" fillId="8" borderId="3" xfId="1" applyNumberFormat="1" applyFont="1" applyFill="1" applyBorder="1" applyAlignment="1">
      <alignment horizontal="center" wrapText="1"/>
    </xf>
    <xf numFmtId="167" fontId="13" fillId="8" borderId="3" xfId="1" applyNumberFormat="1" applyFont="1" applyFill="1" applyBorder="1" applyAlignment="1">
      <alignment horizontal="center" wrapText="1"/>
    </xf>
    <xf numFmtId="168" fontId="13" fillId="8" borderId="3" xfId="1" applyNumberFormat="1" applyFont="1" applyFill="1" applyBorder="1" applyAlignment="1">
      <alignment horizontal="center" wrapText="1"/>
    </xf>
    <xf numFmtId="169" fontId="13" fillId="8" borderId="3" xfId="1" applyNumberFormat="1" applyFont="1" applyFill="1" applyBorder="1" applyAlignment="1">
      <alignment horizontal="center" wrapText="1"/>
    </xf>
    <xf numFmtId="49" fontId="13" fillId="8" borderId="3" xfId="1" applyNumberFormat="1" applyFont="1" applyFill="1" applyBorder="1" applyAlignment="1">
      <alignment horizontal="center" wrapText="1"/>
    </xf>
    <xf numFmtId="0" fontId="13" fillId="8" borderId="5" xfId="1" applyFont="1" applyFill="1" applyBorder="1" applyAlignment="1">
      <alignment horizontal="center" wrapText="1"/>
    </xf>
    <xf numFmtId="0" fontId="13" fillId="8" borderId="3" xfId="1" applyFont="1" applyFill="1" applyBorder="1" applyAlignment="1">
      <alignment horizontal="center" wrapText="1"/>
    </xf>
    <xf numFmtId="1" fontId="13" fillId="0" borderId="5" xfId="1" applyNumberFormat="1" applyFont="1" applyFill="1" applyBorder="1" applyAlignment="1">
      <alignment wrapText="1"/>
    </xf>
    <xf numFmtId="1" fontId="13" fillId="0" borderId="5" xfId="1" applyNumberFormat="1" applyFont="1" applyFill="1" applyBorder="1" applyAlignment="1">
      <alignment horizontal="center" wrapText="1"/>
    </xf>
    <xf numFmtId="0" fontId="13" fillId="0" borderId="0" xfId="1" applyFont="1" applyFill="1" applyAlignment="1">
      <alignment horizontal="center" wrapText="1"/>
    </xf>
    <xf numFmtId="0" fontId="13" fillId="0" borderId="3" xfId="1" applyFont="1" applyFill="1" applyBorder="1" applyAlignment="1">
      <alignment wrapText="1"/>
    </xf>
    <xf numFmtId="167" fontId="13" fillId="0" borderId="4" xfId="1" applyNumberFormat="1" applyFont="1" applyFill="1" applyBorder="1" applyAlignment="1">
      <alignment horizontal="center" wrapText="1"/>
    </xf>
    <xf numFmtId="1" fontId="13" fillId="0" borderId="4" xfId="1" applyNumberFormat="1" applyFont="1" applyFill="1" applyBorder="1" applyAlignment="1">
      <alignment horizontal="center" wrapText="1"/>
    </xf>
    <xf numFmtId="0" fontId="13" fillId="0" borderId="5" xfId="1" applyNumberFormat="1" applyFont="1" applyFill="1" applyBorder="1" applyAlignment="1">
      <alignment horizontal="center" wrapText="1"/>
    </xf>
    <xf numFmtId="49" fontId="13" fillId="0" borderId="5" xfId="1" applyNumberFormat="1" applyFont="1" applyFill="1" applyBorder="1" applyAlignment="1">
      <alignment horizontal="center" wrapText="1"/>
    </xf>
    <xf numFmtId="1" fontId="13" fillId="0" borderId="4" xfId="1" applyNumberFormat="1" applyFont="1" applyFill="1" applyBorder="1" applyAlignment="1">
      <alignment wrapText="1"/>
    </xf>
    <xf numFmtId="168" fontId="13" fillId="0" borderId="4" xfId="1" applyNumberFormat="1" applyFont="1" applyFill="1" applyBorder="1" applyAlignment="1">
      <alignment horizontal="center" wrapText="1"/>
    </xf>
    <xf numFmtId="0" fontId="13" fillId="0" borderId="2" xfId="1" applyFont="1" applyFill="1" applyBorder="1" applyAlignment="1">
      <alignment horizontal="center" wrapText="1"/>
    </xf>
    <xf numFmtId="15" fontId="13" fillId="0" borderId="0" xfId="1" applyNumberFormat="1" applyFont="1" applyFill="1" applyAlignment="1">
      <alignment horizontal="center" wrapText="1"/>
    </xf>
    <xf numFmtId="167" fontId="13" fillId="0" borderId="0" xfId="1" applyNumberFormat="1" applyFont="1" applyFill="1" applyAlignment="1">
      <alignment horizontal="center" wrapText="1"/>
    </xf>
    <xf numFmtId="15" fontId="13" fillId="0" borderId="3" xfId="1" applyNumberFormat="1" applyFont="1" applyFill="1" applyBorder="1" applyAlignment="1">
      <alignment horizontal="center" wrapText="1"/>
    </xf>
    <xf numFmtId="170" fontId="13" fillId="0" borderId="3" xfId="1" applyNumberFormat="1" applyFont="1" applyFill="1" applyBorder="1" applyAlignment="1">
      <alignment horizontal="center" wrapText="1"/>
    </xf>
    <xf numFmtId="1" fontId="13" fillId="0" borderId="3" xfId="9" applyNumberFormat="1" applyFont="1" applyFill="1" applyBorder="1" applyAlignment="1">
      <alignment wrapText="1"/>
    </xf>
    <xf numFmtId="165" fontId="13" fillId="0" borderId="3" xfId="4" applyFont="1" applyFill="1" applyBorder="1" applyAlignment="1">
      <alignment horizontal="center" wrapText="1"/>
    </xf>
    <xf numFmtId="164" fontId="13" fillId="0" borderId="3" xfId="1" applyNumberFormat="1" applyFont="1" applyFill="1" applyBorder="1" applyAlignment="1">
      <alignment horizontal="center" wrapText="1"/>
    </xf>
    <xf numFmtId="49" fontId="13" fillId="0" borderId="3" xfId="1" applyNumberFormat="1" applyFont="1" applyFill="1" applyBorder="1" applyAlignment="1">
      <alignment horizontal="left" wrapText="1"/>
    </xf>
    <xf numFmtId="49" fontId="13" fillId="0" borderId="4" xfId="1" applyNumberFormat="1" applyFont="1" applyFill="1" applyBorder="1" applyAlignment="1">
      <alignment horizontal="left" wrapText="1"/>
    </xf>
    <xf numFmtId="0" fontId="13" fillId="0" borderId="4" xfId="1" applyFont="1" applyFill="1" applyBorder="1" applyAlignment="1">
      <alignment horizontal="center" wrapText="1"/>
    </xf>
    <xf numFmtId="0" fontId="13" fillId="0" borderId="3" xfId="1" applyFont="1" applyFill="1" applyBorder="1" applyAlignment="1">
      <alignment horizontal="left" wrapText="1"/>
    </xf>
    <xf numFmtId="169" fontId="13" fillId="0" borderId="4" xfId="1" applyNumberFormat="1" applyFont="1" applyFill="1" applyBorder="1" applyAlignment="1">
      <alignment horizontal="center" wrapText="1"/>
    </xf>
    <xf numFmtId="0" fontId="13" fillId="0" borderId="9" xfId="1" applyFont="1" applyFill="1" applyBorder="1" applyAlignment="1">
      <alignment horizontal="center" wrapText="1"/>
    </xf>
    <xf numFmtId="1" fontId="13" fillId="0" borderId="6" xfId="1" applyNumberFormat="1" applyFont="1" applyFill="1" applyBorder="1" applyAlignment="1">
      <alignment wrapText="1"/>
    </xf>
    <xf numFmtId="1" fontId="13" fillId="0" borderId="6" xfId="1" applyNumberFormat="1" applyFont="1" applyFill="1" applyBorder="1" applyAlignment="1">
      <alignment horizontal="center" wrapText="1"/>
    </xf>
    <xf numFmtId="167" fontId="13" fillId="0" borderId="7" xfId="1" applyNumberFormat="1" applyFont="1" applyFill="1" applyBorder="1" applyAlignment="1">
      <alignment horizontal="center" wrapText="1"/>
    </xf>
    <xf numFmtId="168" fontId="13" fillId="0" borderId="6" xfId="1" applyNumberFormat="1" applyFont="1" applyFill="1" applyBorder="1" applyAlignment="1">
      <alignment horizontal="center" wrapText="1"/>
    </xf>
    <xf numFmtId="169" fontId="13" fillId="0" borderId="6" xfId="1" applyNumberFormat="1" applyFont="1" applyFill="1" applyBorder="1" applyAlignment="1">
      <alignment horizontal="center" wrapText="1"/>
    </xf>
    <xf numFmtId="168" fontId="13" fillId="0" borderId="0" xfId="1" applyNumberFormat="1" applyFont="1" applyFill="1" applyAlignment="1">
      <alignment horizontal="center" wrapText="1"/>
    </xf>
    <xf numFmtId="1" fontId="13" fillId="0" borderId="8" xfId="1" applyNumberFormat="1" applyFont="1" applyFill="1" applyBorder="1" applyAlignment="1">
      <alignment horizontal="center" wrapText="1"/>
    </xf>
    <xf numFmtId="171" fontId="13" fillId="0" borderId="3" xfId="1" applyNumberFormat="1" applyFont="1" applyFill="1" applyBorder="1" applyAlignment="1" applyProtection="1">
      <alignment horizontal="center"/>
      <protection locked="0"/>
    </xf>
    <xf numFmtId="1" fontId="13" fillId="2" borderId="3" xfId="1" applyNumberFormat="1" applyFont="1" applyFill="1" applyBorder="1" applyAlignment="1">
      <alignment wrapText="1"/>
    </xf>
    <xf numFmtId="168" fontId="13" fillId="0" borderId="5" xfId="1" applyNumberFormat="1" applyFont="1" applyFill="1" applyBorder="1" applyAlignment="1">
      <alignment horizontal="center" wrapText="1"/>
    </xf>
    <xf numFmtId="1" fontId="13" fillId="0" borderId="7" xfId="10" applyNumberFormat="1" applyFont="1" applyFill="1" applyBorder="1" applyAlignment="1">
      <alignment horizontal="center" wrapText="1"/>
    </xf>
    <xf numFmtId="167" fontId="13" fillId="0" borderId="3" xfId="10" applyNumberFormat="1" applyFont="1" applyFill="1" applyBorder="1" applyAlignment="1">
      <alignment horizontal="center" wrapText="1"/>
    </xf>
    <xf numFmtId="168" fontId="13" fillId="0" borderId="7" xfId="10" applyNumberFormat="1" applyFont="1" applyFill="1" applyBorder="1" applyAlignment="1">
      <alignment horizontal="center" wrapText="1"/>
    </xf>
    <xf numFmtId="0" fontId="13" fillId="0" borderId="8" xfId="10" applyFont="1" applyFill="1" applyBorder="1" applyAlignment="1">
      <alignment horizontal="center" wrapText="1"/>
    </xf>
    <xf numFmtId="0" fontId="13" fillId="0" borderId="7" xfId="10" applyFont="1" applyFill="1" applyBorder="1" applyAlignment="1">
      <alignment horizontal="center" wrapText="1"/>
    </xf>
    <xf numFmtId="1" fontId="13" fillId="0" borderId="3" xfId="1" applyNumberFormat="1" applyFont="1" applyFill="1" applyBorder="1" applyAlignment="1">
      <alignment horizontal="left" wrapText="1"/>
    </xf>
    <xf numFmtId="0" fontId="13" fillId="0" borderId="0" xfId="1" applyFont="1" applyFill="1" applyBorder="1" applyAlignment="1">
      <alignment wrapText="1"/>
    </xf>
    <xf numFmtId="168" fontId="13" fillId="0" borderId="1" xfId="1" applyNumberFormat="1" applyFont="1" applyFill="1" applyBorder="1" applyAlignment="1">
      <alignment horizontal="center" wrapText="1"/>
    </xf>
    <xf numFmtId="1" fontId="13" fillId="0" borderId="9" xfId="1" applyNumberFormat="1" applyFont="1" applyFill="1" applyBorder="1" applyAlignment="1">
      <alignment horizontal="center" wrapText="1"/>
    </xf>
    <xf numFmtId="1" fontId="13" fillId="0" borderId="0" xfId="1" applyNumberFormat="1" applyFont="1" applyFill="1" applyBorder="1" applyAlignment="1">
      <alignment horizontal="right"/>
    </xf>
    <xf numFmtId="1" fontId="12" fillId="0" borderId="0" xfId="1" applyNumberFormat="1" applyFont="1" applyFill="1"/>
    <xf numFmtId="1" fontId="14" fillId="0" borderId="0" xfId="1" applyNumberFormat="1" applyFont="1" applyFill="1"/>
    <xf numFmtId="0" fontId="13" fillId="0" borderId="0" xfId="1" applyFont="1" applyFill="1" applyAlignment="1">
      <alignment horizontal="center" vertical="center" textRotation="90"/>
    </xf>
    <xf numFmtId="0" fontId="13" fillId="0" borderId="0" xfId="0" applyFont="1"/>
    <xf numFmtId="1" fontId="13" fillId="0" borderId="0" xfId="0" applyNumberFormat="1" applyFont="1" applyFill="1" applyAlignment="1"/>
    <xf numFmtId="1" fontId="13" fillId="0" borderId="0" xfId="0" applyNumberFormat="1" applyFont="1" applyFill="1" applyAlignment="1">
      <alignment horizontal="justify"/>
    </xf>
    <xf numFmtId="1" fontId="13" fillId="0" borderId="0" xfId="0" applyNumberFormat="1" applyFont="1" applyFill="1"/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 vertical="center" textRotation="90"/>
    </xf>
    <xf numFmtId="0" fontId="13" fillId="0" borderId="0" xfId="0" applyFont="1" applyFill="1"/>
    <xf numFmtId="49" fontId="12" fillId="7" borderId="4" xfId="0" applyNumberFormat="1" applyFont="1" applyFill="1" applyBorder="1" applyAlignment="1">
      <alignment horizontal="center" vertical="center" wrapText="1"/>
    </xf>
    <xf numFmtId="49" fontId="12" fillId="7" borderId="4" xfId="0" applyNumberFormat="1" applyFont="1" applyFill="1" applyBorder="1" applyAlignment="1">
      <alignment horizontal="center" vertical="center"/>
    </xf>
    <xf numFmtId="49" fontId="12" fillId="7" borderId="9" xfId="0" applyNumberFormat="1" applyFont="1" applyFill="1" applyBorder="1" applyAlignment="1">
      <alignment horizontal="center" vertical="center" wrapText="1"/>
    </xf>
    <xf numFmtId="49" fontId="12" fillId="7" borderId="1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justify"/>
    </xf>
    <xf numFmtId="0" fontId="13" fillId="0" borderId="0" xfId="0" applyFont="1" applyFill="1" applyAlignment="1">
      <alignment wrapText="1"/>
    </xf>
    <xf numFmtId="1" fontId="15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1" fontId="13" fillId="0" borderId="7" xfId="1" applyNumberFormat="1" applyFont="1" applyFill="1" applyBorder="1" applyAlignment="1">
      <alignment vertical="center"/>
    </xf>
    <xf numFmtId="1" fontId="13" fillId="2" borderId="3" xfId="7" applyNumberFormat="1" applyFont="1" applyFill="1" applyBorder="1" applyAlignment="1">
      <alignment vertical="center"/>
    </xf>
    <xf numFmtId="0" fontId="15" fillId="2" borderId="5" xfId="1" applyFont="1" applyFill="1" applyBorder="1" applyAlignment="1">
      <alignment horizontal="center" vertical="center" wrapText="1"/>
    </xf>
    <xf numFmtId="1" fontId="15" fillId="2" borderId="7" xfId="8" applyNumberFormat="1" applyFont="1" applyFill="1" applyBorder="1" applyAlignment="1">
      <alignment horizontal="center" vertical="center" wrapText="1"/>
    </xf>
    <xf numFmtId="1" fontId="13" fillId="2" borderId="7" xfId="8" applyNumberFormat="1" applyFont="1" applyFill="1" applyBorder="1" applyAlignment="1">
      <alignment horizontal="center" vertical="center" wrapText="1"/>
    </xf>
    <xf numFmtId="167" fontId="13" fillId="0" borderId="3" xfId="8" applyNumberFormat="1" applyFont="1" applyFill="1" applyBorder="1" applyAlignment="1">
      <alignment horizontal="center" vertical="center"/>
    </xf>
    <xf numFmtId="168" fontId="13" fillId="2" borderId="7" xfId="8" applyNumberFormat="1" applyFont="1" applyFill="1" applyBorder="1" applyAlignment="1">
      <alignment horizontal="center" vertical="center"/>
    </xf>
    <xf numFmtId="169" fontId="15" fillId="2" borderId="7" xfId="8" applyNumberFormat="1" applyFont="1" applyFill="1" applyBorder="1" applyAlignment="1">
      <alignment horizontal="center" vertical="center"/>
    </xf>
    <xf numFmtId="0" fontId="15" fillId="2" borderId="8" xfId="8" applyFont="1" applyFill="1" applyBorder="1" applyAlignment="1">
      <alignment horizontal="center" vertical="center" wrapText="1"/>
    </xf>
    <xf numFmtId="0" fontId="15" fillId="2" borderId="7" xfId="8" applyFont="1" applyFill="1" applyBorder="1" applyAlignment="1">
      <alignment horizontal="center" vertical="center" wrapText="1"/>
    </xf>
    <xf numFmtId="0" fontId="15" fillId="2" borderId="7" xfId="8" applyFont="1" applyFill="1" applyBorder="1" applyAlignment="1">
      <alignment horizontal="center" vertical="center"/>
    </xf>
    <xf numFmtId="1" fontId="13" fillId="0" borderId="4" xfId="1" applyNumberFormat="1" applyFont="1" applyFill="1" applyBorder="1" applyAlignment="1">
      <alignment horizontal="left" wrapText="1"/>
    </xf>
    <xf numFmtId="49" fontId="13" fillId="0" borderId="3" xfId="0" applyNumberFormat="1" applyFont="1" applyFill="1" applyBorder="1" applyAlignment="1">
      <alignment vertical="center" wrapText="1"/>
    </xf>
    <xf numFmtId="49" fontId="13" fillId="0" borderId="3" xfId="0" applyNumberFormat="1" applyFont="1" applyFill="1" applyBorder="1" applyAlignment="1">
      <alignment horizontal="justify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67" fontId="13" fillId="0" borderId="3" xfId="0" applyNumberFormat="1" applyFont="1" applyFill="1" applyBorder="1" applyAlignment="1">
      <alignment horizontal="center" vertical="center" wrapText="1"/>
    </xf>
    <xf numFmtId="168" fontId="13" fillId="0" borderId="3" xfId="0" applyNumberFormat="1" applyFont="1" applyFill="1" applyBorder="1" applyAlignment="1">
      <alignment horizontal="center" vertical="center" wrapText="1"/>
    </xf>
    <xf numFmtId="169" fontId="13" fillId="0" borderId="3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3" fillId="0" borderId="3" xfId="0" applyNumberFormat="1" applyFont="1" applyFill="1" applyBorder="1" applyAlignment="1">
      <alignment vertical="center" wrapText="1"/>
    </xf>
    <xf numFmtId="1" fontId="13" fillId="0" borderId="3" xfId="0" applyNumberFormat="1" applyFont="1" applyFill="1" applyBorder="1" applyAlignment="1">
      <alignment horizontal="justify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Fill="1" applyBorder="1" applyAlignment="1">
      <alignment vertical="center" wrapText="1"/>
    </xf>
    <xf numFmtId="1" fontId="13" fillId="0" borderId="7" xfId="0" applyNumberFormat="1" applyFont="1" applyFill="1" applyBorder="1" applyAlignment="1">
      <alignment horizontal="justify" vertical="center" wrapText="1"/>
    </xf>
    <xf numFmtId="1" fontId="13" fillId="0" borderId="7" xfId="0" applyNumberFormat="1" applyFont="1" applyFill="1" applyBorder="1" applyAlignment="1">
      <alignment horizontal="center" vertical="center" wrapText="1"/>
    </xf>
    <xf numFmtId="168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7" fontId="13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justify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vertical="center" wrapText="1"/>
    </xf>
    <xf numFmtId="168" fontId="13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7" fontId="13" fillId="0" borderId="0" xfId="0" applyNumberFormat="1" applyFont="1" applyFill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justify" vertical="center" wrapText="1"/>
    </xf>
    <xf numFmtId="15" fontId="13" fillId="0" borderId="3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170" fontId="13" fillId="0" borderId="3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justify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7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69" fontId="16" fillId="0" borderId="3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65" fontId="13" fillId="0" borderId="3" xfId="1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justify" vertical="center" wrapText="1"/>
    </xf>
    <xf numFmtId="168" fontId="16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center" vertical="center" wrapText="1" shrinkToFit="1"/>
    </xf>
    <xf numFmtId="0" fontId="13" fillId="0" borderId="5" xfId="0" applyNumberFormat="1" applyFont="1" applyFill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left" vertical="center" wrapText="1"/>
    </xf>
    <xf numFmtId="169" fontId="13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vertical="center" wrapText="1"/>
    </xf>
    <xf numFmtId="1" fontId="13" fillId="0" borderId="6" xfId="0" applyNumberFormat="1" applyFont="1" applyFill="1" applyBorder="1" applyAlignment="1">
      <alignment horizontal="justify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67" fontId="13" fillId="0" borderId="7" xfId="0" applyNumberFormat="1" applyFont="1" applyFill="1" applyBorder="1" applyAlignment="1">
      <alignment horizontal="center" vertical="center" wrapText="1"/>
    </xf>
    <xf numFmtId="168" fontId="13" fillId="0" borderId="6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168" fontId="13" fillId="0" borderId="0" xfId="0" applyNumberFormat="1" applyFont="1" applyFill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1" fontId="13" fillId="0" borderId="3" xfId="0" applyNumberFormat="1" applyFont="1" applyFill="1" applyBorder="1" applyAlignment="1" applyProtection="1">
      <alignment horizontal="center" vertical="center"/>
      <protection locked="0"/>
    </xf>
    <xf numFmtId="1" fontId="13" fillId="0" borderId="7" xfId="5" applyNumberFormat="1" applyFont="1" applyFill="1" applyBorder="1" applyAlignment="1">
      <alignment horizontal="center" vertical="center" wrapText="1"/>
    </xf>
    <xf numFmtId="1" fontId="13" fillId="0" borderId="3" xfId="5" applyNumberFormat="1" applyFont="1" applyFill="1" applyBorder="1" applyAlignment="1">
      <alignment horizontal="center" vertical="center" wrapText="1"/>
    </xf>
    <xf numFmtId="167" fontId="13" fillId="0" borderId="3" xfId="5" applyNumberFormat="1" applyFont="1" applyFill="1" applyBorder="1" applyAlignment="1">
      <alignment horizontal="center" vertical="center" wrapText="1"/>
    </xf>
    <xf numFmtId="168" fontId="13" fillId="0" borderId="3" xfId="5" applyNumberFormat="1" applyFont="1" applyFill="1" applyBorder="1" applyAlignment="1">
      <alignment horizontal="center" vertical="center" wrapText="1"/>
    </xf>
    <xf numFmtId="0" fontId="13" fillId="0" borderId="5" xfId="5" applyFont="1" applyFill="1" applyBorder="1" applyAlignment="1">
      <alignment horizontal="center" vertical="center" wrapText="1"/>
    </xf>
    <xf numFmtId="0" fontId="13" fillId="0" borderId="3" xfId="5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left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68" fontId="13" fillId="0" borderId="1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1" fontId="12" fillId="0" borderId="0" xfId="1" applyNumberFormat="1" applyFont="1" applyFill="1" applyAlignment="1">
      <alignment horizontal="left"/>
    </xf>
    <xf numFmtId="0" fontId="13" fillId="0" borderId="0" xfId="1" applyFont="1" applyFill="1" applyAlignment="1">
      <alignment horizontal="center" textRotation="90"/>
    </xf>
  </cellXfs>
  <cellStyles count="12">
    <cellStyle name="Comma 2" xfId="6"/>
    <cellStyle name="Currency" xfId="11" builtinId="4"/>
    <cellStyle name="Currency 2" xfId="4"/>
    <cellStyle name="Normal" xfId="0" builtinId="0"/>
    <cellStyle name="Normal 2" xfId="1"/>
    <cellStyle name="Normal 2 2" xfId="3"/>
    <cellStyle name="Normal 2 3" xfId="7"/>
    <cellStyle name="Normal 2 4" xfId="9"/>
    <cellStyle name="Normal 3" xfId="5"/>
    <cellStyle name="Normal 3 2" xfId="8"/>
    <cellStyle name="Normal 3 3" xfId="10"/>
    <cellStyle name="Percent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4"/>
  <sheetViews>
    <sheetView showGridLines="0" view="pageBreakPreview" zoomScale="75" zoomScaleSheetLayoutView="75" workbookViewId="0">
      <selection activeCell="B1" sqref="B1"/>
    </sheetView>
  </sheetViews>
  <sheetFormatPr defaultColWidth="11.5703125" defaultRowHeight="12.75"/>
  <cols>
    <col min="1" max="1" width="5" style="86" customWidth="1"/>
    <col min="2" max="2" width="51.7109375" style="86" customWidth="1"/>
    <col min="3" max="3" width="40.7109375" style="86" customWidth="1"/>
    <col min="4" max="4" width="25.7109375" style="86" customWidth="1"/>
    <col min="5" max="5" width="17.5703125" style="86" customWidth="1"/>
    <col min="6" max="6" width="22.28515625" style="86" customWidth="1"/>
    <col min="7" max="7" width="21" style="86" customWidth="1"/>
    <col min="8" max="8" width="6.85546875" style="86" customWidth="1"/>
    <col min="9" max="16384" width="11.5703125" style="86"/>
  </cols>
  <sheetData>
    <row r="1" spans="1:8" ht="13.5" thickBot="1">
      <c r="A1" s="94"/>
      <c r="B1" s="406">
        <v>2016</v>
      </c>
      <c r="C1" s="82"/>
      <c r="D1" s="82"/>
      <c r="E1" s="82"/>
      <c r="F1" s="83"/>
      <c r="G1" s="84"/>
    </row>
    <row r="2" spans="1:8" ht="45" customHeight="1">
      <c r="B2" s="95" t="s">
        <v>506</v>
      </c>
      <c r="C2" s="95" t="s">
        <v>87</v>
      </c>
      <c r="D2" s="95" t="s">
        <v>901</v>
      </c>
      <c r="E2" s="96" t="s">
        <v>88</v>
      </c>
      <c r="F2" s="96" t="s">
        <v>902</v>
      </c>
      <c r="G2" s="96" t="s">
        <v>905</v>
      </c>
      <c r="H2" s="98" t="s">
        <v>711</v>
      </c>
    </row>
    <row r="3" spans="1:8" s="88" customFormat="1" ht="45.95" customHeight="1">
      <c r="A3" s="87">
        <v>1</v>
      </c>
      <c r="B3" s="99" t="s">
        <v>906</v>
      </c>
      <c r="C3" s="100" t="s">
        <v>91</v>
      </c>
      <c r="D3" s="100" t="s">
        <v>908</v>
      </c>
      <c r="E3" s="101">
        <v>41791</v>
      </c>
      <c r="F3" s="102">
        <v>2773.72</v>
      </c>
      <c r="G3" s="104" t="s">
        <v>396</v>
      </c>
      <c r="H3" s="91" t="s">
        <v>713</v>
      </c>
    </row>
    <row r="4" spans="1:8" s="88" customFormat="1" ht="45.95" customHeight="1">
      <c r="A4" s="87">
        <v>1</v>
      </c>
      <c r="B4" s="99" t="s">
        <v>909</v>
      </c>
      <c r="C4" s="100" t="s">
        <v>127</v>
      </c>
      <c r="D4" s="100" t="s">
        <v>439</v>
      </c>
      <c r="E4" s="101">
        <v>40452</v>
      </c>
      <c r="F4" s="102">
        <v>2034.08</v>
      </c>
      <c r="G4" s="107" t="s">
        <v>395</v>
      </c>
      <c r="H4" s="91" t="s">
        <v>713</v>
      </c>
    </row>
    <row r="5" spans="1:8" s="88" customFormat="1" ht="45.95" customHeight="1">
      <c r="A5" s="87">
        <v>1</v>
      </c>
      <c r="B5" s="99" t="s">
        <v>363</v>
      </c>
      <c r="C5" s="100" t="s">
        <v>187</v>
      </c>
      <c r="D5" s="100" t="s">
        <v>912</v>
      </c>
      <c r="E5" s="101">
        <v>35462</v>
      </c>
      <c r="F5" s="102">
        <v>3174.76</v>
      </c>
      <c r="G5" s="107" t="s">
        <v>395</v>
      </c>
      <c r="H5" s="91" t="s">
        <v>150</v>
      </c>
    </row>
    <row r="6" spans="1:8" s="88" customFormat="1" ht="45.95" customHeight="1">
      <c r="A6" s="87">
        <v>1</v>
      </c>
      <c r="B6" s="99" t="s">
        <v>1262</v>
      </c>
      <c r="C6" s="100" t="s">
        <v>230</v>
      </c>
      <c r="D6" s="100" t="s">
        <v>619</v>
      </c>
      <c r="E6" s="101">
        <v>42423</v>
      </c>
      <c r="F6" s="102">
        <v>1715</v>
      </c>
      <c r="G6" s="108" t="s">
        <v>398</v>
      </c>
      <c r="H6" s="91" t="s">
        <v>150</v>
      </c>
    </row>
    <row r="7" spans="1:8" s="88" customFormat="1" ht="45.95" customHeight="1">
      <c r="A7" s="87">
        <v>1</v>
      </c>
      <c r="B7" s="99" t="s">
        <v>1265</v>
      </c>
      <c r="C7" s="100" t="s">
        <v>116</v>
      </c>
      <c r="D7" s="100" t="s">
        <v>1266</v>
      </c>
      <c r="E7" s="110">
        <v>42423</v>
      </c>
      <c r="F7" s="102">
        <v>589.27</v>
      </c>
      <c r="G7" s="104" t="s">
        <v>396</v>
      </c>
      <c r="H7" s="91" t="s">
        <v>713</v>
      </c>
    </row>
    <row r="8" spans="1:8" s="88" customFormat="1" ht="45.95" customHeight="1">
      <c r="A8" s="87">
        <v>1</v>
      </c>
      <c r="B8" s="99" t="s">
        <v>913</v>
      </c>
      <c r="C8" s="100" t="s">
        <v>914</v>
      </c>
      <c r="D8" s="100" t="s">
        <v>915</v>
      </c>
      <c r="E8" s="101">
        <v>42128</v>
      </c>
      <c r="F8" s="102">
        <v>3000</v>
      </c>
      <c r="G8" s="108" t="s">
        <v>398</v>
      </c>
      <c r="H8" s="91" t="s">
        <v>713</v>
      </c>
    </row>
    <row r="9" spans="1:8" s="88" customFormat="1" ht="45.95" customHeight="1">
      <c r="A9" s="87">
        <v>1</v>
      </c>
      <c r="B9" s="99" t="s">
        <v>917</v>
      </c>
      <c r="C9" s="100" t="s">
        <v>187</v>
      </c>
      <c r="D9" s="100" t="s">
        <v>919</v>
      </c>
      <c r="E9" s="101">
        <v>40098</v>
      </c>
      <c r="F9" s="102">
        <v>3174.76</v>
      </c>
      <c r="G9" s="111" t="s">
        <v>395</v>
      </c>
      <c r="H9" s="91" t="s">
        <v>713</v>
      </c>
    </row>
    <row r="10" spans="1:8" s="88" customFormat="1" ht="45.95" customHeight="1">
      <c r="A10" s="87">
        <v>1</v>
      </c>
      <c r="B10" s="99" t="s">
        <v>509</v>
      </c>
      <c r="C10" s="100" t="s">
        <v>127</v>
      </c>
      <c r="D10" s="112" t="s">
        <v>130</v>
      </c>
      <c r="E10" s="101">
        <v>40617</v>
      </c>
      <c r="F10" s="102">
        <v>2034.08</v>
      </c>
      <c r="G10" s="111" t="s">
        <v>395</v>
      </c>
      <c r="H10" s="91" t="s">
        <v>713</v>
      </c>
    </row>
    <row r="11" spans="1:8" s="88" customFormat="1" ht="45.95" customHeight="1">
      <c r="A11" s="87">
        <v>1</v>
      </c>
      <c r="B11" s="113" t="s">
        <v>920</v>
      </c>
      <c r="C11" s="112" t="s">
        <v>922</v>
      </c>
      <c r="D11" s="112" t="s">
        <v>130</v>
      </c>
      <c r="E11" s="101">
        <v>40360</v>
      </c>
      <c r="F11" s="114">
        <v>1595</v>
      </c>
      <c r="G11" s="112" t="s">
        <v>396</v>
      </c>
      <c r="H11" s="118" t="s">
        <v>713</v>
      </c>
    </row>
    <row r="12" spans="1:8" s="88" customFormat="1" ht="45.95" customHeight="1">
      <c r="A12" s="87">
        <v>1</v>
      </c>
      <c r="B12" s="113" t="s">
        <v>1272</v>
      </c>
      <c r="C12" s="112" t="s">
        <v>144</v>
      </c>
      <c r="D12" s="112" t="s">
        <v>130</v>
      </c>
      <c r="E12" s="101">
        <v>42430</v>
      </c>
      <c r="F12" s="114">
        <v>2380.77</v>
      </c>
      <c r="G12" s="112" t="s">
        <v>398</v>
      </c>
      <c r="H12" s="118" t="s">
        <v>713</v>
      </c>
    </row>
    <row r="13" spans="1:8" s="88" customFormat="1" ht="45" customHeight="1">
      <c r="A13" s="87">
        <v>1</v>
      </c>
      <c r="B13" s="113" t="s">
        <v>449</v>
      </c>
      <c r="C13" s="112" t="s">
        <v>101</v>
      </c>
      <c r="D13" s="112" t="s">
        <v>924</v>
      </c>
      <c r="E13" s="110">
        <v>41922</v>
      </c>
      <c r="F13" s="114">
        <v>3174.76</v>
      </c>
      <c r="G13" s="100" t="s">
        <v>395</v>
      </c>
      <c r="H13" s="118" t="s">
        <v>150</v>
      </c>
    </row>
    <row r="14" spans="1:8" s="88" customFormat="1" ht="45.95" customHeight="1">
      <c r="A14" s="87">
        <v>1</v>
      </c>
      <c r="B14" s="113" t="s">
        <v>1275</v>
      </c>
      <c r="C14" s="112" t="s">
        <v>151</v>
      </c>
      <c r="D14" s="112" t="s">
        <v>437</v>
      </c>
      <c r="E14" s="110">
        <v>42576</v>
      </c>
      <c r="F14" s="114">
        <v>800</v>
      </c>
      <c r="G14" s="100" t="s">
        <v>395</v>
      </c>
      <c r="H14" s="118" t="s">
        <v>150</v>
      </c>
    </row>
    <row r="15" spans="1:8" s="88" customFormat="1" ht="45.95" customHeight="1">
      <c r="A15" s="87">
        <v>1</v>
      </c>
      <c r="B15" s="113" t="s">
        <v>1278</v>
      </c>
      <c r="C15" s="112" t="s">
        <v>112</v>
      </c>
      <c r="D15" s="112" t="s">
        <v>130</v>
      </c>
      <c r="E15" s="110">
        <v>42522</v>
      </c>
      <c r="F15" s="114">
        <v>682.64</v>
      </c>
      <c r="G15" s="120" t="s">
        <v>396</v>
      </c>
      <c r="H15" s="118" t="s">
        <v>150</v>
      </c>
    </row>
    <row r="16" spans="1:8" s="88" customFormat="1" ht="45" customHeight="1">
      <c r="A16" s="87">
        <v>1</v>
      </c>
      <c r="B16" s="99" t="s">
        <v>520</v>
      </c>
      <c r="C16" s="100" t="s">
        <v>1085</v>
      </c>
      <c r="D16" s="100" t="s">
        <v>521</v>
      </c>
      <c r="E16" s="101">
        <v>42471</v>
      </c>
      <c r="F16" s="102">
        <v>3174.76</v>
      </c>
      <c r="G16" s="112" t="s">
        <v>398</v>
      </c>
      <c r="H16" s="118" t="s">
        <v>150</v>
      </c>
    </row>
    <row r="17" spans="1:8" s="88" customFormat="1" ht="45.95" customHeight="1">
      <c r="A17" s="87">
        <v>1</v>
      </c>
      <c r="B17" s="99" t="s">
        <v>925</v>
      </c>
      <c r="C17" s="100" t="s">
        <v>927</v>
      </c>
      <c r="D17" s="100" t="s">
        <v>928</v>
      </c>
      <c r="E17" s="110">
        <v>42030</v>
      </c>
      <c r="F17" s="102">
        <v>1003.4</v>
      </c>
      <c r="G17" s="120" t="s">
        <v>396</v>
      </c>
      <c r="H17" s="91" t="s">
        <v>150</v>
      </c>
    </row>
    <row r="18" spans="1:8" s="88" customFormat="1" ht="45.95" customHeight="1">
      <c r="A18" s="87">
        <v>1</v>
      </c>
      <c r="B18" s="121" t="s">
        <v>786</v>
      </c>
      <c r="C18" s="108" t="s">
        <v>930</v>
      </c>
      <c r="D18" s="108" t="s">
        <v>437</v>
      </c>
      <c r="E18" s="110">
        <v>41183</v>
      </c>
      <c r="F18" s="114">
        <v>1700</v>
      </c>
      <c r="G18" s="108" t="s">
        <v>396</v>
      </c>
      <c r="H18" s="118" t="s">
        <v>150</v>
      </c>
    </row>
    <row r="19" spans="1:8" s="88" customFormat="1" ht="45.95" customHeight="1">
      <c r="A19" s="87">
        <v>1</v>
      </c>
      <c r="B19" s="99" t="s">
        <v>933</v>
      </c>
      <c r="C19" s="100" t="s">
        <v>112</v>
      </c>
      <c r="D19" s="100" t="s">
        <v>184</v>
      </c>
      <c r="E19" s="110">
        <v>41821</v>
      </c>
      <c r="F19" s="102">
        <v>640.82000000000005</v>
      </c>
      <c r="G19" s="120" t="s">
        <v>395</v>
      </c>
      <c r="H19" s="91" t="s">
        <v>713</v>
      </c>
    </row>
    <row r="20" spans="1:8" s="88" customFormat="1" ht="45.95" customHeight="1">
      <c r="A20" s="87">
        <v>1</v>
      </c>
      <c r="B20" s="99" t="s">
        <v>934</v>
      </c>
      <c r="C20" s="100" t="s">
        <v>110</v>
      </c>
      <c r="D20" s="100" t="s">
        <v>184</v>
      </c>
      <c r="E20" s="110">
        <v>41821</v>
      </c>
      <c r="F20" s="102">
        <v>715.02</v>
      </c>
      <c r="G20" s="120" t="s">
        <v>396</v>
      </c>
      <c r="H20" s="91" t="s">
        <v>713</v>
      </c>
    </row>
    <row r="21" spans="1:8" s="88" customFormat="1" ht="45.95" customHeight="1">
      <c r="A21" s="87">
        <v>1</v>
      </c>
      <c r="B21" s="99" t="s">
        <v>935</v>
      </c>
      <c r="C21" s="100" t="s">
        <v>110</v>
      </c>
      <c r="D21" s="100" t="s">
        <v>936</v>
      </c>
      <c r="E21" s="110">
        <v>41821</v>
      </c>
      <c r="F21" s="102">
        <v>715.02</v>
      </c>
      <c r="G21" s="104" t="s">
        <v>395</v>
      </c>
      <c r="H21" s="91" t="s">
        <v>150</v>
      </c>
    </row>
    <row r="22" spans="1:8" s="88" customFormat="1" ht="45.95" customHeight="1">
      <c r="A22" s="87">
        <v>1</v>
      </c>
      <c r="B22" s="123" t="s">
        <v>295</v>
      </c>
      <c r="C22" s="124" t="s">
        <v>110</v>
      </c>
      <c r="D22" s="124" t="s">
        <v>92</v>
      </c>
      <c r="E22" s="110">
        <v>35612</v>
      </c>
      <c r="F22" s="125">
        <v>715.02</v>
      </c>
      <c r="G22" s="111" t="s">
        <v>396</v>
      </c>
      <c r="H22" s="128" t="s">
        <v>150</v>
      </c>
    </row>
    <row r="23" spans="1:8" s="88" customFormat="1" ht="45.95" customHeight="1">
      <c r="A23" s="87">
        <v>1</v>
      </c>
      <c r="B23" s="123" t="s">
        <v>593</v>
      </c>
      <c r="C23" s="124" t="s">
        <v>112</v>
      </c>
      <c r="D23" s="124" t="s">
        <v>92</v>
      </c>
      <c r="E23" s="129">
        <v>42223</v>
      </c>
      <c r="F23" s="125">
        <v>641.11</v>
      </c>
      <c r="G23" s="111" t="s">
        <v>396</v>
      </c>
      <c r="H23" s="128" t="s">
        <v>150</v>
      </c>
    </row>
    <row r="24" spans="1:8" s="88" customFormat="1" ht="45.95" customHeight="1">
      <c r="A24" s="87">
        <v>1</v>
      </c>
      <c r="B24" s="99" t="s">
        <v>504</v>
      </c>
      <c r="C24" s="100" t="s">
        <v>716</v>
      </c>
      <c r="D24" s="106" t="s">
        <v>937</v>
      </c>
      <c r="E24" s="110">
        <v>41792</v>
      </c>
      <c r="F24" s="102">
        <v>4498.01</v>
      </c>
      <c r="G24" s="104" t="s">
        <v>395</v>
      </c>
      <c r="H24" s="91" t="s">
        <v>150</v>
      </c>
    </row>
    <row r="25" spans="1:8" s="88" customFormat="1" ht="45.95" customHeight="1">
      <c r="A25" s="87">
        <v>1</v>
      </c>
      <c r="B25" s="113" t="s">
        <v>938</v>
      </c>
      <c r="C25" s="112" t="s">
        <v>110</v>
      </c>
      <c r="D25" s="117" t="s">
        <v>511</v>
      </c>
      <c r="E25" s="110">
        <v>41815</v>
      </c>
      <c r="F25" s="114">
        <v>715.02</v>
      </c>
      <c r="G25" s="130" t="s">
        <v>396</v>
      </c>
      <c r="H25" s="118" t="s">
        <v>150</v>
      </c>
    </row>
    <row r="26" spans="1:8" s="88" customFormat="1" ht="45.95" customHeight="1">
      <c r="A26" s="89">
        <v>1</v>
      </c>
      <c r="B26" s="99" t="s">
        <v>1283</v>
      </c>
      <c r="C26" s="100" t="s">
        <v>151</v>
      </c>
      <c r="D26" s="106" t="s">
        <v>130</v>
      </c>
      <c r="E26" s="110">
        <v>42597</v>
      </c>
      <c r="F26" s="114">
        <v>800</v>
      </c>
      <c r="G26" s="120" t="s">
        <v>395</v>
      </c>
      <c r="H26" s="118" t="s">
        <v>150</v>
      </c>
    </row>
    <row r="27" spans="1:8" s="88" customFormat="1" ht="45.95" customHeight="1">
      <c r="A27" s="87">
        <v>1</v>
      </c>
      <c r="B27" s="99" t="s">
        <v>940</v>
      </c>
      <c r="C27" s="100" t="s">
        <v>110</v>
      </c>
      <c r="D27" s="100" t="s">
        <v>518</v>
      </c>
      <c r="E27" s="110">
        <v>41858</v>
      </c>
      <c r="F27" s="102">
        <v>700</v>
      </c>
      <c r="G27" s="120" t="s">
        <v>395</v>
      </c>
      <c r="H27" s="91" t="s">
        <v>150</v>
      </c>
    </row>
    <row r="28" spans="1:8" s="88" customFormat="1" ht="45.95" customHeight="1">
      <c r="A28" s="87">
        <v>1</v>
      </c>
      <c r="B28" s="99" t="s">
        <v>941</v>
      </c>
      <c r="C28" s="100" t="s">
        <v>716</v>
      </c>
      <c r="D28" s="100" t="s">
        <v>878</v>
      </c>
      <c r="E28" s="110">
        <v>41821</v>
      </c>
      <c r="F28" s="102">
        <f>3708*0.85</f>
        <v>3151.7999999999997</v>
      </c>
      <c r="G28" s="111" t="s">
        <v>395</v>
      </c>
      <c r="H28" s="91" t="s">
        <v>713</v>
      </c>
    </row>
    <row r="29" spans="1:8" s="88" customFormat="1" ht="45.95" customHeight="1">
      <c r="A29" s="87">
        <v>1</v>
      </c>
      <c r="B29" s="99" t="s">
        <v>944</v>
      </c>
      <c r="C29" s="100" t="s">
        <v>134</v>
      </c>
      <c r="D29" s="100" t="s">
        <v>518</v>
      </c>
      <c r="E29" s="110">
        <v>42030</v>
      </c>
      <c r="F29" s="102">
        <v>589.27</v>
      </c>
      <c r="G29" s="120" t="s">
        <v>396</v>
      </c>
      <c r="H29" s="91" t="s">
        <v>150</v>
      </c>
    </row>
    <row r="30" spans="1:8" s="88" customFormat="1" ht="45.95" customHeight="1">
      <c r="A30" s="87">
        <v>1</v>
      </c>
      <c r="B30" s="99" t="s">
        <v>240</v>
      </c>
      <c r="C30" s="100" t="s">
        <v>127</v>
      </c>
      <c r="D30" s="100" t="s">
        <v>130</v>
      </c>
      <c r="E30" s="110">
        <v>33283</v>
      </c>
      <c r="F30" s="102">
        <v>2034.08</v>
      </c>
      <c r="G30" s="104" t="s">
        <v>395</v>
      </c>
      <c r="H30" s="91" t="s">
        <v>150</v>
      </c>
    </row>
    <row r="31" spans="1:8" s="88" customFormat="1" ht="45.95" customHeight="1">
      <c r="A31" s="87">
        <v>1</v>
      </c>
      <c r="B31" s="99" t="s">
        <v>721</v>
      </c>
      <c r="C31" s="100" t="s">
        <v>151</v>
      </c>
      <c r="D31" s="100" t="s">
        <v>562</v>
      </c>
      <c r="E31" s="110">
        <v>41386</v>
      </c>
      <c r="F31" s="102">
        <v>1240.68</v>
      </c>
      <c r="G31" s="120" t="s">
        <v>396</v>
      </c>
      <c r="H31" s="91" t="s">
        <v>713</v>
      </c>
    </row>
    <row r="32" spans="1:8" s="88" customFormat="1" ht="45.95" customHeight="1">
      <c r="A32" s="87">
        <v>1</v>
      </c>
      <c r="B32" s="99" t="s">
        <v>180</v>
      </c>
      <c r="C32" s="100" t="s">
        <v>246</v>
      </c>
      <c r="D32" s="100" t="s">
        <v>16</v>
      </c>
      <c r="E32" s="110">
        <v>41281</v>
      </c>
      <c r="F32" s="102">
        <v>1595</v>
      </c>
      <c r="G32" s="100" t="s">
        <v>398</v>
      </c>
      <c r="H32" s="91" t="s">
        <v>150</v>
      </c>
    </row>
    <row r="33" spans="1:8" s="88" customFormat="1" ht="45.95" customHeight="1">
      <c r="A33" s="87">
        <v>1</v>
      </c>
      <c r="B33" s="99" t="s">
        <v>1290</v>
      </c>
      <c r="C33" s="100" t="s">
        <v>187</v>
      </c>
      <c r="D33" s="100"/>
      <c r="E33" s="101">
        <v>42461</v>
      </c>
      <c r="F33" s="102">
        <v>3174.76</v>
      </c>
      <c r="G33" s="104" t="s">
        <v>395</v>
      </c>
      <c r="H33" s="118" t="s">
        <v>150</v>
      </c>
    </row>
    <row r="34" spans="1:8" s="88" customFormat="1" ht="45.95" customHeight="1">
      <c r="A34" s="87">
        <v>1</v>
      </c>
      <c r="B34" s="113" t="s">
        <v>342</v>
      </c>
      <c r="C34" s="112" t="s">
        <v>107</v>
      </c>
      <c r="D34" s="100" t="s">
        <v>148</v>
      </c>
      <c r="E34" s="110">
        <v>36234</v>
      </c>
      <c r="F34" s="102">
        <v>1240.68</v>
      </c>
      <c r="G34" s="104" t="s">
        <v>396</v>
      </c>
      <c r="H34" s="91" t="s">
        <v>150</v>
      </c>
    </row>
    <row r="35" spans="1:8" s="88" customFormat="1" ht="45.95" customHeight="1">
      <c r="A35" s="87">
        <v>1</v>
      </c>
      <c r="B35" s="99" t="s">
        <v>724</v>
      </c>
      <c r="C35" s="100" t="s">
        <v>140</v>
      </c>
      <c r="D35" s="100" t="s">
        <v>106</v>
      </c>
      <c r="E35" s="110">
        <v>41222</v>
      </c>
      <c r="F35" s="102">
        <v>1108.25</v>
      </c>
      <c r="G35" s="104" t="s">
        <v>396</v>
      </c>
      <c r="H35" s="91" t="s">
        <v>150</v>
      </c>
    </row>
    <row r="36" spans="1:8" s="88" customFormat="1" ht="45.95" customHeight="1">
      <c r="A36" s="87">
        <v>1</v>
      </c>
      <c r="B36" s="99" t="s">
        <v>950</v>
      </c>
      <c r="C36" s="100" t="s">
        <v>952</v>
      </c>
      <c r="D36" s="100" t="s">
        <v>953</v>
      </c>
      <c r="E36" s="110">
        <v>42212</v>
      </c>
      <c r="F36" s="102">
        <v>1108.25</v>
      </c>
      <c r="G36" s="100" t="s">
        <v>398</v>
      </c>
      <c r="H36" s="91" t="s">
        <v>713</v>
      </c>
    </row>
    <row r="37" spans="1:8" s="88" customFormat="1" ht="45.95" customHeight="1">
      <c r="A37" s="87">
        <v>1</v>
      </c>
      <c r="B37" s="99" t="s">
        <v>523</v>
      </c>
      <c r="C37" s="100" t="s">
        <v>151</v>
      </c>
      <c r="D37" s="100" t="s">
        <v>92</v>
      </c>
      <c r="E37" s="110">
        <v>40042</v>
      </c>
      <c r="F37" s="102">
        <v>846.59</v>
      </c>
      <c r="G37" s="100" t="s">
        <v>396</v>
      </c>
      <c r="H37" s="91" t="s">
        <v>713</v>
      </c>
    </row>
    <row r="38" spans="1:8" s="88" customFormat="1" ht="45.95" customHeight="1">
      <c r="A38" s="87">
        <v>1</v>
      </c>
      <c r="B38" s="99" t="s">
        <v>17</v>
      </c>
      <c r="C38" s="100" t="s">
        <v>134</v>
      </c>
      <c r="D38" s="100" t="s">
        <v>92</v>
      </c>
      <c r="E38" s="110">
        <v>32952</v>
      </c>
      <c r="F38" s="102">
        <v>521.72</v>
      </c>
      <c r="G38" s="104" t="s">
        <v>396</v>
      </c>
      <c r="H38" s="91" t="s">
        <v>713</v>
      </c>
    </row>
    <row r="39" spans="1:8" s="88" customFormat="1" ht="45.95" customHeight="1">
      <c r="A39" s="87">
        <v>1</v>
      </c>
      <c r="B39" s="99" t="s">
        <v>728</v>
      </c>
      <c r="C39" s="100" t="s">
        <v>202</v>
      </c>
      <c r="D39" s="100" t="s">
        <v>718</v>
      </c>
      <c r="E39" s="110">
        <v>40969</v>
      </c>
      <c r="F39" s="102">
        <v>919.14</v>
      </c>
      <c r="G39" s="104" t="s">
        <v>396</v>
      </c>
      <c r="H39" s="91" t="s">
        <v>713</v>
      </c>
    </row>
    <row r="40" spans="1:8" s="88" customFormat="1" ht="45.95" customHeight="1">
      <c r="A40" s="87">
        <v>1</v>
      </c>
      <c r="B40" s="99" t="s">
        <v>732</v>
      </c>
      <c r="C40" s="100" t="s">
        <v>955</v>
      </c>
      <c r="D40" s="100" t="s">
        <v>733</v>
      </c>
      <c r="E40" s="110">
        <v>40969</v>
      </c>
      <c r="F40" s="102">
        <v>1700</v>
      </c>
      <c r="G40" s="100" t="s">
        <v>396</v>
      </c>
      <c r="H40" s="91" t="s">
        <v>150</v>
      </c>
    </row>
    <row r="41" spans="1:8" s="88" customFormat="1" ht="45.95" customHeight="1">
      <c r="A41" s="87">
        <v>1</v>
      </c>
      <c r="B41" s="99" t="s">
        <v>527</v>
      </c>
      <c r="C41" s="100" t="s">
        <v>151</v>
      </c>
      <c r="D41" s="100" t="s">
        <v>529</v>
      </c>
      <c r="E41" s="110">
        <v>40330</v>
      </c>
      <c r="F41" s="102">
        <v>846.59</v>
      </c>
      <c r="G41" s="104" t="s">
        <v>396</v>
      </c>
      <c r="H41" s="91" t="s">
        <v>150</v>
      </c>
    </row>
    <row r="42" spans="1:8" s="88" customFormat="1" ht="45.95" customHeight="1">
      <c r="A42" s="87">
        <v>1</v>
      </c>
      <c r="B42" s="132" t="s">
        <v>947</v>
      </c>
      <c r="C42" s="112" t="s">
        <v>144</v>
      </c>
      <c r="D42" s="112" t="s">
        <v>948</v>
      </c>
      <c r="E42" s="133">
        <v>42142</v>
      </c>
      <c r="F42" s="134">
        <v>2380.77</v>
      </c>
      <c r="G42" s="112" t="s">
        <v>395</v>
      </c>
      <c r="H42" s="117" t="s">
        <v>150</v>
      </c>
    </row>
    <row r="43" spans="1:8" s="88" customFormat="1" ht="45.95" customHeight="1">
      <c r="A43" s="87">
        <v>1</v>
      </c>
      <c r="B43" s="99" t="s">
        <v>956</v>
      </c>
      <c r="C43" s="100" t="s">
        <v>107</v>
      </c>
      <c r="D43" s="100" t="s">
        <v>521</v>
      </c>
      <c r="E43" s="110">
        <v>42065</v>
      </c>
      <c r="F43" s="102">
        <v>1240.68</v>
      </c>
      <c r="G43" s="112" t="s">
        <v>396</v>
      </c>
      <c r="H43" s="91" t="s">
        <v>713</v>
      </c>
    </row>
    <row r="44" spans="1:8" s="88" customFormat="1" ht="45.95" customHeight="1">
      <c r="A44" s="87">
        <v>1</v>
      </c>
      <c r="B44" s="99" t="s">
        <v>736</v>
      </c>
      <c r="C44" s="100" t="s">
        <v>107</v>
      </c>
      <c r="D44" s="100" t="s">
        <v>733</v>
      </c>
      <c r="E44" s="110">
        <v>40969</v>
      </c>
      <c r="F44" s="102">
        <v>1286</v>
      </c>
      <c r="G44" s="100" t="s">
        <v>396</v>
      </c>
      <c r="H44" s="91" t="s">
        <v>713</v>
      </c>
    </row>
    <row r="45" spans="1:8" s="88" customFormat="1" ht="45.95" customHeight="1">
      <c r="A45" s="87">
        <v>1</v>
      </c>
      <c r="B45" s="99" t="s">
        <v>737</v>
      </c>
      <c r="C45" s="100" t="s">
        <v>246</v>
      </c>
      <c r="D45" s="100" t="s">
        <v>738</v>
      </c>
      <c r="E45" s="110">
        <v>41323</v>
      </c>
      <c r="F45" s="102">
        <v>1417.79</v>
      </c>
      <c r="G45" s="100" t="s">
        <v>396</v>
      </c>
      <c r="H45" s="91" t="s">
        <v>713</v>
      </c>
    </row>
    <row r="46" spans="1:8" s="88" customFormat="1" ht="45.95" customHeight="1">
      <c r="A46" s="87">
        <v>1</v>
      </c>
      <c r="B46" s="113" t="s">
        <v>146</v>
      </c>
      <c r="C46" s="112" t="s">
        <v>107</v>
      </c>
      <c r="D46" s="112" t="s">
        <v>949</v>
      </c>
      <c r="E46" s="110">
        <v>36293</v>
      </c>
      <c r="F46" s="114">
        <v>1240.68</v>
      </c>
      <c r="G46" s="130" t="s">
        <v>396</v>
      </c>
      <c r="H46" s="118" t="s">
        <v>713</v>
      </c>
    </row>
    <row r="47" spans="1:8" s="88" customFormat="1" ht="45.95" customHeight="1">
      <c r="A47" s="87">
        <v>1</v>
      </c>
      <c r="B47" s="135" t="s">
        <v>525</v>
      </c>
      <c r="C47" s="120" t="s">
        <v>154</v>
      </c>
      <c r="D47" s="120" t="s">
        <v>849</v>
      </c>
      <c r="E47" s="110">
        <v>40452</v>
      </c>
      <c r="F47" s="102">
        <v>788.29</v>
      </c>
      <c r="G47" s="100" t="s">
        <v>396</v>
      </c>
      <c r="H47" s="91" t="s">
        <v>150</v>
      </c>
    </row>
    <row r="48" spans="1:8" s="88" customFormat="1" ht="45.95" customHeight="1">
      <c r="A48" s="87">
        <v>1</v>
      </c>
      <c r="B48" s="113" t="s">
        <v>530</v>
      </c>
      <c r="C48" s="112" t="s">
        <v>246</v>
      </c>
      <c r="D48" s="112" t="s">
        <v>849</v>
      </c>
      <c r="E48" s="110">
        <v>40817</v>
      </c>
      <c r="F48" s="114">
        <v>1500</v>
      </c>
      <c r="G48" s="104" t="s">
        <v>395</v>
      </c>
      <c r="H48" s="118" t="s">
        <v>713</v>
      </c>
    </row>
    <row r="49" spans="1:8" s="88" customFormat="1" ht="45.95" customHeight="1">
      <c r="A49" s="87">
        <v>1</v>
      </c>
      <c r="B49" s="113" t="s">
        <v>1296</v>
      </c>
      <c r="C49" s="112" t="s">
        <v>107</v>
      </c>
      <c r="D49" s="100" t="s">
        <v>727</v>
      </c>
      <c r="E49" s="110">
        <v>42422</v>
      </c>
      <c r="F49" s="114">
        <v>1240.68</v>
      </c>
      <c r="G49" s="104" t="s">
        <v>396</v>
      </c>
      <c r="H49" s="91" t="s">
        <v>713</v>
      </c>
    </row>
    <row r="50" spans="1:8" s="88" customFormat="1" ht="45.95" customHeight="1">
      <c r="A50" s="87">
        <v>1</v>
      </c>
      <c r="B50" s="99" t="s">
        <v>725</v>
      </c>
      <c r="C50" s="100" t="s">
        <v>151</v>
      </c>
      <c r="D50" s="100" t="s">
        <v>727</v>
      </c>
      <c r="E50" s="110">
        <v>41164</v>
      </c>
      <c r="F50" s="102">
        <v>846.59</v>
      </c>
      <c r="G50" s="104" t="s">
        <v>396</v>
      </c>
      <c r="H50" s="91" t="s">
        <v>150</v>
      </c>
    </row>
    <row r="51" spans="1:8" s="88" customFormat="1" ht="45.95" customHeight="1">
      <c r="A51" s="87">
        <v>1</v>
      </c>
      <c r="B51" s="99" t="s">
        <v>160</v>
      </c>
      <c r="C51" s="100" t="s">
        <v>136</v>
      </c>
      <c r="D51" s="100" t="s">
        <v>162</v>
      </c>
      <c r="E51" s="110">
        <v>32876</v>
      </c>
      <c r="F51" s="102">
        <v>2645.64</v>
      </c>
      <c r="G51" s="104" t="s">
        <v>395</v>
      </c>
      <c r="H51" s="91" t="s">
        <v>713</v>
      </c>
    </row>
    <row r="52" spans="1:8" s="88" customFormat="1" ht="45.95" customHeight="1">
      <c r="A52" s="87">
        <v>1</v>
      </c>
      <c r="B52" s="99" t="s">
        <v>166</v>
      </c>
      <c r="C52" s="100" t="s">
        <v>112</v>
      </c>
      <c r="D52" s="100" t="s">
        <v>108</v>
      </c>
      <c r="E52" s="110">
        <v>31320</v>
      </c>
      <c r="F52" s="102">
        <v>641.11</v>
      </c>
      <c r="G52" s="104" t="s">
        <v>396</v>
      </c>
      <c r="H52" s="91" t="s">
        <v>150</v>
      </c>
    </row>
    <row r="53" spans="1:8" s="88" customFormat="1" ht="45.95" customHeight="1">
      <c r="A53" s="87">
        <v>1</v>
      </c>
      <c r="B53" s="99" t="s">
        <v>163</v>
      </c>
      <c r="C53" s="100" t="s">
        <v>127</v>
      </c>
      <c r="D53" s="100" t="s">
        <v>162</v>
      </c>
      <c r="E53" s="110">
        <v>33653</v>
      </c>
      <c r="F53" s="102">
        <v>2034.08</v>
      </c>
      <c r="G53" s="104" t="s">
        <v>395</v>
      </c>
      <c r="H53" s="91" t="s">
        <v>713</v>
      </c>
    </row>
    <row r="54" spans="1:8" s="88" customFormat="1" ht="45.95" customHeight="1">
      <c r="A54" s="87">
        <v>1</v>
      </c>
      <c r="B54" s="99" t="s">
        <v>532</v>
      </c>
      <c r="C54" s="100" t="s">
        <v>127</v>
      </c>
      <c r="D54" s="100" t="s">
        <v>103</v>
      </c>
      <c r="E54" s="110">
        <v>32874</v>
      </c>
      <c r="F54" s="102">
        <f>2034.08*0.9</f>
        <v>1830.672</v>
      </c>
      <c r="G54" s="104" t="s">
        <v>395</v>
      </c>
      <c r="H54" s="91" t="s">
        <v>150</v>
      </c>
    </row>
    <row r="55" spans="1:8" s="88" customFormat="1" ht="45.95" customHeight="1">
      <c r="A55" s="87">
        <v>1</v>
      </c>
      <c r="B55" s="99" t="s">
        <v>60</v>
      </c>
      <c r="C55" s="100" t="s">
        <v>131</v>
      </c>
      <c r="D55" s="100" t="s">
        <v>162</v>
      </c>
      <c r="E55" s="110">
        <v>38901</v>
      </c>
      <c r="F55" s="102">
        <v>1373.12</v>
      </c>
      <c r="G55" s="104" t="s">
        <v>396</v>
      </c>
      <c r="H55" s="91" t="s">
        <v>713</v>
      </c>
    </row>
    <row r="56" spans="1:8" s="88" customFormat="1" ht="45.95" customHeight="1">
      <c r="A56" s="87">
        <v>1</v>
      </c>
      <c r="B56" s="99" t="s">
        <v>467</v>
      </c>
      <c r="C56" s="100" t="s">
        <v>131</v>
      </c>
      <c r="D56" s="100" t="s">
        <v>162</v>
      </c>
      <c r="E56" s="110">
        <v>40057</v>
      </c>
      <c r="F56" s="102">
        <v>1373.12</v>
      </c>
      <c r="G56" s="100" t="s">
        <v>396</v>
      </c>
      <c r="H56" s="91" t="s">
        <v>713</v>
      </c>
    </row>
    <row r="57" spans="1:8" s="88" customFormat="1" ht="45.95" customHeight="1">
      <c r="A57" s="87">
        <v>1</v>
      </c>
      <c r="B57" s="99" t="s">
        <v>84</v>
      </c>
      <c r="C57" s="100" t="s">
        <v>202</v>
      </c>
      <c r="D57" s="100" t="s">
        <v>1301</v>
      </c>
      <c r="E57" s="101">
        <v>38782</v>
      </c>
      <c r="F57" s="102">
        <v>919.14</v>
      </c>
      <c r="G57" s="100" t="s">
        <v>396</v>
      </c>
      <c r="H57" s="91" t="s">
        <v>150</v>
      </c>
    </row>
    <row r="58" spans="1:8" s="88" customFormat="1" ht="45.95" customHeight="1">
      <c r="A58" s="87">
        <v>1</v>
      </c>
      <c r="B58" s="99" t="s">
        <v>425</v>
      </c>
      <c r="C58" s="100" t="s">
        <v>202</v>
      </c>
      <c r="D58" s="100" t="s">
        <v>162</v>
      </c>
      <c r="E58" s="110">
        <v>40135</v>
      </c>
      <c r="F58" s="102">
        <v>919.14</v>
      </c>
      <c r="G58" s="100" t="s">
        <v>396</v>
      </c>
      <c r="H58" s="91" t="s">
        <v>713</v>
      </c>
    </row>
    <row r="59" spans="1:8" s="88" customFormat="1" ht="45.95" customHeight="1">
      <c r="A59" s="87">
        <v>1</v>
      </c>
      <c r="B59" s="99" t="s">
        <v>963</v>
      </c>
      <c r="C59" s="100" t="s">
        <v>187</v>
      </c>
      <c r="D59" s="139" t="s">
        <v>965</v>
      </c>
      <c r="E59" s="110">
        <v>42186</v>
      </c>
      <c r="F59" s="102">
        <v>3174.76</v>
      </c>
      <c r="G59" s="100" t="s">
        <v>395</v>
      </c>
      <c r="H59" s="91" t="s">
        <v>150</v>
      </c>
    </row>
    <row r="60" spans="1:8" s="88" customFormat="1" ht="45.95" customHeight="1">
      <c r="A60" s="87">
        <v>1</v>
      </c>
      <c r="B60" s="99" t="s">
        <v>188</v>
      </c>
      <c r="C60" s="100" t="s">
        <v>110</v>
      </c>
      <c r="D60" s="139" t="s">
        <v>189</v>
      </c>
      <c r="E60" s="110">
        <v>31266</v>
      </c>
      <c r="F60" s="102">
        <v>715.02</v>
      </c>
      <c r="G60" s="104" t="s">
        <v>396</v>
      </c>
      <c r="H60" s="91" t="s">
        <v>150</v>
      </c>
    </row>
    <row r="61" spans="1:8" s="88" customFormat="1" ht="45.95" customHeight="1">
      <c r="A61" s="87">
        <v>1</v>
      </c>
      <c r="B61" s="99" t="s">
        <v>739</v>
      </c>
      <c r="C61" s="100" t="s">
        <v>144</v>
      </c>
      <c r="D61" s="100" t="s">
        <v>966</v>
      </c>
      <c r="E61" s="110">
        <v>40969</v>
      </c>
      <c r="F61" s="102">
        <v>2380.77</v>
      </c>
      <c r="G61" s="100" t="s">
        <v>395</v>
      </c>
      <c r="H61" s="91" t="s">
        <v>150</v>
      </c>
    </row>
    <row r="62" spans="1:8" s="88" customFormat="1" ht="45.95" customHeight="1">
      <c r="A62" s="87">
        <v>1</v>
      </c>
      <c r="B62" s="99" t="s">
        <v>543</v>
      </c>
      <c r="C62" s="100" t="s">
        <v>187</v>
      </c>
      <c r="D62" s="100" t="s">
        <v>157</v>
      </c>
      <c r="E62" s="110">
        <v>40391</v>
      </c>
      <c r="F62" s="102">
        <v>3174.76</v>
      </c>
      <c r="G62" s="104" t="s">
        <v>395</v>
      </c>
      <c r="H62" s="91" t="s">
        <v>713</v>
      </c>
    </row>
    <row r="63" spans="1:8" s="88" customFormat="1" ht="45.95" customHeight="1">
      <c r="A63" s="87">
        <v>1</v>
      </c>
      <c r="B63" s="99" t="s">
        <v>882</v>
      </c>
      <c r="C63" s="100" t="s">
        <v>127</v>
      </c>
      <c r="D63" s="100" t="s">
        <v>703</v>
      </c>
      <c r="E63" s="110">
        <v>39295</v>
      </c>
      <c r="F63" s="102">
        <v>2034.08</v>
      </c>
      <c r="G63" s="104" t="s">
        <v>395</v>
      </c>
      <c r="H63" s="91" t="s">
        <v>150</v>
      </c>
    </row>
    <row r="64" spans="1:8" s="88" customFormat="1" ht="45.95" customHeight="1">
      <c r="A64" s="87">
        <v>1</v>
      </c>
      <c r="B64" s="113" t="s">
        <v>538</v>
      </c>
      <c r="C64" s="112" t="s">
        <v>136</v>
      </c>
      <c r="D64" s="112" t="s">
        <v>539</v>
      </c>
      <c r="E64" s="110">
        <v>41974</v>
      </c>
      <c r="F64" s="114">
        <v>2523.5</v>
      </c>
      <c r="G64" s="112" t="s">
        <v>398</v>
      </c>
      <c r="H64" s="118" t="s">
        <v>150</v>
      </c>
    </row>
    <row r="65" spans="1:8" s="88" customFormat="1" ht="45.95" customHeight="1">
      <c r="A65" s="87">
        <v>1</v>
      </c>
      <c r="B65" s="99" t="s">
        <v>537</v>
      </c>
      <c r="C65" s="100" t="s">
        <v>136</v>
      </c>
      <c r="D65" s="100" t="s">
        <v>969</v>
      </c>
      <c r="E65" s="110">
        <v>42464</v>
      </c>
      <c r="F65" s="102">
        <v>2500</v>
      </c>
      <c r="G65" s="100" t="s">
        <v>398</v>
      </c>
      <c r="H65" s="91" t="s">
        <v>713</v>
      </c>
    </row>
    <row r="66" spans="1:8" s="88" customFormat="1" ht="45.95" customHeight="1">
      <c r="A66" s="87">
        <v>1</v>
      </c>
      <c r="B66" s="113" t="s">
        <v>233</v>
      </c>
      <c r="C66" s="112" t="s">
        <v>127</v>
      </c>
      <c r="D66" s="112" t="s">
        <v>138</v>
      </c>
      <c r="E66" s="110">
        <v>33725</v>
      </c>
      <c r="F66" s="114">
        <v>2034.08</v>
      </c>
      <c r="G66" s="130" t="s">
        <v>395</v>
      </c>
      <c r="H66" s="118" t="s">
        <v>150</v>
      </c>
    </row>
    <row r="67" spans="1:8" s="88" customFormat="1" ht="45.95" customHeight="1">
      <c r="A67" s="87">
        <v>1</v>
      </c>
      <c r="B67" s="99" t="s">
        <v>231</v>
      </c>
      <c r="C67" s="100" t="s">
        <v>145</v>
      </c>
      <c r="D67" s="100" t="s">
        <v>232</v>
      </c>
      <c r="E67" s="110">
        <v>31692</v>
      </c>
      <c r="F67" s="102">
        <v>1637.38</v>
      </c>
      <c r="G67" s="104" t="s">
        <v>396</v>
      </c>
      <c r="H67" s="91" t="s">
        <v>150</v>
      </c>
    </row>
    <row r="68" spans="1:8" s="88" customFormat="1" ht="45.95" customHeight="1">
      <c r="A68" s="87">
        <v>1</v>
      </c>
      <c r="B68" s="99" t="s">
        <v>374</v>
      </c>
      <c r="C68" s="100" t="s">
        <v>149</v>
      </c>
      <c r="D68" s="100" t="s">
        <v>975</v>
      </c>
      <c r="E68" s="110">
        <v>34366</v>
      </c>
      <c r="F68" s="102">
        <v>1003.4</v>
      </c>
      <c r="G68" s="142" t="s">
        <v>396</v>
      </c>
      <c r="H68" s="91" t="s">
        <v>150</v>
      </c>
    </row>
    <row r="69" spans="1:8" s="88" customFormat="1" ht="45.95" customHeight="1">
      <c r="A69" s="87">
        <v>1</v>
      </c>
      <c r="B69" s="99" t="s">
        <v>536</v>
      </c>
      <c r="C69" s="100" t="s">
        <v>127</v>
      </c>
      <c r="D69" s="100" t="s">
        <v>976</v>
      </c>
      <c r="E69" s="110">
        <v>40725</v>
      </c>
      <c r="F69" s="102">
        <v>2034.08</v>
      </c>
      <c r="G69" s="104" t="s">
        <v>395</v>
      </c>
      <c r="H69" s="91" t="s">
        <v>150</v>
      </c>
    </row>
    <row r="70" spans="1:8" s="88" customFormat="1" ht="45.95" customHeight="1">
      <c r="A70" s="87">
        <v>1</v>
      </c>
      <c r="B70" s="99" t="s">
        <v>540</v>
      </c>
      <c r="C70" s="100" t="s">
        <v>151</v>
      </c>
      <c r="D70" s="100" t="s">
        <v>80</v>
      </c>
      <c r="E70" s="110">
        <v>40049</v>
      </c>
      <c r="F70" s="102">
        <v>677.27</v>
      </c>
      <c r="G70" s="100" t="s">
        <v>396</v>
      </c>
      <c r="H70" s="91" t="s">
        <v>150</v>
      </c>
    </row>
    <row r="71" spans="1:8" s="88" customFormat="1" ht="45.95" customHeight="1">
      <c r="A71" s="87">
        <v>1</v>
      </c>
      <c r="B71" s="99" t="s">
        <v>1306</v>
      </c>
      <c r="C71" s="100" t="s">
        <v>110</v>
      </c>
      <c r="D71" s="100" t="s">
        <v>92</v>
      </c>
      <c r="E71" s="101">
        <v>38838</v>
      </c>
      <c r="F71" s="102">
        <v>715.02</v>
      </c>
      <c r="G71" s="104" t="s">
        <v>396</v>
      </c>
      <c r="H71" s="91" t="s">
        <v>713</v>
      </c>
    </row>
    <row r="72" spans="1:8" s="88" customFormat="1" ht="45.95" customHeight="1">
      <c r="A72" s="87">
        <v>1</v>
      </c>
      <c r="B72" s="99" t="s">
        <v>978</v>
      </c>
      <c r="C72" s="100" t="s">
        <v>127</v>
      </c>
      <c r="D72" s="100" t="s">
        <v>980</v>
      </c>
      <c r="E72" s="110">
        <v>42303</v>
      </c>
      <c r="F72" s="102">
        <v>2034.08</v>
      </c>
      <c r="G72" s="120" t="s">
        <v>398</v>
      </c>
      <c r="H72" s="91" t="s">
        <v>150</v>
      </c>
    </row>
    <row r="73" spans="1:8" s="88" customFormat="1" ht="45.95" customHeight="1">
      <c r="A73" s="87">
        <v>1</v>
      </c>
      <c r="B73" s="99" t="s">
        <v>981</v>
      </c>
      <c r="C73" s="100" t="s">
        <v>134</v>
      </c>
      <c r="D73" s="100" t="s">
        <v>511</v>
      </c>
      <c r="E73" s="110">
        <v>42268</v>
      </c>
      <c r="F73" s="102">
        <v>521.72</v>
      </c>
      <c r="G73" s="104" t="s">
        <v>395</v>
      </c>
      <c r="H73" s="91" t="s">
        <v>150</v>
      </c>
    </row>
    <row r="74" spans="1:8" s="88" customFormat="1" ht="45.95" customHeight="1">
      <c r="A74" s="87">
        <v>1</v>
      </c>
      <c r="B74" s="99" t="s">
        <v>1308</v>
      </c>
      <c r="C74" s="100"/>
      <c r="D74" s="100"/>
      <c r="E74" s="110"/>
      <c r="F74" s="102"/>
      <c r="G74" s="104"/>
      <c r="H74" s="91" t="s">
        <v>713</v>
      </c>
    </row>
    <row r="75" spans="1:8" s="88" customFormat="1" ht="45.95" customHeight="1">
      <c r="A75" s="87">
        <v>1</v>
      </c>
      <c r="B75" s="135" t="s">
        <v>466</v>
      </c>
      <c r="C75" s="143" t="s">
        <v>123</v>
      </c>
      <c r="D75" s="120" t="s">
        <v>983</v>
      </c>
      <c r="E75" s="110">
        <v>39965</v>
      </c>
      <c r="F75" s="102">
        <v>2080.58</v>
      </c>
      <c r="G75" s="107" t="s">
        <v>396</v>
      </c>
      <c r="H75" s="91" t="s">
        <v>713</v>
      </c>
    </row>
    <row r="76" spans="1:8" s="88" customFormat="1" ht="45.95" customHeight="1">
      <c r="A76" s="87">
        <v>1</v>
      </c>
      <c r="B76" s="99" t="s">
        <v>626</v>
      </c>
      <c r="C76" s="100" t="s">
        <v>246</v>
      </c>
      <c r="D76" s="100" t="s">
        <v>627</v>
      </c>
      <c r="E76" s="110">
        <v>40513</v>
      </c>
      <c r="F76" s="102">
        <v>1500</v>
      </c>
      <c r="G76" s="100" t="s">
        <v>396</v>
      </c>
      <c r="H76" s="91" t="s">
        <v>150</v>
      </c>
    </row>
    <row r="77" spans="1:8" s="88" customFormat="1" ht="45.95" customHeight="1">
      <c r="A77" s="87">
        <v>1</v>
      </c>
      <c r="B77" s="99" t="s">
        <v>124</v>
      </c>
      <c r="C77" s="100" t="s">
        <v>116</v>
      </c>
      <c r="D77" s="100" t="s">
        <v>125</v>
      </c>
      <c r="E77" s="110">
        <v>28283</v>
      </c>
      <c r="F77" s="102">
        <v>589.27</v>
      </c>
      <c r="G77" s="100" t="s">
        <v>398</v>
      </c>
      <c r="H77" s="91" t="s">
        <v>150</v>
      </c>
    </row>
    <row r="78" spans="1:8" s="88" customFormat="1" ht="45.95" customHeight="1">
      <c r="A78" s="87">
        <v>1</v>
      </c>
      <c r="B78" s="99" t="s">
        <v>463</v>
      </c>
      <c r="C78" s="100" t="s">
        <v>207</v>
      </c>
      <c r="D78" s="100" t="s">
        <v>182</v>
      </c>
      <c r="E78" s="110">
        <v>37733</v>
      </c>
      <c r="F78" s="102">
        <v>3060.57</v>
      </c>
      <c r="G78" s="104" t="s">
        <v>395</v>
      </c>
      <c r="H78" s="91" t="s">
        <v>713</v>
      </c>
    </row>
    <row r="79" spans="1:8" s="88" customFormat="1" ht="45.95" customHeight="1">
      <c r="A79" s="87">
        <v>1</v>
      </c>
      <c r="B79" s="99" t="s">
        <v>221</v>
      </c>
      <c r="C79" s="100" t="s">
        <v>151</v>
      </c>
      <c r="D79" s="100" t="s">
        <v>148</v>
      </c>
      <c r="E79" s="110">
        <v>32713</v>
      </c>
      <c r="F79" s="102">
        <v>846.59</v>
      </c>
      <c r="G79" s="104" t="s">
        <v>396</v>
      </c>
      <c r="H79" s="91" t="s">
        <v>150</v>
      </c>
    </row>
    <row r="80" spans="1:8" s="88" customFormat="1" ht="45.95" customHeight="1">
      <c r="A80" s="87">
        <v>1</v>
      </c>
      <c r="B80" s="99" t="s">
        <v>256</v>
      </c>
      <c r="C80" s="100" t="s">
        <v>144</v>
      </c>
      <c r="D80" s="100" t="s">
        <v>257</v>
      </c>
      <c r="E80" s="110">
        <v>39818</v>
      </c>
      <c r="F80" s="102">
        <v>2380.77</v>
      </c>
      <c r="G80" s="100" t="s">
        <v>395</v>
      </c>
      <c r="H80" s="91" t="s">
        <v>713</v>
      </c>
    </row>
    <row r="81" spans="1:8" s="88" customFormat="1" ht="45.95" customHeight="1">
      <c r="A81" s="87">
        <v>1</v>
      </c>
      <c r="B81" s="99" t="s">
        <v>219</v>
      </c>
      <c r="C81" s="100" t="s">
        <v>109</v>
      </c>
      <c r="D81" s="100" t="s">
        <v>220</v>
      </c>
      <c r="E81" s="110">
        <v>36434</v>
      </c>
      <c r="F81" s="102">
        <v>846.59</v>
      </c>
      <c r="G81" s="104" t="s">
        <v>396</v>
      </c>
      <c r="H81" s="91" t="s">
        <v>150</v>
      </c>
    </row>
    <row r="82" spans="1:8" s="88" customFormat="1" ht="45.95" customHeight="1">
      <c r="A82" s="87">
        <v>1</v>
      </c>
      <c r="B82" s="99" t="s">
        <v>347</v>
      </c>
      <c r="C82" s="100" t="s">
        <v>107</v>
      </c>
      <c r="D82" s="100" t="s">
        <v>348</v>
      </c>
      <c r="E82" s="110">
        <v>33025</v>
      </c>
      <c r="F82" s="102">
        <v>1286</v>
      </c>
      <c r="G82" s="104" t="s">
        <v>396</v>
      </c>
      <c r="H82" s="91" t="s">
        <v>713</v>
      </c>
    </row>
    <row r="83" spans="1:8" s="88" customFormat="1" ht="45.95" customHeight="1">
      <c r="A83" s="87">
        <v>1</v>
      </c>
      <c r="B83" s="99" t="s">
        <v>744</v>
      </c>
      <c r="C83" s="100" t="s">
        <v>140</v>
      </c>
      <c r="D83" s="100" t="s">
        <v>92</v>
      </c>
      <c r="E83" s="110">
        <v>40954</v>
      </c>
      <c r="F83" s="102">
        <v>1108.25</v>
      </c>
      <c r="G83" s="100" t="s">
        <v>396</v>
      </c>
      <c r="H83" s="91" t="s">
        <v>150</v>
      </c>
    </row>
    <row r="84" spans="1:8" s="88" customFormat="1" ht="45.95" customHeight="1">
      <c r="A84" s="87">
        <v>1</v>
      </c>
      <c r="B84" s="145" t="s">
        <v>702</v>
      </c>
      <c r="C84" s="100" t="s">
        <v>202</v>
      </c>
      <c r="D84" s="100" t="s">
        <v>511</v>
      </c>
      <c r="E84" s="110">
        <v>40659</v>
      </c>
      <c r="F84" s="102">
        <v>919.14</v>
      </c>
      <c r="G84" s="146" t="s">
        <v>396</v>
      </c>
      <c r="H84" s="91" t="s">
        <v>150</v>
      </c>
    </row>
    <row r="85" spans="1:8" s="88" customFormat="1" ht="45.95" customHeight="1">
      <c r="A85" s="87">
        <v>1</v>
      </c>
      <c r="B85" s="99" t="s">
        <v>747</v>
      </c>
      <c r="C85" s="100" t="s">
        <v>107</v>
      </c>
      <c r="D85" s="100" t="s">
        <v>157</v>
      </c>
      <c r="E85" s="110">
        <v>41309</v>
      </c>
      <c r="F85" s="102">
        <v>1240.68</v>
      </c>
      <c r="G85" s="120" t="s">
        <v>396</v>
      </c>
      <c r="H85" s="91" t="s">
        <v>713</v>
      </c>
    </row>
    <row r="86" spans="1:8" s="88" customFormat="1" ht="45.95" customHeight="1">
      <c r="A86" s="87">
        <v>1</v>
      </c>
      <c r="B86" s="99" t="s">
        <v>986</v>
      </c>
      <c r="C86" s="100" t="s">
        <v>149</v>
      </c>
      <c r="D86" s="100" t="s">
        <v>987</v>
      </c>
      <c r="E86" s="110">
        <v>41645</v>
      </c>
      <c r="F86" s="102">
        <v>1003.4</v>
      </c>
      <c r="G86" s="104" t="s">
        <v>396</v>
      </c>
      <c r="H86" s="91" t="s">
        <v>150</v>
      </c>
    </row>
    <row r="87" spans="1:8" s="88" customFormat="1" ht="45.95" customHeight="1">
      <c r="A87" s="87">
        <v>1</v>
      </c>
      <c r="B87" s="99" t="s">
        <v>1312</v>
      </c>
      <c r="C87" s="100" t="s">
        <v>202</v>
      </c>
      <c r="D87" s="100" t="s">
        <v>92</v>
      </c>
      <c r="E87" s="110">
        <v>42555</v>
      </c>
      <c r="F87" s="102">
        <v>919.14</v>
      </c>
      <c r="G87" s="104" t="s">
        <v>396</v>
      </c>
      <c r="H87" s="91" t="s">
        <v>150</v>
      </c>
    </row>
    <row r="88" spans="1:8" s="88" customFormat="1" ht="45.95" customHeight="1">
      <c r="A88" s="87">
        <v>1</v>
      </c>
      <c r="B88" s="99" t="s">
        <v>988</v>
      </c>
      <c r="C88" s="100"/>
      <c r="D88" s="100"/>
      <c r="E88" s="110">
        <v>42016</v>
      </c>
      <c r="F88" s="102"/>
      <c r="G88" s="104"/>
      <c r="H88" s="91" t="s">
        <v>713</v>
      </c>
    </row>
    <row r="89" spans="1:8" s="88" customFormat="1" ht="45.95" customHeight="1">
      <c r="A89" s="87">
        <v>1</v>
      </c>
      <c r="B89" s="99" t="s">
        <v>213</v>
      </c>
      <c r="C89" s="100" t="s">
        <v>202</v>
      </c>
      <c r="D89" s="100" t="s">
        <v>214</v>
      </c>
      <c r="E89" s="110">
        <v>38908</v>
      </c>
      <c r="F89" s="102">
        <v>919.14</v>
      </c>
      <c r="G89" s="104" t="s">
        <v>396</v>
      </c>
      <c r="H89" s="91" t="s">
        <v>150</v>
      </c>
    </row>
    <row r="90" spans="1:8" s="88" customFormat="1" ht="45.95" customHeight="1">
      <c r="A90" s="87">
        <v>1</v>
      </c>
      <c r="B90" s="99" t="s">
        <v>749</v>
      </c>
      <c r="C90" s="100" t="s">
        <v>110</v>
      </c>
      <c r="D90" s="100" t="s">
        <v>518</v>
      </c>
      <c r="E90" s="110">
        <v>41214</v>
      </c>
      <c r="F90" s="102">
        <v>715.02</v>
      </c>
      <c r="G90" s="104" t="s">
        <v>396</v>
      </c>
      <c r="H90" s="91" t="s">
        <v>150</v>
      </c>
    </row>
    <row r="91" spans="1:8" s="88" customFormat="1" ht="45.95" customHeight="1">
      <c r="A91" s="87">
        <v>1</v>
      </c>
      <c r="B91" s="99" t="s">
        <v>990</v>
      </c>
      <c r="C91" s="100" t="s">
        <v>134</v>
      </c>
      <c r="D91" s="100" t="s">
        <v>184</v>
      </c>
      <c r="E91" s="110">
        <v>41953</v>
      </c>
      <c r="F91" s="102">
        <v>521.72</v>
      </c>
      <c r="G91" s="100" t="s">
        <v>396</v>
      </c>
      <c r="H91" s="91" t="s">
        <v>713</v>
      </c>
    </row>
    <row r="92" spans="1:8" s="88" customFormat="1" ht="45.95" customHeight="1">
      <c r="A92" s="87">
        <v>1</v>
      </c>
      <c r="B92" s="147" t="s">
        <v>745</v>
      </c>
      <c r="C92" s="100" t="s">
        <v>127</v>
      </c>
      <c r="D92" s="100" t="s">
        <v>992</v>
      </c>
      <c r="E92" s="110">
        <v>41389</v>
      </c>
      <c r="F92" s="102">
        <v>2034.08</v>
      </c>
      <c r="G92" s="100" t="s">
        <v>395</v>
      </c>
      <c r="H92" s="91" t="s">
        <v>713</v>
      </c>
    </row>
    <row r="93" spans="1:8" s="88" customFormat="1" ht="45.95" customHeight="1">
      <c r="A93" s="87">
        <v>1</v>
      </c>
      <c r="B93" s="99" t="s">
        <v>462</v>
      </c>
      <c r="C93" s="100" t="s">
        <v>230</v>
      </c>
      <c r="D93" s="100" t="s">
        <v>92</v>
      </c>
      <c r="E93" s="110">
        <v>38504</v>
      </c>
      <c r="F93" s="102">
        <v>1852.5</v>
      </c>
      <c r="G93" s="104" t="s">
        <v>396</v>
      </c>
      <c r="H93" s="91" t="s">
        <v>150</v>
      </c>
    </row>
    <row r="94" spans="1:8" s="88" customFormat="1" ht="45.95" customHeight="1">
      <c r="A94" s="87">
        <v>1</v>
      </c>
      <c r="B94" s="99" t="s">
        <v>461</v>
      </c>
      <c r="C94" s="100" t="s">
        <v>149</v>
      </c>
      <c r="D94" s="100" t="s">
        <v>157</v>
      </c>
      <c r="E94" s="110">
        <v>40098</v>
      </c>
      <c r="F94" s="102">
        <v>1003.4</v>
      </c>
      <c r="G94" s="100" t="s">
        <v>396</v>
      </c>
      <c r="H94" s="91" t="s">
        <v>150</v>
      </c>
    </row>
    <row r="95" spans="1:8" s="88" customFormat="1" ht="45.95" customHeight="1">
      <c r="A95" s="87">
        <v>1</v>
      </c>
      <c r="B95" s="99" t="s">
        <v>750</v>
      </c>
      <c r="C95" s="100" t="s">
        <v>144</v>
      </c>
      <c r="D95" s="100" t="s">
        <v>92</v>
      </c>
      <c r="E95" s="110">
        <v>34134</v>
      </c>
      <c r="F95" s="102">
        <v>2183.6</v>
      </c>
      <c r="G95" s="100" t="s">
        <v>395</v>
      </c>
      <c r="H95" s="91" t="s">
        <v>150</v>
      </c>
    </row>
    <row r="96" spans="1:8" s="88" customFormat="1" ht="45.95" customHeight="1">
      <c r="A96" s="87">
        <v>1</v>
      </c>
      <c r="B96" s="99" t="s">
        <v>752</v>
      </c>
      <c r="C96" s="100" t="s">
        <v>151</v>
      </c>
      <c r="D96" s="100" t="s">
        <v>216</v>
      </c>
      <c r="E96" s="110">
        <v>33786</v>
      </c>
      <c r="F96" s="102">
        <v>846.59</v>
      </c>
      <c r="G96" s="104" t="s">
        <v>396</v>
      </c>
      <c r="H96" s="91" t="s">
        <v>713</v>
      </c>
    </row>
    <row r="97" spans="1:8" s="88" customFormat="1" ht="45.95" customHeight="1">
      <c r="A97" s="87">
        <v>1</v>
      </c>
      <c r="B97" s="99" t="s">
        <v>994</v>
      </c>
      <c r="C97" s="100" t="s">
        <v>995</v>
      </c>
      <c r="D97" s="100" t="s">
        <v>996</v>
      </c>
      <c r="E97" s="110">
        <v>41886</v>
      </c>
      <c r="F97" s="102">
        <v>3605</v>
      </c>
      <c r="G97" s="104" t="s">
        <v>395</v>
      </c>
      <c r="H97" s="91" t="s">
        <v>713</v>
      </c>
    </row>
    <row r="98" spans="1:8" s="88" customFormat="1" ht="45.95" customHeight="1">
      <c r="A98" s="87">
        <v>1</v>
      </c>
      <c r="B98" s="99" t="s">
        <v>278</v>
      </c>
      <c r="C98" s="100" t="s">
        <v>136</v>
      </c>
      <c r="D98" s="100" t="s">
        <v>130</v>
      </c>
      <c r="E98" s="110">
        <v>34151</v>
      </c>
      <c r="F98" s="102">
        <v>2645.64</v>
      </c>
      <c r="G98" s="104" t="s">
        <v>395</v>
      </c>
      <c r="H98" s="91" t="s">
        <v>713</v>
      </c>
    </row>
    <row r="99" spans="1:8" s="88" customFormat="1" ht="45.95" customHeight="1">
      <c r="A99" s="87">
        <v>1</v>
      </c>
      <c r="B99" s="99" t="s">
        <v>998</v>
      </c>
      <c r="C99" s="100" t="s">
        <v>110</v>
      </c>
      <c r="D99" s="100" t="s">
        <v>92</v>
      </c>
      <c r="E99" s="110">
        <v>33025</v>
      </c>
      <c r="F99" s="102">
        <v>715.02</v>
      </c>
      <c r="G99" s="104" t="s">
        <v>396</v>
      </c>
      <c r="H99" s="91" t="s">
        <v>150</v>
      </c>
    </row>
    <row r="100" spans="1:8" s="88" customFormat="1" ht="45.95" customHeight="1">
      <c r="A100" s="87">
        <v>1</v>
      </c>
      <c r="B100" s="99" t="s">
        <v>503</v>
      </c>
      <c r="C100" s="100" t="s">
        <v>246</v>
      </c>
      <c r="D100" s="100" t="s">
        <v>103</v>
      </c>
      <c r="E100" s="110">
        <v>34456</v>
      </c>
      <c r="F100" s="102">
        <v>1637.38</v>
      </c>
      <c r="G100" s="148" t="s">
        <v>396</v>
      </c>
      <c r="H100" s="91" t="s">
        <v>150</v>
      </c>
    </row>
    <row r="101" spans="1:8" s="88" customFormat="1" ht="45.95" customHeight="1">
      <c r="A101" s="87">
        <v>1</v>
      </c>
      <c r="B101" s="99" t="s">
        <v>546</v>
      </c>
      <c r="C101" s="100" t="s">
        <v>144</v>
      </c>
      <c r="D101" s="100" t="s">
        <v>516</v>
      </c>
      <c r="E101" s="110">
        <v>40422</v>
      </c>
      <c r="F101" s="102">
        <v>2380.77</v>
      </c>
      <c r="G101" s="104" t="s">
        <v>395</v>
      </c>
      <c r="H101" s="91" t="s">
        <v>150</v>
      </c>
    </row>
    <row r="102" spans="1:8" s="88" customFormat="1" ht="45.95" customHeight="1">
      <c r="A102" s="87">
        <v>1</v>
      </c>
      <c r="B102" s="150" t="s">
        <v>1001</v>
      </c>
      <c r="C102" s="139" t="s">
        <v>149</v>
      </c>
      <c r="D102" s="100" t="s">
        <v>511</v>
      </c>
      <c r="E102" s="110">
        <v>40728</v>
      </c>
      <c r="F102" s="151">
        <v>1003.4</v>
      </c>
      <c r="G102" s="142" t="s">
        <v>396</v>
      </c>
      <c r="H102" s="91" t="s">
        <v>150</v>
      </c>
    </row>
    <row r="103" spans="1:8" s="88" customFormat="1" ht="45.95" customHeight="1">
      <c r="A103" s="87">
        <v>1</v>
      </c>
      <c r="B103" s="99" t="s">
        <v>1320</v>
      </c>
      <c r="C103" s="100" t="s">
        <v>144</v>
      </c>
      <c r="D103" s="100" t="s">
        <v>130</v>
      </c>
      <c r="E103" s="101">
        <v>40791</v>
      </c>
      <c r="F103" s="102">
        <v>2380.77</v>
      </c>
      <c r="G103" s="104" t="s">
        <v>395</v>
      </c>
      <c r="H103" s="91" t="s">
        <v>713</v>
      </c>
    </row>
    <row r="104" spans="1:8" s="88" customFormat="1" ht="45.95" customHeight="1">
      <c r="A104" s="87">
        <v>1</v>
      </c>
      <c r="B104" s="150" t="s">
        <v>760</v>
      </c>
      <c r="C104" s="139" t="s">
        <v>149</v>
      </c>
      <c r="D104" s="139" t="s">
        <v>130</v>
      </c>
      <c r="E104" s="110">
        <v>40770</v>
      </c>
      <c r="F104" s="151">
        <v>1003.4</v>
      </c>
      <c r="G104" s="104" t="s">
        <v>396</v>
      </c>
      <c r="H104" s="91" t="s">
        <v>713</v>
      </c>
    </row>
    <row r="105" spans="1:8" s="88" customFormat="1" ht="45.95" customHeight="1">
      <c r="A105" s="87">
        <v>1</v>
      </c>
      <c r="B105" s="152" t="s">
        <v>1004</v>
      </c>
      <c r="C105" s="153" t="s">
        <v>149</v>
      </c>
      <c r="D105" s="112" t="s">
        <v>440</v>
      </c>
      <c r="E105" s="110">
        <v>40911</v>
      </c>
      <c r="F105" s="154">
        <v>1003.4</v>
      </c>
      <c r="G105" s="104" t="s">
        <v>396</v>
      </c>
      <c r="H105" s="91" t="s">
        <v>150</v>
      </c>
    </row>
    <row r="106" spans="1:8" s="88" customFormat="1" ht="45.95" customHeight="1">
      <c r="A106" s="87">
        <v>1</v>
      </c>
      <c r="B106" s="113" t="s">
        <v>1322</v>
      </c>
      <c r="C106" s="112" t="s">
        <v>151</v>
      </c>
      <c r="D106" s="100" t="s">
        <v>130</v>
      </c>
      <c r="E106" s="110">
        <v>42461</v>
      </c>
      <c r="F106" s="114">
        <v>846.59</v>
      </c>
      <c r="G106" s="104" t="s">
        <v>396</v>
      </c>
      <c r="H106" s="91" t="s">
        <v>150</v>
      </c>
    </row>
    <row r="107" spans="1:8" s="88" customFormat="1" ht="45.95" customHeight="1">
      <c r="A107" s="87">
        <v>1</v>
      </c>
      <c r="B107" s="157" t="s">
        <v>549</v>
      </c>
      <c r="C107" s="112" t="s">
        <v>136</v>
      </c>
      <c r="D107" s="124" t="s">
        <v>130</v>
      </c>
      <c r="E107" s="110">
        <v>40567</v>
      </c>
      <c r="F107" s="114">
        <f>2645.64*0.9</f>
        <v>2381.076</v>
      </c>
      <c r="G107" s="158" t="s">
        <v>395</v>
      </c>
      <c r="H107" s="91" t="s">
        <v>150</v>
      </c>
    </row>
    <row r="108" spans="1:8" s="88" customFormat="1" ht="45.95" customHeight="1">
      <c r="A108" s="87">
        <v>1</v>
      </c>
      <c r="B108" s="99" t="s">
        <v>57</v>
      </c>
      <c r="C108" s="100" t="s">
        <v>149</v>
      </c>
      <c r="D108" s="100" t="s">
        <v>1005</v>
      </c>
      <c r="E108" s="110">
        <v>38869</v>
      </c>
      <c r="F108" s="102">
        <v>1003.4</v>
      </c>
      <c r="G108" s="142" t="s">
        <v>396</v>
      </c>
      <c r="H108" s="91" t="s">
        <v>150</v>
      </c>
    </row>
    <row r="109" spans="1:8" s="88" customFormat="1" ht="45.95" customHeight="1">
      <c r="A109" s="87">
        <v>1</v>
      </c>
      <c r="B109" s="150" t="s">
        <v>548</v>
      </c>
      <c r="C109" s="100" t="s">
        <v>1007</v>
      </c>
      <c r="D109" s="100" t="s">
        <v>130</v>
      </c>
      <c r="E109" s="110">
        <v>40819</v>
      </c>
      <c r="F109" s="102">
        <v>1003.1</v>
      </c>
      <c r="G109" s="142" t="s">
        <v>396</v>
      </c>
      <c r="H109" s="91" t="s">
        <v>150</v>
      </c>
    </row>
    <row r="110" spans="1:8" s="88" customFormat="1" ht="45.95" customHeight="1">
      <c r="A110" s="87">
        <v>1</v>
      </c>
      <c r="B110" s="99" t="s">
        <v>1008</v>
      </c>
      <c r="C110" s="100" t="s">
        <v>110</v>
      </c>
      <c r="D110" s="100" t="s">
        <v>130</v>
      </c>
      <c r="E110" s="110">
        <v>42223</v>
      </c>
      <c r="F110" s="102">
        <v>715.02</v>
      </c>
      <c r="G110" s="104" t="s">
        <v>396</v>
      </c>
      <c r="H110" s="91" t="s">
        <v>150</v>
      </c>
    </row>
    <row r="111" spans="1:8" s="88" customFormat="1" ht="45.95" customHeight="1">
      <c r="A111" s="87">
        <v>1</v>
      </c>
      <c r="B111" s="99" t="s">
        <v>63</v>
      </c>
      <c r="C111" s="100" t="s">
        <v>144</v>
      </c>
      <c r="D111" s="100" t="s">
        <v>225</v>
      </c>
      <c r="E111" s="160">
        <v>38796</v>
      </c>
      <c r="F111" s="102">
        <v>2380.77</v>
      </c>
      <c r="G111" s="142" t="s">
        <v>395</v>
      </c>
      <c r="H111" s="91" t="s">
        <v>713</v>
      </c>
    </row>
    <row r="112" spans="1:8" s="88" customFormat="1" ht="45.95" customHeight="1">
      <c r="A112" s="87">
        <v>1</v>
      </c>
      <c r="B112" s="99" t="s">
        <v>502</v>
      </c>
      <c r="C112" s="100" t="s">
        <v>230</v>
      </c>
      <c r="D112" s="100" t="s">
        <v>130</v>
      </c>
      <c r="E112" s="110">
        <v>40238</v>
      </c>
      <c r="F112" s="102">
        <v>1784</v>
      </c>
      <c r="G112" s="104" t="s">
        <v>396</v>
      </c>
      <c r="H112" s="91" t="s">
        <v>150</v>
      </c>
    </row>
    <row r="113" spans="1:8" s="88" customFormat="1" ht="45.95" customHeight="1">
      <c r="A113" s="87">
        <v>1</v>
      </c>
      <c r="B113" s="99" t="s">
        <v>535</v>
      </c>
      <c r="C113" s="100" t="s">
        <v>202</v>
      </c>
      <c r="D113" s="100" t="s">
        <v>130</v>
      </c>
      <c r="E113" s="110">
        <v>40210</v>
      </c>
      <c r="F113" s="102">
        <v>919.14</v>
      </c>
      <c r="G113" s="100" t="s">
        <v>396</v>
      </c>
      <c r="H113" s="91" t="s">
        <v>150</v>
      </c>
    </row>
    <row r="114" spans="1:8" s="88" customFormat="1" ht="45.95" customHeight="1">
      <c r="A114" s="87">
        <v>1</v>
      </c>
      <c r="B114" s="99" t="s">
        <v>550</v>
      </c>
      <c r="C114" s="100" t="s">
        <v>149</v>
      </c>
      <c r="D114" s="100" t="s">
        <v>16</v>
      </c>
      <c r="E114" s="110">
        <v>40406</v>
      </c>
      <c r="F114" s="102">
        <v>1003.4</v>
      </c>
      <c r="G114" s="142" t="s">
        <v>396</v>
      </c>
      <c r="H114" s="91" t="s">
        <v>150</v>
      </c>
    </row>
    <row r="115" spans="1:8" s="88" customFormat="1" ht="45.95" customHeight="1">
      <c r="A115" s="87">
        <v>1</v>
      </c>
      <c r="B115" s="99" t="s">
        <v>551</v>
      </c>
      <c r="C115" s="100" t="s">
        <v>144</v>
      </c>
      <c r="D115" s="100" t="s">
        <v>130</v>
      </c>
      <c r="E115" s="110">
        <v>40721</v>
      </c>
      <c r="F115" s="102">
        <v>2380.77</v>
      </c>
      <c r="G115" s="104" t="s">
        <v>395</v>
      </c>
      <c r="H115" s="91" t="s">
        <v>713</v>
      </c>
    </row>
    <row r="116" spans="1:8" s="88" customFormat="1" ht="45.95" customHeight="1">
      <c r="A116" s="87">
        <v>1</v>
      </c>
      <c r="B116" s="99" t="s">
        <v>66</v>
      </c>
      <c r="C116" s="100" t="s">
        <v>149</v>
      </c>
      <c r="D116" s="100" t="s">
        <v>559</v>
      </c>
      <c r="E116" s="110">
        <v>38979</v>
      </c>
      <c r="F116" s="102">
        <v>1003.4</v>
      </c>
      <c r="G116" s="104" t="s">
        <v>396</v>
      </c>
      <c r="H116" s="91" t="s">
        <v>150</v>
      </c>
    </row>
    <row r="117" spans="1:8" s="88" customFormat="1" ht="45.95" customHeight="1">
      <c r="A117" s="87">
        <v>1</v>
      </c>
      <c r="B117" s="99" t="s">
        <v>828</v>
      </c>
      <c r="C117" s="100" t="s">
        <v>151</v>
      </c>
      <c r="D117" s="100" t="s">
        <v>130</v>
      </c>
      <c r="E117" s="110">
        <v>41246</v>
      </c>
      <c r="F117" s="102">
        <v>846.59</v>
      </c>
      <c r="G117" s="104" t="s">
        <v>396</v>
      </c>
      <c r="H117" s="91" t="s">
        <v>150</v>
      </c>
    </row>
    <row r="118" spans="1:8" s="88" customFormat="1" ht="45.95" customHeight="1">
      <c r="A118" s="87">
        <v>1</v>
      </c>
      <c r="B118" s="99" t="s">
        <v>547</v>
      </c>
      <c r="C118" s="100" t="s">
        <v>149</v>
      </c>
      <c r="D118" s="100" t="s">
        <v>1003</v>
      </c>
      <c r="E118" s="110">
        <v>40406</v>
      </c>
      <c r="F118" s="102">
        <v>1006.4</v>
      </c>
      <c r="G118" s="104" t="s">
        <v>396</v>
      </c>
      <c r="H118" s="91" t="s">
        <v>713</v>
      </c>
    </row>
    <row r="119" spans="1:8" s="88" customFormat="1" ht="45.95" customHeight="1">
      <c r="A119" s="87">
        <v>1</v>
      </c>
      <c r="B119" s="99" t="s">
        <v>277</v>
      </c>
      <c r="C119" s="100" t="s">
        <v>101</v>
      </c>
      <c r="D119" s="100" t="s">
        <v>130</v>
      </c>
      <c r="E119" s="110">
        <v>31929</v>
      </c>
      <c r="F119" s="102">
        <f>3174.76*0.9</f>
        <v>2857.2840000000001</v>
      </c>
      <c r="G119" s="104" t="s">
        <v>395</v>
      </c>
      <c r="H119" s="91" t="s">
        <v>713</v>
      </c>
    </row>
    <row r="120" spans="1:8" s="88" customFormat="1" ht="45.95" customHeight="1">
      <c r="A120" s="87">
        <v>1</v>
      </c>
      <c r="B120" s="99" t="s">
        <v>292</v>
      </c>
      <c r="C120" s="100" t="s">
        <v>131</v>
      </c>
      <c r="D120" s="100" t="s">
        <v>130</v>
      </c>
      <c r="E120" s="110">
        <v>37314</v>
      </c>
      <c r="F120" s="102">
        <v>1373.12</v>
      </c>
      <c r="G120" s="142" t="s">
        <v>396</v>
      </c>
      <c r="H120" s="91" t="s">
        <v>150</v>
      </c>
    </row>
    <row r="121" spans="1:8" s="88" customFormat="1" ht="45.95" customHeight="1">
      <c r="A121" s="87">
        <v>1</v>
      </c>
      <c r="B121" s="99" t="s">
        <v>555</v>
      </c>
      <c r="C121" s="100" t="s">
        <v>149</v>
      </c>
      <c r="D121" s="100" t="s">
        <v>138</v>
      </c>
      <c r="E121" s="110">
        <v>40819</v>
      </c>
      <c r="F121" s="102">
        <v>1003.4</v>
      </c>
      <c r="G121" s="142" t="s">
        <v>396</v>
      </c>
      <c r="H121" s="91" t="s">
        <v>150</v>
      </c>
    </row>
    <row r="122" spans="1:8" s="88" customFormat="1" ht="45.95" customHeight="1">
      <c r="A122" s="87">
        <v>1</v>
      </c>
      <c r="B122" s="99" t="s">
        <v>1329</v>
      </c>
      <c r="C122" s="100" t="s">
        <v>149</v>
      </c>
      <c r="D122" s="100" t="s">
        <v>558</v>
      </c>
      <c r="E122" s="110">
        <v>40406</v>
      </c>
      <c r="F122" s="102">
        <v>1003.4</v>
      </c>
      <c r="G122" s="161" t="s">
        <v>396</v>
      </c>
      <c r="H122" s="91" t="s">
        <v>150</v>
      </c>
    </row>
    <row r="123" spans="1:8" s="88" customFormat="1" ht="45.95" customHeight="1">
      <c r="A123" s="87">
        <v>1</v>
      </c>
      <c r="B123" s="99" t="s">
        <v>759</v>
      </c>
      <c r="C123" s="100" t="s">
        <v>553</v>
      </c>
      <c r="D123" s="100" t="s">
        <v>511</v>
      </c>
      <c r="E123" s="162">
        <v>41184</v>
      </c>
      <c r="F123" s="102">
        <v>919.14</v>
      </c>
      <c r="G123" s="142" t="s">
        <v>396</v>
      </c>
      <c r="H123" s="91" t="s">
        <v>713</v>
      </c>
    </row>
    <row r="124" spans="1:8" s="88" customFormat="1" ht="45.95" customHeight="1">
      <c r="A124" s="87">
        <v>1</v>
      </c>
      <c r="B124" s="99" t="s">
        <v>1011</v>
      </c>
      <c r="C124" s="100" t="s">
        <v>151</v>
      </c>
      <c r="D124" s="100" t="s">
        <v>511</v>
      </c>
      <c r="E124" s="163">
        <v>42191</v>
      </c>
      <c r="F124" s="102">
        <v>846.59</v>
      </c>
      <c r="G124" s="104" t="s">
        <v>396</v>
      </c>
      <c r="H124" s="91" t="s">
        <v>713</v>
      </c>
    </row>
    <row r="125" spans="1:8" s="88" customFormat="1" ht="45.95" customHeight="1">
      <c r="A125" s="87">
        <v>1</v>
      </c>
      <c r="B125" s="132" t="s">
        <v>1330</v>
      </c>
      <c r="C125" s="112" t="s">
        <v>149</v>
      </c>
      <c r="D125" s="112" t="s">
        <v>1331</v>
      </c>
      <c r="E125" s="133">
        <v>42394</v>
      </c>
      <c r="F125" s="134">
        <v>1003.4</v>
      </c>
      <c r="G125" s="166" t="s">
        <v>396</v>
      </c>
      <c r="H125" s="117" t="s">
        <v>713</v>
      </c>
    </row>
    <row r="126" spans="1:8" s="88" customFormat="1" ht="45.95" customHeight="1">
      <c r="A126" s="87">
        <v>1</v>
      </c>
      <c r="B126" s="113" t="s">
        <v>1006</v>
      </c>
      <c r="C126" s="112" t="s">
        <v>202</v>
      </c>
      <c r="D126" s="112" t="s">
        <v>511</v>
      </c>
      <c r="E126" s="163">
        <v>42270</v>
      </c>
      <c r="F126" s="114">
        <v>919.14</v>
      </c>
      <c r="G126" s="167" t="s">
        <v>396</v>
      </c>
      <c r="H126" s="118" t="s">
        <v>150</v>
      </c>
    </row>
    <row r="127" spans="1:8" s="88" customFormat="1" ht="45.95" customHeight="1">
      <c r="A127" s="87">
        <v>1</v>
      </c>
      <c r="B127" s="99" t="s">
        <v>560</v>
      </c>
      <c r="C127" s="100" t="s">
        <v>187</v>
      </c>
      <c r="D127" s="100" t="s">
        <v>198</v>
      </c>
      <c r="E127" s="110">
        <v>33854</v>
      </c>
      <c r="F127" s="102">
        <v>3174.76</v>
      </c>
      <c r="G127" s="142" t="s">
        <v>395</v>
      </c>
      <c r="H127" s="91" t="s">
        <v>150</v>
      </c>
    </row>
    <row r="128" spans="1:8" s="88" customFormat="1" ht="45" customHeight="1">
      <c r="A128" s="87">
        <v>1</v>
      </c>
      <c r="B128" s="99" t="s">
        <v>56</v>
      </c>
      <c r="C128" s="100" t="s">
        <v>246</v>
      </c>
      <c r="D128" s="100" t="s">
        <v>103</v>
      </c>
      <c r="E128" s="110">
        <v>38869</v>
      </c>
      <c r="F128" s="102">
        <v>1591.15</v>
      </c>
      <c r="G128" s="104" t="s">
        <v>396</v>
      </c>
      <c r="H128" s="91" t="s">
        <v>713</v>
      </c>
    </row>
    <row r="129" spans="1:8" s="88" customFormat="1" ht="45.95" customHeight="1">
      <c r="A129" s="87">
        <v>1</v>
      </c>
      <c r="B129" s="99" t="s">
        <v>195</v>
      </c>
      <c r="C129" s="100" t="s">
        <v>110</v>
      </c>
      <c r="D129" s="100" t="s">
        <v>108</v>
      </c>
      <c r="E129" s="110">
        <v>29388</v>
      </c>
      <c r="F129" s="102">
        <v>715.02</v>
      </c>
      <c r="G129" s="142" t="s">
        <v>396</v>
      </c>
      <c r="H129" s="91" t="s">
        <v>150</v>
      </c>
    </row>
    <row r="130" spans="1:8" s="88" customFormat="1" ht="45.95" customHeight="1">
      <c r="A130" s="87">
        <v>1</v>
      </c>
      <c r="B130" s="99" t="s">
        <v>385</v>
      </c>
      <c r="C130" s="100" t="s">
        <v>110</v>
      </c>
      <c r="D130" s="100" t="s">
        <v>92</v>
      </c>
      <c r="E130" s="110">
        <v>32782</v>
      </c>
      <c r="F130" s="102">
        <v>715.02</v>
      </c>
      <c r="G130" s="142" t="s">
        <v>396</v>
      </c>
      <c r="H130" s="91" t="s">
        <v>150</v>
      </c>
    </row>
    <row r="131" spans="1:8" s="88" customFormat="1" ht="45.95" customHeight="1">
      <c r="A131" s="87">
        <v>1</v>
      </c>
      <c r="B131" s="99" t="s">
        <v>1014</v>
      </c>
      <c r="C131" s="100" t="s">
        <v>93</v>
      </c>
      <c r="D131" s="100" t="s">
        <v>1016</v>
      </c>
      <c r="E131" s="110">
        <v>41925</v>
      </c>
      <c r="F131" s="102">
        <v>2039.4</v>
      </c>
      <c r="G131" s="104" t="s">
        <v>395</v>
      </c>
      <c r="H131" s="91" t="s">
        <v>713</v>
      </c>
    </row>
    <row r="132" spans="1:8" s="88" customFormat="1" ht="45.95" customHeight="1">
      <c r="A132" s="87">
        <v>1</v>
      </c>
      <c r="B132" s="99" t="s">
        <v>1335</v>
      </c>
      <c r="C132" s="100" t="s">
        <v>107</v>
      </c>
      <c r="D132" s="100" t="s">
        <v>1336</v>
      </c>
      <c r="E132" s="101">
        <v>42395</v>
      </c>
      <c r="F132" s="102">
        <v>1240.68</v>
      </c>
      <c r="G132" s="166" t="s">
        <v>396</v>
      </c>
      <c r="H132" s="91" t="s">
        <v>150</v>
      </c>
    </row>
    <row r="133" spans="1:8" s="88" customFormat="1" ht="45.95" customHeight="1">
      <c r="A133" s="87">
        <v>1</v>
      </c>
      <c r="B133" s="99" t="s">
        <v>203</v>
      </c>
      <c r="C133" s="100" t="s">
        <v>107</v>
      </c>
      <c r="D133" s="100" t="s">
        <v>1017</v>
      </c>
      <c r="E133" s="110">
        <v>33878</v>
      </c>
      <c r="F133" s="102">
        <v>1240.68</v>
      </c>
      <c r="G133" s="142" t="s">
        <v>396</v>
      </c>
      <c r="H133" s="91" t="s">
        <v>150</v>
      </c>
    </row>
    <row r="134" spans="1:8" s="88" customFormat="1" ht="45.95" customHeight="1">
      <c r="A134" s="87">
        <v>1</v>
      </c>
      <c r="B134" s="99" t="s">
        <v>561</v>
      </c>
      <c r="C134" s="100" t="s">
        <v>151</v>
      </c>
      <c r="D134" s="100" t="s">
        <v>701</v>
      </c>
      <c r="E134" s="110">
        <v>34881</v>
      </c>
      <c r="F134" s="102">
        <v>854.36</v>
      </c>
      <c r="G134" s="142" t="s">
        <v>396</v>
      </c>
      <c r="H134" s="91" t="s">
        <v>150</v>
      </c>
    </row>
    <row r="135" spans="1:8" s="88" customFormat="1" ht="45.95" customHeight="1">
      <c r="A135" s="87">
        <v>1</v>
      </c>
      <c r="B135" s="99" t="s">
        <v>169</v>
      </c>
      <c r="C135" s="100" t="s">
        <v>107</v>
      </c>
      <c r="D135" s="100" t="s">
        <v>16</v>
      </c>
      <c r="E135" s="110">
        <v>38808</v>
      </c>
      <c r="F135" s="102">
        <v>1240.68</v>
      </c>
      <c r="G135" s="142" t="s">
        <v>396</v>
      </c>
      <c r="H135" s="91" t="s">
        <v>150</v>
      </c>
    </row>
    <row r="136" spans="1:8" s="88" customFormat="1" ht="45.95" customHeight="1">
      <c r="A136" s="87">
        <v>1</v>
      </c>
      <c r="B136" s="99" t="s">
        <v>354</v>
      </c>
      <c r="C136" s="100" t="s">
        <v>134</v>
      </c>
      <c r="D136" s="100" t="s">
        <v>92</v>
      </c>
      <c r="E136" s="110">
        <v>40057</v>
      </c>
      <c r="F136" s="102">
        <v>521.72</v>
      </c>
      <c r="G136" s="146" t="s">
        <v>396</v>
      </c>
      <c r="H136" s="91" t="s">
        <v>713</v>
      </c>
    </row>
    <row r="137" spans="1:8" s="88" customFormat="1" ht="45.95" customHeight="1">
      <c r="A137" s="87">
        <v>1</v>
      </c>
      <c r="B137" s="99" t="s">
        <v>37</v>
      </c>
      <c r="C137" s="100" t="s">
        <v>191</v>
      </c>
      <c r="D137" s="100" t="s">
        <v>120</v>
      </c>
      <c r="E137" s="110">
        <v>37774</v>
      </c>
      <c r="F137" s="102">
        <v>443.6</v>
      </c>
      <c r="G137" s="104" t="s">
        <v>396</v>
      </c>
      <c r="H137" s="91" t="s">
        <v>150</v>
      </c>
    </row>
    <row r="138" spans="1:8" s="88" customFormat="1" ht="45.95" customHeight="1">
      <c r="A138" s="87">
        <v>1</v>
      </c>
      <c r="B138" s="99" t="s">
        <v>866</v>
      </c>
      <c r="C138" s="100" t="s">
        <v>127</v>
      </c>
      <c r="D138" s="100" t="s">
        <v>562</v>
      </c>
      <c r="E138" s="110">
        <v>41015</v>
      </c>
      <c r="F138" s="102">
        <v>2034.08</v>
      </c>
      <c r="G138" s="146" t="s">
        <v>395</v>
      </c>
      <c r="H138" s="91" t="s">
        <v>713</v>
      </c>
    </row>
    <row r="139" spans="1:8" s="88" customFormat="1" ht="45.95" customHeight="1">
      <c r="A139" s="87">
        <v>1</v>
      </c>
      <c r="B139" s="99" t="s">
        <v>353</v>
      </c>
      <c r="C139" s="100" t="s">
        <v>140</v>
      </c>
      <c r="D139" s="100" t="s">
        <v>562</v>
      </c>
      <c r="E139" s="110">
        <v>39114</v>
      </c>
      <c r="F139" s="102">
        <v>1110</v>
      </c>
      <c r="G139" s="142" t="s">
        <v>396</v>
      </c>
      <c r="H139" s="91" t="s">
        <v>150</v>
      </c>
    </row>
    <row r="140" spans="1:8" s="88" customFormat="1" ht="45.95" customHeight="1">
      <c r="A140" s="87">
        <v>1</v>
      </c>
      <c r="B140" s="99" t="s">
        <v>1340</v>
      </c>
      <c r="C140" s="100" t="s">
        <v>110</v>
      </c>
      <c r="D140" s="100" t="s">
        <v>562</v>
      </c>
      <c r="E140" s="110">
        <v>42614</v>
      </c>
      <c r="F140" s="102">
        <v>715.02</v>
      </c>
      <c r="G140" s="104" t="s">
        <v>396</v>
      </c>
      <c r="H140" s="91" t="s">
        <v>713</v>
      </c>
    </row>
    <row r="141" spans="1:8" s="88" customFormat="1" ht="45.95" customHeight="1">
      <c r="A141" s="87">
        <v>1</v>
      </c>
      <c r="B141" s="99" t="s">
        <v>19</v>
      </c>
      <c r="C141" s="100" t="s">
        <v>107</v>
      </c>
      <c r="D141" s="100" t="s">
        <v>16</v>
      </c>
      <c r="E141" s="110">
        <v>39084</v>
      </c>
      <c r="F141" s="102">
        <v>1240.68</v>
      </c>
      <c r="G141" s="142" t="s">
        <v>396</v>
      </c>
      <c r="H141" s="91" t="s">
        <v>150</v>
      </c>
    </row>
    <row r="142" spans="1:8" s="88" customFormat="1" ht="45.95" customHeight="1">
      <c r="A142" s="87">
        <v>1</v>
      </c>
      <c r="B142" s="99" t="s">
        <v>708</v>
      </c>
      <c r="C142" s="100" t="s">
        <v>145</v>
      </c>
      <c r="D142" s="100" t="s">
        <v>200</v>
      </c>
      <c r="E142" s="110">
        <v>37424</v>
      </c>
      <c r="F142" s="102">
        <v>1637.38</v>
      </c>
      <c r="G142" s="104" t="s">
        <v>396</v>
      </c>
      <c r="H142" s="91" t="s">
        <v>150</v>
      </c>
    </row>
    <row r="143" spans="1:8" s="88" customFormat="1" ht="45.95" customHeight="1">
      <c r="A143" s="87">
        <v>1</v>
      </c>
      <c r="B143" s="99" t="s">
        <v>563</v>
      </c>
      <c r="C143" s="100" t="s">
        <v>140</v>
      </c>
      <c r="D143" s="100" t="s">
        <v>1018</v>
      </c>
      <c r="E143" s="110">
        <v>40422</v>
      </c>
      <c r="F143" s="102">
        <v>1108.25</v>
      </c>
      <c r="G143" s="100" t="s">
        <v>396</v>
      </c>
      <c r="H143" s="91" t="s">
        <v>150</v>
      </c>
    </row>
    <row r="144" spans="1:8" s="88" customFormat="1" ht="45.95" customHeight="1">
      <c r="A144" s="87">
        <v>1</v>
      </c>
      <c r="B144" s="99" t="s">
        <v>1343</v>
      </c>
      <c r="C144" s="100" t="s">
        <v>149</v>
      </c>
      <c r="D144" s="100" t="s">
        <v>562</v>
      </c>
      <c r="E144" s="110">
        <v>42681</v>
      </c>
      <c r="F144" s="102">
        <v>1006.4</v>
      </c>
      <c r="G144" s="146" t="s">
        <v>396</v>
      </c>
      <c r="H144" s="91" t="s">
        <v>150</v>
      </c>
    </row>
    <row r="145" spans="1:8" s="88" customFormat="1" ht="45.95" customHeight="1">
      <c r="A145" s="87">
        <v>1</v>
      </c>
      <c r="B145" s="99" t="s">
        <v>1020</v>
      </c>
      <c r="C145" s="100" t="s">
        <v>107</v>
      </c>
      <c r="D145" s="100" t="s">
        <v>1022</v>
      </c>
      <c r="E145" s="110">
        <v>42249</v>
      </c>
      <c r="F145" s="102">
        <v>1240.68</v>
      </c>
      <c r="G145" s="146" t="s">
        <v>396</v>
      </c>
      <c r="H145" s="91" t="s">
        <v>713</v>
      </c>
    </row>
    <row r="146" spans="1:8" s="88" customFormat="1" ht="45.95" customHeight="1">
      <c r="A146" s="87">
        <v>1</v>
      </c>
      <c r="B146" s="99" t="s">
        <v>1023</v>
      </c>
      <c r="C146" s="100" t="s">
        <v>202</v>
      </c>
      <c r="D146" s="100" t="s">
        <v>518</v>
      </c>
      <c r="E146" s="110">
        <v>41458</v>
      </c>
      <c r="F146" s="102">
        <v>919.14</v>
      </c>
      <c r="G146" s="104" t="s">
        <v>396</v>
      </c>
      <c r="H146" s="91" t="s">
        <v>150</v>
      </c>
    </row>
    <row r="147" spans="1:8" s="88" customFormat="1" ht="72.75" customHeight="1">
      <c r="A147" s="87">
        <v>1</v>
      </c>
      <c r="B147" s="99" t="s">
        <v>501</v>
      </c>
      <c r="C147" s="100" t="s">
        <v>187</v>
      </c>
      <c r="D147" s="100" t="s">
        <v>1017</v>
      </c>
      <c r="E147" s="110">
        <v>40182</v>
      </c>
      <c r="F147" s="102">
        <v>3174.76</v>
      </c>
      <c r="G147" s="100" t="s">
        <v>395</v>
      </c>
      <c r="H147" s="91" t="s">
        <v>713</v>
      </c>
    </row>
    <row r="148" spans="1:8" s="88" customFormat="1" ht="45" customHeight="1">
      <c r="A148" s="87">
        <v>1</v>
      </c>
      <c r="B148" s="99" t="s">
        <v>566</v>
      </c>
      <c r="C148" s="100" t="s">
        <v>93</v>
      </c>
      <c r="D148" s="100" t="s">
        <v>567</v>
      </c>
      <c r="E148" s="110">
        <v>40756</v>
      </c>
      <c r="F148" s="102">
        <v>2000</v>
      </c>
      <c r="G148" s="100" t="s">
        <v>395</v>
      </c>
      <c r="H148" s="91" t="s">
        <v>713</v>
      </c>
    </row>
    <row r="149" spans="1:8" s="88" customFormat="1" ht="45.95" customHeight="1">
      <c r="A149" s="87">
        <v>1</v>
      </c>
      <c r="B149" s="99" t="s">
        <v>197</v>
      </c>
      <c r="C149" s="100"/>
      <c r="D149" s="100" t="s">
        <v>198</v>
      </c>
      <c r="E149" s="110">
        <v>38384</v>
      </c>
      <c r="F149" s="102"/>
      <c r="G149" s="104"/>
      <c r="H149" s="91" t="s">
        <v>150</v>
      </c>
    </row>
    <row r="150" spans="1:8" s="88" customFormat="1" ht="45.95" customHeight="1">
      <c r="A150" s="87">
        <v>1</v>
      </c>
      <c r="B150" s="99" t="s">
        <v>193</v>
      </c>
      <c r="C150" s="100" t="s">
        <v>110</v>
      </c>
      <c r="D150" s="100" t="s">
        <v>92</v>
      </c>
      <c r="E150" s="110">
        <v>35681</v>
      </c>
      <c r="F150" s="102">
        <v>715.02</v>
      </c>
      <c r="G150" s="104" t="s">
        <v>396</v>
      </c>
      <c r="H150" s="91" t="s">
        <v>150</v>
      </c>
    </row>
    <row r="151" spans="1:8" s="88" customFormat="1" ht="45.95" customHeight="1">
      <c r="A151" s="87">
        <v>1</v>
      </c>
      <c r="B151" s="99" t="s">
        <v>572</v>
      </c>
      <c r="C151" s="100" t="s">
        <v>116</v>
      </c>
      <c r="D151" s="100" t="s">
        <v>92</v>
      </c>
      <c r="E151" s="110">
        <v>31564</v>
      </c>
      <c r="F151" s="102">
        <v>589.27</v>
      </c>
      <c r="G151" s="104" t="s">
        <v>396</v>
      </c>
      <c r="H151" s="91" t="s">
        <v>150</v>
      </c>
    </row>
    <row r="152" spans="1:8" s="88" customFormat="1" ht="45.95" customHeight="1">
      <c r="A152" s="87">
        <v>1</v>
      </c>
      <c r="B152" s="99" t="s">
        <v>569</v>
      </c>
      <c r="C152" s="100" t="s">
        <v>144</v>
      </c>
      <c r="D152" s="100" t="s">
        <v>570</v>
      </c>
      <c r="E152" s="110">
        <v>40330</v>
      </c>
      <c r="F152" s="102">
        <f>2380.77*0.85</f>
        <v>2023.6544999999999</v>
      </c>
      <c r="G152" s="100" t="s">
        <v>395</v>
      </c>
      <c r="H152" s="91" t="s">
        <v>713</v>
      </c>
    </row>
    <row r="153" spans="1:8" s="88" customFormat="1" ht="45.95" customHeight="1">
      <c r="A153" s="87">
        <v>1</v>
      </c>
      <c r="B153" s="99" t="s">
        <v>192</v>
      </c>
      <c r="C153" s="100" t="s">
        <v>107</v>
      </c>
      <c r="D153" s="100" t="s">
        <v>130</v>
      </c>
      <c r="E153" s="110">
        <v>36619</v>
      </c>
      <c r="F153" s="102">
        <v>1240.68</v>
      </c>
      <c r="G153" s="104" t="s">
        <v>396</v>
      </c>
      <c r="H153" s="91" t="s">
        <v>713</v>
      </c>
    </row>
    <row r="154" spans="1:8" s="88" customFormat="1" ht="45.95" customHeight="1">
      <c r="A154" s="87">
        <v>1</v>
      </c>
      <c r="B154" s="99" t="s">
        <v>183</v>
      </c>
      <c r="C154" s="100" t="s">
        <v>149</v>
      </c>
      <c r="D154" s="100" t="s">
        <v>92</v>
      </c>
      <c r="E154" s="110">
        <v>36894</v>
      </c>
      <c r="F154" s="102">
        <v>1003.4</v>
      </c>
      <c r="G154" s="104" t="s">
        <v>396</v>
      </c>
      <c r="H154" s="91" t="s">
        <v>713</v>
      </c>
    </row>
    <row r="155" spans="1:8" s="88" customFormat="1" ht="45.95" customHeight="1">
      <c r="A155" s="87">
        <v>1</v>
      </c>
      <c r="B155" s="113" t="s">
        <v>1024</v>
      </c>
      <c r="C155" s="168" t="s">
        <v>107</v>
      </c>
      <c r="D155" s="112" t="s">
        <v>103</v>
      </c>
      <c r="E155" s="110">
        <v>42149</v>
      </c>
      <c r="F155" s="114">
        <v>1239.6500000000001</v>
      </c>
      <c r="G155" s="130" t="s">
        <v>396</v>
      </c>
      <c r="H155" s="118" t="s">
        <v>713</v>
      </c>
    </row>
    <row r="156" spans="1:8" s="88" customFormat="1" ht="45.95" customHeight="1">
      <c r="A156" s="87">
        <v>1</v>
      </c>
      <c r="B156" s="99" t="s">
        <v>235</v>
      </c>
      <c r="C156" s="120" t="s">
        <v>144</v>
      </c>
      <c r="D156" s="120" t="s">
        <v>1025</v>
      </c>
      <c r="E156" s="110">
        <v>39393</v>
      </c>
      <c r="F156" s="169">
        <v>2380.77</v>
      </c>
      <c r="G156" s="104" t="s">
        <v>395</v>
      </c>
      <c r="H156" s="91" t="s">
        <v>713</v>
      </c>
    </row>
    <row r="157" spans="1:8" s="88" customFormat="1" ht="45.95" customHeight="1">
      <c r="A157" s="87">
        <v>1</v>
      </c>
      <c r="B157" s="99" t="s">
        <v>152</v>
      </c>
      <c r="C157" s="100" t="s">
        <v>154</v>
      </c>
      <c r="D157" s="100" t="s">
        <v>153</v>
      </c>
      <c r="E157" s="110">
        <v>38595</v>
      </c>
      <c r="F157" s="102">
        <v>788.29</v>
      </c>
      <c r="G157" s="104" t="s">
        <v>396</v>
      </c>
      <c r="H157" s="91" t="s">
        <v>150</v>
      </c>
    </row>
    <row r="158" spans="1:8" s="88" customFormat="1" ht="45.95" customHeight="1">
      <c r="A158" s="87">
        <v>1</v>
      </c>
      <c r="B158" s="99" t="s">
        <v>305</v>
      </c>
      <c r="C158" s="100" t="s">
        <v>202</v>
      </c>
      <c r="D158" s="100" t="s">
        <v>306</v>
      </c>
      <c r="E158" s="110">
        <v>36708</v>
      </c>
      <c r="F158" s="102">
        <v>919.14</v>
      </c>
      <c r="G158" s="104" t="s">
        <v>396</v>
      </c>
      <c r="H158" s="91" t="s">
        <v>713</v>
      </c>
    </row>
    <row r="159" spans="1:8" s="88" customFormat="1" ht="45.95" customHeight="1">
      <c r="A159" s="87">
        <v>1</v>
      </c>
      <c r="B159" s="99" t="s">
        <v>300</v>
      </c>
      <c r="C159" s="100" t="s">
        <v>140</v>
      </c>
      <c r="D159" s="100" t="s">
        <v>301</v>
      </c>
      <c r="E159" s="110">
        <v>32920</v>
      </c>
      <c r="F159" s="102">
        <v>1108.25</v>
      </c>
      <c r="G159" s="104" t="s">
        <v>396</v>
      </c>
      <c r="H159" s="91" t="s">
        <v>713</v>
      </c>
    </row>
    <row r="160" spans="1:8" s="88" customFormat="1" ht="45.95" customHeight="1">
      <c r="A160" s="87">
        <v>1</v>
      </c>
      <c r="B160" s="99" t="s">
        <v>302</v>
      </c>
      <c r="C160" s="100" t="s">
        <v>140</v>
      </c>
      <c r="D160" s="100" t="s">
        <v>103</v>
      </c>
      <c r="E160" s="110">
        <v>37774</v>
      </c>
      <c r="F160" s="102">
        <v>1110</v>
      </c>
      <c r="G160" s="104" t="s">
        <v>396</v>
      </c>
      <c r="H160" s="91" t="s">
        <v>713</v>
      </c>
    </row>
    <row r="161" spans="1:8" s="88" customFormat="1" ht="45.95" customHeight="1">
      <c r="A161" s="87">
        <v>1</v>
      </c>
      <c r="B161" s="99" t="s">
        <v>311</v>
      </c>
      <c r="C161" s="100" t="s">
        <v>310</v>
      </c>
      <c r="D161" s="100" t="s">
        <v>312</v>
      </c>
      <c r="E161" s="110">
        <v>37773</v>
      </c>
      <c r="F161" s="102">
        <v>396.54</v>
      </c>
      <c r="G161" s="104" t="s">
        <v>396</v>
      </c>
      <c r="H161" s="91" t="s">
        <v>713</v>
      </c>
    </row>
    <row r="162" spans="1:8" s="88" customFormat="1" ht="45.95" customHeight="1">
      <c r="A162" s="87">
        <v>1</v>
      </c>
      <c r="B162" s="99" t="s">
        <v>339</v>
      </c>
      <c r="C162" s="100" t="s">
        <v>310</v>
      </c>
      <c r="D162" s="100" t="s">
        <v>9</v>
      </c>
      <c r="E162" s="110">
        <v>39041</v>
      </c>
      <c r="F162" s="102">
        <v>396.54</v>
      </c>
      <c r="G162" s="104" t="s">
        <v>396</v>
      </c>
      <c r="H162" s="91" t="s">
        <v>713</v>
      </c>
    </row>
    <row r="163" spans="1:8" s="88" customFormat="1" ht="45.95" customHeight="1">
      <c r="A163" s="87">
        <v>1</v>
      </c>
      <c r="B163" s="99" t="s">
        <v>459</v>
      </c>
      <c r="C163" s="100" t="s">
        <v>310</v>
      </c>
      <c r="D163" s="100" t="s">
        <v>458</v>
      </c>
      <c r="E163" s="110">
        <v>40085</v>
      </c>
      <c r="F163" s="102">
        <v>300</v>
      </c>
      <c r="G163" s="100" t="s">
        <v>395</v>
      </c>
      <c r="H163" s="91" t="s">
        <v>713</v>
      </c>
    </row>
    <row r="164" spans="1:8" s="88" customFormat="1" ht="45.95" customHeight="1">
      <c r="A164" s="87">
        <v>1</v>
      </c>
      <c r="B164" s="99" t="s">
        <v>457</v>
      </c>
      <c r="C164" s="100" t="s">
        <v>310</v>
      </c>
      <c r="D164" s="100" t="s">
        <v>92</v>
      </c>
      <c r="E164" s="110">
        <v>40085</v>
      </c>
      <c r="F164" s="102">
        <v>300</v>
      </c>
      <c r="G164" s="100" t="s">
        <v>395</v>
      </c>
      <c r="H164" s="91" t="s">
        <v>713</v>
      </c>
    </row>
    <row r="165" spans="1:8" s="88" customFormat="1" ht="45.95" customHeight="1">
      <c r="A165" s="87">
        <v>1</v>
      </c>
      <c r="B165" s="99" t="s">
        <v>253</v>
      </c>
      <c r="C165" s="100" t="s">
        <v>410</v>
      </c>
      <c r="D165" s="100" t="s">
        <v>518</v>
      </c>
      <c r="E165" s="110">
        <v>39630</v>
      </c>
      <c r="F165" s="102">
        <v>300</v>
      </c>
      <c r="G165" s="100" t="s">
        <v>395</v>
      </c>
      <c r="H165" s="91" t="s">
        <v>713</v>
      </c>
    </row>
    <row r="166" spans="1:8" s="88" customFormat="1" ht="45.95" customHeight="1">
      <c r="A166" s="87">
        <v>1</v>
      </c>
      <c r="B166" s="99" t="s">
        <v>308</v>
      </c>
      <c r="C166" s="100" t="s">
        <v>116</v>
      </c>
      <c r="D166" s="100" t="s">
        <v>198</v>
      </c>
      <c r="E166" s="110">
        <v>36976</v>
      </c>
      <c r="F166" s="102">
        <v>589.27</v>
      </c>
      <c r="G166" s="104" t="s">
        <v>396</v>
      </c>
      <c r="H166" s="91" t="s">
        <v>150</v>
      </c>
    </row>
    <row r="167" spans="1:8" s="88" customFormat="1" ht="45.95" customHeight="1">
      <c r="A167" s="87">
        <v>1</v>
      </c>
      <c r="B167" s="99" t="s">
        <v>309</v>
      </c>
      <c r="C167" s="100" t="s">
        <v>112</v>
      </c>
      <c r="D167" s="100" t="s">
        <v>92</v>
      </c>
      <c r="E167" s="110">
        <v>38474</v>
      </c>
      <c r="F167" s="102">
        <v>641.11</v>
      </c>
      <c r="G167" s="104" t="s">
        <v>396</v>
      </c>
      <c r="H167" s="91" t="s">
        <v>713</v>
      </c>
    </row>
    <row r="168" spans="1:8" s="88" customFormat="1" ht="45.95" customHeight="1">
      <c r="A168" s="87">
        <v>1</v>
      </c>
      <c r="B168" s="99" t="s">
        <v>573</v>
      </c>
      <c r="C168" s="100" t="s">
        <v>116</v>
      </c>
      <c r="D168" s="100" t="s">
        <v>186</v>
      </c>
      <c r="E168" s="110">
        <v>36708</v>
      </c>
      <c r="F168" s="102">
        <v>589.27</v>
      </c>
      <c r="G168" s="104" t="s">
        <v>396</v>
      </c>
      <c r="H168" s="91" t="s">
        <v>713</v>
      </c>
    </row>
    <row r="169" spans="1:8" s="88" customFormat="1" ht="45.95" customHeight="1">
      <c r="A169" s="87">
        <v>1</v>
      </c>
      <c r="B169" s="170" t="s">
        <v>265</v>
      </c>
      <c r="C169" s="100" t="s">
        <v>116</v>
      </c>
      <c r="D169" s="100" t="s">
        <v>517</v>
      </c>
      <c r="E169" s="110">
        <v>39745</v>
      </c>
      <c r="F169" s="102">
        <v>589.27</v>
      </c>
      <c r="G169" s="104" t="s">
        <v>396</v>
      </c>
      <c r="H169" s="91" t="s">
        <v>150</v>
      </c>
    </row>
    <row r="170" spans="1:8" s="88" customFormat="1" ht="45.95" customHeight="1">
      <c r="A170" s="87">
        <v>1</v>
      </c>
      <c r="B170" s="99" t="s">
        <v>264</v>
      </c>
      <c r="C170" s="100" t="s">
        <v>134</v>
      </c>
      <c r="D170" s="100" t="s">
        <v>92</v>
      </c>
      <c r="E170" s="110">
        <v>36678</v>
      </c>
      <c r="F170" s="102">
        <v>521.72</v>
      </c>
      <c r="G170" s="104" t="s">
        <v>396</v>
      </c>
      <c r="H170" s="91" t="s">
        <v>713</v>
      </c>
    </row>
    <row r="171" spans="1:8" s="88" customFormat="1" ht="45.95" customHeight="1">
      <c r="A171" s="87">
        <v>1</v>
      </c>
      <c r="B171" s="99" t="s">
        <v>275</v>
      </c>
      <c r="C171" s="100" t="s">
        <v>187</v>
      </c>
      <c r="D171" s="100" t="s">
        <v>103</v>
      </c>
      <c r="E171" s="110">
        <v>39433</v>
      </c>
      <c r="F171" s="102">
        <v>3174.76</v>
      </c>
      <c r="G171" s="104" t="s">
        <v>395</v>
      </c>
      <c r="H171" s="91" t="s">
        <v>713</v>
      </c>
    </row>
    <row r="172" spans="1:8" s="88" customFormat="1" ht="45.95" customHeight="1">
      <c r="A172" s="87">
        <v>1</v>
      </c>
      <c r="B172" s="99" t="s">
        <v>456</v>
      </c>
      <c r="C172" s="100" t="s">
        <v>1027</v>
      </c>
      <c r="D172" s="100" t="s">
        <v>92</v>
      </c>
      <c r="E172" s="110">
        <v>40057</v>
      </c>
      <c r="F172" s="151">
        <v>396</v>
      </c>
      <c r="G172" s="100" t="s">
        <v>395</v>
      </c>
      <c r="H172" s="91" t="s">
        <v>713</v>
      </c>
    </row>
    <row r="173" spans="1:8" s="88" customFormat="1" ht="45.95" customHeight="1">
      <c r="A173" s="87">
        <v>1</v>
      </c>
      <c r="B173" s="99" t="s">
        <v>455</v>
      </c>
      <c r="C173" s="100" t="s">
        <v>194</v>
      </c>
      <c r="D173" s="100" t="s">
        <v>92</v>
      </c>
      <c r="E173" s="110">
        <v>40042</v>
      </c>
      <c r="F173" s="102">
        <v>2909.9</v>
      </c>
      <c r="G173" s="104" t="s">
        <v>395</v>
      </c>
      <c r="H173" s="91" t="s">
        <v>713</v>
      </c>
    </row>
    <row r="174" spans="1:8" s="88" customFormat="1" ht="45" customHeight="1">
      <c r="A174" s="87">
        <v>1</v>
      </c>
      <c r="B174" s="99" t="s">
        <v>436</v>
      </c>
      <c r="C174" s="100" t="s">
        <v>187</v>
      </c>
      <c r="D174" s="100" t="s">
        <v>435</v>
      </c>
      <c r="E174" s="110">
        <v>40057</v>
      </c>
      <c r="F174" s="102">
        <v>3016.02</v>
      </c>
      <c r="G174" s="100" t="s">
        <v>395</v>
      </c>
      <c r="H174" s="91" t="s">
        <v>150</v>
      </c>
    </row>
    <row r="175" spans="1:8" s="88" customFormat="1" ht="57" customHeight="1">
      <c r="A175" s="87">
        <v>1</v>
      </c>
      <c r="B175" s="99" t="s">
        <v>285</v>
      </c>
      <c r="C175" s="100" t="s">
        <v>246</v>
      </c>
      <c r="D175" s="100" t="s">
        <v>1354</v>
      </c>
      <c r="E175" s="110">
        <v>37167</v>
      </c>
      <c r="F175" s="102">
        <v>1600</v>
      </c>
      <c r="G175" s="100" t="s">
        <v>398</v>
      </c>
      <c r="H175" s="91" t="s">
        <v>713</v>
      </c>
    </row>
    <row r="176" spans="1:8" s="88" customFormat="1" ht="45.95" customHeight="1">
      <c r="A176" s="87">
        <v>1</v>
      </c>
      <c r="B176" s="99" t="s">
        <v>294</v>
      </c>
      <c r="C176" s="100" t="s">
        <v>112</v>
      </c>
      <c r="D176" s="100" t="s">
        <v>92</v>
      </c>
      <c r="E176" s="110">
        <v>32601</v>
      </c>
      <c r="F176" s="102">
        <v>641.11</v>
      </c>
      <c r="G176" s="104" t="s">
        <v>396</v>
      </c>
      <c r="H176" s="91" t="s">
        <v>150</v>
      </c>
    </row>
    <row r="177" spans="1:9" s="88" customFormat="1" ht="45.95" customHeight="1">
      <c r="A177" s="87">
        <v>1</v>
      </c>
      <c r="B177" s="99" t="s">
        <v>155</v>
      </c>
      <c r="C177" s="100" t="s">
        <v>107</v>
      </c>
      <c r="D177" s="100" t="s">
        <v>16</v>
      </c>
      <c r="E177" s="110">
        <v>38839</v>
      </c>
      <c r="F177" s="151">
        <v>1183</v>
      </c>
      <c r="G177" s="104" t="s">
        <v>396</v>
      </c>
      <c r="H177" s="91" t="s">
        <v>150</v>
      </c>
    </row>
    <row r="178" spans="1:9" s="88" customFormat="1" ht="45.95" customHeight="1">
      <c r="A178" s="87">
        <v>1</v>
      </c>
      <c r="B178" s="99" t="s">
        <v>454</v>
      </c>
      <c r="C178" s="100" t="s">
        <v>136</v>
      </c>
      <c r="D178" s="100" t="s">
        <v>130</v>
      </c>
      <c r="E178" s="110">
        <v>38322</v>
      </c>
      <c r="F178" s="151">
        <v>2248.79</v>
      </c>
      <c r="G178" s="104" t="s">
        <v>395</v>
      </c>
      <c r="H178" s="91" t="s">
        <v>150</v>
      </c>
    </row>
    <row r="179" spans="1:9" s="88" customFormat="1" ht="45.95" customHeight="1">
      <c r="A179" s="87">
        <v>1</v>
      </c>
      <c r="B179" s="99" t="s">
        <v>1358</v>
      </c>
      <c r="C179" s="100" t="s">
        <v>110</v>
      </c>
      <c r="D179" s="100" t="s">
        <v>130</v>
      </c>
      <c r="E179" s="110">
        <v>42404</v>
      </c>
      <c r="F179" s="102">
        <v>715.02</v>
      </c>
      <c r="G179" s="100" t="s">
        <v>398</v>
      </c>
      <c r="H179" s="91" t="s">
        <v>150</v>
      </c>
      <c r="I179" s="90"/>
    </row>
    <row r="180" spans="1:9" s="88" customFormat="1" ht="45.95" customHeight="1">
      <c r="A180" s="87">
        <v>1</v>
      </c>
      <c r="B180" s="99" t="s">
        <v>329</v>
      </c>
      <c r="C180" s="100" t="s">
        <v>107</v>
      </c>
      <c r="D180" s="100" t="s">
        <v>331</v>
      </c>
      <c r="E180" s="110">
        <v>34547</v>
      </c>
      <c r="F180" s="102">
        <v>1240.68</v>
      </c>
      <c r="G180" s="104" t="s">
        <v>396</v>
      </c>
      <c r="H180" s="91" t="s">
        <v>150</v>
      </c>
    </row>
    <row r="181" spans="1:9" s="88" customFormat="1" ht="45.95" customHeight="1">
      <c r="A181" s="87">
        <v>1</v>
      </c>
      <c r="B181" s="99" t="s">
        <v>247</v>
      </c>
      <c r="C181" s="100" t="s">
        <v>149</v>
      </c>
      <c r="D181" s="100" t="s">
        <v>92</v>
      </c>
      <c r="E181" s="110">
        <v>39538</v>
      </c>
      <c r="F181" s="102">
        <v>1003.4</v>
      </c>
      <c r="G181" s="142" t="s">
        <v>396</v>
      </c>
      <c r="H181" s="91" t="s">
        <v>150</v>
      </c>
    </row>
    <row r="182" spans="1:9" s="88" customFormat="1" ht="45.95" customHeight="1">
      <c r="A182" s="87">
        <v>1</v>
      </c>
      <c r="B182" s="99" t="s">
        <v>297</v>
      </c>
      <c r="C182" s="100" t="s">
        <v>145</v>
      </c>
      <c r="D182" s="100" t="s">
        <v>92</v>
      </c>
      <c r="E182" s="110">
        <v>38838</v>
      </c>
      <c r="F182" s="102">
        <v>1591.15</v>
      </c>
      <c r="G182" s="104" t="s">
        <v>396</v>
      </c>
      <c r="H182" s="91" t="s">
        <v>150</v>
      </c>
    </row>
    <row r="183" spans="1:9" s="88" customFormat="1" ht="45.95" customHeight="1">
      <c r="A183" s="87">
        <v>1</v>
      </c>
      <c r="B183" s="99" t="s">
        <v>1363</v>
      </c>
      <c r="C183" s="100" t="s">
        <v>144</v>
      </c>
      <c r="D183" s="100" t="s">
        <v>1364</v>
      </c>
      <c r="E183" s="101">
        <v>42620</v>
      </c>
      <c r="F183" s="102">
        <v>2380.77</v>
      </c>
      <c r="G183" s="100" t="s">
        <v>395</v>
      </c>
      <c r="H183" s="91" t="s">
        <v>713</v>
      </c>
    </row>
    <row r="184" spans="1:9" s="88" customFormat="1" ht="45.95" customHeight="1">
      <c r="A184" s="87">
        <v>1</v>
      </c>
      <c r="B184" s="99" t="s">
        <v>133</v>
      </c>
      <c r="C184" s="100" t="s">
        <v>134</v>
      </c>
      <c r="D184" s="100" t="s">
        <v>108</v>
      </c>
      <c r="E184" s="110">
        <v>36283</v>
      </c>
      <c r="F184" s="102">
        <v>521.72</v>
      </c>
      <c r="G184" s="104" t="s">
        <v>396</v>
      </c>
      <c r="H184" s="91" t="s">
        <v>150</v>
      </c>
    </row>
    <row r="185" spans="1:9" s="88" customFormat="1" ht="45.95" customHeight="1">
      <c r="A185" s="87">
        <v>1</v>
      </c>
      <c r="B185" s="99" t="s">
        <v>128</v>
      </c>
      <c r="C185" s="100" t="s">
        <v>131</v>
      </c>
      <c r="D185" s="100" t="s">
        <v>130</v>
      </c>
      <c r="E185" s="110">
        <v>34213</v>
      </c>
      <c r="F185" s="102">
        <v>1373.12</v>
      </c>
      <c r="G185" s="104" t="s">
        <v>396</v>
      </c>
      <c r="H185" s="91" t="s">
        <v>713</v>
      </c>
    </row>
    <row r="186" spans="1:9" s="88" customFormat="1" ht="45.95" customHeight="1">
      <c r="A186" s="87">
        <v>1</v>
      </c>
      <c r="B186" s="99" t="s">
        <v>515</v>
      </c>
      <c r="C186" s="100" t="s">
        <v>151</v>
      </c>
      <c r="D186" s="100" t="s">
        <v>516</v>
      </c>
      <c r="E186" s="110">
        <v>40546</v>
      </c>
      <c r="F186" s="102">
        <v>846.59</v>
      </c>
      <c r="G186" s="100" t="s">
        <v>396</v>
      </c>
      <c r="H186" s="91" t="s">
        <v>713</v>
      </c>
    </row>
    <row r="187" spans="1:9" s="88" customFormat="1" ht="45.95" customHeight="1">
      <c r="A187" s="87">
        <v>1</v>
      </c>
      <c r="B187" s="99" t="s">
        <v>1031</v>
      </c>
      <c r="C187" s="100" t="s">
        <v>149</v>
      </c>
      <c r="D187" s="100" t="s">
        <v>1033</v>
      </c>
      <c r="E187" s="110">
        <v>42044</v>
      </c>
      <c r="F187" s="102">
        <v>1003.4</v>
      </c>
      <c r="G187" s="100" t="s">
        <v>396</v>
      </c>
      <c r="H187" s="91" t="s">
        <v>713</v>
      </c>
    </row>
    <row r="188" spans="1:9" s="88" customFormat="1" ht="54" customHeight="1">
      <c r="A188" s="87">
        <v>1</v>
      </c>
      <c r="B188" s="135" t="s">
        <v>453</v>
      </c>
      <c r="C188" s="143" t="s">
        <v>123</v>
      </c>
      <c r="D188" s="120" t="s">
        <v>1034</v>
      </c>
      <c r="E188" s="110">
        <v>39990</v>
      </c>
      <c r="F188" s="102">
        <v>2080.58</v>
      </c>
      <c r="G188" s="107" t="s">
        <v>396</v>
      </c>
      <c r="H188" s="91" t="s">
        <v>713</v>
      </c>
    </row>
    <row r="189" spans="1:9" s="88" customFormat="1" ht="45.95" customHeight="1">
      <c r="A189" s="87">
        <v>1</v>
      </c>
      <c r="B189" s="135" t="s">
        <v>1035</v>
      </c>
      <c r="C189" s="143" t="s">
        <v>246</v>
      </c>
      <c r="D189" s="120" t="s">
        <v>511</v>
      </c>
      <c r="E189" s="110">
        <v>41579</v>
      </c>
      <c r="F189" s="102">
        <v>1500</v>
      </c>
      <c r="G189" s="107" t="s">
        <v>396</v>
      </c>
      <c r="H189" s="91" t="s">
        <v>150</v>
      </c>
    </row>
    <row r="190" spans="1:9" s="88" customFormat="1" ht="45.95" customHeight="1">
      <c r="A190" s="87">
        <v>1</v>
      </c>
      <c r="B190" s="99" t="s">
        <v>105</v>
      </c>
      <c r="C190" s="100" t="s">
        <v>107</v>
      </c>
      <c r="D190" s="100" t="s">
        <v>106</v>
      </c>
      <c r="E190" s="110">
        <v>38391</v>
      </c>
      <c r="F190" s="102">
        <v>1240.68</v>
      </c>
      <c r="G190" s="107" t="s">
        <v>396</v>
      </c>
      <c r="H190" s="91" t="s">
        <v>150</v>
      </c>
    </row>
    <row r="191" spans="1:9" s="88" customFormat="1" ht="45.95" customHeight="1">
      <c r="A191" s="87">
        <v>1</v>
      </c>
      <c r="B191" s="99" t="s">
        <v>590</v>
      </c>
      <c r="C191" s="120" t="s">
        <v>187</v>
      </c>
      <c r="D191" s="100" t="s">
        <v>592</v>
      </c>
      <c r="E191" s="110">
        <v>40360</v>
      </c>
      <c r="F191" s="102">
        <v>3174.76</v>
      </c>
      <c r="G191" s="104" t="s">
        <v>395</v>
      </c>
      <c r="H191" s="91" t="s">
        <v>150</v>
      </c>
    </row>
    <row r="192" spans="1:9" s="88" customFormat="1" ht="45.95" customHeight="1">
      <c r="A192" s="87">
        <v>1</v>
      </c>
      <c r="B192" s="99" t="s">
        <v>1038</v>
      </c>
      <c r="C192" s="100" t="s">
        <v>136</v>
      </c>
      <c r="D192" s="100" t="s">
        <v>1040</v>
      </c>
      <c r="E192" s="110">
        <v>41858</v>
      </c>
      <c r="F192" s="102">
        <v>2645.64</v>
      </c>
      <c r="G192" s="104" t="s">
        <v>395</v>
      </c>
      <c r="H192" s="91" t="s">
        <v>713</v>
      </c>
    </row>
    <row r="193" spans="1:9" s="88" customFormat="1" ht="45.95" customHeight="1">
      <c r="A193" s="87">
        <v>1</v>
      </c>
      <c r="B193" s="135" t="s">
        <v>789</v>
      </c>
      <c r="C193" s="120" t="s">
        <v>112</v>
      </c>
      <c r="D193" s="120" t="s">
        <v>790</v>
      </c>
      <c r="E193" s="110">
        <v>41334</v>
      </c>
      <c r="F193" s="102">
        <v>641.11</v>
      </c>
      <c r="G193" s="100" t="s">
        <v>396</v>
      </c>
      <c r="H193" s="91" t="s">
        <v>150</v>
      </c>
    </row>
    <row r="194" spans="1:9" s="88" customFormat="1" ht="57.75" customHeight="1">
      <c r="A194" s="87">
        <v>1</v>
      </c>
      <c r="B194" s="99" t="s">
        <v>495</v>
      </c>
      <c r="C194" s="100" t="s">
        <v>136</v>
      </c>
      <c r="D194" s="100" t="s">
        <v>494</v>
      </c>
      <c r="E194" s="110">
        <v>40238</v>
      </c>
      <c r="F194" s="102">
        <f>2645.64*0.9</f>
        <v>2381.076</v>
      </c>
      <c r="G194" s="100" t="s">
        <v>395</v>
      </c>
      <c r="H194" s="91" t="s">
        <v>150</v>
      </c>
    </row>
    <row r="195" spans="1:9" s="88" customFormat="1" ht="45.95" customHeight="1">
      <c r="A195" s="87">
        <v>1</v>
      </c>
      <c r="B195" s="99" t="s">
        <v>782</v>
      </c>
      <c r="C195" s="100" t="s">
        <v>109</v>
      </c>
      <c r="D195" s="100" t="s">
        <v>92</v>
      </c>
      <c r="E195" s="110">
        <v>35704</v>
      </c>
      <c r="F195" s="102">
        <v>846.59</v>
      </c>
      <c r="G195" s="104" t="s">
        <v>396</v>
      </c>
      <c r="H195" s="91" t="s">
        <v>150</v>
      </c>
    </row>
    <row r="196" spans="1:9" s="88" customFormat="1" ht="45.95" customHeight="1">
      <c r="A196" s="87">
        <v>1</v>
      </c>
      <c r="B196" s="171" t="s">
        <v>931</v>
      </c>
      <c r="C196" s="131" t="s">
        <v>149</v>
      </c>
      <c r="D196" s="131" t="s">
        <v>518</v>
      </c>
      <c r="E196" s="172">
        <v>41533</v>
      </c>
      <c r="F196" s="102">
        <v>953.23</v>
      </c>
      <c r="G196" s="120" t="s">
        <v>398</v>
      </c>
      <c r="H196" s="91" t="s">
        <v>150</v>
      </c>
    </row>
    <row r="197" spans="1:9" s="88" customFormat="1" ht="45.95" customHeight="1">
      <c r="A197" s="87">
        <v>1</v>
      </c>
      <c r="B197" s="99" t="s">
        <v>224</v>
      </c>
      <c r="C197" s="100" t="s">
        <v>144</v>
      </c>
      <c r="D197" s="100" t="s">
        <v>100</v>
      </c>
      <c r="E197" s="110">
        <v>32987</v>
      </c>
      <c r="F197" s="102">
        <v>2261.73</v>
      </c>
      <c r="G197" s="111" t="s">
        <v>395</v>
      </c>
      <c r="H197" s="91" t="s">
        <v>150</v>
      </c>
    </row>
    <row r="198" spans="1:9" s="88" customFormat="1" ht="45.95" customHeight="1">
      <c r="A198" s="87">
        <v>1</v>
      </c>
      <c r="B198" s="174" t="s">
        <v>1043</v>
      </c>
      <c r="C198" s="120" t="s">
        <v>107</v>
      </c>
      <c r="D198" s="120" t="s">
        <v>511</v>
      </c>
      <c r="E198" s="110">
        <v>41610</v>
      </c>
      <c r="F198" s="175">
        <f>1240.68*0.75</f>
        <v>930.51</v>
      </c>
      <c r="G198" s="100" t="s">
        <v>396</v>
      </c>
      <c r="H198" s="91" t="s">
        <v>713</v>
      </c>
    </row>
    <row r="199" spans="1:9" s="88" customFormat="1" ht="45.95" customHeight="1">
      <c r="A199" s="87">
        <v>1</v>
      </c>
      <c r="B199" s="99" t="s">
        <v>1044</v>
      </c>
      <c r="C199" s="100" t="s">
        <v>107</v>
      </c>
      <c r="D199" s="100" t="s">
        <v>516</v>
      </c>
      <c r="E199" s="110">
        <v>41645</v>
      </c>
      <c r="F199" s="102">
        <f>1240.68*0.85</f>
        <v>1054.578</v>
      </c>
      <c r="G199" s="100" t="s">
        <v>396</v>
      </c>
      <c r="H199" s="91" t="s">
        <v>150</v>
      </c>
    </row>
    <row r="200" spans="1:9" s="88" customFormat="1" ht="45.95" customHeight="1">
      <c r="A200" s="87">
        <v>1</v>
      </c>
      <c r="B200" s="135" t="s">
        <v>1045</v>
      </c>
      <c r="C200" s="120" t="s">
        <v>149</v>
      </c>
      <c r="D200" s="120" t="s">
        <v>511</v>
      </c>
      <c r="E200" s="110">
        <v>41645</v>
      </c>
      <c r="F200" s="102">
        <v>1003.4</v>
      </c>
      <c r="G200" s="100" t="s">
        <v>398</v>
      </c>
      <c r="H200" s="91" t="s">
        <v>150</v>
      </c>
    </row>
    <row r="201" spans="1:9" s="88" customFormat="1" ht="45.95" customHeight="1">
      <c r="A201" s="87">
        <v>1</v>
      </c>
      <c r="B201" s="135" t="s">
        <v>1046</v>
      </c>
      <c r="C201" s="106" t="s">
        <v>144</v>
      </c>
      <c r="D201" s="176" t="s">
        <v>225</v>
      </c>
      <c r="E201" s="177">
        <v>42208</v>
      </c>
      <c r="F201" s="102">
        <v>2034.08</v>
      </c>
      <c r="G201" s="176" t="s">
        <v>395</v>
      </c>
      <c r="H201" s="176" t="s">
        <v>713</v>
      </c>
    </row>
    <row r="202" spans="1:9" s="88" customFormat="1" ht="45.95" customHeight="1">
      <c r="A202" s="87">
        <v>1</v>
      </c>
      <c r="B202" s="135" t="s">
        <v>578</v>
      </c>
      <c r="C202" s="120" t="s">
        <v>149</v>
      </c>
      <c r="D202" s="120" t="s">
        <v>130</v>
      </c>
      <c r="E202" s="110">
        <v>40695</v>
      </c>
      <c r="F202" s="102">
        <v>1003.4</v>
      </c>
      <c r="G202" s="120" t="s">
        <v>396</v>
      </c>
      <c r="H202" s="91" t="s">
        <v>150</v>
      </c>
    </row>
    <row r="203" spans="1:9" s="88" customFormat="1" ht="45.95" customHeight="1">
      <c r="A203" s="87">
        <v>1</v>
      </c>
      <c r="B203" s="135" t="s">
        <v>1373</v>
      </c>
      <c r="C203" s="120" t="s">
        <v>149</v>
      </c>
      <c r="D203" s="120" t="s">
        <v>130</v>
      </c>
      <c r="E203" s="110">
        <v>42562</v>
      </c>
      <c r="F203" s="102">
        <v>1003.4</v>
      </c>
      <c r="G203" s="120" t="s">
        <v>396</v>
      </c>
      <c r="H203" s="91" t="s">
        <v>150</v>
      </c>
    </row>
    <row r="204" spans="1:9" s="88" customFormat="1" ht="45.95" customHeight="1">
      <c r="A204" s="87">
        <v>1</v>
      </c>
      <c r="B204" s="147" t="s">
        <v>465</v>
      </c>
      <c r="C204" s="100" t="s">
        <v>136</v>
      </c>
      <c r="D204" s="106" t="s">
        <v>138</v>
      </c>
      <c r="E204" s="110">
        <v>39995</v>
      </c>
      <c r="F204" s="102">
        <v>2645.64</v>
      </c>
      <c r="G204" s="120" t="s">
        <v>395</v>
      </c>
      <c r="H204" s="91" t="s">
        <v>150</v>
      </c>
      <c r="I204" s="90"/>
    </row>
    <row r="205" spans="1:9" s="88" customFormat="1" ht="45.95" customHeight="1">
      <c r="A205" s="87">
        <v>1</v>
      </c>
      <c r="B205" s="147" t="s">
        <v>1050</v>
      </c>
      <c r="C205" s="100" t="s">
        <v>151</v>
      </c>
      <c r="D205" s="106" t="s">
        <v>1051</v>
      </c>
      <c r="E205" s="110">
        <v>41883</v>
      </c>
      <c r="F205" s="102">
        <v>846.59</v>
      </c>
      <c r="G205" s="100" t="s">
        <v>398</v>
      </c>
      <c r="H205" s="91" t="s">
        <v>150</v>
      </c>
    </row>
    <row r="206" spans="1:9" s="88" customFormat="1" ht="45.95" customHeight="1">
      <c r="A206" s="87">
        <v>1</v>
      </c>
      <c r="B206" s="99" t="s">
        <v>493</v>
      </c>
      <c r="C206" s="100" t="s">
        <v>107</v>
      </c>
      <c r="D206" s="100" t="s">
        <v>130</v>
      </c>
      <c r="E206" s="110">
        <v>40238</v>
      </c>
      <c r="F206" s="102">
        <v>1183</v>
      </c>
      <c r="G206" s="100" t="s">
        <v>396</v>
      </c>
      <c r="H206" s="91" t="s">
        <v>150</v>
      </c>
    </row>
    <row r="207" spans="1:9" s="88" customFormat="1" ht="45.95" customHeight="1">
      <c r="A207" s="87">
        <v>1</v>
      </c>
      <c r="B207" s="99" t="s">
        <v>1378</v>
      </c>
      <c r="C207" s="120" t="s">
        <v>149</v>
      </c>
      <c r="D207" s="100" t="s">
        <v>130</v>
      </c>
      <c r="E207" s="110">
        <v>42629</v>
      </c>
      <c r="F207" s="102">
        <v>1003.4</v>
      </c>
      <c r="G207" s="100" t="s">
        <v>398</v>
      </c>
      <c r="H207" s="176" t="s">
        <v>713</v>
      </c>
    </row>
    <row r="208" spans="1:9" s="88" customFormat="1" ht="45.95" customHeight="1">
      <c r="A208" s="87">
        <v>1</v>
      </c>
      <c r="B208" s="99" t="s">
        <v>785</v>
      </c>
      <c r="C208" s="100" t="s">
        <v>131</v>
      </c>
      <c r="D208" s="100" t="s">
        <v>237</v>
      </c>
      <c r="E208" s="110">
        <v>40413</v>
      </c>
      <c r="F208" s="102">
        <v>1235.81</v>
      </c>
      <c r="G208" s="100" t="s">
        <v>396</v>
      </c>
      <c r="H208" s="91" t="s">
        <v>150</v>
      </c>
    </row>
    <row r="209" spans="1:8" s="88" customFormat="1" ht="45.95" customHeight="1">
      <c r="A209" s="87">
        <v>1</v>
      </c>
      <c r="B209" s="99" t="s">
        <v>1052</v>
      </c>
      <c r="C209" s="91" t="s">
        <v>1053</v>
      </c>
      <c r="D209" s="100" t="s">
        <v>237</v>
      </c>
      <c r="E209" s="110">
        <v>41645</v>
      </c>
      <c r="F209" s="102">
        <v>2645.64</v>
      </c>
      <c r="G209" s="91" t="s">
        <v>395</v>
      </c>
      <c r="H209" s="91" t="s">
        <v>150</v>
      </c>
    </row>
    <row r="210" spans="1:8" s="88" customFormat="1" ht="45.95" customHeight="1">
      <c r="A210" s="87">
        <v>1</v>
      </c>
      <c r="B210" s="99" t="s">
        <v>269</v>
      </c>
      <c r="C210" s="100" t="s">
        <v>110</v>
      </c>
      <c r="D210" s="100" t="s">
        <v>108</v>
      </c>
      <c r="E210" s="110">
        <v>34943</v>
      </c>
      <c r="F210" s="102">
        <v>715.02</v>
      </c>
      <c r="G210" s="104" t="s">
        <v>396</v>
      </c>
      <c r="H210" s="91" t="s">
        <v>150</v>
      </c>
    </row>
    <row r="211" spans="1:8" s="88" customFormat="1" ht="45.95" customHeight="1">
      <c r="A211" s="87">
        <v>1</v>
      </c>
      <c r="B211" s="170" t="s">
        <v>451</v>
      </c>
      <c r="C211" s="100" t="s">
        <v>127</v>
      </c>
      <c r="D211" s="100" t="s">
        <v>130</v>
      </c>
      <c r="E211" s="110">
        <v>40021</v>
      </c>
      <c r="F211" s="102">
        <v>2380.77</v>
      </c>
      <c r="G211" s="100" t="s">
        <v>398</v>
      </c>
      <c r="H211" s="91" t="s">
        <v>150</v>
      </c>
    </row>
    <row r="212" spans="1:8" s="88" customFormat="1" ht="45.95" customHeight="1">
      <c r="A212" s="87">
        <v>1</v>
      </c>
      <c r="B212" s="99" t="s">
        <v>1384</v>
      </c>
      <c r="C212" s="100" t="s">
        <v>149</v>
      </c>
      <c r="D212" s="100" t="s">
        <v>104</v>
      </c>
      <c r="E212" s="110">
        <v>42423</v>
      </c>
      <c r="F212" s="102">
        <v>1003.4</v>
      </c>
      <c r="G212" s="100" t="s">
        <v>398</v>
      </c>
      <c r="H212" s="91" t="s">
        <v>713</v>
      </c>
    </row>
    <row r="213" spans="1:8" s="88" customFormat="1" ht="45.95" customHeight="1">
      <c r="A213" s="87">
        <v>1</v>
      </c>
      <c r="B213" s="99" t="s">
        <v>1055</v>
      </c>
      <c r="C213" s="100" t="s">
        <v>149</v>
      </c>
      <c r="D213" s="100" t="s">
        <v>511</v>
      </c>
      <c r="E213" s="110">
        <v>41396</v>
      </c>
      <c r="F213" s="137">
        <v>1003.4</v>
      </c>
      <c r="G213" s="100" t="s">
        <v>398</v>
      </c>
      <c r="H213" s="91" t="s">
        <v>713</v>
      </c>
    </row>
    <row r="214" spans="1:8" s="88" customFormat="1" ht="45.95" customHeight="1">
      <c r="A214" s="87">
        <v>1</v>
      </c>
      <c r="B214" s="99" t="s">
        <v>1199</v>
      </c>
      <c r="C214" s="100" t="s">
        <v>149</v>
      </c>
      <c r="D214" s="100" t="s">
        <v>1386</v>
      </c>
      <c r="E214" s="110">
        <v>41183</v>
      </c>
      <c r="F214" s="102">
        <v>1003.4</v>
      </c>
      <c r="G214" s="104" t="s">
        <v>395</v>
      </c>
      <c r="H214" s="91" t="s">
        <v>150</v>
      </c>
    </row>
    <row r="215" spans="1:8" s="88" customFormat="1" ht="45.95" customHeight="1">
      <c r="A215" s="87">
        <v>1</v>
      </c>
      <c r="B215" s="99" t="s">
        <v>580</v>
      </c>
      <c r="C215" s="100" t="s">
        <v>107</v>
      </c>
      <c r="D215" s="100" t="s">
        <v>562</v>
      </c>
      <c r="E215" s="110">
        <v>40238</v>
      </c>
      <c r="F215" s="102">
        <v>1178.6500000000001</v>
      </c>
      <c r="G215" s="100" t="s">
        <v>396</v>
      </c>
      <c r="H215" s="91" t="s">
        <v>713</v>
      </c>
    </row>
    <row r="216" spans="1:8" s="88" customFormat="1" ht="45.95" customHeight="1">
      <c r="A216" s="87">
        <v>1</v>
      </c>
      <c r="B216" s="99" t="s">
        <v>229</v>
      </c>
      <c r="C216" s="100" t="s">
        <v>127</v>
      </c>
      <c r="D216" s="100" t="s">
        <v>212</v>
      </c>
      <c r="E216" s="110">
        <v>33728</v>
      </c>
      <c r="F216" s="102">
        <v>2034.08</v>
      </c>
      <c r="G216" s="104" t="s">
        <v>395</v>
      </c>
      <c r="H216" s="91" t="s">
        <v>713</v>
      </c>
    </row>
    <row r="217" spans="1:8" s="88" customFormat="1" ht="45.95" customHeight="1">
      <c r="A217" s="87">
        <v>1</v>
      </c>
      <c r="B217" s="99" t="s">
        <v>349</v>
      </c>
      <c r="C217" s="100" t="s">
        <v>149</v>
      </c>
      <c r="D217" s="100" t="s">
        <v>157</v>
      </c>
      <c r="E217" s="110">
        <v>34790</v>
      </c>
      <c r="F217" s="102">
        <v>1003.4</v>
      </c>
      <c r="G217" s="104" t="s">
        <v>396</v>
      </c>
      <c r="H217" s="91" t="s">
        <v>150</v>
      </c>
    </row>
    <row r="218" spans="1:8" s="88" customFormat="1" ht="45.95" customHeight="1">
      <c r="A218" s="87">
        <v>1</v>
      </c>
      <c r="B218" s="99" t="s">
        <v>204</v>
      </c>
      <c r="C218" s="100" t="s">
        <v>149</v>
      </c>
      <c r="D218" s="100" t="s">
        <v>1388</v>
      </c>
      <c r="E218" s="110">
        <v>34001</v>
      </c>
      <c r="F218" s="102">
        <v>1006.4</v>
      </c>
      <c r="G218" s="104" t="s">
        <v>396</v>
      </c>
      <c r="H218" s="91" t="s">
        <v>150</v>
      </c>
    </row>
    <row r="219" spans="1:8" s="88" customFormat="1" ht="45.95" customHeight="1">
      <c r="A219" s="87">
        <v>1</v>
      </c>
      <c r="B219" s="99" t="s">
        <v>1057</v>
      </c>
      <c r="C219" s="100" t="s">
        <v>127</v>
      </c>
      <c r="D219" s="100" t="s">
        <v>878</v>
      </c>
      <c r="E219" s="110">
        <v>41563</v>
      </c>
      <c r="F219" s="102">
        <v>2034.08</v>
      </c>
      <c r="G219" s="104" t="s">
        <v>395</v>
      </c>
      <c r="H219" s="91" t="s">
        <v>150</v>
      </c>
    </row>
    <row r="220" spans="1:8" s="88" customFormat="1" ht="45.95" customHeight="1">
      <c r="A220" s="87">
        <v>1</v>
      </c>
      <c r="B220" s="99" t="s">
        <v>1059</v>
      </c>
      <c r="C220" s="100" t="s">
        <v>131</v>
      </c>
      <c r="D220" s="100" t="s">
        <v>1061</v>
      </c>
      <c r="E220" s="110">
        <v>40299</v>
      </c>
      <c r="F220" s="102">
        <v>1373.12</v>
      </c>
      <c r="G220" s="104" t="s">
        <v>396</v>
      </c>
      <c r="H220" s="91" t="s">
        <v>150</v>
      </c>
    </row>
    <row r="221" spans="1:8" s="88" customFormat="1" ht="45.95" customHeight="1">
      <c r="A221" s="87">
        <v>1</v>
      </c>
      <c r="B221" s="99" t="s">
        <v>239</v>
      </c>
      <c r="C221" s="100" t="s">
        <v>107</v>
      </c>
      <c r="D221" s="100" t="s">
        <v>92</v>
      </c>
      <c r="E221" s="110">
        <v>30011</v>
      </c>
      <c r="F221" s="102">
        <v>1240.68</v>
      </c>
      <c r="G221" s="104" t="s">
        <v>396</v>
      </c>
      <c r="H221" s="91" t="s">
        <v>150</v>
      </c>
    </row>
    <row r="222" spans="1:8" s="88" customFormat="1" ht="45.95" customHeight="1">
      <c r="A222" s="87">
        <v>1</v>
      </c>
      <c r="B222" s="99" t="s">
        <v>267</v>
      </c>
      <c r="C222" s="100" t="s">
        <v>107</v>
      </c>
      <c r="D222" s="100" t="s">
        <v>162</v>
      </c>
      <c r="E222" s="110">
        <v>36054</v>
      </c>
      <c r="F222" s="102">
        <v>1240.68</v>
      </c>
      <c r="G222" s="104" t="s">
        <v>396</v>
      </c>
      <c r="H222" s="91" t="s">
        <v>713</v>
      </c>
    </row>
    <row r="223" spans="1:8" s="88" customFormat="1" ht="45.95" customHeight="1">
      <c r="A223" s="87">
        <v>1</v>
      </c>
      <c r="B223" s="99" t="s">
        <v>585</v>
      </c>
      <c r="C223" s="100" t="s">
        <v>107</v>
      </c>
      <c r="D223" s="100" t="s">
        <v>609</v>
      </c>
      <c r="E223" s="110">
        <v>36726</v>
      </c>
      <c r="F223" s="102">
        <v>1240.68</v>
      </c>
      <c r="G223" s="104" t="s">
        <v>396</v>
      </c>
      <c r="H223" s="91" t="s">
        <v>150</v>
      </c>
    </row>
    <row r="224" spans="1:8" s="88" customFormat="1" ht="45.95" customHeight="1">
      <c r="A224" s="87">
        <v>1</v>
      </c>
      <c r="B224" s="99" t="s">
        <v>587</v>
      </c>
      <c r="C224" s="100" t="s">
        <v>144</v>
      </c>
      <c r="D224" s="100" t="s">
        <v>104</v>
      </c>
      <c r="E224" s="110">
        <v>36528</v>
      </c>
      <c r="F224" s="102">
        <v>2380.77</v>
      </c>
      <c r="G224" s="104" t="s">
        <v>395</v>
      </c>
      <c r="H224" s="91" t="s">
        <v>713</v>
      </c>
    </row>
    <row r="225" spans="1:8" s="88" customFormat="1" ht="45.95" customHeight="1">
      <c r="A225" s="87">
        <v>1</v>
      </c>
      <c r="B225" s="99" t="s">
        <v>78</v>
      </c>
      <c r="C225" s="100" t="s">
        <v>131</v>
      </c>
      <c r="D225" s="100" t="s">
        <v>79</v>
      </c>
      <c r="E225" s="110">
        <v>30560</v>
      </c>
      <c r="F225" s="102">
        <v>1450</v>
      </c>
      <c r="G225" s="104" t="s">
        <v>396</v>
      </c>
      <c r="H225" s="91" t="s">
        <v>713</v>
      </c>
    </row>
    <row r="226" spans="1:8" s="88" customFormat="1" ht="45.95" customHeight="1">
      <c r="A226" s="87">
        <v>1</v>
      </c>
      <c r="B226" s="99" t="s">
        <v>76</v>
      </c>
      <c r="C226" s="100" t="s">
        <v>107</v>
      </c>
      <c r="D226" s="100" t="s">
        <v>237</v>
      </c>
      <c r="E226" s="110">
        <v>36693</v>
      </c>
      <c r="F226" s="102">
        <v>1334.58</v>
      </c>
      <c r="G226" s="104" t="s">
        <v>396</v>
      </c>
      <c r="H226" s="91" t="s">
        <v>713</v>
      </c>
    </row>
    <row r="227" spans="1:8" s="88" customFormat="1" ht="45.95" customHeight="1">
      <c r="A227" s="87">
        <v>1</v>
      </c>
      <c r="B227" s="99" t="s">
        <v>126</v>
      </c>
      <c r="C227" s="100" t="s">
        <v>144</v>
      </c>
      <c r="D227" s="100" t="s">
        <v>437</v>
      </c>
      <c r="E227" s="110">
        <v>40057</v>
      </c>
      <c r="F227" s="102">
        <f>2380.77*0.85</f>
        <v>2023.6544999999999</v>
      </c>
      <c r="G227" s="100" t="s">
        <v>395</v>
      </c>
      <c r="H227" s="91" t="s">
        <v>150</v>
      </c>
    </row>
    <row r="228" spans="1:8" s="88" customFormat="1" ht="45.95" customHeight="1">
      <c r="A228" s="87">
        <v>1</v>
      </c>
      <c r="B228" s="99" t="s">
        <v>690</v>
      </c>
      <c r="C228" s="100" t="s">
        <v>112</v>
      </c>
      <c r="D228" s="100" t="s">
        <v>691</v>
      </c>
      <c r="E228" s="110">
        <v>40787</v>
      </c>
      <c r="F228" s="102">
        <v>641.11</v>
      </c>
      <c r="G228" s="104" t="s">
        <v>396</v>
      </c>
      <c r="H228" s="91" t="s">
        <v>150</v>
      </c>
    </row>
    <row r="229" spans="1:8" s="88" customFormat="1" ht="45.95" customHeight="1">
      <c r="A229" s="87">
        <v>1</v>
      </c>
      <c r="B229" s="99" t="s">
        <v>1392</v>
      </c>
      <c r="C229" s="100" t="s">
        <v>1094</v>
      </c>
      <c r="D229" s="100" t="s">
        <v>95</v>
      </c>
      <c r="E229" s="101">
        <v>42401</v>
      </c>
      <c r="F229" s="102">
        <v>551.79999999999995</v>
      </c>
      <c r="G229" s="100" t="s">
        <v>398</v>
      </c>
      <c r="H229" s="91" t="s">
        <v>150</v>
      </c>
    </row>
    <row r="230" spans="1:8" s="88" customFormat="1" ht="45.95" customHeight="1">
      <c r="A230" s="87">
        <v>1</v>
      </c>
      <c r="B230" s="99" t="s">
        <v>1395</v>
      </c>
      <c r="C230" s="100" t="s">
        <v>149</v>
      </c>
      <c r="D230" s="100" t="s">
        <v>138</v>
      </c>
      <c r="E230" s="101">
        <v>42401</v>
      </c>
      <c r="F230" s="102">
        <v>1003.4</v>
      </c>
      <c r="G230" s="100" t="s">
        <v>398</v>
      </c>
      <c r="H230" s="91" t="s">
        <v>150</v>
      </c>
    </row>
    <row r="231" spans="1:8" s="88" customFormat="1" ht="45.95" customHeight="1">
      <c r="A231" s="87">
        <v>1</v>
      </c>
      <c r="B231" s="99" t="s">
        <v>1397</v>
      </c>
      <c r="C231" s="100" t="s">
        <v>149</v>
      </c>
      <c r="D231" s="100" t="s">
        <v>1398</v>
      </c>
      <c r="E231" s="101">
        <v>42401</v>
      </c>
      <c r="F231" s="102">
        <v>752.55</v>
      </c>
      <c r="G231" s="100" t="s">
        <v>398</v>
      </c>
      <c r="H231" s="91" t="s">
        <v>150</v>
      </c>
    </row>
    <row r="232" spans="1:8" s="88" customFormat="1" ht="45.95" customHeight="1">
      <c r="A232" s="87">
        <v>1</v>
      </c>
      <c r="B232" s="99" t="s">
        <v>1065</v>
      </c>
      <c r="C232" s="100" t="s">
        <v>149</v>
      </c>
      <c r="D232" s="100" t="s">
        <v>1067</v>
      </c>
      <c r="E232" s="110">
        <v>42065</v>
      </c>
      <c r="F232" s="102">
        <v>1003</v>
      </c>
      <c r="G232" s="100" t="s">
        <v>398</v>
      </c>
      <c r="H232" s="91" t="s">
        <v>150</v>
      </c>
    </row>
    <row r="233" spans="1:8" s="88" customFormat="1" ht="45.95" customHeight="1">
      <c r="A233" s="87">
        <v>1</v>
      </c>
      <c r="B233" s="99" t="s">
        <v>492</v>
      </c>
      <c r="C233" s="100" t="s">
        <v>127</v>
      </c>
      <c r="D233" s="100" t="s">
        <v>130</v>
      </c>
      <c r="E233" s="110">
        <v>40238</v>
      </c>
      <c r="F233" s="102">
        <v>1830.67</v>
      </c>
      <c r="G233" s="139" t="s">
        <v>395</v>
      </c>
      <c r="H233" s="91" t="s">
        <v>713</v>
      </c>
    </row>
    <row r="234" spans="1:8" s="88" customFormat="1" ht="45.95" customHeight="1">
      <c r="A234" s="87">
        <v>1</v>
      </c>
      <c r="B234" s="135" t="s">
        <v>781</v>
      </c>
      <c r="C234" s="120" t="s">
        <v>149</v>
      </c>
      <c r="D234" s="108" t="s">
        <v>130</v>
      </c>
      <c r="E234" s="110">
        <v>41197</v>
      </c>
      <c r="F234" s="114">
        <f>1003.4*0.75</f>
        <v>752.55</v>
      </c>
      <c r="G234" s="112" t="s">
        <v>398</v>
      </c>
      <c r="H234" s="118" t="s">
        <v>150</v>
      </c>
    </row>
    <row r="235" spans="1:8" s="88" customFormat="1" ht="45.95" customHeight="1">
      <c r="A235" s="87">
        <v>1</v>
      </c>
      <c r="B235" s="99" t="s">
        <v>243</v>
      </c>
      <c r="C235" s="100" t="s">
        <v>107</v>
      </c>
      <c r="D235" s="100" t="s">
        <v>138</v>
      </c>
      <c r="E235" s="110">
        <v>33884</v>
      </c>
      <c r="F235" s="102">
        <v>1240.68</v>
      </c>
      <c r="G235" s="104" t="s">
        <v>396</v>
      </c>
      <c r="H235" s="91" t="s">
        <v>150</v>
      </c>
    </row>
    <row r="236" spans="1:8" s="88" customFormat="1" ht="45.95" customHeight="1">
      <c r="A236" s="87">
        <v>1</v>
      </c>
      <c r="B236" s="99" t="s">
        <v>13</v>
      </c>
      <c r="C236" s="100" t="s">
        <v>149</v>
      </c>
      <c r="D236" s="100" t="s">
        <v>565</v>
      </c>
      <c r="E236" s="110">
        <v>38995</v>
      </c>
      <c r="F236" s="102">
        <v>1003.4</v>
      </c>
      <c r="G236" s="104" t="s">
        <v>396</v>
      </c>
      <c r="H236" s="91" t="s">
        <v>150</v>
      </c>
    </row>
    <row r="237" spans="1:8" s="88" customFormat="1" ht="45.95" customHeight="1">
      <c r="A237" s="87">
        <v>1</v>
      </c>
      <c r="B237" s="99" t="s">
        <v>795</v>
      </c>
      <c r="C237" s="100" t="s">
        <v>107</v>
      </c>
      <c r="D237" s="100" t="s">
        <v>130</v>
      </c>
      <c r="E237" s="110">
        <v>41155</v>
      </c>
      <c r="F237" s="102">
        <f>1334.58*0.85</f>
        <v>1134.3929999999998</v>
      </c>
      <c r="G237" s="100" t="s">
        <v>396</v>
      </c>
      <c r="H237" s="91" t="s">
        <v>713</v>
      </c>
    </row>
    <row r="238" spans="1:8" s="88" customFormat="1" ht="45.95" customHeight="1">
      <c r="A238" s="87">
        <v>1</v>
      </c>
      <c r="B238" s="99" t="s">
        <v>614</v>
      </c>
      <c r="C238" s="100" t="s">
        <v>154</v>
      </c>
      <c r="D238" s="100" t="s">
        <v>615</v>
      </c>
      <c r="E238" s="110">
        <v>40422</v>
      </c>
      <c r="F238" s="102">
        <v>788.29</v>
      </c>
      <c r="G238" s="104" t="s">
        <v>396</v>
      </c>
      <c r="H238" s="106" t="s">
        <v>150</v>
      </c>
    </row>
    <row r="239" spans="1:8" s="88" customFormat="1" ht="45.95" customHeight="1">
      <c r="A239" s="87">
        <v>1</v>
      </c>
      <c r="B239" s="99" t="s">
        <v>272</v>
      </c>
      <c r="C239" s="100" t="s">
        <v>149</v>
      </c>
      <c r="D239" s="100" t="s">
        <v>138</v>
      </c>
      <c r="E239" s="110">
        <v>35726</v>
      </c>
      <c r="F239" s="102">
        <v>1003.4</v>
      </c>
      <c r="G239" s="104" t="s">
        <v>396</v>
      </c>
      <c r="H239" s="91" t="s">
        <v>150</v>
      </c>
    </row>
    <row r="240" spans="1:8" s="88" customFormat="1" ht="45.95" customHeight="1">
      <c r="A240" s="87">
        <v>1</v>
      </c>
      <c r="B240" s="99" t="s">
        <v>588</v>
      </c>
      <c r="C240" s="100" t="s">
        <v>107</v>
      </c>
      <c r="D240" s="100" t="s">
        <v>589</v>
      </c>
      <c r="E240" s="110">
        <v>40352</v>
      </c>
      <c r="F240" s="102">
        <v>1240.68</v>
      </c>
      <c r="G240" s="104" t="s">
        <v>396</v>
      </c>
      <c r="H240" s="91" t="s">
        <v>150</v>
      </c>
    </row>
    <row r="241" spans="1:8" s="88" customFormat="1" ht="45.95" customHeight="1">
      <c r="A241" s="87">
        <v>1</v>
      </c>
      <c r="B241" s="99" t="s">
        <v>1071</v>
      </c>
      <c r="C241" s="100" t="s">
        <v>110</v>
      </c>
      <c r="D241" s="100" t="s">
        <v>103</v>
      </c>
      <c r="E241" s="110">
        <v>42298</v>
      </c>
      <c r="F241" s="102">
        <v>715.02</v>
      </c>
      <c r="G241" s="104" t="s">
        <v>396</v>
      </c>
      <c r="H241" s="100" t="s">
        <v>713</v>
      </c>
    </row>
    <row r="242" spans="1:8" s="88" customFormat="1" ht="45.95" customHeight="1">
      <c r="A242" s="87">
        <v>1</v>
      </c>
      <c r="B242" s="99" t="s">
        <v>883</v>
      </c>
      <c r="C242" s="100" t="s">
        <v>134</v>
      </c>
      <c r="D242" s="100" t="s">
        <v>92</v>
      </c>
      <c r="E242" s="110">
        <v>40302</v>
      </c>
      <c r="F242" s="102">
        <v>521.72</v>
      </c>
      <c r="G242" s="100" t="s">
        <v>396</v>
      </c>
      <c r="H242" s="91" t="s">
        <v>713</v>
      </c>
    </row>
    <row r="243" spans="1:8" s="88" customFormat="1" ht="45.95" customHeight="1">
      <c r="A243" s="87">
        <v>1</v>
      </c>
      <c r="B243" s="99" t="s">
        <v>730</v>
      </c>
      <c r="C243" s="100" t="s">
        <v>144</v>
      </c>
      <c r="D243" s="100" t="s">
        <v>731</v>
      </c>
      <c r="E243" s="110">
        <v>40911</v>
      </c>
      <c r="F243" s="102">
        <f>2380.77*0.85</f>
        <v>2023.6544999999999</v>
      </c>
      <c r="G243" s="104" t="s">
        <v>395</v>
      </c>
      <c r="H243" s="91" t="s">
        <v>150</v>
      </c>
    </row>
    <row r="244" spans="1:8" s="88" customFormat="1" ht="45.95" customHeight="1">
      <c r="A244" s="87">
        <v>1</v>
      </c>
      <c r="B244" s="99" t="s">
        <v>77</v>
      </c>
      <c r="C244" s="100" t="s">
        <v>110</v>
      </c>
      <c r="D244" s="100" t="s">
        <v>153</v>
      </c>
      <c r="E244" s="110">
        <v>35436</v>
      </c>
      <c r="F244" s="102">
        <v>733.83</v>
      </c>
      <c r="G244" s="104" t="s">
        <v>396</v>
      </c>
      <c r="H244" s="91" t="s">
        <v>150</v>
      </c>
    </row>
    <row r="245" spans="1:8" s="88" customFormat="1" ht="45.95" customHeight="1">
      <c r="A245" s="87">
        <v>1</v>
      </c>
      <c r="B245" s="99" t="s">
        <v>582</v>
      </c>
      <c r="C245" s="100" t="s">
        <v>149</v>
      </c>
      <c r="D245" s="100" t="s">
        <v>583</v>
      </c>
      <c r="E245" s="110">
        <v>35492</v>
      </c>
      <c r="F245" s="102">
        <v>1003.4</v>
      </c>
      <c r="G245" s="104" t="s">
        <v>396</v>
      </c>
      <c r="H245" s="91" t="s">
        <v>150</v>
      </c>
    </row>
    <row r="246" spans="1:8" s="88" customFormat="1" ht="75" customHeight="1">
      <c r="A246" s="87">
        <v>1</v>
      </c>
      <c r="B246" s="99" t="s">
        <v>268</v>
      </c>
      <c r="C246" s="100" t="s">
        <v>149</v>
      </c>
      <c r="D246" s="100" t="s">
        <v>1072</v>
      </c>
      <c r="E246" s="110">
        <v>34213</v>
      </c>
      <c r="F246" s="102">
        <v>1003.4</v>
      </c>
      <c r="G246" s="104" t="s">
        <v>396</v>
      </c>
      <c r="H246" s="91" t="s">
        <v>150</v>
      </c>
    </row>
    <row r="247" spans="1:8" s="88" customFormat="1" ht="45.95" customHeight="1">
      <c r="A247" s="87">
        <v>1</v>
      </c>
      <c r="B247" s="99" t="s">
        <v>75</v>
      </c>
      <c r="C247" s="100" t="s">
        <v>107</v>
      </c>
      <c r="D247" s="100" t="s">
        <v>584</v>
      </c>
      <c r="E247" s="110">
        <v>36497</v>
      </c>
      <c r="F247" s="102">
        <v>1334.58</v>
      </c>
      <c r="G247" s="104" t="s">
        <v>396</v>
      </c>
      <c r="H247" s="91" t="s">
        <v>150</v>
      </c>
    </row>
    <row r="248" spans="1:8" s="88" customFormat="1" ht="45.95" customHeight="1">
      <c r="A248" s="87">
        <v>1</v>
      </c>
      <c r="B248" s="99" t="s">
        <v>273</v>
      </c>
      <c r="C248" s="100" t="s">
        <v>121</v>
      </c>
      <c r="D248" s="100" t="s">
        <v>92</v>
      </c>
      <c r="E248" s="110">
        <v>34456</v>
      </c>
      <c r="F248" s="102">
        <v>490.6</v>
      </c>
      <c r="G248" s="104" t="s">
        <v>396</v>
      </c>
      <c r="H248" s="91" t="s">
        <v>713</v>
      </c>
    </row>
    <row r="249" spans="1:8" s="88" customFormat="1" ht="45.95" customHeight="1">
      <c r="A249" s="87">
        <v>1</v>
      </c>
      <c r="B249" s="99" t="s">
        <v>222</v>
      </c>
      <c r="C249" s="100" t="s">
        <v>134</v>
      </c>
      <c r="D249" s="100" t="s">
        <v>92</v>
      </c>
      <c r="E249" s="110">
        <v>36206</v>
      </c>
      <c r="F249" s="102">
        <v>521.72</v>
      </c>
      <c r="G249" s="142" t="s">
        <v>396</v>
      </c>
      <c r="H249" s="91" t="s">
        <v>713</v>
      </c>
    </row>
    <row r="250" spans="1:8" s="88" customFormat="1" ht="45.95" customHeight="1">
      <c r="A250" s="87">
        <v>1</v>
      </c>
      <c r="B250" s="99" t="s">
        <v>405</v>
      </c>
      <c r="C250" s="100" t="s">
        <v>310</v>
      </c>
      <c r="D250" s="100" t="s">
        <v>92</v>
      </c>
      <c r="E250" s="101">
        <v>42522</v>
      </c>
      <c r="F250" s="102">
        <v>641.11</v>
      </c>
      <c r="G250" s="100" t="s">
        <v>396</v>
      </c>
      <c r="H250" s="91" t="s">
        <v>713</v>
      </c>
    </row>
    <row r="251" spans="1:8" s="88" customFormat="1" ht="45.95" customHeight="1">
      <c r="A251" s="87">
        <v>1</v>
      </c>
      <c r="B251" s="147" t="s">
        <v>799</v>
      </c>
      <c r="C251" s="106" t="s">
        <v>116</v>
      </c>
      <c r="D251" s="106" t="s">
        <v>727</v>
      </c>
      <c r="E251" s="110">
        <v>41142</v>
      </c>
      <c r="F251" s="180">
        <v>589.27</v>
      </c>
      <c r="G251" s="91" t="s">
        <v>396</v>
      </c>
      <c r="H251" s="91" t="s">
        <v>150</v>
      </c>
    </row>
    <row r="252" spans="1:8" s="88" customFormat="1" ht="45.95" customHeight="1">
      <c r="A252" s="87">
        <v>1</v>
      </c>
      <c r="B252" s="113" t="s">
        <v>287</v>
      </c>
      <c r="C252" s="112" t="s">
        <v>187</v>
      </c>
      <c r="D252" s="112" t="s">
        <v>104</v>
      </c>
      <c r="E252" s="110">
        <v>35800</v>
      </c>
      <c r="F252" s="114">
        <v>3174.76</v>
      </c>
      <c r="G252" s="130" t="s">
        <v>395</v>
      </c>
      <c r="H252" s="118" t="s">
        <v>713</v>
      </c>
    </row>
    <row r="253" spans="1:8" s="88" customFormat="1" ht="45.95" customHeight="1">
      <c r="A253" s="87">
        <v>1</v>
      </c>
      <c r="B253" s="99" t="s">
        <v>802</v>
      </c>
      <c r="C253" s="100" t="s">
        <v>127</v>
      </c>
      <c r="D253" s="100" t="s">
        <v>212</v>
      </c>
      <c r="E253" s="110">
        <v>39041</v>
      </c>
      <c r="F253" s="102">
        <v>2034.08</v>
      </c>
      <c r="G253" s="130" t="s">
        <v>395</v>
      </c>
      <c r="H253" s="91" t="s">
        <v>150</v>
      </c>
    </row>
    <row r="254" spans="1:8" s="88" customFormat="1" ht="45.95" customHeight="1">
      <c r="A254" s="87">
        <v>1</v>
      </c>
      <c r="B254" s="99" t="s">
        <v>594</v>
      </c>
      <c r="C254" s="100" t="s">
        <v>107</v>
      </c>
      <c r="D254" s="100" t="s">
        <v>595</v>
      </c>
      <c r="E254" s="110">
        <v>40868</v>
      </c>
      <c r="F254" s="102">
        <v>1240.68</v>
      </c>
      <c r="G254" s="104" t="s">
        <v>396</v>
      </c>
      <c r="H254" s="91" t="s">
        <v>150</v>
      </c>
    </row>
    <row r="255" spans="1:8" s="88" customFormat="1" ht="45.95" customHeight="1">
      <c r="A255" s="87">
        <v>1</v>
      </c>
      <c r="B255" s="99" t="s">
        <v>1076</v>
      </c>
      <c r="C255" s="100" t="s">
        <v>1078</v>
      </c>
      <c r="D255" s="100" t="s">
        <v>928</v>
      </c>
      <c r="E255" s="110">
        <v>38805</v>
      </c>
      <c r="F255" s="102">
        <v>846.59</v>
      </c>
      <c r="G255" s="104" t="s">
        <v>396</v>
      </c>
      <c r="H255" s="91" t="s">
        <v>150</v>
      </c>
    </row>
    <row r="256" spans="1:8" s="88" customFormat="1" ht="45.95" customHeight="1">
      <c r="A256" s="87">
        <v>1</v>
      </c>
      <c r="B256" s="99" t="s">
        <v>801</v>
      </c>
      <c r="C256" s="100" t="s">
        <v>1078</v>
      </c>
      <c r="D256" s="100" t="s">
        <v>609</v>
      </c>
      <c r="E256" s="110">
        <v>40057</v>
      </c>
      <c r="F256" s="102">
        <v>846.59</v>
      </c>
      <c r="G256" s="104" t="s">
        <v>396</v>
      </c>
      <c r="H256" s="91" t="s">
        <v>150</v>
      </c>
    </row>
    <row r="257" spans="1:8" s="88" customFormat="1" ht="45.95" customHeight="1">
      <c r="A257" s="87">
        <v>1</v>
      </c>
      <c r="B257" s="99" t="s">
        <v>261</v>
      </c>
      <c r="C257" s="100" t="s">
        <v>230</v>
      </c>
      <c r="D257" s="100" t="s">
        <v>609</v>
      </c>
      <c r="E257" s="110">
        <v>39818</v>
      </c>
      <c r="F257" s="102">
        <v>1836.02</v>
      </c>
      <c r="G257" s="100" t="s">
        <v>396</v>
      </c>
      <c r="H257" s="91" t="s">
        <v>713</v>
      </c>
    </row>
    <row r="258" spans="1:8" s="88" customFormat="1" ht="45.95" customHeight="1">
      <c r="A258" s="87">
        <v>1</v>
      </c>
      <c r="B258" s="99" t="s">
        <v>819</v>
      </c>
      <c r="C258" s="100" t="s">
        <v>140</v>
      </c>
      <c r="D258" s="100" t="s">
        <v>1120</v>
      </c>
      <c r="E258" s="110">
        <v>41130</v>
      </c>
      <c r="F258" s="102">
        <v>1108.25</v>
      </c>
      <c r="G258" s="104" t="s">
        <v>396</v>
      </c>
      <c r="H258" s="91" t="s">
        <v>713</v>
      </c>
    </row>
    <row r="259" spans="1:8" s="88" customFormat="1" ht="45.95" customHeight="1">
      <c r="A259" s="87">
        <v>1</v>
      </c>
      <c r="B259" s="99" t="s">
        <v>315</v>
      </c>
      <c r="C259" s="100" t="s">
        <v>144</v>
      </c>
      <c r="D259" s="100" t="s">
        <v>103</v>
      </c>
      <c r="E259" s="110">
        <v>33092</v>
      </c>
      <c r="F259" s="102">
        <v>2163</v>
      </c>
      <c r="G259" s="104" t="s">
        <v>395</v>
      </c>
      <c r="H259" s="91" t="s">
        <v>150</v>
      </c>
    </row>
    <row r="260" spans="1:8" s="88" customFormat="1" ht="45.95" customHeight="1">
      <c r="A260" s="87">
        <v>1</v>
      </c>
      <c r="B260" s="99" t="s">
        <v>746</v>
      </c>
      <c r="C260" s="100" t="s">
        <v>116</v>
      </c>
      <c r="D260" s="100" t="s">
        <v>511</v>
      </c>
      <c r="E260" s="110">
        <v>41128</v>
      </c>
      <c r="F260" s="102">
        <v>641.11</v>
      </c>
      <c r="G260" s="104" t="s">
        <v>396</v>
      </c>
      <c r="H260" s="91" t="s">
        <v>150</v>
      </c>
    </row>
    <row r="261" spans="1:8" s="88" customFormat="1" ht="45.95" customHeight="1">
      <c r="A261" s="87">
        <v>1</v>
      </c>
      <c r="B261" s="99" t="s">
        <v>290</v>
      </c>
      <c r="C261" s="100" t="s">
        <v>149</v>
      </c>
      <c r="D261" s="100" t="s">
        <v>291</v>
      </c>
      <c r="E261" s="110">
        <v>38504</v>
      </c>
      <c r="F261" s="102">
        <v>1003.4</v>
      </c>
      <c r="G261" s="104" t="s">
        <v>396</v>
      </c>
      <c r="H261" s="91" t="s">
        <v>150</v>
      </c>
    </row>
    <row r="262" spans="1:8" s="88" customFormat="1" ht="45.95" customHeight="1">
      <c r="A262" s="87">
        <v>1</v>
      </c>
      <c r="B262" s="99" t="s">
        <v>282</v>
      </c>
      <c r="C262" s="100" t="s">
        <v>230</v>
      </c>
      <c r="D262" s="100" t="s">
        <v>283</v>
      </c>
      <c r="E262" s="110">
        <v>37561</v>
      </c>
      <c r="F262" s="102">
        <v>1955.5</v>
      </c>
      <c r="G262" s="104" t="s">
        <v>396</v>
      </c>
      <c r="H262" s="91" t="s">
        <v>713</v>
      </c>
    </row>
    <row r="263" spans="1:8" s="88" customFormat="1" ht="45.95" customHeight="1">
      <c r="A263" s="87">
        <v>1</v>
      </c>
      <c r="B263" s="99" t="s">
        <v>804</v>
      </c>
      <c r="C263" s="100" t="s">
        <v>107</v>
      </c>
      <c r="D263" s="100" t="s">
        <v>741</v>
      </c>
      <c r="E263" s="110">
        <v>41141</v>
      </c>
      <c r="F263" s="102">
        <v>1200</v>
      </c>
      <c r="G263" s="100" t="s">
        <v>395</v>
      </c>
      <c r="H263" s="91" t="s">
        <v>150</v>
      </c>
    </row>
    <row r="264" spans="1:8" s="88" customFormat="1" ht="45.95" customHeight="1">
      <c r="A264" s="87">
        <v>1</v>
      </c>
      <c r="B264" s="99" t="s">
        <v>487</v>
      </c>
      <c r="C264" s="100" t="s">
        <v>136</v>
      </c>
      <c r="D264" s="100" t="s">
        <v>138</v>
      </c>
      <c r="E264" s="110">
        <v>38936</v>
      </c>
      <c r="F264" s="169">
        <v>2420.5</v>
      </c>
      <c r="G264" s="104" t="s">
        <v>395</v>
      </c>
      <c r="H264" s="91" t="s">
        <v>150</v>
      </c>
    </row>
    <row r="265" spans="1:8" s="88" customFormat="1" ht="45.95" customHeight="1">
      <c r="A265" s="87">
        <v>1</v>
      </c>
      <c r="B265" s="147" t="s">
        <v>1080</v>
      </c>
      <c r="C265" s="106" t="s">
        <v>154</v>
      </c>
      <c r="D265" s="181" t="s">
        <v>1082</v>
      </c>
      <c r="E265" s="110">
        <v>42009</v>
      </c>
      <c r="F265" s="180">
        <v>750</v>
      </c>
      <c r="G265" s="106" t="s">
        <v>398</v>
      </c>
      <c r="H265" s="91" t="s">
        <v>150</v>
      </c>
    </row>
    <row r="266" spans="1:8" s="88" customFormat="1" ht="45.95" customHeight="1">
      <c r="A266" s="87">
        <v>1</v>
      </c>
      <c r="B266" s="182" t="s">
        <v>424</v>
      </c>
      <c r="C266" s="143" t="s">
        <v>123</v>
      </c>
      <c r="D266" s="100" t="s">
        <v>423</v>
      </c>
      <c r="E266" s="110">
        <v>41791</v>
      </c>
      <c r="F266" s="102">
        <v>2080.58</v>
      </c>
      <c r="G266" s="107" t="s">
        <v>396</v>
      </c>
      <c r="H266" s="91" t="s">
        <v>150</v>
      </c>
    </row>
    <row r="267" spans="1:8" s="88" customFormat="1" ht="45.95" customHeight="1">
      <c r="A267" s="87">
        <v>1</v>
      </c>
      <c r="B267" s="99" t="s">
        <v>662</v>
      </c>
      <c r="C267" s="120" t="s">
        <v>185</v>
      </c>
      <c r="D267" s="100" t="s">
        <v>95</v>
      </c>
      <c r="E267" s="110">
        <v>40360</v>
      </c>
      <c r="F267" s="102">
        <v>1108.25</v>
      </c>
      <c r="G267" s="104" t="s">
        <v>395</v>
      </c>
      <c r="H267" s="91" t="s">
        <v>150</v>
      </c>
    </row>
    <row r="268" spans="1:8" s="88" customFormat="1" ht="45" customHeight="1">
      <c r="A268" s="87">
        <v>1</v>
      </c>
      <c r="B268" s="150" t="s">
        <v>1412</v>
      </c>
      <c r="C268" s="120" t="s">
        <v>1085</v>
      </c>
      <c r="D268" s="139" t="s">
        <v>1086</v>
      </c>
      <c r="E268" s="110">
        <v>42223</v>
      </c>
      <c r="F268" s="151">
        <v>2000</v>
      </c>
      <c r="G268" s="184" t="s">
        <v>398</v>
      </c>
      <c r="H268" s="91" t="s">
        <v>150</v>
      </c>
    </row>
    <row r="269" spans="1:8" s="88" customFormat="1" ht="45.95" customHeight="1">
      <c r="A269" s="87">
        <v>1</v>
      </c>
      <c r="B269" s="113" t="s">
        <v>510</v>
      </c>
      <c r="C269" s="120" t="s">
        <v>136</v>
      </c>
      <c r="D269" s="112" t="s">
        <v>511</v>
      </c>
      <c r="E269" s="110">
        <v>40485</v>
      </c>
      <c r="F269" s="114">
        <v>2500</v>
      </c>
      <c r="G269" s="112" t="s">
        <v>398</v>
      </c>
      <c r="H269" s="91" t="s">
        <v>150</v>
      </c>
    </row>
    <row r="270" spans="1:8" s="88" customFormat="1" ht="45.95" customHeight="1">
      <c r="A270" s="87">
        <v>1</v>
      </c>
      <c r="B270" s="113" t="s">
        <v>1087</v>
      </c>
      <c r="C270" s="112" t="s">
        <v>127</v>
      </c>
      <c r="D270" s="112" t="s">
        <v>619</v>
      </c>
      <c r="E270" s="110">
        <v>42065</v>
      </c>
      <c r="F270" s="114">
        <v>2034.08</v>
      </c>
      <c r="G270" s="117" t="s">
        <v>398</v>
      </c>
      <c r="H270" s="118" t="s">
        <v>150</v>
      </c>
    </row>
    <row r="271" spans="1:8" s="88" customFormat="1" ht="45.95" customHeight="1">
      <c r="A271" s="87">
        <v>1</v>
      </c>
      <c r="B271" s="113" t="s">
        <v>1416</v>
      </c>
      <c r="C271" s="112" t="s">
        <v>1418</v>
      </c>
      <c r="D271" s="112" t="s">
        <v>95</v>
      </c>
      <c r="E271" s="110">
        <v>42696</v>
      </c>
      <c r="F271" s="114">
        <v>521.12</v>
      </c>
      <c r="G271" s="120" t="s">
        <v>396</v>
      </c>
      <c r="H271" s="118" t="s">
        <v>150</v>
      </c>
    </row>
    <row r="272" spans="1:8" s="88" customFormat="1" ht="45.95" customHeight="1">
      <c r="A272" s="87">
        <v>1</v>
      </c>
      <c r="B272" s="99" t="s">
        <v>1089</v>
      </c>
      <c r="C272" s="100" t="s">
        <v>1090</v>
      </c>
      <c r="D272" s="100" t="s">
        <v>118</v>
      </c>
      <c r="E272" s="110">
        <v>41792</v>
      </c>
      <c r="F272" s="102">
        <v>521.72</v>
      </c>
      <c r="G272" s="120" t="s">
        <v>396</v>
      </c>
      <c r="H272" s="91" t="s">
        <v>713</v>
      </c>
    </row>
    <row r="273" spans="1:8" s="88" customFormat="1" ht="45.95" customHeight="1">
      <c r="A273" s="87">
        <v>1</v>
      </c>
      <c r="B273" s="99" t="s">
        <v>280</v>
      </c>
      <c r="C273" s="100" t="s">
        <v>136</v>
      </c>
      <c r="D273" s="100" t="s">
        <v>281</v>
      </c>
      <c r="E273" s="110">
        <v>31352</v>
      </c>
      <c r="F273" s="102">
        <v>2645.64</v>
      </c>
      <c r="G273" s="104" t="s">
        <v>395</v>
      </c>
      <c r="H273" s="91" t="s">
        <v>150</v>
      </c>
    </row>
    <row r="274" spans="1:8" s="88" customFormat="1" ht="45.95" customHeight="1">
      <c r="A274" s="87">
        <v>1</v>
      </c>
      <c r="B274" s="185" t="s">
        <v>1092</v>
      </c>
      <c r="C274" s="176" t="s">
        <v>1094</v>
      </c>
      <c r="D274" s="112" t="s">
        <v>1421</v>
      </c>
      <c r="E274" s="110">
        <v>42148</v>
      </c>
      <c r="F274" s="186">
        <v>788.29</v>
      </c>
      <c r="G274" s="176" t="s">
        <v>395</v>
      </c>
      <c r="H274" s="91" t="s">
        <v>150</v>
      </c>
    </row>
    <row r="275" spans="1:8" s="88" customFormat="1" ht="45.95" customHeight="1">
      <c r="A275" s="87">
        <v>1</v>
      </c>
      <c r="B275" s="113" t="s">
        <v>83</v>
      </c>
      <c r="C275" s="112" t="s">
        <v>246</v>
      </c>
      <c r="D275" s="112" t="s">
        <v>103</v>
      </c>
      <c r="E275" s="110">
        <v>38808</v>
      </c>
      <c r="F275" s="114">
        <v>1342.8</v>
      </c>
      <c r="G275" s="112" t="s">
        <v>396</v>
      </c>
      <c r="H275" s="118" t="s">
        <v>150</v>
      </c>
    </row>
    <row r="276" spans="1:8" s="88" customFormat="1" ht="45.95" customHeight="1">
      <c r="A276" s="87">
        <v>1</v>
      </c>
      <c r="B276" s="113" t="s">
        <v>1096</v>
      </c>
      <c r="C276" s="112" t="s">
        <v>922</v>
      </c>
      <c r="D276" s="112" t="s">
        <v>103</v>
      </c>
      <c r="E276" s="110">
        <v>42168</v>
      </c>
      <c r="F276" s="114">
        <v>1240.68</v>
      </c>
      <c r="G276" s="176" t="s">
        <v>395</v>
      </c>
      <c r="H276" s="91" t="s">
        <v>150</v>
      </c>
    </row>
    <row r="277" spans="1:8" s="88" customFormat="1" ht="45.95" customHeight="1">
      <c r="A277" s="87">
        <v>1</v>
      </c>
      <c r="B277" s="99" t="s">
        <v>1424</v>
      </c>
      <c r="C277" s="112" t="s">
        <v>112</v>
      </c>
      <c r="D277" s="112" t="s">
        <v>518</v>
      </c>
      <c r="E277" s="110">
        <v>42527</v>
      </c>
      <c r="F277" s="114">
        <v>641.11</v>
      </c>
      <c r="G277" s="176" t="s">
        <v>395</v>
      </c>
      <c r="H277" s="91" t="s">
        <v>150</v>
      </c>
    </row>
    <row r="278" spans="1:8" s="88" customFormat="1" ht="45.95" customHeight="1">
      <c r="A278" s="87">
        <v>1</v>
      </c>
      <c r="B278" s="99" t="s">
        <v>1427</v>
      </c>
      <c r="C278" s="112" t="s">
        <v>112</v>
      </c>
      <c r="D278" s="112" t="s">
        <v>518</v>
      </c>
      <c r="E278" s="110">
        <v>42563</v>
      </c>
      <c r="F278" s="114">
        <v>641.11</v>
      </c>
      <c r="G278" s="176" t="s">
        <v>395</v>
      </c>
      <c r="H278" s="91" t="s">
        <v>713</v>
      </c>
    </row>
    <row r="279" spans="1:8" s="88" customFormat="1" ht="45.95" customHeight="1">
      <c r="A279" s="87">
        <v>1</v>
      </c>
      <c r="B279" s="113" t="s">
        <v>1097</v>
      </c>
      <c r="C279" s="112" t="s">
        <v>121</v>
      </c>
      <c r="D279" s="112" t="s">
        <v>92</v>
      </c>
      <c r="E279" s="110">
        <v>42168</v>
      </c>
      <c r="F279" s="114">
        <v>490.6</v>
      </c>
      <c r="G279" s="176" t="s">
        <v>395</v>
      </c>
      <c r="H279" s="91" t="s">
        <v>150</v>
      </c>
    </row>
    <row r="280" spans="1:8" s="88" customFormat="1" ht="45.95" customHeight="1">
      <c r="A280" s="87">
        <v>1</v>
      </c>
      <c r="B280" s="99" t="s">
        <v>442</v>
      </c>
      <c r="C280" s="120" t="s">
        <v>187</v>
      </c>
      <c r="D280" s="120" t="s">
        <v>100</v>
      </c>
      <c r="E280" s="110">
        <v>41792</v>
      </c>
      <c r="F280" s="102">
        <v>3174.76</v>
      </c>
      <c r="G280" s="104" t="s">
        <v>395</v>
      </c>
      <c r="H280" s="91" t="s">
        <v>150</v>
      </c>
    </row>
    <row r="281" spans="1:8" s="88" customFormat="1" ht="45.95" customHeight="1">
      <c r="A281" s="87">
        <v>1</v>
      </c>
      <c r="B281" s="113" t="s">
        <v>597</v>
      </c>
      <c r="C281" s="112" t="s">
        <v>110</v>
      </c>
      <c r="D281" s="112" t="s">
        <v>1100</v>
      </c>
      <c r="E281" s="110">
        <v>41836</v>
      </c>
      <c r="F281" s="102">
        <v>715.02</v>
      </c>
      <c r="G281" s="120" t="s">
        <v>398</v>
      </c>
      <c r="H281" s="91" t="s">
        <v>150</v>
      </c>
    </row>
    <row r="282" spans="1:8" s="88" customFormat="1" ht="45.95" customHeight="1">
      <c r="A282" s="87">
        <v>1</v>
      </c>
      <c r="B282" s="113" t="s">
        <v>1101</v>
      </c>
      <c r="C282" s="112" t="s">
        <v>151</v>
      </c>
      <c r="D282" s="112" t="s">
        <v>511</v>
      </c>
      <c r="E282" s="110">
        <v>40302</v>
      </c>
      <c r="F282" s="114">
        <v>846.59</v>
      </c>
      <c r="G282" s="112" t="s">
        <v>396</v>
      </c>
      <c r="H282" s="118" t="s">
        <v>713</v>
      </c>
    </row>
    <row r="283" spans="1:8" s="88" customFormat="1" ht="45.95" customHeight="1">
      <c r="A283" s="87">
        <v>1</v>
      </c>
      <c r="B283" s="99" t="s">
        <v>386</v>
      </c>
      <c r="C283" s="100" t="s">
        <v>131</v>
      </c>
      <c r="D283" s="100" t="s">
        <v>130</v>
      </c>
      <c r="E283" s="110">
        <v>41640</v>
      </c>
      <c r="F283" s="102">
        <v>1373.12</v>
      </c>
      <c r="G283" s="104" t="s">
        <v>395</v>
      </c>
      <c r="H283" s="91" t="s">
        <v>150</v>
      </c>
    </row>
    <row r="284" spans="1:8" s="88" customFormat="1" ht="45.95" customHeight="1">
      <c r="A284" s="87">
        <v>1</v>
      </c>
      <c r="B284" s="99" t="s">
        <v>318</v>
      </c>
      <c r="C284" s="100" t="s">
        <v>145</v>
      </c>
      <c r="D284" s="100" t="s">
        <v>1103</v>
      </c>
      <c r="E284" s="110">
        <v>28198</v>
      </c>
      <c r="F284" s="102">
        <v>1555.51</v>
      </c>
      <c r="G284" s="104" t="s">
        <v>396</v>
      </c>
      <c r="H284" s="91" t="s">
        <v>713</v>
      </c>
    </row>
    <row r="285" spans="1:8" s="88" customFormat="1" ht="45.95" customHeight="1">
      <c r="A285" s="87">
        <v>1</v>
      </c>
      <c r="B285" s="99" t="s">
        <v>808</v>
      </c>
      <c r="C285" s="100" t="s">
        <v>134</v>
      </c>
      <c r="D285" s="100" t="s">
        <v>343</v>
      </c>
      <c r="E285" s="110">
        <v>41306</v>
      </c>
      <c r="F285" s="102">
        <v>479.74</v>
      </c>
      <c r="G285" s="104" t="s">
        <v>395</v>
      </c>
      <c r="H285" s="91" t="s">
        <v>713</v>
      </c>
    </row>
    <row r="286" spans="1:8" s="88" customFormat="1" ht="45.95" customHeight="1">
      <c r="A286" s="87">
        <v>1</v>
      </c>
      <c r="B286" s="99" t="s">
        <v>317</v>
      </c>
      <c r="C286" s="100" t="s">
        <v>136</v>
      </c>
      <c r="D286" s="100" t="s">
        <v>130</v>
      </c>
      <c r="E286" s="110">
        <v>32295</v>
      </c>
      <c r="F286" s="102">
        <v>2645.64</v>
      </c>
      <c r="G286" s="104" t="s">
        <v>395</v>
      </c>
      <c r="H286" s="91" t="s">
        <v>150</v>
      </c>
    </row>
    <row r="287" spans="1:8" s="88" customFormat="1" ht="45.95" customHeight="1">
      <c r="A287" s="87">
        <v>1</v>
      </c>
      <c r="B287" s="99" t="s">
        <v>326</v>
      </c>
      <c r="C287" s="100" t="s">
        <v>140</v>
      </c>
      <c r="D287" s="100" t="s">
        <v>225</v>
      </c>
      <c r="E287" s="110">
        <v>36577</v>
      </c>
      <c r="F287" s="102">
        <v>1108.25</v>
      </c>
      <c r="G287" s="104" t="s">
        <v>396</v>
      </c>
      <c r="H287" s="91" t="s">
        <v>713</v>
      </c>
    </row>
    <row r="288" spans="1:8" s="88" customFormat="1" ht="45.95" customHeight="1">
      <c r="A288" s="87">
        <v>1</v>
      </c>
      <c r="B288" s="99" t="s">
        <v>427</v>
      </c>
      <c r="C288" s="100" t="s">
        <v>149</v>
      </c>
      <c r="D288" s="100" t="s">
        <v>426</v>
      </c>
      <c r="E288" s="110">
        <v>40135</v>
      </c>
      <c r="F288" s="102">
        <v>1003.4</v>
      </c>
      <c r="G288" s="100" t="s">
        <v>396</v>
      </c>
      <c r="H288" s="91" t="s">
        <v>713</v>
      </c>
    </row>
    <row r="289" spans="1:8" s="88" customFormat="1" ht="45.95" customHeight="1">
      <c r="A289" s="87">
        <v>1</v>
      </c>
      <c r="B289" s="99" t="s">
        <v>327</v>
      </c>
      <c r="C289" s="100" t="s">
        <v>140</v>
      </c>
      <c r="D289" s="100" t="s">
        <v>143</v>
      </c>
      <c r="E289" s="110">
        <v>28982</v>
      </c>
      <c r="F289" s="102">
        <v>1108.25</v>
      </c>
      <c r="G289" s="104" t="s">
        <v>396</v>
      </c>
      <c r="H289" s="91" t="s">
        <v>713</v>
      </c>
    </row>
    <row r="290" spans="1:8" s="88" customFormat="1" ht="45.95" customHeight="1">
      <c r="A290" s="87">
        <v>1</v>
      </c>
      <c r="B290" s="99" t="s">
        <v>236</v>
      </c>
      <c r="C290" s="100" t="s">
        <v>107</v>
      </c>
      <c r="D290" s="100" t="s">
        <v>237</v>
      </c>
      <c r="E290" s="110">
        <v>34702</v>
      </c>
      <c r="F290" s="102">
        <v>1240.68</v>
      </c>
      <c r="G290" s="104" t="s">
        <v>396</v>
      </c>
      <c r="H290" s="91" t="s">
        <v>150</v>
      </c>
    </row>
    <row r="291" spans="1:8" s="88" customFormat="1" ht="45.95" customHeight="1">
      <c r="A291" s="87">
        <v>1</v>
      </c>
      <c r="B291" s="99" t="s">
        <v>299</v>
      </c>
      <c r="C291" s="100" t="s">
        <v>110</v>
      </c>
      <c r="D291" s="100" t="s">
        <v>601</v>
      </c>
      <c r="E291" s="110">
        <v>39041</v>
      </c>
      <c r="F291" s="102">
        <v>715.02</v>
      </c>
      <c r="G291" s="104" t="s">
        <v>396</v>
      </c>
      <c r="H291" s="91" t="s">
        <v>150</v>
      </c>
    </row>
    <row r="292" spans="1:8" s="88" customFormat="1" ht="45.95" customHeight="1">
      <c r="A292" s="87">
        <v>1</v>
      </c>
      <c r="B292" s="99" t="s">
        <v>47</v>
      </c>
      <c r="C292" s="100" t="s">
        <v>107</v>
      </c>
      <c r="D292" s="100" t="s">
        <v>48</v>
      </c>
      <c r="E292" s="110">
        <v>36528</v>
      </c>
      <c r="F292" s="102">
        <v>1240.68</v>
      </c>
      <c r="G292" s="104" t="s">
        <v>396</v>
      </c>
      <c r="H292" s="91" t="s">
        <v>713</v>
      </c>
    </row>
    <row r="293" spans="1:8" s="88" customFormat="1" ht="45.95" customHeight="1">
      <c r="A293" s="87">
        <v>1</v>
      </c>
      <c r="B293" s="99" t="s">
        <v>1104</v>
      </c>
      <c r="C293" s="100" t="s">
        <v>149</v>
      </c>
      <c r="D293" s="100" t="s">
        <v>95</v>
      </c>
      <c r="E293" s="110">
        <v>40182</v>
      </c>
      <c r="F293" s="102">
        <v>1003.4</v>
      </c>
      <c r="G293" s="104" t="s">
        <v>396</v>
      </c>
      <c r="H293" s="91" t="s">
        <v>150</v>
      </c>
    </row>
    <row r="294" spans="1:8" s="88" customFormat="1" ht="45.95" customHeight="1">
      <c r="A294" s="87">
        <v>1</v>
      </c>
      <c r="B294" s="187" t="s">
        <v>488</v>
      </c>
      <c r="C294" s="188" t="s">
        <v>194</v>
      </c>
      <c r="D294" s="188" t="s">
        <v>130</v>
      </c>
      <c r="E294" s="189">
        <v>40182</v>
      </c>
      <c r="F294" s="192">
        <f>2942.71*0.85</f>
        <v>2501.3035</v>
      </c>
      <c r="G294" s="188" t="s">
        <v>395</v>
      </c>
      <c r="H294" s="128" t="s">
        <v>713</v>
      </c>
    </row>
    <row r="295" spans="1:8" s="88" customFormat="1" ht="45.95" customHeight="1">
      <c r="A295" s="87">
        <v>1</v>
      </c>
      <c r="B295" s="99" t="s">
        <v>613</v>
      </c>
      <c r="C295" s="100" t="s">
        <v>140</v>
      </c>
      <c r="D295" s="100" t="s">
        <v>511</v>
      </c>
      <c r="E295" s="110">
        <v>40743</v>
      </c>
      <c r="F295" s="102">
        <v>1108.25</v>
      </c>
      <c r="G295" s="104" t="s">
        <v>396</v>
      </c>
      <c r="H295" s="91" t="s">
        <v>713</v>
      </c>
    </row>
    <row r="296" spans="1:8" s="88" customFormat="1" ht="45.95" customHeight="1">
      <c r="A296" s="87">
        <v>1</v>
      </c>
      <c r="B296" s="99" t="s">
        <v>438</v>
      </c>
      <c r="C296" s="100" t="s">
        <v>151</v>
      </c>
      <c r="D296" s="100" t="s">
        <v>92</v>
      </c>
      <c r="E296" s="110">
        <v>40042</v>
      </c>
      <c r="F296" s="102">
        <v>846.59</v>
      </c>
      <c r="G296" s="100" t="s">
        <v>396</v>
      </c>
      <c r="H296" s="106" t="s">
        <v>150</v>
      </c>
    </row>
    <row r="297" spans="1:8" s="88" customFormat="1" ht="45.95" customHeight="1">
      <c r="A297" s="87">
        <v>1</v>
      </c>
      <c r="B297" s="99" t="s">
        <v>604</v>
      </c>
      <c r="C297" s="100" t="s">
        <v>107</v>
      </c>
      <c r="D297" s="100" t="s">
        <v>605</v>
      </c>
      <c r="E297" s="110">
        <v>40819</v>
      </c>
      <c r="F297" s="102">
        <v>1240.68</v>
      </c>
      <c r="G297" s="142" t="s">
        <v>396</v>
      </c>
      <c r="H297" s="91" t="s">
        <v>713</v>
      </c>
    </row>
    <row r="298" spans="1:8" s="88" customFormat="1" ht="45.95" customHeight="1">
      <c r="A298" s="87">
        <v>1</v>
      </c>
      <c r="B298" s="99" t="s">
        <v>483</v>
      </c>
      <c r="C298" s="100" t="s">
        <v>151</v>
      </c>
      <c r="D298" s="100" t="s">
        <v>482</v>
      </c>
      <c r="E298" s="110">
        <v>40274</v>
      </c>
      <c r="F298" s="102">
        <v>846.59</v>
      </c>
      <c r="G298" s="146" t="s">
        <v>396</v>
      </c>
      <c r="H298" s="91" t="s">
        <v>150</v>
      </c>
    </row>
    <row r="299" spans="1:8" s="88" customFormat="1" ht="45.95" customHeight="1">
      <c r="A299" s="87">
        <v>1</v>
      </c>
      <c r="B299" s="113" t="s">
        <v>259</v>
      </c>
      <c r="C299" s="112" t="s">
        <v>134</v>
      </c>
      <c r="D299" s="112" t="s">
        <v>260</v>
      </c>
      <c r="E299" s="110">
        <v>39667</v>
      </c>
      <c r="F299" s="114">
        <v>400</v>
      </c>
      <c r="G299" s="194" t="s">
        <v>395</v>
      </c>
      <c r="H299" s="118" t="s">
        <v>150</v>
      </c>
    </row>
    <row r="300" spans="1:8" s="88" customFormat="1" ht="45.95" customHeight="1">
      <c r="A300" s="87">
        <v>1</v>
      </c>
      <c r="B300" s="99" t="s">
        <v>1107</v>
      </c>
      <c r="C300" s="100" t="s">
        <v>116</v>
      </c>
      <c r="D300" s="100" t="s">
        <v>458</v>
      </c>
      <c r="E300" s="110">
        <v>41848</v>
      </c>
      <c r="F300" s="102">
        <v>589.27</v>
      </c>
      <c r="G300" s="100" t="s">
        <v>396</v>
      </c>
      <c r="H300" s="91" t="s">
        <v>150</v>
      </c>
    </row>
    <row r="301" spans="1:8" s="88" customFormat="1" ht="45.95" customHeight="1">
      <c r="A301" s="87">
        <v>1</v>
      </c>
      <c r="B301" s="99" t="s">
        <v>319</v>
      </c>
      <c r="C301" s="100" t="s">
        <v>145</v>
      </c>
      <c r="D301" s="100" t="s">
        <v>130</v>
      </c>
      <c r="E301" s="110">
        <v>35534</v>
      </c>
      <c r="F301" s="102">
        <v>1555.51</v>
      </c>
      <c r="G301" s="104" t="s">
        <v>396</v>
      </c>
      <c r="H301" s="91" t="s">
        <v>713</v>
      </c>
    </row>
    <row r="302" spans="1:8" s="88" customFormat="1" ht="45.95" customHeight="1">
      <c r="A302" s="87">
        <v>1</v>
      </c>
      <c r="B302" s="99" t="s">
        <v>715</v>
      </c>
      <c r="C302" s="100" t="s">
        <v>185</v>
      </c>
      <c r="D302" s="100" t="s">
        <v>103</v>
      </c>
      <c r="E302" s="110">
        <v>41366</v>
      </c>
      <c r="F302" s="102">
        <v>1300</v>
      </c>
      <c r="G302" s="120" t="s">
        <v>398</v>
      </c>
      <c r="H302" s="91" t="s">
        <v>150</v>
      </c>
    </row>
    <row r="303" spans="1:8" s="88" customFormat="1" ht="45.95" customHeight="1">
      <c r="A303" s="87">
        <v>1</v>
      </c>
      <c r="B303" s="99" t="s">
        <v>333</v>
      </c>
      <c r="C303" s="100" t="s">
        <v>202</v>
      </c>
      <c r="D303" s="120" t="s">
        <v>334</v>
      </c>
      <c r="E303" s="110">
        <v>33609</v>
      </c>
      <c r="F303" s="102">
        <v>919.14</v>
      </c>
      <c r="G303" s="104" t="s">
        <v>396</v>
      </c>
      <c r="H303" s="91" t="s">
        <v>150</v>
      </c>
    </row>
    <row r="304" spans="1:8" s="88" customFormat="1" ht="45.95" customHeight="1">
      <c r="A304" s="87">
        <v>1</v>
      </c>
      <c r="B304" s="99" t="s">
        <v>1110</v>
      </c>
      <c r="C304" s="100" t="s">
        <v>149</v>
      </c>
      <c r="D304" s="100" t="s">
        <v>518</v>
      </c>
      <c r="E304" s="110">
        <v>41848</v>
      </c>
      <c r="F304" s="102">
        <v>1003.4</v>
      </c>
      <c r="G304" s="104" t="s">
        <v>396</v>
      </c>
      <c r="H304" s="91" t="s">
        <v>150</v>
      </c>
    </row>
    <row r="305" spans="1:8" s="88" customFormat="1" ht="45.95" customHeight="1">
      <c r="A305" s="87">
        <v>1</v>
      </c>
      <c r="B305" s="99" t="s">
        <v>603</v>
      </c>
      <c r="C305" s="100" t="s">
        <v>818</v>
      </c>
      <c r="D305" s="100" t="s">
        <v>73</v>
      </c>
      <c r="E305" s="110">
        <v>40422</v>
      </c>
      <c r="F305" s="102">
        <v>715.02</v>
      </c>
      <c r="G305" s="100" t="s">
        <v>396</v>
      </c>
      <c r="H305" s="91" t="s">
        <v>150</v>
      </c>
    </row>
    <row r="306" spans="1:8" s="88" customFormat="1" ht="45.95" customHeight="1">
      <c r="A306" s="87">
        <v>1</v>
      </c>
      <c r="B306" s="135" t="s">
        <v>263</v>
      </c>
      <c r="C306" s="100" t="s">
        <v>154</v>
      </c>
      <c r="D306" s="120" t="s">
        <v>167</v>
      </c>
      <c r="E306" s="110">
        <v>38481</v>
      </c>
      <c r="F306" s="102">
        <v>788.29</v>
      </c>
      <c r="G306" s="104" t="s">
        <v>396</v>
      </c>
      <c r="H306" s="91" t="s">
        <v>713</v>
      </c>
    </row>
    <row r="307" spans="1:8" s="88" customFormat="1" ht="45.95" customHeight="1">
      <c r="A307" s="87">
        <v>1</v>
      </c>
      <c r="B307" s="99" t="s">
        <v>328</v>
      </c>
      <c r="C307" s="100" t="s">
        <v>149</v>
      </c>
      <c r="D307" s="100" t="s">
        <v>130</v>
      </c>
      <c r="E307" s="110">
        <v>35534</v>
      </c>
      <c r="F307" s="102">
        <v>1003.4</v>
      </c>
      <c r="G307" s="104" t="s">
        <v>396</v>
      </c>
      <c r="H307" s="91" t="s">
        <v>150</v>
      </c>
    </row>
    <row r="308" spans="1:8" s="88" customFormat="1" ht="45.95" customHeight="1">
      <c r="A308" s="87">
        <v>1</v>
      </c>
      <c r="B308" s="99" t="s">
        <v>810</v>
      </c>
      <c r="C308" s="100" t="s">
        <v>110</v>
      </c>
      <c r="D308" s="100" t="s">
        <v>518</v>
      </c>
      <c r="E308" s="110">
        <v>41204</v>
      </c>
      <c r="F308" s="102">
        <v>700</v>
      </c>
      <c r="G308" s="100" t="s">
        <v>395</v>
      </c>
      <c r="H308" s="91" t="s">
        <v>150</v>
      </c>
    </row>
    <row r="309" spans="1:8" s="88" customFormat="1" ht="45.95" customHeight="1">
      <c r="A309" s="87">
        <v>1</v>
      </c>
      <c r="B309" s="99" t="s">
        <v>32</v>
      </c>
      <c r="C309" s="100" t="s">
        <v>116</v>
      </c>
      <c r="D309" s="100" t="s">
        <v>366</v>
      </c>
      <c r="E309" s="110">
        <v>38474</v>
      </c>
      <c r="F309" s="102">
        <v>589.27</v>
      </c>
      <c r="G309" s="104" t="s">
        <v>396</v>
      </c>
      <c r="H309" s="91" t="s">
        <v>150</v>
      </c>
    </row>
    <row r="310" spans="1:8" s="88" customFormat="1" ht="45.95" customHeight="1">
      <c r="A310" s="87">
        <v>1</v>
      </c>
      <c r="B310" s="99" t="s">
        <v>1113</v>
      </c>
      <c r="C310" s="100" t="s">
        <v>112</v>
      </c>
      <c r="D310" s="100" t="s">
        <v>118</v>
      </c>
      <c r="E310" s="110">
        <v>38384</v>
      </c>
      <c r="F310" s="102">
        <v>641.11</v>
      </c>
      <c r="G310" s="104" t="s">
        <v>396</v>
      </c>
      <c r="H310" s="91" t="s">
        <v>713</v>
      </c>
    </row>
    <row r="311" spans="1:8" s="88" customFormat="1" ht="45.95" customHeight="1">
      <c r="A311" s="87">
        <v>1</v>
      </c>
      <c r="B311" s="113" t="s">
        <v>1114</v>
      </c>
      <c r="C311" s="100" t="s">
        <v>112</v>
      </c>
      <c r="D311" s="100" t="s">
        <v>1115</v>
      </c>
      <c r="E311" s="110">
        <v>41883</v>
      </c>
      <c r="F311" s="102">
        <v>641.11</v>
      </c>
      <c r="G311" s="120" t="s">
        <v>398</v>
      </c>
      <c r="H311" s="91" t="s">
        <v>150</v>
      </c>
    </row>
    <row r="312" spans="1:8" s="88" customFormat="1" ht="45.95" customHeight="1">
      <c r="A312" s="87">
        <v>1</v>
      </c>
      <c r="B312" s="113" t="s">
        <v>1116</v>
      </c>
      <c r="C312" s="112" t="s">
        <v>134</v>
      </c>
      <c r="D312" s="112" t="s">
        <v>518</v>
      </c>
      <c r="E312" s="110">
        <v>41883</v>
      </c>
      <c r="F312" s="114">
        <v>474.29</v>
      </c>
      <c r="G312" s="108" t="s">
        <v>395</v>
      </c>
      <c r="H312" s="118" t="s">
        <v>713</v>
      </c>
    </row>
    <row r="313" spans="1:8" s="88" customFormat="1" ht="45.95" customHeight="1">
      <c r="A313" s="87">
        <v>1</v>
      </c>
      <c r="B313" s="113" t="s">
        <v>1442</v>
      </c>
      <c r="C313" s="112" t="s">
        <v>185</v>
      </c>
      <c r="D313" s="112" t="s">
        <v>1443</v>
      </c>
      <c r="E313" s="110">
        <v>42629</v>
      </c>
      <c r="F313" s="114">
        <v>400</v>
      </c>
      <c r="G313" s="108" t="s">
        <v>395</v>
      </c>
      <c r="H313" s="118" t="s">
        <v>713</v>
      </c>
    </row>
    <row r="314" spans="1:8" s="88" customFormat="1" ht="45.95" customHeight="1">
      <c r="A314" s="87">
        <v>1</v>
      </c>
      <c r="B314" s="113" t="s">
        <v>1117</v>
      </c>
      <c r="C314" s="100" t="s">
        <v>246</v>
      </c>
      <c r="D314" s="100" t="s">
        <v>1119</v>
      </c>
      <c r="E314" s="110">
        <v>42170</v>
      </c>
      <c r="F314" s="102">
        <v>1595</v>
      </c>
      <c r="G314" s="120" t="s">
        <v>396</v>
      </c>
      <c r="H314" s="91" t="s">
        <v>713</v>
      </c>
    </row>
    <row r="315" spans="1:8" s="88" customFormat="1" ht="45.95" customHeight="1">
      <c r="A315" s="87">
        <v>1</v>
      </c>
      <c r="B315" s="99" t="s">
        <v>611</v>
      </c>
      <c r="C315" s="100" t="s">
        <v>202</v>
      </c>
      <c r="D315" s="100" t="s">
        <v>103</v>
      </c>
      <c r="E315" s="110">
        <v>33424</v>
      </c>
      <c r="F315" s="102">
        <v>919.14</v>
      </c>
      <c r="G315" s="104" t="s">
        <v>396</v>
      </c>
      <c r="H315" s="91" t="s">
        <v>150</v>
      </c>
    </row>
    <row r="316" spans="1:8" s="88" customFormat="1" ht="45.95" customHeight="1">
      <c r="A316" s="87">
        <v>1</v>
      </c>
      <c r="B316" s="99" t="s">
        <v>238</v>
      </c>
      <c r="C316" s="100" t="s">
        <v>107</v>
      </c>
      <c r="D316" s="100" t="s">
        <v>130</v>
      </c>
      <c r="E316" s="110">
        <v>34610</v>
      </c>
      <c r="F316" s="102">
        <v>1240.68</v>
      </c>
      <c r="G316" s="142" t="s">
        <v>396</v>
      </c>
      <c r="H316" s="91" t="s">
        <v>713</v>
      </c>
    </row>
    <row r="317" spans="1:8" s="88" customFormat="1" ht="45.95" customHeight="1">
      <c r="A317" s="87">
        <v>1</v>
      </c>
      <c r="B317" s="99" t="s">
        <v>201</v>
      </c>
      <c r="C317" s="100" t="s">
        <v>127</v>
      </c>
      <c r="D317" s="100" t="s">
        <v>103</v>
      </c>
      <c r="E317" s="110">
        <v>36809</v>
      </c>
      <c r="F317" s="102">
        <v>2034.08</v>
      </c>
      <c r="G317" s="104" t="s">
        <v>395</v>
      </c>
      <c r="H317" s="91" t="s">
        <v>150</v>
      </c>
    </row>
    <row r="318" spans="1:8" s="88" customFormat="1" ht="45.95" customHeight="1">
      <c r="A318" s="87">
        <v>1</v>
      </c>
      <c r="B318" s="99" t="s">
        <v>468</v>
      </c>
      <c r="C318" s="100" t="s">
        <v>151</v>
      </c>
      <c r="D318" s="100" t="s">
        <v>92</v>
      </c>
      <c r="E318" s="110">
        <v>40042</v>
      </c>
      <c r="F318" s="102">
        <v>761.93</v>
      </c>
      <c r="G318" s="100" t="s">
        <v>396</v>
      </c>
      <c r="H318" s="91" t="s">
        <v>150</v>
      </c>
    </row>
    <row r="319" spans="1:8" s="88" customFormat="1" ht="45.95" customHeight="1">
      <c r="A319" s="87">
        <v>1</v>
      </c>
      <c r="B319" s="99" t="s">
        <v>332</v>
      </c>
      <c r="C319" s="100" t="s">
        <v>202</v>
      </c>
      <c r="D319" s="100" t="s">
        <v>92</v>
      </c>
      <c r="E319" s="110">
        <v>38516</v>
      </c>
      <c r="F319" s="102">
        <v>919.14</v>
      </c>
      <c r="G319" s="104" t="s">
        <v>396</v>
      </c>
      <c r="H319" s="91" t="s">
        <v>713</v>
      </c>
    </row>
    <row r="320" spans="1:8" s="88" customFormat="1" ht="45.95" customHeight="1">
      <c r="A320" s="87">
        <v>1</v>
      </c>
      <c r="B320" s="99" t="s">
        <v>325</v>
      </c>
      <c r="C320" s="100" t="s">
        <v>140</v>
      </c>
      <c r="D320" s="100" t="s">
        <v>16</v>
      </c>
      <c r="E320" s="110">
        <v>38544</v>
      </c>
      <c r="F320" s="102">
        <v>1108.25</v>
      </c>
      <c r="G320" s="104" t="s">
        <v>396</v>
      </c>
      <c r="H320" s="91" t="s">
        <v>150</v>
      </c>
    </row>
    <row r="321" spans="1:9" s="88" customFormat="1" ht="45.95" customHeight="1">
      <c r="A321" s="87">
        <v>1</v>
      </c>
      <c r="B321" s="99" t="s">
        <v>337</v>
      </c>
      <c r="C321" s="100" t="s">
        <v>112</v>
      </c>
      <c r="D321" s="100" t="s">
        <v>338</v>
      </c>
      <c r="E321" s="110">
        <v>32690</v>
      </c>
      <c r="F321" s="102">
        <v>641.11</v>
      </c>
      <c r="G321" s="104" t="s">
        <v>396</v>
      </c>
      <c r="H321" s="91" t="s">
        <v>713</v>
      </c>
    </row>
    <row r="322" spans="1:9" s="88" customFormat="1" ht="45.95" customHeight="1">
      <c r="A322" s="87">
        <v>1</v>
      </c>
      <c r="B322" s="99" t="s">
        <v>340</v>
      </c>
      <c r="C322" s="100" t="s">
        <v>112</v>
      </c>
      <c r="D322" s="100" t="s">
        <v>92</v>
      </c>
      <c r="E322" s="110">
        <v>34228</v>
      </c>
      <c r="F322" s="102">
        <v>641.11</v>
      </c>
      <c r="G322" s="104" t="s">
        <v>396</v>
      </c>
      <c r="H322" s="91" t="s">
        <v>150</v>
      </c>
    </row>
    <row r="323" spans="1:9" s="88" customFormat="1" ht="45.95" customHeight="1">
      <c r="A323" s="87">
        <v>1</v>
      </c>
      <c r="B323" s="99" t="s">
        <v>1121</v>
      </c>
      <c r="C323" s="100" t="s">
        <v>202</v>
      </c>
      <c r="D323" s="100" t="s">
        <v>1122</v>
      </c>
      <c r="E323" s="110">
        <v>41621</v>
      </c>
      <c r="F323" s="102">
        <v>861.47</v>
      </c>
      <c r="G323" s="104" t="s">
        <v>396</v>
      </c>
      <c r="H323" s="91" t="s">
        <v>713</v>
      </c>
    </row>
    <row r="324" spans="1:9" s="88" customFormat="1" ht="45.95" customHeight="1">
      <c r="A324" s="87">
        <v>1</v>
      </c>
      <c r="B324" s="99" t="s">
        <v>678</v>
      </c>
      <c r="C324" s="100" t="s">
        <v>202</v>
      </c>
      <c r="D324" s="100" t="s">
        <v>388</v>
      </c>
      <c r="E324" s="110">
        <v>40525</v>
      </c>
      <c r="F324" s="102">
        <v>919.14</v>
      </c>
      <c r="G324" s="100" t="s">
        <v>396</v>
      </c>
      <c r="H324" s="91" t="s">
        <v>150</v>
      </c>
    </row>
    <row r="325" spans="1:9" s="88" customFormat="1" ht="45.95" customHeight="1">
      <c r="A325" s="87">
        <v>1</v>
      </c>
      <c r="B325" s="99" t="s">
        <v>618</v>
      </c>
      <c r="C325" s="100" t="s">
        <v>134</v>
      </c>
      <c r="D325" s="100" t="s">
        <v>619</v>
      </c>
      <c r="E325" s="110">
        <v>40581</v>
      </c>
      <c r="F325" s="102">
        <v>474.29</v>
      </c>
      <c r="G325" s="104" t="s">
        <v>395</v>
      </c>
      <c r="H325" s="91" t="s">
        <v>150</v>
      </c>
    </row>
    <row r="326" spans="1:9" s="88" customFormat="1" ht="45.95" customHeight="1">
      <c r="A326" s="87">
        <v>1</v>
      </c>
      <c r="B326" s="99" t="s">
        <v>322</v>
      </c>
      <c r="C326" s="100" t="s">
        <v>107</v>
      </c>
      <c r="D326" s="100" t="s">
        <v>1103</v>
      </c>
      <c r="E326" s="110">
        <v>38516</v>
      </c>
      <c r="F326" s="102">
        <v>1240.68</v>
      </c>
      <c r="G326" s="104" t="s">
        <v>396</v>
      </c>
      <c r="H326" s="91" t="s">
        <v>713</v>
      </c>
    </row>
    <row r="327" spans="1:9" s="88" customFormat="1" ht="45.95" customHeight="1">
      <c r="A327" s="87">
        <v>1</v>
      </c>
      <c r="B327" s="99" t="s">
        <v>607</v>
      </c>
      <c r="C327" s="100" t="s">
        <v>202</v>
      </c>
      <c r="D327" s="100" t="s">
        <v>609</v>
      </c>
      <c r="E327" s="110">
        <v>40280</v>
      </c>
      <c r="F327" s="102">
        <v>919.14</v>
      </c>
      <c r="G327" s="104" t="s">
        <v>396</v>
      </c>
      <c r="H327" s="91" t="s">
        <v>713</v>
      </c>
    </row>
    <row r="328" spans="1:9" s="88" customFormat="1" ht="45.95" customHeight="1">
      <c r="A328" s="87">
        <v>1</v>
      </c>
      <c r="B328" s="99" t="s">
        <v>1448</v>
      </c>
      <c r="C328" s="100" t="s">
        <v>134</v>
      </c>
      <c r="D328" s="100" t="s">
        <v>103</v>
      </c>
      <c r="E328" s="110">
        <v>42614</v>
      </c>
      <c r="F328" s="102">
        <v>521.72</v>
      </c>
      <c r="G328" s="104" t="s">
        <v>396</v>
      </c>
      <c r="H328" s="91" t="s">
        <v>150</v>
      </c>
    </row>
    <row r="329" spans="1:9" s="88" customFormat="1" ht="45.95" customHeight="1">
      <c r="A329" s="87">
        <v>1</v>
      </c>
      <c r="B329" s="99" t="s">
        <v>815</v>
      </c>
      <c r="C329" s="100" t="s">
        <v>149</v>
      </c>
      <c r="D329" s="100" t="s">
        <v>1124</v>
      </c>
      <c r="E329" s="110">
        <v>40476</v>
      </c>
      <c r="F329" s="102">
        <v>1003.4</v>
      </c>
      <c r="G329" s="104" t="s">
        <v>395</v>
      </c>
      <c r="H329" s="91" t="s">
        <v>713</v>
      </c>
    </row>
    <row r="330" spans="1:9" s="88" customFormat="1" ht="45.95" customHeight="1">
      <c r="A330" s="87">
        <v>1</v>
      </c>
      <c r="B330" s="99" t="s">
        <v>190</v>
      </c>
      <c r="C330" s="100" t="s">
        <v>191</v>
      </c>
      <c r="D330" s="100" t="s">
        <v>186</v>
      </c>
      <c r="E330" s="110">
        <v>36586</v>
      </c>
      <c r="F330" s="102">
        <v>443.6</v>
      </c>
      <c r="G330" s="104" t="s">
        <v>396</v>
      </c>
      <c r="H330" s="91" t="s">
        <v>713</v>
      </c>
    </row>
    <row r="331" spans="1:9" s="88" customFormat="1" ht="45.95" customHeight="1">
      <c r="A331" s="87">
        <v>1</v>
      </c>
      <c r="B331" s="99" t="s">
        <v>320</v>
      </c>
      <c r="C331" s="100" t="s">
        <v>131</v>
      </c>
      <c r="D331" s="100" t="s">
        <v>138</v>
      </c>
      <c r="E331" s="110">
        <v>34827</v>
      </c>
      <c r="F331" s="102">
        <v>1373.12</v>
      </c>
      <c r="G331" s="104" t="s">
        <v>396</v>
      </c>
      <c r="H331" s="91" t="s">
        <v>150</v>
      </c>
    </row>
    <row r="332" spans="1:9" s="88" customFormat="1" ht="45.95" customHeight="1">
      <c r="A332" s="87">
        <v>1</v>
      </c>
      <c r="B332" s="99" t="s">
        <v>1451</v>
      </c>
      <c r="C332" s="100" t="s">
        <v>107</v>
      </c>
      <c r="D332" s="100" t="s">
        <v>1452</v>
      </c>
      <c r="E332" s="110">
        <v>40393</v>
      </c>
      <c r="F332" s="102">
        <v>1240.68</v>
      </c>
      <c r="G332" s="104" t="s">
        <v>396</v>
      </c>
      <c r="H332" s="91" t="s">
        <v>150</v>
      </c>
      <c r="I332" s="90"/>
    </row>
    <row r="333" spans="1:9" s="88" customFormat="1" ht="45.95" customHeight="1">
      <c r="A333" s="87">
        <v>1</v>
      </c>
      <c r="B333" s="99" t="s">
        <v>610</v>
      </c>
      <c r="C333" s="100" t="s">
        <v>140</v>
      </c>
      <c r="D333" s="100" t="s">
        <v>92</v>
      </c>
      <c r="E333" s="110">
        <v>38600</v>
      </c>
      <c r="F333" s="102">
        <v>1071.54</v>
      </c>
      <c r="G333" s="142" t="s">
        <v>396</v>
      </c>
      <c r="H333" s="91" t="s">
        <v>150</v>
      </c>
    </row>
    <row r="334" spans="1:9" s="88" customFormat="1" ht="45.95" customHeight="1">
      <c r="A334" s="87">
        <v>1</v>
      </c>
      <c r="B334" s="99" t="s">
        <v>1128</v>
      </c>
      <c r="C334" s="100" t="s">
        <v>134</v>
      </c>
      <c r="D334" s="100" t="s">
        <v>95</v>
      </c>
      <c r="E334" s="110">
        <v>42317</v>
      </c>
      <c r="F334" s="102">
        <v>521.72</v>
      </c>
      <c r="G334" s="146" t="s">
        <v>396</v>
      </c>
      <c r="H334" s="91" t="s">
        <v>713</v>
      </c>
    </row>
    <row r="335" spans="1:9" s="88" customFormat="1" ht="45.95" customHeight="1">
      <c r="A335" s="87">
        <v>1</v>
      </c>
      <c r="B335" s="99" t="s">
        <v>1455</v>
      </c>
      <c r="C335" s="100" t="s">
        <v>116</v>
      </c>
      <c r="D335" s="100" t="s">
        <v>95</v>
      </c>
      <c r="E335" s="110">
        <v>42492</v>
      </c>
      <c r="F335" s="102">
        <v>589.27</v>
      </c>
      <c r="G335" s="100"/>
      <c r="H335" s="91" t="s">
        <v>150</v>
      </c>
    </row>
    <row r="336" spans="1:9" s="88" customFormat="1" ht="45.95" customHeight="1">
      <c r="A336" s="87">
        <v>1</v>
      </c>
      <c r="B336" s="99" t="s">
        <v>81</v>
      </c>
      <c r="C336" s="100" t="s">
        <v>817</v>
      </c>
      <c r="D336" s="100" t="s">
        <v>82</v>
      </c>
      <c r="E336" s="110">
        <v>38936</v>
      </c>
      <c r="F336" s="102">
        <v>1473.64</v>
      </c>
      <c r="G336" s="104" t="s">
        <v>396</v>
      </c>
      <c r="H336" s="91" t="s">
        <v>150</v>
      </c>
    </row>
    <row r="337" spans="1:8" s="88" customFormat="1" ht="45.95" customHeight="1">
      <c r="A337" s="87">
        <v>1</v>
      </c>
      <c r="B337" s="99" t="s">
        <v>1456</v>
      </c>
      <c r="C337" s="100" t="s">
        <v>1457</v>
      </c>
      <c r="D337" s="100" t="s">
        <v>95</v>
      </c>
      <c r="E337" s="110">
        <v>42614</v>
      </c>
      <c r="F337" s="102">
        <v>397.27</v>
      </c>
      <c r="G337" s="104" t="s">
        <v>396</v>
      </c>
      <c r="H337" s="91" t="s">
        <v>713</v>
      </c>
    </row>
    <row r="338" spans="1:8" s="88" customFormat="1" ht="45.95" customHeight="1">
      <c r="A338" s="87">
        <v>1</v>
      </c>
      <c r="B338" s="99" t="s">
        <v>620</v>
      </c>
      <c r="C338" s="100" t="s">
        <v>134</v>
      </c>
      <c r="D338" s="100" t="s">
        <v>621</v>
      </c>
      <c r="E338" s="110">
        <v>40609</v>
      </c>
      <c r="F338" s="102">
        <v>474.29</v>
      </c>
      <c r="G338" s="104" t="s">
        <v>395</v>
      </c>
      <c r="H338" s="91" t="s">
        <v>150</v>
      </c>
    </row>
    <row r="339" spans="1:8" s="88" customFormat="1" ht="45.95" customHeight="1">
      <c r="A339" s="87">
        <v>1</v>
      </c>
      <c r="B339" s="99" t="s">
        <v>622</v>
      </c>
      <c r="C339" s="100" t="s">
        <v>134</v>
      </c>
      <c r="D339" s="100" t="s">
        <v>518</v>
      </c>
      <c r="E339" s="110">
        <v>40609</v>
      </c>
      <c r="F339" s="102">
        <v>474.29</v>
      </c>
      <c r="G339" s="104" t="s">
        <v>395</v>
      </c>
      <c r="H339" s="91" t="s">
        <v>713</v>
      </c>
    </row>
    <row r="340" spans="1:8" s="88" customFormat="1" ht="45.95" customHeight="1">
      <c r="A340" s="87">
        <v>1</v>
      </c>
      <c r="B340" s="99" t="s">
        <v>623</v>
      </c>
      <c r="C340" s="100" t="s">
        <v>134</v>
      </c>
      <c r="D340" s="100" t="s">
        <v>518</v>
      </c>
      <c r="E340" s="110">
        <v>40609</v>
      </c>
      <c r="F340" s="102">
        <v>474.29</v>
      </c>
      <c r="G340" s="104" t="s">
        <v>395</v>
      </c>
      <c r="H340" s="91" t="s">
        <v>150</v>
      </c>
    </row>
    <row r="341" spans="1:8" s="88" customFormat="1" ht="45.95" customHeight="1">
      <c r="A341" s="87">
        <v>1</v>
      </c>
      <c r="B341" s="99" t="s">
        <v>821</v>
      </c>
      <c r="C341" s="100" t="s">
        <v>134</v>
      </c>
      <c r="D341" s="100" t="s">
        <v>518</v>
      </c>
      <c r="E341" s="110">
        <v>40609</v>
      </c>
      <c r="F341" s="102">
        <v>474.29</v>
      </c>
      <c r="G341" s="104" t="s">
        <v>395</v>
      </c>
      <c r="H341" s="91" t="s">
        <v>150</v>
      </c>
    </row>
    <row r="342" spans="1:8" s="88" customFormat="1" ht="45.95" customHeight="1">
      <c r="A342" s="87">
        <v>1</v>
      </c>
      <c r="B342" s="99" t="s">
        <v>624</v>
      </c>
      <c r="C342" s="100" t="s">
        <v>134</v>
      </c>
      <c r="D342" s="100" t="s">
        <v>518</v>
      </c>
      <c r="E342" s="110">
        <v>40609</v>
      </c>
      <c r="F342" s="102">
        <v>474.29</v>
      </c>
      <c r="G342" s="104" t="s">
        <v>395</v>
      </c>
      <c r="H342" s="91" t="s">
        <v>150</v>
      </c>
    </row>
    <row r="343" spans="1:8" s="88" customFormat="1" ht="45.95" customHeight="1">
      <c r="A343" s="87">
        <v>1</v>
      </c>
      <c r="B343" s="99" t="s">
        <v>823</v>
      </c>
      <c r="C343" s="100" t="s">
        <v>134</v>
      </c>
      <c r="D343" s="100" t="s">
        <v>518</v>
      </c>
      <c r="E343" s="110">
        <v>41113</v>
      </c>
      <c r="F343" s="102">
        <v>474.29</v>
      </c>
      <c r="G343" s="104" t="s">
        <v>395</v>
      </c>
      <c r="H343" s="91" t="s">
        <v>713</v>
      </c>
    </row>
    <row r="344" spans="1:8" s="88" customFormat="1" ht="45.95" customHeight="1">
      <c r="A344" s="87">
        <v>1</v>
      </c>
      <c r="B344" s="99" t="s">
        <v>1130</v>
      </c>
      <c r="C344" s="100" t="s">
        <v>191</v>
      </c>
      <c r="D344" s="100" t="s">
        <v>518</v>
      </c>
      <c r="E344" s="110">
        <v>41128</v>
      </c>
      <c r="F344" s="102">
        <v>443.6</v>
      </c>
      <c r="G344" s="104" t="s">
        <v>396</v>
      </c>
      <c r="H344" s="91" t="s">
        <v>150</v>
      </c>
    </row>
    <row r="345" spans="1:8" s="88" customFormat="1" ht="45.95" customHeight="1">
      <c r="A345" s="87">
        <v>1</v>
      </c>
      <c r="B345" s="99" t="s">
        <v>824</v>
      </c>
      <c r="C345" s="100" t="s">
        <v>134</v>
      </c>
      <c r="D345" s="100" t="s">
        <v>518</v>
      </c>
      <c r="E345" s="110">
        <v>41148</v>
      </c>
      <c r="F345" s="102">
        <v>474.29</v>
      </c>
      <c r="G345" s="104" t="s">
        <v>395</v>
      </c>
      <c r="H345" s="91" t="s">
        <v>713</v>
      </c>
    </row>
    <row r="346" spans="1:8" s="88" customFormat="1" ht="45.95" customHeight="1">
      <c r="A346" s="87">
        <v>1</v>
      </c>
      <c r="B346" s="99" t="s">
        <v>825</v>
      </c>
      <c r="C346" s="100" t="s">
        <v>134</v>
      </c>
      <c r="D346" s="100" t="s">
        <v>518</v>
      </c>
      <c r="E346" s="110">
        <v>41148</v>
      </c>
      <c r="F346" s="102">
        <v>474.29</v>
      </c>
      <c r="G346" s="104" t="s">
        <v>395</v>
      </c>
      <c r="H346" s="91" t="s">
        <v>713</v>
      </c>
    </row>
    <row r="347" spans="1:8" s="88" customFormat="1" ht="45.95" customHeight="1">
      <c r="A347" s="87">
        <v>1</v>
      </c>
      <c r="B347" s="99" t="s">
        <v>1131</v>
      </c>
      <c r="C347" s="100" t="s">
        <v>134</v>
      </c>
      <c r="D347" s="100" t="s">
        <v>1132</v>
      </c>
      <c r="E347" s="110">
        <v>41435</v>
      </c>
      <c r="F347" s="102">
        <v>474.29</v>
      </c>
      <c r="G347" s="104" t="s">
        <v>395</v>
      </c>
      <c r="H347" s="91" t="s">
        <v>150</v>
      </c>
    </row>
    <row r="348" spans="1:8" s="88" customFormat="1" ht="45.95" customHeight="1">
      <c r="A348" s="87">
        <v>1</v>
      </c>
      <c r="B348" s="99" t="s">
        <v>1133</v>
      </c>
      <c r="C348" s="100" t="s">
        <v>134</v>
      </c>
      <c r="D348" s="100" t="s">
        <v>615</v>
      </c>
      <c r="E348" s="110">
        <v>41548</v>
      </c>
      <c r="F348" s="102">
        <v>474.29</v>
      </c>
      <c r="G348" s="104" t="s">
        <v>395</v>
      </c>
      <c r="H348" s="91" t="s">
        <v>713</v>
      </c>
    </row>
    <row r="349" spans="1:8" s="88" customFormat="1" ht="45.95" customHeight="1">
      <c r="A349" s="87">
        <v>1</v>
      </c>
      <c r="B349" s="113" t="s">
        <v>1134</v>
      </c>
      <c r="C349" s="112" t="s">
        <v>134</v>
      </c>
      <c r="D349" s="112" t="s">
        <v>1135</v>
      </c>
      <c r="E349" s="110">
        <v>41913</v>
      </c>
      <c r="F349" s="114">
        <v>474.29</v>
      </c>
      <c r="G349" s="112" t="s">
        <v>395</v>
      </c>
      <c r="H349" s="118" t="s">
        <v>713</v>
      </c>
    </row>
    <row r="350" spans="1:8" s="88" customFormat="1" ht="45.95" customHeight="1">
      <c r="A350" s="87">
        <v>1</v>
      </c>
      <c r="B350" s="99" t="s">
        <v>1465</v>
      </c>
      <c r="C350" s="100" t="s">
        <v>134</v>
      </c>
      <c r="D350" s="100" t="s">
        <v>518</v>
      </c>
      <c r="E350" s="110">
        <v>42562</v>
      </c>
      <c r="F350" s="102">
        <v>474.29</v>
      </c>
      <c r="G350" s="100" t="s">
        <v>395</v>
      </c>
      <c r="H350" s="91" t="s">
        <v>150</v>
      </c>
    </row>
    <row r="351" spans="1:8" s="88" customFormat="1" ht="45.95" customHeight="1">
      <c r="A351" s="87">
        <v>1</v>
      </c>
      <c r="B351" s="99" t="s">
        <v>1200</v>
      </c>
      <c r="C351" s="100" t="s">
        <v>310</v>
      </c>
      <c r="D351" s="100" t="s">
        <v>1201</v>
      </c>
      <c r="E351" s="110">
        <v>42229</v>
      </c>
      <c r="F351" s="102">
        <v>397.27</v>
      </c>
      <c r="G351" s="104" t="s">
        <v>396</v>
      </c>
      <c r="H351" s="91" t="s">
        <v>150</v>
      </c>
    </row>
    <row r="352" spans="1:8" s="88" customFormat="1" ht="45.95" customHeight="1">
      <c r="A352" s="87">
        <v>1</v>
      </c>
      <c r="B352" s="99" t="s">
        <v>1467</v>
      </c>
      <c r="C352" s="100" t="s">
        <v>134</v>
      </c>
      <c r="D352" s="100" t="s">
        <v>518</v>
      </c>
      <c r="E352" s="110">
        <v>42522</v>
      </c>
      <c r="F352" s="102">
        <v>474.29</v>
      </c>
      <c r="G352" s="120" t="s">
        <v>395</v>
      </c>
      <c r="H352" s="91" t="s">
        <v>150</v>
      </c>
    </row>
    <row r="353" spans="1:8" s="88" customFormat="1" ht="45.95" customHeight="1">
      <c r="A353" s="87">
        <v>1</v>
      </c>
      <c r="B353" s="99" t="s">
        <v>1136</v>
      </c>
      <c r="C353" s="100" t="s">
        <v>134</v>
      </c>
      <c r="D353" s="100" t="s">
        <v>518</v>
      </c>
      <c r="E353" s="101">
        <v>42660</v>
      </c>
      <c r="F353" s="102">
        <v>474.29</v>
      </c>
      <c r="G353" s="120" t="s">
        <v>395</v>
      </c>
      <c r="H353" s="91" t="s">
        <v>150</v>
      </c>
    </row>
    <row r="354" spans="1:8" s="88" customFormat="1" ht="45.95" customHeight="1">
      <c r="A354" s="87">
        <v>1</v>
      </c>
      <c r="B354" s="99" t="s">
        <v>1470</v>
      </c>
      <c r="C354" s="100" t="s">
        <v>134</v>
      </c>
      <c r="D354" s="100" t="s">
        <v>518</v>
      </c>
      <c r="E354" s="101">
        <v>42702</v>
      </c>
      <c r="F354" s="102">
        <v>380</v>
      </c>
      <c r="G354" s="120" t="s">
        <v>395</v>
      </c>
      <c r="H354" s="91" t="s">
        <v>150</v>
      </c>
    </row>
    <row r="355" spans="1:8" s="88" customFormat="1" ht="45.95" customHeight="1">
      <c r="A355" s="87">
        <v>1</v>
      </c>
      <c r="B355" s="99" t="s">
        <v>1472</v>
      </c>
      <c r="C355" s="100" t="s">
        <v>187</v>
      </c>
      <c r="D355" s="100" t="s">
        <v>130</v>
      </c>
      <c r="E355" s="110">
        <v>40024</v>
      </c>
      <c r="F355" s="102">
        <v>3174.76</v>
      </c>
      <c r="G355" s="120" t="s">
        <v>395</v>
      </c>
      <c r="H355" s="91" t="s">
        <v>150</v>
      </c>
    </row>
    <row r="356" spans="1:8" s="88" customFormat="1" ht="45.95" customHeight="1">
      <c r="A356" s="87">
        <v>1</v>
      </c>
      <c r="B356" s="99" t="s">
        <v>734</v>
      </c>
      <c r="C356" s="100" t="s">
        <v>144</v>
      </c>
      <c r="D356" s="100" t="s">
        <v>735</v>
      </c>
      <c r="E356" s="110">
        <v>41092</v>
      </c>
      <c r="F356" s="102">
        <f>2380.77*0.75</f>
        <v>1785.5774999999999</v>
      </c>
      <c r="G356" s="104" t="s">
        <v>395</v>
      </c>
      <c r="H356" s="91" t="s">
        <v>150</v>
      </c>
    </row>
    <row r="357" spans="1:8" s="88" customFormat="1" ht="45.95" customHeight="1">
      <c r="A357" s="87">
        <v>1</v>
      </c>
      <c r="B357" s="99" t="s">
        <v>932</v>
      </c>
      <c r="C357" s="100" t="s">
        <v>109</v>
      </c>
      <c r="D357" s="100" t="s">
        <v>108</v>
      </c>
      <c r="E357" s="110">
        <v>28563</v>
      </c>
      <c r="F357" s="102">
        <v>952.95</v>
      </c>
      <c r="G357" s="120" t="s">
        <v>398</v>
      </c>
      <c r="H357" s="91" t="s">
        <v>150</v>
      </c>
    </row>
    <row r="358" spans="1:8" s="88" customFormat="1" ht="45.95" customHeight="1">
      <c r="A358" s="87">
        <v>1</v>
      </c>
      <c r="B358" s="99" t="s">
        <v>1475</v>
      </c>
      <c r="C358" s="100" t="s">
        <v>109</v>
      </c>
      <c r="D358" s="100" t="s">
        <v>138</v>
      </c>
      <c r="E358" s="110">
        <v>34851</v>
      </c>
      <c r="F358" s="114">
        <v>715.02</v>
      </c>
      <c r="G358" s="120" t="s">
        <v>398</v>
      </c>
      <c r="H358" s="91" t="s">
        <v>150</v>
      </c>
    </row>
    <row r="359" spans="1:8" s="88" customFormat="1" ht="45.95" customHeight="1">
      <c r="A359" s="87">
        <v>1</v>
      </c>
      <c r="B359" s="99" t="s">
        <v>1137</v>
      </c>
      <c r="C359" s="100" t="s">
        <v>136</v>
      </c>
      <c r="D359" s="100" t="s">
        <v>1138</v>
      </c>
      <c r="E359" s="110">
        <v>41579</v>
      </c>
      <c r="F359" s="102">
        <v>2397.33</v>
      </c>
      <c r="G359" s="100" t="s">
        <v>395</v>
      </c>
      <c r="H359" s="91" t="s">
        <v>713</v>
      </c>
    </row>
    <row r="360" spans="1:8" s="88" customFormat="1" ht="45.95" customHeight="1">
      <c r="A360" s="87">
        <v>1</v>
      </c>
      <c r="B360" s="195" t="s">
        <v>210</v>
      </c>
      <c r="C360" s="194" t="s">
        <v>149</v>
      </c>
      <c r="D360" s="194" t="s">
        <v>92</v>
      </c>
      <c r="E360" s="110">
        <v>37907</v>
      </c>
      <c r="F360" s="196">
        <v>1003.4</v>
      </c>
      <c r="G360" s="167" t="s">
        <v>396</v>
      </c>
      <c r="H360" s="118" t="s">
        <v>713</v>
      </c>
    </row>
    <row r="361" spans="1:8" s="88" customFormat="1" ht="45.95" customHeight="1">
      <c r="A361" s="87">
        <v>1</v>
      </c>
      <c r="B361" s="198" t="s">
        <v>1140</v>
      </c>
      <c r="C361" s="117" t="s">
        <v>194</v>
      </c>
      <c r="D361" s="117" t="s">
        <v>511</v>
      </c>
      <c r="E361" s="110">
        <v>42064</v>
      </c>
      <c r="F361" s="199">
        <f>2909.9*0.9</f>
        <v>2618.9100000000003</v>
      </c>
      <c r="G361" s="117" t="s">
        <v>395</v>
      </c>
      <c r="H361" s="117" t="s">
        <v>150</v>
      </c>
    </row>
    <row r="362" spans="1:8" s="88" customFormat="1" ht="45.95" customHeight="1">
      <c r="A362" s="87">
        <v>1</v>
      </c>
      <c r="B362" s="99" t="s">
        <v>1143</v>
      </c>
      <c r="C362" s="100" t="s">
        <v>116</v>
      </c>
      <c r="D362" s="100" t="s">
        <v>619</v>
      </c>
      <c r="E362" s="110">
        <v>42032</v>
      </c>
      <c r="F362" s="102">
        <v>589.27</v>
      </c>
      <c r="G362" s="146" t="s">
        <v>396</v>
      </c>
      <c r="H362" s="91" t="s">
        <v>150</v>
      </c>
    </row>
    <row r="363" spans="1:8" s="88" customFormat="1" ht="45.95" customHeight="1">
      <c r="A363" s="87">
        <v>1</v>
      </c>
      <c r="B363" s="99" t="s">
        <v>498</v>
      </c>
      <c r="C363" s="100" t="s">
        <v>497</v>
      </c>
      <c r="D363" s="100" t="s">
        <v>95</v>
      </c>
      <c r="E363" s="110">
        <v>40274</v>
      </c>
      <c r="F363" s="102">
        <v>1110</v>
      </c>
      <c r="G363" s="104" t="s">
        <v>396</v>
      </c>
      <c r="H363" s="91" t="s">
        <v>713</v>
      </c>
    </row>
    <row r="364" spans="1:8" s="88" customFormat="1" ht="45.95" customHeight="1">
      <c r="A364" s="87">
        <v>1</v>
      </c>
      <c r="B364" s="99" t="s">
        <v>289</v>
      </c>
      <c r="C364" s="100" t="s">
        <v>107</v>
      </c>
      <c r="D364" s="100" t="s">
        <v>130</v>
      </c>
      <c r="E364" s="110">
        <v>37090</v>
      </c>
      <c r="F364" s="102">
        <v>1240.68</v>
      </c>
      <c r="G364" s="104" t="s">
        <v>396</v>
      </c>
      <c r="H364" s="91" t="s">
        <v>150</v>
      </c>
    </row>
    <row r="365" spans="1:8" s="88" customFormat="1" ht="45.95" customHeight="1">
      <c r="A365" s="87">
        <v>1</v>
      </c>
      <c r="B365" s="113" t="s">
        <v>831</v>
      </c>
      <c r="C365" s="112" t="s">
        <v>144</v>
      </c>
      <c r="D365" s="112" t="s">
        <v>832</v>
      </c>
      <c r="E365" s="110">
        <v>41009</v>
      </c>
      <c r="F365" s="114">
        <v>2380.77</v>
      </c>
      <c r="G365" s="112" t="s">
        <v>395</v>
      </c>
      <c r="H365" s="118" t="s">
        <v>713</v>
      </c>
    </row>
    <row r="366" spans="1:8" s="88" customFormat="1" ht="45.95" customHeight="1">
      <c r="A366" s="87">
        <v>1</v>
      </c>
      <c r="B366" s="113" t="s">
        <v>251</v>
      </c>
      <c r="C366" s="100" t="s">
        <v>140</v>
      </c>
      <c r="D366" s="100" t="s">
        <v>628</v>
      </c>
      <c r="E366" s="110">
        <v>39510</v>
      </c>
      <c r="F366" s="102">
        <v>1108.25</v>
      </c>
      <c r="G366" s="104" t="s">
        <v>396</v>
      </c>
      <c r="H366" s="91" t="s">
        <v>150</v>
      </c>
    </row>
    <row r="367" spans="1:8" s="88" customFormat="1" ht="45.95" customHeight="1">
      <c r="A367" s="87">
        <v>1</v>
      </c>
      <c r="B367" s="99" t="s">
        <v>434</v>
      </c>
      <c r="C367" s="100" t="s">
        <v>116</v>
      </c>
      <c r="D367" s="100" t="s">
        <v>92</v>
      </c>
      <c r="E367" s="110">
        <v>40057</v>
      </c>
      <c r="F367" s="102">
        <v>589.27</v>
      </c>
      <c r="G367" s="100" t="s">
        <v>396</v>
      </c>
      <c r="H367" s="91" t="s">
        <v>150</v>
      </c>
    </row>
    <row r="368" spans="1:8" s="88" customFormat="1" ht="45.95" customHeight="1">
      <c r="A368" s="87">
        <v>1</v>
      </c>
      <c r="B368" s="113" t="s">
        <v>433</v>
      </c>
      <c r="C368" s="112" t="s">
        <v>144</v>
      </c>
      <c r="D368" s="112" t="s">
        <v>92</v>
      </c>
      <c r="E368" s="110">
        <v>40118</v>
      </c>
      <c r="F368" s="114">
        <v>2380.77</v>
      </c>
      <c r="G368" s="112" t="s">
        <v>395</v>
      </c>
      <c r="H368" s="118" t="s">
        <v>713</v>
      </c>
    </row>
    <row r="369" spans="1:8" s="88" customFormat="1" ht="45.95" customHeight="1">
      <c r="A369" s="87">
        <v>1</v>
      </c>
      <c r="B369" s="99" t="s">
        <v>629</v>
      </c>
      <c r="C369" s="100" t="s">
        <v>149</v>
      </c>
      <c r="D369" s="100" t="s">
        <v>130</v>
      </c>
      <c r="E369" s="110">
        <v>40487</v>
      </c>
      <c r="F369" s="102">
        <v>1003.4</v>
      </c>
      <c r="G369" s="100" t="s">
        <v>396</v>
      </c>
      <c r="H369" s="91" t="s">
        <v>150</v>
      </c>
    </row>
    <row r="370" spans="1:8" s="88" customFormat="1" ht="45.95" customHeight="1">
      <c r="A370" s="87">
        <v>1</v>
      </c>
      <c r="B370" s="99" t="s">
        <v>1148</v>
      </c>
      <c r="C370" s="100" t="s">
        <v>149</v>
      </c>
      <c r="D370" s="100" t="s">
        <v>733</v>
      </c>
      <c r="E370" s="110">
        <v>41717</v>
      </c>
      <c r="F370" s="102">
        <v>1003.4</v>
      </c>
      <c r="G370" s="100" t="s">
        <v>395</v>
      </c>
      <c r="H370" s="91" t="s">
        <v>713</v>
      </c>
    </row>
    <row r="371" spans="1:8" s="88" customFormat="1" ht="45.95" customHeight="1">
      <c r="A371" s="87">
        <v>1</v>
      </c>
      <c r="B371" s="99" t="s">
        <v>65</v>
      </c>
      <c r="C371" s="100" t="s">
        <v>107</v>
      </c>
      <c r="D371" s="100" t="s">
        <v>138</v>
      </c>
      <c r="E371" s="110">
        <v>38988</v>
      </c>
      <c r="F371" s="102">
        <v>1239.6500000000001</v>
      </c>
      <c r="G371" s="104" t="s">
        <v>396</v>
      </c>
      <c r="H371" s="91" t="s">
        <v>150</v>
      </c>
    </row>
    <row r="372" spans="1:8" s="88" customFormat="1" ht="45.95" customHeight="1">
      <c r="A372" s="87">
        <v>1</v>
      </c>
      <c r="B372" s="99" t="s">
        <v>1146</v>
      </c>
      <c r="C372" s="100" t="s">
        <v>230</v>
      </c>
      <c r="D372" s="100" t="s">
        <v>95</v>
      </c>
      <c r="E372" s="110">
        <v>40299</v>
      </c>
      <c r="F372" s="102">
        <v>1800</v>
      </c>
      <c r="G372" s="100" t="s">
        <v>398</v>
      </c>
      <c r="H372" s="91" t="s">
        <v>713</v>
      </c>
    </row>
    <row r="373" spans="1:8" s="88" customFormat="1" ht="45.95" customHeight="1">
      <c r="A373" s="87">
        <v>1</v>
      </c>
      <c r="B373" s="99" t="s">
        <v>1483</v>
      </c>
      <c r="C373" s="100" t="s">
        <v>140</v>
      </c>
      <c r="D373" s="100" t="s">
        <v>1485</v>
      </c>
      <c r="E373" s="110">
        <v>42347</v>
      </c>
      <c r="F373" s="102">
        <v>1170</v>
      </c>
      <c r="G373" s="100" t="s">
        <v>398</v>
      </c>
      <c r="H373" s="91" t="s">
        <v>150</v>
      </c>
    </row>
    <row r="374" spans="1:8" s="88" customFormat="1" ht="45.95" customHeight="1">
      <c r="A374" s="87">
        <v>1</v>
      </c>
      <c r="B374" s="99" t="s">
        <v>1487</v>
      </c>
      <c r="C374" s="100" t="s">
        <v>140</v>
      </c>
      <c r="D374" s="100" t="s">
        <v>1488</v>
      </c>
      <c r="E374" s="110">
        <v>42347</v>
      </c>
      <c r="F374" s="102">
        <v>1170</v>
      </c>
      <c r="G374" s="100" t="s">
        <v>398</v>
      </c>
      <c r="H374" s="91" t="s">
        <v>713</v>
      </c>
    </row>
    <row r="375" spans="1:8" s="88" customFormat="1" ht="45.95" customHeight="1">
      <c r="A375" s="87">
        <v>1</v>
      </c>
      <c r="B375" s="99" t="s">
        <v>1490</v>
      </c>
      <c r="C375" s="100" t="s">
        <v>140</v>
      </c>
      <c r="D375" s="100" t="s">
        <v>130</v>
      </c>
      <c r="E375" s="110">
        <v>42347</v>
      </c>
      <c r="F375" s="102">
        <v>1170</v>
      </c>
      <c r="G375" s="100" t="s">
        <v>398</v>
      </c>
      <c r="H375" s="91" t="s">
        <v>713</v>
      </c>
    </row>
    <row r="376" spans="1:8" s="88" customFormat="1" ht="45.95" customHeight="1">
      <c r="A376" s="87">
        <v>1</v>
      </c>
      <c r="B376" s="99" t="s">
        <v>1491</v>
      </c>
      <c r="C376" s="100" t="s">
        <v>151</v>
      </c>
      <c r="D376" s="100" t="s">
        <v>138</v>
      </c>
      <c r="E376" s="101">
        <v>42563</v>
      </c>
      <c r="F376" s="102">
        <v>846.59</v>
      </c>
      <c r="G376" s="100" t="s">
        <v>395</v>
      </c>
      <c r="H376" s="91" t="s">
        <v>713</v>
      </c>
    </row>
    <row r="377" spans="1:8" s="88" customFormat="1" ht="45.95" customHeight="1">
      <c r="A377" s="87">
        <v>1</v>
      </c>
      <c r="B377" s="99" t="s">
        <v>1492</v>
      </c>
      <c r="C377" s="100" t="s">
        <v>151</v>
      </c>
      <c r="D377" s="100" t="s">
        <v>1493</v>
      </c>
      <c r="E377" s="101">
        <v>42563</v>
      </c>
      <c r="F377" s="102">
        <v>846.59</v>
      </c>
      <c r="G377" s="100" t="s">
        <v>395</v>
      </c>
      <c r="H377" s="91" t="s">
        <v>713</v>
      </c>
    </row>
    <row r="378" spans="1:8" s="88" customFormat="1" ht="45.95" customHeight="1">
      <c r="A378" s="87">
        <v>1</v>
      </c>
      <c r="B378" s="99" t="s">
        <v>1495</v>
      </c>
      <c r="C378" s="100" t="s">
        <v>151</v>
      </c>
      <c r="D378" s="100" t="s">
        <v>95</v>
      </c>
      <c r="E378" s="101">
        <v>42563</v>
      </c>
      <c r="F378" s="102">
        <v>846.59</v>
      </c>
      <c r="G378" s="100" t="s">
        <v>395</v>
      </c>
      <c r="H378" s="91" t="s">
        <v>713</v>
      </c>
    </row>
    <row r="379" spans="1:8" s="88" customFormat="1" ht="45.95" customHeight="1">
      <c r="A379" s="87">
        <v>1</v>
      </c>
      <c r="B379" s="99" t="s">
        <v>1497</v>
      </c>
      <c r="C379" s="100" t="s">
        <v>151</v>
      </c>
      <c r="D379" s="100" t="s">
        <v>162</v>
      </c>
      <c r="E379" s="101">
        <v>42563</v>
      </c>
      <c r="F379" s="102">
        <v>846.59</v>
      </c>
      <c r="G379" s="100" t="s">
        <v>395</v>
      </c>
      <c r="H379" s="91" t="s">
        <v>713</v>
      </c>
    </row>
    <row r="380" spans="1:8" s="88" customFormat="1" ht="45.95" customHeight="1">
      <c r="A380" s="87">
        <v>1</v>
      </c>
      <c r="B380" s="99" t="s">
        <v>1499</v>
      </c>
      <c r="C380" s="100" t="s">
        <v>112</v>
      </c>
      <c r="D380" s="112" t="s">
        <v>92</v>
      </c>
      <c r="E380" s="101">
        <v>42563</v>
      </c>
      <c r="F380" s="102">
        <v>641.11</v>
      </c>
      <c r="G380" s="100" t="s">
        <v>395</v>
      </c>
      <c r="H380" s="91" t="s">
        <v>713</v>
      </c>
    </row>
    <row r="381" spans="1:8" s="88" customFormat="1" ht="45.95" customHeight="1">
      <c r="A381" s="87">
        <v>1</v>
      </c>
      <c r="B381" s="99" t="s">
        <v>1501</v>
      </c>
      <c r="C381" s="100" t="s">
        <v>112</v>
      </c>
      <c r="D381" s="100" t="s">
        <v>1502</v>
      </c>
      <c r="E381" s="101">
        <v>42563</v>
      </c>
      <c r="F381" s="102">
        <v>641.11</v>
      </c>
      <c r="G381" s="100" t="s">
        <v>395</v>
      </c>
      <c r="H381" s="91" t="s">
        <v>713</v>
      </c>
    </row>
    <row r="382" spans="1:8" s="88" customFormat="1" ht="45.95" customHeight="1">
      <c r="A382" s="87">
        <v>1</v>
      </c>
      <c r="B382" s="99" t="s">
        <v>1504</v>
      </c>
      <c r="C382" s="100" t="s">
        <v>151</v>
      </c>
      <c r="D382" s="112" t="s">
        <v>92</v>
      </c>
      <c r="E382" s="101">
        <v>42576</v>
      </c>
      <c r="F382" s="102">
        <v>846.59</v>
      </c>
      <c r="G382" s="100" t="s">
        <v>395</v>
      </c>
      <c r="H382" s="91" t="s">
        <v>713</v>
      </c>
    </row>
    <row r="383" spans="1:8" s="88" customFormat="1" ht="45.95" customHeight="1">
      <c r="A383" s="87">
        <v>1</v>
      </c>
      <c r="B383" s="99" t="s">
        <v>1506</v>
      </c>
      <c r="C383" s="100" t="s">
        <v>149</v>
      </c>
      <c r="D383" s="112" t="s">
        <v>92</v>
      </c>
      <c r="E383" s="101">
        <v>42563</v>
      </c>
      <c r="F383" s="102">
        <v>1003.4</v>
      </c>
      <c r="G383" s="100" t="s">
        <v>395</v>
      </c>
      <c r="H383" s="91" t="s">
        <v>713</v>
      </c>
    </row>
    <row r="384" spans="1:8" s="88" customFormat="1" ht="45.95" customHeight="1">
      <c r="A384" s="87">
        <v>1</v>
      </c>
      <c r="B384" s="123" t="s">
        <v>431</v>
      </c>
      <c r="C384" s="100" t="s">
        <v>187</v>
      </c>
      <c r="D384" s="100" t="s">
        <v>430</v>
      </c>
      <c r="E384" s="110">
        <v>40007</v>
      </c>
      <c r="F384" s="102">
        <v>3174.76</v>
      </c>
      <c r="G384" s="100" t="s">
        <v>395</v>
      </c>
      <c r="H384" s="91" t="s">
        <v>150</v>
      </c>
    </row>
    <row r="385" spans="1:9" s="88" customFormat="1" ht="45.95" customHeight="1">
      <c r="A385" s="87">
        <v>1</v>
      </c>
      <c r="B385" s="123" t="s">
        <v>1151</v>
      </c>
      <c r="C385" s="200" t="s">
        <v>1152</v>
      </c>
      <c r="D385" s="201" t="s">
        <v>92</v>
      </c>
      <c r="E385" s="202">
        <v>42213</v>
      </c>
      <c r="F385" s="203">
        <v>521.72</v>
      </c>
      <c r="G385" s="201" t="s">
        <v>396</v>
      </c>
      <c r="H385" s="204" t="s">
        <v>150</v>
      </c>
    </row>
    <row r="386" spans="1:9" s="88" customFormat="1" ht="45.95" customHeight="1">
      <c r="A386" s="87">
        <v>1</v>
      </c>
      <c r="B386" s="99" t="s">
        <v>486</v>
      </c>
      <c r="C386" s="100" t="s">
        <v>116</v>
      </c>
      <c r="D386" s="100" t="s">
        <v>95</v>
      </c>
      <c r="E386" s="110">
        <v>40301</v>
      </c>
      <c r="F386" s="102">
        <v>589.27</v>
      </c>
      <c r="G386" s="100" t="s">
        <v>396</v>
      </c>
      <c r="H386" s="91" t="s">
        <v>150</v>
      </c>
    </row>
    <row r="387" spans="1:9" s="88" customFormat="1" ht="45.95" customHeight="1">
      <c r="A387" s="87">
        <v>1</v>
      </c>
      <c r="B387" s="99" t="s">
        <v>485</v>
      </c>
      <c r="C387" s="100" t="s">
        <v>1153</v>
      </c>
      <c r="D387" s="100" t="s">
        <v>16</v>
      </c>
      <c r="E387" s="110">
        <v>40193</v>
      </c>
      <c r="F387" s="102">
        <f>2645.64*0.9</f>
        <v>2381.076</v>
      </c>
      <c r="G387" s="100" t="s">
        <v>395</v>
      </c>
      <c r="H387" s="91" t="s">
        <v>150</v>
      </c>
    </row>
    <row r="388" spans="1:9" s="88" customFormat="1" ht="45.95" customHeight="1">
      <c r="A388" s="87">
        <v>1</v>
      </c>
      <c r="B388" s="205" t="s">
        <v>842</v>
      </c>
      <c r="C388" s="112" t="s">
        <v>110</v>
      </c>
      <c r="D388" s="112" t="s">
        <v>1016</v>
      </c>
      <c r="E388" s="110">
        <v>41281</v>
      </c>
      <c r="F388" s="114">
        <v>715.02</v>
      </c>
      <c r="G388" s="112" t="s">
        <v>395</v>
      </c>
      <c r="H388" s="118" t="s">
        <v>713</v>
      </c>
      <c r="I388" s="91"/>
    </row>
    <row r="389" spans="1:9" s="88" customFormat="1" ht="45.95" customHeight="1">
      <c r="A389" s="87">
        <v>1</v>
      </c>
      <c r="B389" s="113" t="s">
        <v>1513</v>
      </c>
      <c r="C389" s="100" t="s">
        <v>107</v>
      </c>
      <c r="D389" s="100" t="s">
        <v>1514</v>
      </c>
      <c r="E389" s="110">
        <v>42401</v>
      </c>
      <c r="F389" s="114">
        <v>1240.68</v>
      </c>
      <c r="G389" s="120" t="s">
        <v>396</v>
      </c>
      <c r="H389" s="91" t="s">
        <v>150</v>
      </c>
      <c r="I389" s="89"/>
    </row>
    <row r="390" spans="1:9" s="88" customFormat="1" ht="45.95" customHeight="1">
      <c r="A390" s="87">
        <v>1</v>
      </c>
      <c r="B390" s="113" t="s">
        <v>1516</v>
      </c>
      <c r="C390" s="100" t="s">
        <v>107</v>
      </c>
      <c r="D390" s="100" t="s">
        <v>1514</v>
      </c>
      <c r="E390" s="110">
        <v>42614</v>
      </c>
      <c r="F390" s="114">
        <v>1240.68</v>
      </c>
      <c r="G390" s="120" t="s">
        <v>396</v>
      </c>
      <c r="H390" s="91" t="s">
        <v>150</v>
      </c>
    </row>
    <row r="391" spans="1:9" s="88" customFormat="1" ht="45.95" customHeight="1">
      <c r="A391" s="87">
        <v>1</v>
      </c>
      <c r="B391" s="99" t="s">
        <v>429</v>
      </c>
      <c r="C391" s="100" t="s">
        <v>246</v>
      </c>
      <c r="D391" s="100" t="s">
        <v>103</v>
      </c>
      <c r="E391" s="110">
        <v>40042</v>
      </c>
      <c r="F391" s="102">
        <v>1595</v>
      </c>
      <c r="G391" s="100" t="s">
        <v>396</v>
      </c>
      <c r="H391" s="91" t="s">
        <v>150</v>
      </c>
    </row>
    <row r="392" spans="1:9" s="88" customFormat="1" ht="45.95" customHeight="1">
      <c r="A392" s="87">
        <v>1</v>
      </c>
      <c r="B392" s="123" t="s">
        <v>839</v>
      </c>
      <c r="C392" s="100" t="s">
        <v>202</v>
      </c>
      <c r="D392" s="100" t="s">
        <v>1155</v>
      </c>
      <c r="E392" s="110">
        <v>40057</v>
      </c>
      <c r="F392" s="102">
        <v>919.14</v>
      </c>
      <c r="G392" s="100" t="s">
        <v>396</v>
      </c>
      <c r="H392" s="91" t="s">
        <v>150</v>
      </c>
    </row>
    <row r="393" spans="1:9" s="88" customFormat="1" ht="45.95" customHeight="1">
      <c r="A393" s="87">
        <v>1</v>
      </c>
      <c r="B393" s="123" t="s">
        <v>837</v>
      </c>
      <c r="C393" s="100" t="s">
        <v>194</v>
      </c>
      <c r="D393" s="100" t="s">
        <v>16</v>
      </c>
      <c r="E393" s="110">
        <v>41009</v>
      </c>
      <c r="F393" s="102">
        <f>2909.9*0.8</f>
        <v>2327.92</v>
      </c>
      <c r="G393" s="100" t="s">
        <v>395</v>
      </c>
      <c r="H393" s="91" t="s">
        <v>150</v>
      </c>
    </row>
    <row r="394" spans="1:9" s="88" customFormat="1" ht="45.95" customHeight="1">
      <c r="A394" s="87">
        <v>1</v>
      </c>
      <c r="B394" s="113" t="s">
        <v>1157</v>
      </c>
      <c r="C394" s="100" t="s">
        <v>202</v>
      </c>
      <c r="D394" s="100" t="s">
        <v>511</v>
      </c>
      <c r="E394" s="110">
        <v>42037</v>
      </c>
      <c r="F394" s="102">
        <v>919.14</v>
      </c>
      <c r="G394" s="100" t="s">
        <v>398</v>
      </c>
      <c r="H394" s="91" t="s">
        <v>150</v>
      </c>
    </row>
    <row r="395" spans="1:9" s="88" customFormat="1" ht="45.95" customHeight="1">
      <c r="A395" s="87">
        <v>1</v>
      </c>
      <c r="B395" s="99" t="s">
        <v>85</v>
      </c>
      <c r="C395" s="100" t="s">
        <v>478</v>
      </c>
      <c r="D395" s="100" t="s">
        <v>92</v>
      </c>
      <c r="E395" s="110">
        <v>38899</v>
      </c>
      <c r="F395" s="102">
        <v>589.27</v>
      </c>
      <c r="G395" s="100" t="s">
        <v>396</v>
      </c>
      <c r="H395" s="91" t="s">
        <v>150</v>
      </c>
    </row>
    <row r="396" spans="1:9" s="88" customFormat="1" ht="45.95" customHeight="1">
      <c r="A396" s="87">
        <v>1</v>
      </c>
      <c r="B396" s="99" t="s">
        <v>249</v>
      </c>
      <c r="C396" s="100" t="s">
        <v>140</v>
      </c>
      <c r="D396" s="100" t="s">
        <v>103</v>
      </c>
      <c r="E396" s="110">
        <v>39553</v>
      </c>
      <c r="F396" s="102">
        <f>1110*0.9</f>
        <v>999</v>
      </c>
      <c r="G396" s="100" t="s">
        <v>396</v>
      </c>
      <c r="H396" s="91" t="s">
        <v>150</v>
      </c>
    </row>
    <row r="397" spans="1:9" s="88" customFormat="1" ht="45.95" customHeight="1">
      <c r="A397" s="87">
        <v>1</v>
      </c>
      <c r="B397" s="170" t="s">
        <v>840</v>
      </c>
      <c r="C397" s="100" t="s">
        <v>110</v>
      </c>
      <c r="D397" s="100" t="s">
        <v>92</v>
      </c>
      <c r="E397" s="110">
        <v>39309</v>
      </c>
      <c r="F397" s="102">
        <v>715.02</v>
      </c>
      <c r="G397" s="100" t="s">
        <v>395</v>
      </c>
      <c r="H397" s="91" t="s">
        <v>150</v>
      </c>
    </row>
    <row r="398" spans="1:9" s="88" customFormat="1" ht="45.95" customHeight="1">
      <c r="A398" s="87">
        <v>1</v>
      </c>
      <c r="B398" s="99" t="s">
        <v>484</v>
      </c>
      <c r="C398" s="100" t="s">
        <v>149</v>
      </c>
      <c r="D398" s="100" t="s">
        <v>331</v>
      </c>
      <c r="E398" s="110">
        <v>40301</v>
      </c>
      <c r="F398" s="102">
        <v>1003.4</v>
      </c>
      <c r="G398" s="100" t="s">
        <v>395</v>
      </c>
      <c r="H398" s="118" t="s">
        <v>713</v>
      </c>
    </row>
    <row r="399" spans="1:9" s="88" customFormat="1" ht="45.95" customHeight="1">
      <c r="A399" s="87">
        <v>1</v>
      </c>
      <c r="B399" s="113" t="s">
        <v>1161</v>
      </c>
      <c r="C399" s="112" t="s">
        <v>151</v>
      </c>
      <c r="D399" s="112" t="s">
        <v>518</v>
      </c>
      <c r="E399" s="110">
        <v>42051</v>
      </c>
      <c r="F399" s="114">
        <v>846.59</v>
      </c>
      <c r="G399" s="108" t="s">
        <v>395</v>
      </c>
      <c r="H399" s="91" t="s">
        <v>150</v>
      </c>
    </row>
    <row r="400" spans="1:9" s="88" customFormat="1" ht="45.95" customHeight="1">
      <c r="A400" s="87">
        <v>1</v>
      </c>
      <c r="B400" s="99" t="s">
        <v>1162</v>
      </c>
      <c r="C400" s="100" t="s">
        <v>246</v>
      </c>
      <c r="D400" s="100" t="s">
        <v>619</v>
      </c>
      <c r="E400" s="110">
        <v>40301</v>
      </c>
      <c r="F400" s="102">
        <f>1595*0.9</f>
        <v>1435.5</v>
      </c>
      <c r="G400" s="100" t="s">
        <v>396</v>
      </c>
      <c r="H400" s="91" t="s">
        <v>150</v>
      </c>
    </row>
    <row r="401" spans="1:8" s="88" customFormat="1" ht="45.95" customHeight="1">
      <c r="A401" s="87">
        <v>1</v>
      </c>
      <c r="B401" s="99" t="s">
        <v>630</v>
      </c>
      <c r="C401" s="100" t="s">
        <v>107</v>
      </c>
      <c r="D401" s="100" t="s">
        <v>95</v>
      </c>
      <c r="E401" s="110">
        <v>39755</v>
      </c>
      <c r="F401" s="102">
        <v>1291.1500000000001</v>
      </c>
      <c r="G401" s="100" t="s">
        <v>395</v>
      </c>
      <c r="H401" s="91" t="s">
        <v>150</v>
      </c>
    </row>
    <row r="402" spans="1:8" s="88" customFormat="1" ht="45.95" customHeight="1">
      <c r="A402" s="87">
        <v>1</v>
      </c>
      <c r="B402" s="99" t="s">
        <v>836</v>
      </c>
      <c r="C402" s="100" t="s">
        <v>151</v>
      </c>
      <c r="D402" s="100" t="s">
        <v>16</v>
      </c>
      <c r="E402" s="101">
        <v>41212</v>
      </c>
      <c r="F402" s="102">
        <v>846.59</v>
      </c>
      <c r="G402" s="100" t="s">
        <v>396</v>
      </c>
      <c r="H402" s="91" t="s">
        <v>150</v>
      </c>
    </row>
    <row r="403" spans="1:8" s="88" customFormat="1" ht="45.95" customHeight="1">
      <c r="A403" s="87">
        <v>1</v>
      </c>
      <c r="B403" s="99" t="s">
        <v>444</v>
      </c>
      <c r="C403" s="120" t="s">
        <v>246</v>
      </c>
      <c r="D403" s="120" t="s">
        <v>1165</v>
      </c>
      <c r="E403" s="110">
        <v>40008</v>
      </c>
      <c r="F403" s="102">
        <v>1500</v>
      </c>
      <c r="G403" s="100" t="s">
        <v>396</v>
      </c>
      <c r="H403" s="91" t="s">
        <v>150</v>
      </c>
    </row>
    <row r="404" spans="1:8" s="88" customFormat="1" ht="45.95" customHeight="1">
      <c r="A404" s="87">
        <v>1</v>
      </c>
      <c r="B404" s="99" t="s">
        <v>335</v>
      </c>
      <c r="C404" s="100" t="s">
        <v>131</v>
      </c>
      <c r="D404" s="100" t="s">
        <v>336</v>
      </c>
      <c r="E404" s="110">
        <v>34439</v>
      </c>
      <c r="F404" s="102">
        <v>1373.12</v>
      </c>
      <c r="G404" s="104" t="s">
        <v>396</v>
      </c>
      <c r="H404" s="91" t="s">
        <v>150</v>
      </c>
    </row>
    <row r="405" spans="1:8" s="88" customFormat="1" ht="45.95" customHeight="1">
      <c r="A405" s="87">
        <v>1</v>
      </c>
      <c r="B405" s="99" t="s">
        <v>241</v>
      </c>
      <c r="C405" s="100" t="s">
        <v>112</v>
      </c>
      <c r="D405" s="100" t="s">
        <v>242</v>
      </c>
      <c r="E405" s="110">
        <v>39265</v>
      </c>
      <c r="F405" s="102">
        <v>650</v>
      </c>
      <c r="G405" s="100" t="s">
        <v>395</v>
      </c>
      <c r="H405" s="91" t="s">
        <v>713</v>
      </c>
    </row>
    <row r="406" spans="1:8" s="88" customFormat="1" ht="45.95" customHeight="1">
      <c r="A406" s="87">
        <v>1</v>
      </c>
      <c r="B406" s="99" t="s">
        <v>296</v>
      </c>
      <c r="C406" s="100" t="s">
        <v>134</v>
      </c>
      <c r="D406" s="100" t="s">
        <v>92</v>
      </c>
      <c r="E406" s="110">
        <v>38953</v>
      </c>
      <c r="F406" s="102">
        <v>380</v>
      </c>
      <c r="G406" s="100" t="s">
        <v>395</v>
      </c>
      <c r="H406" s="91" t="s">
        <v>713</v>
      </c>
    </row>
    <row r="407" spans="1:8" s="88" customFormat="1" ht="45.95" customHeight="1">
      <c r="A407" s="87">
        <v>1</v>
      </c>
      <c r="B407" s="123" t="s">
        <v>303</v>
      </c>
      <c r="C407" s="100" t="s">
        <v>151</v>
      </c>
      <c r="D407" s="100" t="s">
        <v>16</v>
      </c>
      <c r="E407" s="110">
        <v>39328</v>
      </c>
      <c r="F407" s="102">
        <v>846.59</v>
      </c>
      <c r="G407" s="100" t="s">
        <v>395</v>
      </c>
      <c r="H407" s="91" t="s">
        <v>150</v>
      </c>
    </row>
    <row r="408" spans="1:8" s="88" customFormat="1" ht="45.95" customHeight="1">
      <c r="A408" s="87">
        <v>1</v>
      </c>
      <c r="B408" s="123" t="s">
        <v>868</v>
      </c>
      <c r="C408" s="100" t="s">
        <v>145</v>
      </c>
      <c r="D408" s="100" t="s">
        <v>869</v>
      </c>
      <c r="E408" s="110">
        <v>40913</v>
      </c>
      <c r="F408" s="102">
        <v>1377.5</v>
      </c>
      <c r="G408" s="120" t="s">
        <v>395</v>
      </c>
      <c r="H408" s="91" t="s">
        <v>150</v>
      </c>
    </row>
    <row r="409" spans="1:8" s="88" customFormat="1" ht="45.95" customHeight="1">
      <c r="A409" s="87">
        <v>1</v>
      </c>
      <c r="B409" s="123" t="s">
        <v>1168</v>
      </c>
      <c r="C409" s="100" t="s">
        <v>246</v>
      </c>
      <c r="D409" s="100" t="s">
        <v>1170</v>
      </c>
      <c r="E409" s="110">
        <v>40867</v>
      </c>
      <c r="F409" s="102">
        <v>1595</v>
      </c>
      <c r="G409" s="120" t="s">
        <v>396</v>
      </c>
      <c r="H409" s="91" t="s">
        <v>713</v>
      </c>
    </row>
    <row r="410" spans="1:8" s="88" customFormat="1" ht="53.25" customHeight="1">
      <c r="A410" s="87">
        <v>1</v>
      </c>
      <c r="B410" s="123" t="s">
        <v>632</v>
      </c>
      <c r="C410" s="100" t="s">
        <v>145</v>
      </c>
      <c r="D410" s="100" t="s">
        <v>634</v>
      </c>
      <c r="E410" s="110">
        <v>40805</v>
      </c>
      <c r="F410" s="102">
        <v>1700</v>
      </c>
      <c r="G410" s="100" t="s">
        <v>395</v>
      </c>
      <c r="H410" s="91" t="s">
        <v>713</v>
      </c>
    </row>
    <row r="411" spans="1:8" s="88" customFormat="1" ht="45.95" customHeight="1">
      <c r="A411" s="87">
        <v>1</v>
      </c>
      <c r="B411" s="123" t="s">
        <v>635</v>
      </c>
      <c r="C411" s="100" t="s">
        <v>107</v>
      </c>
      <c r="D411" s="100" t="s">
        <v>1005</v>
      </c>
      <c r="E411" s="110">
        <v>40805</v>
      </c>
      <c r="F411" s="102">
        <v>1240.68</v>
      </c>
      <c r="G411" s="100" t="s">
        <v>395</v>
      </c>
      <c r="H411" s="91" t="s">
        <v>150</v>
      </c>
    </row>
    <row r="412" spans="1:8" s="88" customFormat="1" ht="45.95" customHeight="1">
      <c r="A412" s="87">
        <v>1</v>
      </c>
      <c r="B412" s="123" t="s">
        <v>637</v>
      </c>
      <c r="C412" s="100" t="s">
        <v>134</v>
      </c>
      <c r="D412" s="100" t="s">
        <v>638</v>
      </c>
      <c r="E412" s="110">
        <v>40805</v>
      </c>
      <c r="F412" s="102">
        <v>521.72</v>
      </c>
      <c r="G412" s="100" t="s">
        <v>395</v>
      </c>
      <c r="H412" s="91" t="s">
        <v>150</v>
      </c>
    </row>
    <row r="413" spans="1:8" s="88" customFormat="1" ht="45.95" customHeight="1">
      <c r="A413" s="87">
        <v>1</v>
      </c>
      <c r="B413" s="123" t="s">
        <v>639</v>
      </c>
      <c r="C413" s="100" t="s">
        <v>121</v>
      </c>
      <c r="D413" s="100" t="s">
        <v>641</v>
      </c>
      <c r="E413" s="110">
        <v>40848</v>
      </c>
      <c r="F413" s="102">
        <v>490.6</v>
      </c>
      <c r="G413" s="100" t="s">
        <v>395</v>
      </c>
      <c r="H413" s="91" t="s">
        <v>150</v>
      </c>
    </row>
    <row r="414" spans="1:8" s="88" customFormat="1" ht="45.95" customHeight="1">
      <c r="A414" s="87">
        <v>1</v>
      </c>
      <c r="B414" s="123" t="s">
        <v>844</v>
      </c>
      <c r="C414" s="100" t="s">
        <v>107</v>
      </c>
      <c r="D414" s="100" t="s">
        <v>1005</v>
      </c>
      <c r="E414" s="110">
        <v>40869</v>
      </c>
      <c r="F414" s="102">
        <v>1240.68</v>
      </c>
      <c r="G414" s="100" t="s">
        <v>395</v>
      </c>
      <c r="H414" s="91" t="s">
        <v>150</v>
      </c>
    </row>
    <row r="415" spans="1:8" s="88" customFormat="1" ht="45.95" customHeight="1">
      <c r="A415" s="87">
        <v>1</v>
      </c>
      <c r="B415" s="123" t="s">
        <v>845</v>
      </c>
      <c r="C415" s="100" t="s">
        <v>107</v>
      </c>
      <c r="D415" s="100" t="s">
        <v>1005</v>
      </c>
      <c r="E415" s="110">
        <v>40869</v>
      </c>
      <c r="F415" s="102">
        <v>1240.68</v>
      </c>
      <c r="G415" s="100" t="s">
        <v>395</v>
      </c>
      <c r="H415" s="91" t="s">
        <v>150</v>
      </c>
    </row>
    <row r="416" spans="1:8" s="88" customFormat="1" ht="45.95" customHeight="1">
      <c r="A416" s="87">
        <v>1</v>
      </c>
      <c r="B416" s="123" t="s">
        <v>846</v>
      </c>
      <c r="C416" s="100" t="s">
        <v>246</v>
      </c>
      <c r="D416" s="100" t="s">
        <v>516</v>
      </c>
      <c r="E416" s="110">
        <v>40828</v>
      </c>
      <c r="F416" s="102">
        <v>1500</v>
      </c>
      <c r="G416" s="100" t="s">
        <v>395</v>
      </c>
      <c r="H416" s="91" t="s">
        <v>713</v>
      </c>
    </row>
    <row r="417" spans="1:8" s="88" customFormat="1" ht="45.95" customHeight="1">
      <c r="A417" s="87">
        <v>1</v>
      </c>
      <c r="B417" s="123" t="s">
        <v>847</v>
      </c>
      <c r="C417" s="100" t="s">
        <v>107</v>
      </c>
      <c r="D417" s="100" t="s">
        <v>237</v>
      </c>
      <c r="E417" s="110">
        <v>40952</v>
      </c>
      <c r="F417" s="102">
        <v>1240.68</v>
      </c>
      <c r="G417" s="100" t="s">
        <v>395</v>
      </c>
      <c r="H417" s="91" t="s">
        <v>713</v>
      </c>
    </row>
    <row r="418" spans="1:8" s="88" customFormat="1" ht="45.95" customHeight="1">
      <c r="A418" s="87">
        <v>1</v>
      </c>
      <c r="B418" s="99" t="s">
        <v>848</v>
      </c>
      <c r="C418" s="100" t="s">
        <v>107</v>
      </c>
      <c r="D418" s="100" t="s">
        <v>849</v>
      </c>
      <c r="E418" s="110">
        <v>41148</v>
      </c>
      <c r="F418" s="102">
        <v>1240.68</v>
      </c>
      <c r="G418" s="100" t="s">
        <v>395</v>
      </c>
      <c r="H418" s="91" t="s">
        <v>150</v>
      </c>
    </row>
    <row r="419" spans="1:8" s="88" customFormat="1" ht="45.95" customHeight="1">
      <c r="A419" s="87">
        <v>1</v>
      </c>
      <c r="B419" s="99" t="s">
        <v>850</v>
      </c>
      <c r="C419" s="100" t="s">
        <v>134</v>
      </c>
      <c r="D419" s="100" t="s">
        <v>852</v>
      </c>
      <c r="E419" s="110">
        <v>41225</v>
      </c>
      <c r="F419" s="102">
        <v>521.72</v>
      </c>
      <c r="G419" s="100" t="s">
        <v>395</v>
      </c>
      <c r="H419" s="91" t="s">
        <v>713</v>
      </c>
    </row>
    <row r="420" spans="1:8" s="88" customFormat="1" ht="45.95" customHeight="1">
      <c r="A420" s="87">
        <v>1</v>
      </c>
      <c r="B420" s="99" t="s">
        <v>719</v>
      </c>
      <c r="C420" s="100" t="s">
        <v>136</v>
      </c>
      <c r="D420" s="100" t="s">
        <v>1172</v>
      </c>
      <c r="E420" s="110">
        <v>40969</v>
      </c>
      <c r="F420" s="102">
        <v>2645.64</v>
      </c>
      <c r="G420" s="100" t="s">
        <v>395</v>
      </c>
      <c r="H420" s="91" t="s">
        <v>713</v>
      </c>
    </row>
    <row r="421" spans="1:8" s="88" customFormat="1" ht="45.95" customHeight="1">
      <c r="A421" s="87">
        <v>1</v>
      </c>
      <c r="B421" s="99" t="s">
        <v>643</v>
      </c>
      <c r="C421" s="100" t="s">
        <v>116</v>
      </c>
      <c r="D421" s="100" t="s">
        <v>59</v>
      </c>
      <c r="E421" s="110">
        <v>38859</v>
      </c>
      <c r="F421" s="102">
        <v>589.27</v>
      </c>
      <c r="G421" s="104" t="s">
        <v>396</v>
      </c>
      <c r="H421" s="91" t="s">
        <v>150</v>
      </c>
    </row>
    <row r="422" spans="1:8" s="88" customFormat="1" ht="45.95" customHeight="1">
      <c r="A422" s="87">
        <v>1</v>
      </c>
      <c r="B422" s="99" t="s">
        <v>651</v>
      </c>
      <c r="C422" s="100" t="s">
        <v>136</v>
      </c>
      <c r="D422" s="100" t="s">
        <v>652</v>
      </c>
      <c r="E422" s="110">
        <v>40644</v>
      </c>
      <c r="F422" s="102">
        <v>2645.64</v>
      </c>
      <c r="G422" s="100" t="s">
        <v>395</v>
      </c>
      <c r="H422" s="91" t="s">
        <v>150</v>
      </c>
    </row>
    <row r="423" spans="1:8" s="88" customFormat="1" ht="45.95" customHeight="1">
      <c r="A423" s="87">
        <v>1</v>
      </c>
      <c r="B423" s="99" t="s">
        <v>174</v>
      </c>
      <c r="C423" s="100" t="s">
        <v>127</v>
      </c>
      <c r="D423" s="100" t="s">
        <v>175</v>
      </c>
      <c r="E423" s="110">
        <v>37047</v>
      </c>
      <c r="F423" s="102">
        <f>2034.08*0.95</f>
        <v>1932.3759999999997</v>
      </c>
      <c r="G423" s="104" t="s">
        <v>395</v>
      </c>
      <c r="H423" s="91" t="s">
        <v>150</v>
      </c>
    </row>
    <row r="424" spans="1:8" s="88" customFormat="1" ht="45.95" customHeight="1">
      <c r="A424" s="87">
        <v>1</v>
      </c>
      <c r="B424" s="99" t="s">
        <v>1535</v>
      </c>
      <c r="C424" s="100" t="s">
        <v>151</v>
      </c>
      <c r="D424" s="100" t="s">
        <v>1537</v>
      </c>
      <c r="E424" s="110">
        <v>42545</v>
      </c>
      <c r="F424" s="114">
        <v>846.59</v>
      </c>
      <c r="G424" s="100" t="s">
        <v>396</v>
      </c>
      <c r="H424" s="91" t="s">
        <v>713</v>
      </c>
    </row>
    <row r="425" spans="1:8" s="88" customFormat="1" ht="45.95" customHeight="1">
      <c r="A425" s="87">
        <v>1</v>
      </c>
      <c r="B425" s="99" t="s">
        <v>706</v>
      </c>
      <c r="C425" s="100" t="s">
        <v>202</v>
      </c>
      <c r="D425" s="100" t="s">
        <v>172</v>
      </c>
      <c r="E425" s="110">
        <v>40042</v>
      </c>
      <c r="F425" s="102">
        <v>919.14</v>
      </c>
      <c r="G425" s="100" t="s">
        <v>396</v>
      </c>
      <c r="H425" s="91" t="s">
        <v>150</v>
      </c>
    </row>
    <row r="426" spans="1:8" s="88" customFormat="1" ht="45.95" customHeight="1">
      <c r="A426" s="87">
        <v>1</v>
      </c>
      <c r="B426" s="99" t="s">
        <v>250</v>
      </c>
      <c r="C426" s="100" t="s">
        <v>246</v>
      </c>
      <c r="D426" s="100" t="s">
        <v>167</v>
      </c>
      <c r="E426" s="110">
        <v>40042</v>
      </c>
      <c r="F426" s="102">
        <f>1637.38*0.9</f>
        <v>1473.6420000000001</v>
      </c>
      <c r="G426" s="100" t="s">
        <v>396</v>
      </c>
      <c r="H426" s="91" t="s">
        <v>713</v>
      </c>
    </row>
    <row r="427" spans="1:8" s="88" customFormat="1" ht="45.95" customHeight="1">
      <c r="A427" s="87">
        <v>1</v>
      </c>
      <c r="B427" s="99" t="s">
        <v>179</v>
      </c>
      <c r="C427" s="100" t="s">
        <v>140</v>
      </c>
      <c r="D427" s="100" t="s">
        <v>92</v>
      </c>
      <c r="E427" s="110">
        <v>36563</v>
      </c>
      <c r="F427" s="102">
        <v>1108.25</v>
      </c>
      <c r="G427" s="104" t="s">
        <v>396</v>
      </c>
      <c r="H427" s="91" t="s">
        <v>713</v>
      </c>
    </row>
    <row r="428" spans="1:8" s="88" customFormat="1" ht="45.95" customHeight="1">
      <c r="A428" s="87">
        <v>1</v>
      </c>
      <c r="B428" s="99" t="s">
        <v>20</v>
      </c>
      <c r="C428" s="100" t="s">
        <v>110</v>
      </c>
      <c r="D428" s="100" t="s">
        <v>518</v>
      </c>
      <c r="E428" s="110">
        <v>40042</v>
      </c>
      <c r="F428" s="102">
        <v>665.99</v>
      </c>
      <c r="G428" s="100" t="s">
        <v>396</v>
      </c>
      <c r="H428" s="91" t="s">
        <v>713</v>
      </c>
    </row>
    <row r="429" spans="1:8" s="88" customFormat="1" ht="45.95" customHeight="1">
      <c r="A429" s="87">
        <v>1</v>
      </c>
      <c r="B429" s="99" t="s">
        <v>1173</v>
      </c>
      <c r="C429" s="100" t="s">
        <v>202</v>
      </c>
      <c r="D429" s="100" t="s">
        <v>727</v>
      </c>
      <c r="E429" s="110">
        <v>41913</v>
      </c>
      <c r="F429" s="102">
        <v>919.14</v>
      </c>
      <c r="G429" s="100" t="s">
        <v>396</v>
      </c>
      <c r="H429" s="91" t="s">
        <v>713</v>
      </c>
    </row>
    <row r="430" spans="1:8" s="88" customFormat="1" ht="45.95" customHeight="1">
      <c r="A430" s="87">
        <v>1</v>
      </c>
      <c r="B430" s="99" t="s">
        <v>168</v>
      </c>
      <c r="C430" s="100" t="s">
        <v>127</v>
      </c>
      <c r="D430" s="100" t="s">
        <v>135</v>
      </c>
      <c r="E430" s="110">
        <v>34151</v>
      </c>
      <c r="F430" s="102">
        <v>2034.08</v>
      </c>
      <c r="G430" s="142" t="s">
        <v>395</v>
      </c>
      <c r="H430" s="91" t="s">
        <v>713</v>
      </c>
    </row>
    <row r="431" spans="1:8" s="88" customFormat="1" ht="45.95" customHeight="1">
      <c r="A431" s="87">
        <v>1</v>
      </c>
      <c r="B431" s="99" t="s">
        <v>58</v>
      </c>
      <c r="C431" s="100" t="s">
        <v>107</v>
      </c>
      <c r="D431" s="100" t="s">
        <v>135</v>
      </c>
      <c r="E431" s="110">
        <v>39345</v>
      </c>
      <c r="F431" s="102">
        <v>1240.68</v>
      </c>
      <c r="G431" s="104" t="s">
        <v>396</v>
      </c>
      <c r="H431" s="91" t="s">
        <v>713</v>
      </c>
    </row>
    <row r="432" spans="1:8" s="88" customFormat="1" ht="45.95" customHeight="1">
      <c r="A432" s="87">
        <v>1</v>
      </c>
      <c r="B432" s="99" t="s">
        <v>428</v>
      </c>
      <c r="C432" s="100" t="s">
        <v>131</v>
      </c>
      <c r="D432" s="100" t="s">
        <v>1175</v>
      </c>
      <c r="E432" s="110">
        <v>40057</v>
      </c>
      <c r="F432" s="102">
        <v>1334.58</v>
      </c>
      <c r="G432" s="100" t="s">
        <v>396</v>
      </c>
      <c r="H432" s="91" t="s">
        <v>713</v>
      </c>
    </row>
    <row r="433" spans="1:8" s="88" customFormat="1" ht="45.95" customHeight="1">
      <c r="A433" s="87">
        <v>1</v>
      </c>
      <c r="B433" s="99" t="s">
        <v>648</v>
      </c>
      <c r="C433" s="100" t="s">
        <v>202</v>
      </c>
      <c r="D433" s="100" t="s">
        <v>1541</v>
      </c>
      <c r="E433" s="101">
        <v>42416</v>
      </c>
      <c r="F433" s="102">
        <v>919.14</v>
      </c>
      <c r="G433" s="104" t="s">
        <v>396</v>
      </c>
      <c r="H433" s="91" t="s">
        <v>150</v>
      </c>
    </row>
    <row r="434" spans="1:8" s="88" customFormat="1" ht="45.95" customHeight="1">
      <c r="A434" s="87">
        <v>1</v>
      </c>
      <c r="B434" s="113" t="s">
        <v>1176</v>
      </c>
      <c r="C434" s="112" t="s">
        <v>1078</v>
      </c>
      <c r="D434" s="112" t="s">
        <v>1177</v>
      </c>
      <c r="E434" s="110">
        <v>42240</v>
      </c>
      <c r="F434" s="114">
        <v>846.59</v>
      </c>
      <c r="G434" s="130" t="s">
        <v>396</v>
      </c>
      <c r="H434" s="91" t="s">
        <v>713</v>
      </c>
    </row>
    <row r="435" spans="1:8" s="88" customFormat="1" ht="45.95" customHeight="1">
      <c r="A435" s="87">
        <v>1</v>
      </c>
      <c r="B435" s="99" t="s">
        <v>173</v>
      </c>
      <c r="C435" s="100" t="s">
        <v>127</v>
      </c>
      <c r="D435" s="100" t="s">
        <v>94</v>
      </c>
      <c r="E435" s="110">
        <v>36563</v>
      </c>
      <c r="F435" s="102">
        <v>2034.08</v>
      </c>
      <c r="G435" s="142" t="s">
        <v>395</v>
      </c>
      <c r="H435" s="91" t="s">
        <v>713</v>
      </c>
    </row>
    <row r="436" spans="1:8" s="88" customFormat="1" ht="45.95" customHeight="1">
      <c r="A436" s="87">
        <v>1</v>
      </c>
      <c r="B436" s="99" t="s">
        <v>663</v>
      </c>
      <c r="C436" s="100" t="s">
        <v>1078</v>
      </c>
      <c r="D436" s="100" t="s">
        <v>583</v>
      </c>
      <c r="E436" s="101">
        <v>40598</v>
      </c>
      <c r="F436" s="102">
        <v>846.59</v>
      </c>
      <c r="G436" s="104" t="s">
        <v>396</v>
      </c>
      <c r="H436" s="91" t="s">
        <v>713</v>
      </c>
    </row>
    <row r="437" spans="1:8" s="88" customFormat="1" ht="45.95" customHeight="1">
      <c r="A437" s="87">
        <v>1</v>
      </c>
      <c r="B437" s="99" t="s">
        <v>856</v>
      </c>
      <c r="C437" s="100" t="s">
        <v>154</v>
      </c>
      <c r="D437" s="100" t="s">
        <v>1179</v>
      </c>
      <c r="E437" s="110">
        <v>41407</v>
      </c>
      <c r="F437" s="102">
        <v>788.29</v>
      </c>
      <c r="G437" s="100" t="s">
        <v>396</v>
      </c>
      <c r="H437" s="91" t="s">
        <v>713</v>
      </c>
    </row>
    <row r="438" spans="1:8" s="88" customFormat="1" ht="45.95" customHeight="1">
      <c r="A438" s="87">
        <v>1</v>
      </c>
      <c r="B438" s="99" t="s">
        <v>170</v>
      </c>
      <c r="C438" s="100" t="s">
        <v>127</v>
      </c>
      <c r="D438" s="100" t="s">
        <v>172</v>
      </c>
      <c r="E438" s="110">
        <v>33871</v>
      </c>
      <c r="F438" s="102">
        <v>2034.08</v>
      </c>
      <c r="G438" s="142" t="s">
        <v>395</v>
      </c>
      <c r="H438" s="91" t="s">
        <v>713</v>
      </c>
    </row>
    <row r="439" spans="1:8" s="88" customFormat="1" ht="45.95" customHeight="1">
      <c r="A439" s="87">
        <v>1</v>
      </c>
      <c r="B439" s="99" t="s">
        <v>181</v>
      </c>
      <c r="C439" s="100" t="s">
        <v>149</v>
      </c>
      <c r="D439" s="100" t="s">
        <v>178</v>
      </c>
      <c r="E439" s="110">
        <v>36773</v>
      </c>
      <c r="F439" s="102">
        <v>1003.4</v>
      </c>
      <c r="G439" s="104" t="s">
        <v>396</v>
      </c>
      <c r="H439" s="91" t="s">
        <v>713</v>
      </c>
    </row>
    <row r="440" spans="1:8" s="88" customFormat="1" ht="45.95" customHeight="1">
      <c r="A440" s="87">
        <v>1</v>
      </c>
      <c r="B440" s="99" t="s">
        <v>857</v>
      </c>
      <c r="C440" s="100" t="s">
        <v>112</v>
      </c>
      <c r="D440" s="100" t="s">
        <v>858</v>
      </c>
      <c r="E440" s="110">
        <v>41214</v>
      </c>
      <c r="F440" s="102">
        <v>641.11</v>
      </c>
      <c r="G440" s="100" t="s">
        <v>396</v>
      </c>
      <c r="H440" s="118" t="s">
        <v>150</v>
      </c>
    </row>
    <row r="441" spans="1:8" s="88" customFormat="1" ht="45.95" customHeight="1">
      <c r="A441" s="87">
        <v>1</v>
      </c>
      <c r="B441" s="113" t="s">
        <v>1180</v>
      </c>
      <c r="C441" s="112" t="s">
        <v>112</v>
      </c>
      <c r="D441" s="112" t="s">
        <v>388</v>
      </c>
      <c r="E441" s="110">
        <v>42107</v>
      </c>
      <c r="F441" s="114">
        <v>641.11</v>
      </c>
      <c r="G441" s="130" t="s">
        <v>395</v>
      </c>
      <c r="H441" s="91" t="s">
        <v>150</v>
      </c>
    </row>
    <row r="442" spans="1:8" s="88" customFormat="1" ht="45.95" customHeight="1">
      <c r="A442" s="87">
        <v>1</v>
      </c>
      <c r="B442" s="99" t="s">
        <v>1544</v>
      </c>
      <c r="C442" s="100" t="s">
        <v>134</v>
      </c>
      <c r="D442" s="100" t="s">
        <v>388</v>
      </c>
      <c r="E442" s="101">
        <v>42416</v>
      </c>
      <c r="F442" s="102">
        <v>521.72</v>
      </c>
      <c r="G442" s="104" t="s">
        <v>396</v>
      </c>
      <c r="H442" s="91" t="s">
        <v>150</v>
      </c>
    </row>
    <row r="443" spans="1:8" s="88" customFormat="1" ht="45.95" customHeight="1">
      <c r="A443" s="87">
        <v>1</v>
      </c>
      <c r="B443" s="99" t="s">
        <v>481</v>
      </c>
      <c r="C443" s="100" t="s">
        <v>187</v>
      </c>
      <c r="D443" s="100" t="s">
        <v>511</v>
      </c>
      <c r="E443" s="110">
        <v>40210</v>
      </c>
      <c r="F443" s="102">
        <v>3174.76</v>
      </c>
      <c r="G443" s="100" t="s">
        <v>395</v>
      </c>
      <c r="H443" s="91" t="s">
        <v>713</v>
      </c>
    </row>
    <row r="444" spans="1:8" s="88" customFormat="1" ht="45.95" customHeight="1">
      <c r="A444" s="87">
        <v>1</v>
      </c>
      <c r="B444" s="99" t="s">
        <v>1182</v>
      </c>
      <c r="C444" s="100" t="s">
        <v>1183</v>
      </c>
      <c r="D444" s="100" t="s">
        <v>1184</v>
      </c>
      <c r="E444" s="110">
        <v>40148</v>
      </c>
      <c r="F444" s="102">
        <v>300</v>
      </c>
      <c r="G444" s="100" t="s">
        <v>398</v>
      </c>
      <c r="H444" s="91" t="s">
        <v>713</v>
      </c>
    </row>
    <row r="445" spans="1:8" s="88" customFormat="1" ht="45.95" customHeight="1">
      <c r="A445" s="87">
        <v>1</v>
      </c>
      <c r="B445" s="99" t="s">
        <v>1185</v>
      </c>
      <c r="C445" s="100" t="s">
        <v>134</v>
      </c>
      <c r="D445" s="100" t="s">
        <v>138</v>
      </c>
      <c r="E445" s="110">
        <v>42201</v>
      </c>
      <c r="F445" s="102">
        <v>521.72</v>
      </c>
      <c r="G445" s="120" t="s">
        <v>396</v>
      </c>
      <c r="H445" s="91" t="s">
        <v>150</v>
      </c>
    </row>
    <row r="446" spans="1:8" s="88" customFormat="1" ht="45.95" customHeight="1">
      <c r="A446" s="87">
        <v>1</v>
      </c>
      <c r="B446" s="99" t="s">
        <v>664</v>
      </c>
      <c r="C446" s="100" t="s">
        <v>665</v>
      </c>
      <c r="D446" s="100" t="s">
        <v>95</v>
      </c>
      <c r="E446" s="110">
        <v>40506</v>
      </c>
      <c r="F446" s="102">
        <v>641.11</v>
      </c>
      <c r="G446" s="104" t="s">
        <v>396</v>
      </c>
      <c r="H446" s="91" t="s">
        <v>150</v>
      </c>
    </row>
    <row r="447" spans="1:8" s="88" customFormat="1" ht="45.95" customHeight="1">
      <c r="A447" s="87">
        <v>1</v>
      </c>
      <c r="B447" s="99" t="s">
        <v>1219</v>
      </c>
      <c r="C447" s="100" t="s">
        <v>110</v>
      </c>
      <c r="D447" s="112" t="s">
        <v>95</v>
      </c>
      <c r="E447" s="110">
        <v>40360</v>
      </c>
      <c r="F447" s="114">
        <v>715.02</v>
      </c>
      <c r="G447" s="130" t="s">
        <v>396</v>
      </c>
      <c r="H447" s="118" t="s">
        <v>150</v>
      </c>
    </row>
    <row r="448" spans="1:8" s="88" customFormat="1" ht="45.95" customHeight="1">
      <c r="A448" s="87">
        <v>1</v>
      </c>
      <c r="B448" s="99" t="s">
        <v>139</v>
      </c>
      <c r="C448" s="100" t="s">
        <v>145</v>
      </c>
      <c r="D448" s="100" t="s">
        <v>100</v>
      </c>
      <c r="E448" s="110">
        <v>35310</v>
      </c>
      <c r="F448" s="102">
        <v>1637.38</v>
      </c>
      <c r="G448" s="104" t="s">
        <v>396</v>
      </c>
      <c r="H448" s="91" t="s">
        <v>713</v>
      </c>
    </row>
    <row r="449" spans="1:8" s="88" customFormat="1" ht="45.95" customHeight="1">
      <c r="A449" s="87">
        <v>1</v>
      </c>
      <c r="B449" s="206" t="s">
        <v>658</v>
      </c>
      <c r="C449" s="100" t="s">
        <v>151</v>
      </c>
      <c r="D449" s="100" t="s">
        <v>609</v>
      </c>
      <c r="E449" s="110">
        <v>40770</v>
      </c>
      <c r="F449" s="102">
        <v>846.59</v>
      </c>
      <c r="G449" s="104" t="s">
        <v>396</v>
      </c>
      <c r="H449" s="91" t="s">
        <v>150</v>
      </c>
    </row>
    <row r="450" spans="1:8" s="92" customFormat="1" ht="45.95" customHeight="1">
      <c r="A450" s="87">
        <v>1</v>
      </c>
      <c r="B450" s="99" t="s">
        <v>860</v>
      </c>
      <c r="C450" s="100" t="s">
        <v>202</v>
      </c>
      <c r="D450" s="100" t="s">
        <v>562</v>
      </c>
      <c r="E450" s="110">
        <v>40983</v>
      </c>
      <c r="F450" s="102">
        <v>919.14</v>
      </c>
      <c r="G450" s="100" t="s">
        <v>396</v>
      </c>
      <c r="H450" s="91" t="s">
        <v>713</v>
      </c>
    </row>
    <row r="451" spans="1:8" s="92" customFormat="1" ht="45.95" customHeight="1">
      <c r="A451" s="87">
        <v>1</v>
      </c>
      <c r="B451" s="99" t="s">
        <v>52</v>
      </c>
      <c r="C451" s="100" t="s">
        <v>145</v>
      </c>
      <c r="D451" s="100" t="s">
        <v>135</v>
      </c>
      <c r="E451" s="110">
        <v>40057</v>
      </c>
      <c r="F451" s="102">
        <v>1492</v>
      </c>
      <c r="G451" s="100" t="s">
        <v>396</v>
      </c>
      <c r="H451" s="91" t="s">
        <v>150</v>
      </c>
    </row>
    <row r="452" spans="1:8" s="92" customFormat="1" ht="45.95" customHeight="1">
      <c r="A452" s="87">
        <v>1</v>
      </c>
      <c r="B452" s="99" t="s">
        <v>655</v>
      </c>
      <c r="C452" s="100" t="s">
        <v>202</v>
      </c>
      <c r="D452" s="100" t="s">
        <v>656</v>
      </c>
      <c r="E452" s="110">
        <v>40532</v>
      </c>
      <c r="F452" s="102">
        <v>919.14</v>
      </c>
      <c r="G452" s="104" t="s">
        <v>396</v>
      </c>
      <c r="H452" s="91" t="s">
        <v>150</v>
      </c>
    </row>
    <row r="453" spans="1:8" s="92" customFormat="1" ht="45.95" customHeight="1">
      <c r="A453" s="87">
        <v>1</v>
      </c>
      <c r="B453" s="99" t="s">
        <v>616</v>
      </c>
      <c r="C453" s="100" t="s">
        <v>110</v>
      </c>
      <c r="D453" s="100" t="s">
        <v>617</v>
      </c>
      <c r="E453" s="110">
        <v>40581</v>
      </c>
      <c r="F453" s="102">
        <v>715.02</v>
      </c>
      <c r="G453" s="104" t="s">
        <v>396</v>
      </c>
      <c r="H453" s="183" t="s">
        <v>150</v>
      </c>
    </row>
    <row r="454" spans="1:8" s="92" customFormat="1" ht="45.95" customHeight="1">
      <c r="A454" s="87">
        <v>1</v>
      </c>
      <c r="B454" s="207" t="s">
        <v>344</v>
      </c>
      <c r="C454" s="139" t="s">
        <v>127</v>
      </c>
      <c r="D454" s="139" t="s">
        <v>135</v>
      </c>
      <c r="E454" s="110">
        <v>35370</v>
      </c>
      <c r="F454" s="151">
        <v>2034.08</v>
      </c>
      <c r="G454" s="161" t="s">
        <v>395</v>
      </c>
      <c r="H454" s="91" t="s">
        <v>150</v>
      </c>
    </row>
    <row r="455" spans="1:8" s="88" customFormat="1" ht="45.95" customHeight="1">
      <c r="A455" s="87">
        <v>1</v>
      </c>
      <c r="B455" s="99" t="s">
        <v>657</v>
      </c>
      <c r="C455" s="100" t="s">
        <v>107</v>
      </c>
      <c r="D455" s="100" t="s">
        <v>511</v>
      </c>
      <c r="E455" s="110">
        <v>40787</v>
      </c>
      <c r="F455" s="102">
        <v>1240.68</v>
      </c>
      <c r="G455" s="100" t="s">
        <v>396</v>
      </c>
      <c r="H455" s="91" t="s">
        <v>150</v>
      </c>
    </row>
    <row r="456" spans="1:8" s="88" customFormat="1" ht="45.95" customHeight="1">
      <c r="A456" s="87">
        <v>1</v>
      </c>
      <c r="B456" s="99" t="s">
        <v>441</v>
      </c>
      <c r="C456" s="100" t="s">
        <v>151</v>
      </c>
      <c r="D456" s="100" t="s">
        <v>130</v>
      </c>
      <c r="E456" s="110">
        <v>40057</v>
      </c>
      <c r="F456" s="102">
        <v>846.59</v>
      </c>
      <c r="G456" s="100" t="s">
        <v>396</v>
      </c>
      <c r="H456" s="91" t="s">
        <v>150</v>
      </c>
    </row>
    <row r="457" spans="1:8" s="88" customFormat="1" ht="45.95" customHeight="1">
      <c r="A457" s="87">
        <v>1</v>
      </c>
      <c r="B457" s="99" t="s">
        <v>62</v>
      </c>
      <c r="C457" s="100" t="s">
        <v>127</v>
      </c>
      <c r="D457" s="100" t="s">
        <v>1549</v>
      </c>
      <c r="E457" s="110">
        <v>38943</v>
      </c>
      <c r="F457" s="102">
        <v>2034.08</v>
      </c>
      <c r="G457" s="104" t="s">
        <v>395</v>
      </c>
      <c r="H457" s="91" t="s">
        <v>713</v>
      </c>
    </row>
    <row r="458" spans="1:8" s="88" customFormat="1" ht="45.95" customHeight="1">
      <c r="A458" s="87">
        <v>1</v>
      </c>
      <c r="B458" s="99" t="s">
        <v>8</v>
      </c>
      <c r="C458" s="100" t="s">
        <v>116</v>
      </c>
      <c r="D458" s="100" t="s">
        <v>92</v>
      </c>
      <c r="E458" s="110">
        <v>33196</v>
      </c>
      <c r="F458" s="102">
        <v>589.27</v>
      </c>
      <c r="G458" s="104" t="s">
        <v>396</v>
      </c>
      <c r="H458" s="91" t="s">
        <v>150</v>
      </c>
    </row>
    <row r="459" spans="1:8" s="88" customFormat="1" ht="45.95" customHeight="1">
      <c r="A459" s="87">
        <v>1</v>
      </c>
      <c r="B459" s="99" t="s">
        <v>797</v>
      </c>
      <c r="C459" s="100" t="s">
        <v>110</v>
      </c>
      <c r="D459" s="100" t="s">
        <v>518</v>
      </c>
      <c r="E459" s="110">
        <v>41141</v>
      </c>
      <c r="F459" s="102">
        <v>715.02</v>
      </c>
      <c r="G459" s="146" t="s">
        <v>396</v>
      </c>
      <c r="H459" s="91" t="s">
        <v>150</v>
      </c>
    </row>
    <row r="460" spans="1:8" s="88" customFormat="1" ht="45.95" customHeight="1">
      <c r="A460" s="87">
        <v>1</v>
      </c>
      <c r="B460" s="99" t="s">
        <v>64</v>
      </c>
      <c r="C460" s="100" t="s">
        <v>107</v>
      </c>
      <c r="D460" s="100" t="s">
        <v>95</v>
      </c>
      <c r="E460" s="110">
        <v>38808</v>
      </c>
      <c r="F460" s="102">
        <v>1240.68</v>
      </c>
      <c r="G460" s="104" t="s">
        <v>396</v>
      </c>
      <c r="H460" s="91" t="s">
        <v>150</v>
      </c>
    </row>
    <row r="461" spans="1:8" s="88" customFormat="1" ht="45.95" customHeight="1">
      <c r="A461" s="87">
        <v>1</v>
      </c>
      <c r="B461" s="99" t="s">
        <v>863</v>
      </c>
      <c r="C461" s="100" t="s">
        <v>136</v>
      </c>
      <c r="D461" s="100" t="s">
        <v>1190</v>
      </c>
      <c r="E461" s="110">
        <v>39532</v>
      </c>
      <c r="F461" s="102">
        <f>2645.64*0.8</f>
        <v>2116.5120000000002</v>
      </c>
      <c r="G461" s="104" t="s">
        <v>395</v>
      </c>
      <c r="H461" s="91" t="s">
        <v>150</v>
      </c>
    </row>
    <row r="462" spans="1:8" s="88" customFormat="1" ht="45.95" customHeight="1">
      <c r="A462" s="87">
        <v>1</v>
      </c>
      <c r="B462" s="99" t="s">
        <v>864</v>
      </c>
      <c r="C462" s="100" t="s">
        <v>149</v>
      </c>
      <c r="D462" s="100" t="s">
        <v>1191</v>
      </c>
      <c r="E462" s="110">
        <v>41031</v>
      </c>
      <c r="F462" s="102">
        <v>1003.4</v>
      </c>
      <c r="G462" s="104" t="s">
        <v>396</v>
      </c>
      <c r="H462" s="91" t="s">
        <v>150</v>
      </c>
    </row>
    <row r="463" spans="1:8" s="88" customFormat="1" ht="45.95" customHeight="1">
      <c r="A463" s="87">
        <v>1</v>
      </c>
      <c r="B463" s="99" t="s">
        <v>1192</v>
      </c>
      <c r="C463" s="100" t="s">
        <v>107</v>
      </c>
      <c r="D463" s="100" t="s">
        <v>336</v>
      </c>
      <c r="E463" s="110">
        <v>30078</v>
      </c>
      <c r="F463" s="102">
        <v>1240.68</v>
      </c>
      <c r="G463" s="104" t="s">
        <v>396</v>
      </c>
      <c r="H463" s="91" t="s">
        <v>150</v>
      </c>
    </row>
    <row r="464" spans="1:8" s="88" customFormat="1" ht="45.95" customHeight="1">
      <c r="A464" s="87">
        <v>1</v>
      </c>
      <c r="B464" s="99" t="s">
        <v>74</v>
      </c>
      <c r="C464" s="100" t="s">
        <v>246</v>
      </c>
      <c r="D464" s="100" t="s">
        <v>1195</v>
      </c>
      <c r="E464" s="110">
        <v>38491</v>
      </c>
      <c r="F464" s="102">
        <v>1400</v>
      </c>
      <c r="G464" s="142" t="s">
        <v>396</v>
      </c>
      <c r="H464" s="91" t="s">
        <v>150</v>
      </c>
    </row>
    <row r="465" spans="1:8" s="88" customFormat="1" ht="45.95" customHeight="1">
      <c r="A465" s="87">
        <v>1</v>
      </c>
      <c r="B465" s="99" t="s">
        <v>411</v>
      </c>
      <c r="C465" s="100" t="s">
        <v>149</v>
      </c>
      <c r="D465" s="100" t="s">
        <v>609</v>
      </c>
      <c r="E465" s="110">
        <v>40057</v>
      </c>
      <c r="F465" s="102">
        <f>1006.4*0.9</f>
        <v>905.76</v>
      </c>
      <c r="G465" s="104" t="s">
        <v>396</v>
      </c>
      <c r="H465" s="91" t="s">
        <v>150</v>
      </c>
    </row>
    <row r="466" spans="1:8" s="88" customFormat="1" ht="45.95" customHeight="1">
      <c r="A466" s="87">
        <v>1</v>
      </c>
      <c r="B466" s="99" t="s">
        <v>1197</v>
      </c>
      <c r="C466" s="100" t="s">
        <v>149</v>
      </c>
      <c r="D466" s="100" t="s">
        <v>108</v>
      </c>
      <c r="E466" s="110">
        <v>32910</v>
      </c>
      <c r="F466" s="102">
        <v>1003.4</v>
      </c>
      <c r="G466" s="104" t="s">
        <v>396</v>
      </c>
      <c r="H466" s="91" t="s">
        <v>150</v>
      </c>
    </row>
    <row r="467" spans="1:8" s="88" customFormat="1" ht="45.95" customHeight="1">
      <c r="A467" s="87">
        <v>1</v>
      </c>
      <c r="B467" s="99" t="s">
        <v>668</v>
      </c>
      <c r="C467" s="100" t="s">
        <v>151</v>
      </c>
      <c r="D467" s="100" t="s">
        <v>1552</v>
      </c>
      <c r="E467" s="110">
        <v>40602</v>
      </c>
      <c r="F467" s="102">
        <v>800</v>
      </c>
      <c r="G467" s="104" t="s">
        <v>396</v>
      </c>
      <c r="H467" s="91" t="s">
        <v>150</v>
      </c>
    </row>
    <row r="468" spans="1:8" s="88" customFormat="1" ht="45.95" customHeight="1">
      <c r="A468" s="87">
        <v>1</v>
      </c>
      <c r="B468" s="99" t="s">
        <v>399</v>
      </c>
      <c r="C468" s="100" t="s">
        <v>246</v>
      </c>
      <c r="D468" s="100" t="s">
        <v>1203</v>
      </c>
      <c r="E468" s="110">
        <v>40057</v>
      </c>
      <c r="F468" s="102">
        <v>1575.32</v>
      </c>
      <c r="G468" s="104" t="s">
        <v>395</v>
      </c>
      <c r="H468" s="91" t="s">
        <v>150</v>
      </c>
    </row>
    <row r="469" spans="1:8" s="88" customFormat="1" ht="45.95" customHeight="1">
      <c r="A469" s="87">
        <v>1</v>
      </c>
      <c r="B469" s="99" t="s">
        <v>1554</v>
      </c>
      <c r="C469" s="100" t="s">
        <v>110</v>
      </c>
      <c r="D469" s="100" t="s">
        <v>103</v>
      </c>
      <c r="E469" s="110">
        <v>41351</v>
      </c>
      <c r="F469" s="102">
        <v>715.02</v>
      </c>
      <c r="G469" s="104" t="s">
        <v>396</v>
      </c>
      <c r="H469" s="91" t="s">
        <v>150</v>
      </c>
    </row>
    <row r="470" spans="1:8" s="88" customFormat="1" ht="45.95" customHeight="1">
      <c r="A470" s="87">
        <v>1</v>
      </c>
      <c r="B470" s="99" t="s">
        <v>129</v>
      </c>
      <c r="C470" s="100" t="s">
        <v>110</v>
      </c>
      <c r="D470" s="100" t="s">
        <v>517</v>
      </c>
      <c r="E470" s="101">
        <v>39290</v>
      </c>
      <c r="F470" s="102">
        <v>715.02</v>
      </c>
      <c r="G470" s="104" t="s">
        <v>396</v>
      </c>
      <c r="H470" s="91" t="s">
        <v>150</v>
      </c>
    </row>
    <row r="471" spans="1:8" s="88" customFormat="1" ht="45.95" customHeight="1">
      <c r="A471" s="87">
        <v>1</v>
      </c>
      <c r="B471" s="145" t="s">
        <v>625</v>
      </c>
      <c r="C471" s="100" t="s">
        <v>134</v>
      </c>
      <c r="D471" s="100" t="s">
        <v>518</v>
      </c>
      <c r="E471" s="110">
        <v>40862</v>
      </c>
      <c r="F471" s="102">
        <v>474.29</v>
      </c>
      <c r="G471" s="104" t="s">
        <v>395</v>
      </c>
      <c r="H471" s="91" t="s">
        <v>150</v>
      </c>
    </row>
    <row r="472" spans="1:8" s="88" customFormat="1" ht="45.95" customHeight="1">
      <c r="A472" s="87">
        <v>1</v>
      </c>
      <c r="B472" s="147" t="s">
        <v>666</v>
      </c>
      <c r="C472" s="100" t="s">
        <v>246</v>
      </c>
      <c r="D472" s="106" t="s">
        <v>175</v>
      </c>
      <c r="E472" s="110">
        <v>40575</v>
      </c>
      <c r="F472" s="102">
        <v>1500</v>
      </c>
      <c r="G472" s="142" t="s">
        <v>396</v>
      </c>
      <c r="H472" s="91" t="s">
        <v>150</v>
      </c>
    </row>
    <row r="473" spans="1:8" s="88" customFormat="1" ht="45.95" customHeight="1">
      <c r="A473" s="87">
        <v>1</v>
      </c>
      <c r="B473" s="99" t="s">
        <v>479</v>
      </c>
      <c r="C473" s="100" t="s">
        <v>151</v>
      </c>
      <c r="D473" s="100" t="s">
        <v>95</v>
      </c>
      <c r="E473" s="110">
        <v>40287</v>
      </c>
      <c r="F473" s="102">
        <v>846.59</v>
      </c>
      <c r="G473" s="100" t="s">
        <v>395</v>
      </c>
      <c r="H473" s="91" t="s">
        <v>713</v>
      </c>
    </row>
    <row r="474" spans="1:8" s="88" customFormat="1" ht="45.95" customHeight="1">
      <c r="A474" s="87">
        <v>1</v>
      </c>
      <c r="B474" s="99" t="s">
        <v>667</v>
      </c>
      <c r="C474" s="100" t="s">
        <v>151</v>
      </c>
      <c r="D474" s="100" t="s">
        <v>138</v>
      </c>
      <c r="E474" s="110">
        <v>40422</v>
      </c>
      <c r="F474" s="102">
        <v>846.59</v>
      </c>
      <c r="G474" s="104" t="s">
        <v>396</v>
      </c>
      <c r="H474" s="91" t="s">
        <v>713</v>
      </c>
    </row>
    <row r="475" spans="1:8" s="88" customFormat="1" ht="45.95" customHeight="1">
      <c r="A475" s="87">
        <v>1</v>
      </c>
      <c r="B475" s="99" t="s">
        <v>397</v>
      </c>
      <c r="C475" s="100" t="s">
        <v>107</v>
      </c>
      <c r="D475" s="100" t="s">
        <v>138</v>
      </c>
      <c r="E475" s="101">
        <v>39891</v>
      </c>
      <c r="F475" s="102">
        <v>1286</v>
      </c>
      <c r="G475" s="104" t="s">
        <v>396</v>
      </c>
      <c r="H475" s="91" t="s">
        <v>713</v>
      </c>
    </row>
    <row r="476" spans="1:8" s="88" customFormat="1" ht="45.95" customHeight="1">
      <c r="A476" s="87">
        <v>1</v>
      </c>
      <c r="B476" s="99" t="s">
        <v>15</v>
      </c>
      <c r="C476" s="188" t="s">
        <v>116</v>
      </c>
      <c r="D476" s="100" t="s">
        <v>92</v>
      </c>
      <c r="E476" s="110">
        <v>34274</v>
      </c>
      <c r="F476" s="102">
        <v>589.27</v>
      </c>
      <c r="G476" s="104" t="s">
        <v>396</v>
      </c>
      <c r="H476" s="118" t="s">
        <v>150</v>
      </c>
    </row>
    <row r="477" spans="1:8" s="88" customFormat="1" ht="45.95" customHeight="1">
      <c r="A477" s="87">
        <v>1</v>
      </c>
      <c r="B477" s="113" t="s">
        <v>420</v>
      </c>
      <c r="C477" s="112" t="s">
        <v>151</v>
      </c>
      <c r="D477" s="112" t="s">
        <v>1210</v>
      </c>
      <c r="E477" s="110">
        <v>39904</v>
      </c>
      <c r="F477" s="114">
        <v>823.75</v>
      </c>
      <c r="G477" s="108" t="s">
        <v>395</v>
      </c>
      <c r="H477" s="91" t="s">
        <v>150</v>
      </c>
    </row>
    <row r="478" spans="1:8" s="88" customFormat="1" ht="45.95" customHeight="1">
      <c r="A478" s="87">
        <v>1</v>
      </c>
      <c r="B478" s="99" t="s">
        <v>707</v>
      </c>
      <c r="C478" s="100" t="s">
        <v>112</v>
      </c>
      <c r="D478" s="100" t="s">
        <v>108</v>
      </c>
      <c r="E478" s="110">
        <v>36586</v>
      </c>
      <c r="F478" s="102">
        <v>641.11</v>
      </c>
      <c r="G478" s="104" t="s">
        <v>396</v>
      </c>
      <c r="H478" s="91" t="s">
        <v>150</v>
      </c>
    </row>
    <row r="479" spans="1:8" s="88" customFormat="1" ht="45.95" customHeight="1">
      <c r="A479" s="87">
        <v>1</v>
      </c>
      <c r="B479" s="99" t="s">
        <v>422</v>
      </c>
      <c r="C479" s="100" t="s">
        <v>151</v>
      </c>
      <c r="D479" s="100" t="s">
        <v>237</v>
      </c>
      <c r="E479" s="110">
        <v>39904</v>
      </c>
      <c r="F479" s="102">
        <v>823.75</v>
      </c>
      <c r="G479" s="120" t="s">
        <v>395</v>
      </c>
      <c r="H479" s="91" t="s">
        <v>150</v>
      </c>
    </row>
    <row r="480" spans="1:8" s="88" customFormat="1" ht="45.95" customHeight="1">
      <c r="A480" s="87">
        <v>1</v>
      </c>
      <c r="B480" s="99" t="s">
        <v>870</v>
      </c>
      <c r="C480" s="100" t="s">
        <v>112</v>
      </c>
      <c r="D480" s="100" t="s">
        <v>869</v>
      </c>
      <c r="E480" s="110">
        <v>41396</v>
      </c>
      <c r="F480" s="102">
        <v>641.11</v>
      </c>
      <c r="G480" s="120" t="s">
        <v>396</v>
      </c>
      <c r="H480" s="91" t="s">
        <v>150</v>
      </c>
    </row>
    <row r="481" spans="1:8" s="88" customFormat="1" ht="45.95" customHeight="1">
      <c r="A481" s="87">
        <v>1</v>
      </c>
      <c r="B481" s="99" t="s">
        <v>1208</v>
      </c>
      <c r="C481" s="100" t="s">
        <v>151</v>
      </c>
      <c r="D481" s="100" t="s">
        <v>7</v>
      </c>
      <c r="E481" s="110">
        <v>40182</v>
      </c>
      <c r="F481" s="102">
        <v>823.75</v>
      </c>
      <c r="G481" s="120" t="s">
        <v>395</v>
      </c>
      <c r="H481" s="91" t="s">
        <v>150</v>
      </c>
    </row>
    <row r="482" spans="1:8" s="88" customFormat="1" ht="45.95" customHeight="1">
      <c r="A482" s="87">
        <v>1</v>
      </c>
      <c r="B482" s="99" t="s">
        <v>1562</v>
      </c>
      <c r="C482" s="100" t="s">
        <v>112</v>
      </c>
      <c r="D482" s="100" t="s">
        <v>1563</v>
      </c>
      <c r="E482" s="110">
        <v>42411</v>
      </c>
      <c r="F482" s="102">
        <v>641.11</v>
      </c>
      <c r="G482" s="120" t="s">
        <v>398</v>
      </c>
      <c r="H482" s="91" t="s">
        <v>150</v>
      </c>
    </row>
    <row r="483" spans="1:8" s="88" customFormat="1" ht="45.95" customHeight="1">
      <c r="A483" s="87">
        <v>1</v>
      </c>
      <c r="B483" s="99" t="s">
        <v>416</v>
      </c>
      <c r="C483" s="100" t="s">
        <v>112</v>
      </c>
      <c r="D483" s="100" t="s">
        <v>334</v>
      </c>
      <c r="E483" s="110">
        <v>39904</v>
      </c>
      <c r="F483" s="102">
        <v>640.82000000000005</v>
      </c>
      <c r="G483" s="120" t="s">
        <v>395</v>
      </c>
      <c r="H483" s="91" t="s">
        <v>150</v>
      </c>
    </row>
    <row r="484" spans="1:8" s="88" customFormat="1" ht="45.95" customHeight="1">
      <c r="A484" s="87">
        <v>1</v>
      </c>
      <c r="B484" s="99" t="s">
        <v>418</v>
      </c>
      <c r="C484" s="100" t="s">
        <v>112</v>
      </c>
      <c r="D484" s="100" t="s">
        <v>1212</v>
      </c>
      <c r="E484" s="110">
        <v>39904</v>
      </c>
      <c r="F484" s="102">
        <v>640.82000000000005</v>
      </c>
      <c r="G484" s="120" t="s">
        <v>395</v>
      </c>
      <c r="H484" s="91" t="s">
        <v>150</v>
      </c>
    </row>
    <row r="485" spans="1:8" s="88" customFormat="1" ht="45.95" customHeight="1">
      <c r="A485" s="87">
        <v>1</v>
      </c>
      <c r="B485" s="99" t="s">
        <v>417</v>
      </c>
      <c r="C485" s="100" t="s">
        <v>112</v>
      </c>
      <c r="D485" s="100" t="s">
        <v>518</v>
      </c>
      <c r="E485" s="110">
        <v>39904</v>
      </c>
      <c r="F485" s="102">
        <v>640.82000000000005</v>
      </c>
      <c r="G485" s="120" t="s">
        <v>395</v>
      </c>
      <c r="H485" s="91" t="s">
        <v>150</v>
      </c>
    </row>
    <row r="486" spans="1:8" s="88" customFormat="1" ht="45.95" customHeight="1">
      <c r="A486" s="87">
        <v>1</v>
      </c>
      <c r="B486" s="99" t="s">
        <v>669</v>
      </c>
      <c r="C486" s="100" t="s">
        <v>310</v>
      </c>
      <c r="D486" s="100" t="s">
        <v>95</v>
      </c>
      <c r="E486" s="101">
        <v>40665</v>
      </c>
      <c r="F486" s="102">
        <v>397.27</v>
      </c>
      <c r="G486" s="120" t="s">
        <v>395</v>
      </c>
      <c r="H486" s="91" t="s">
        <v>150</v>
      </c>
    </row>
    <row r="487" spans="1:8" s="88" customFormat="1" ht="45.95" customHeight="1">
      <c r="A487" s="87">
        <v>1</v>
      </c>
      <c r="B487" s="99" t="s">
        <v>871</v>
      </c>
      <c r="C487" s="100" t="s">
        <v>672</v>
      </c>
      <c r="D487" s="100" t="s">
        <v>872</v>
      </c>
      <c r="E487" s="110">
        <v>41306</v>
      </c>
      <c r="F487" s="102">
        <v>474.29</v>
      </c>
      <c r="G487" s="120" t="s">
        <v>396</v>
      </c>
      <c r="H487" s="91" t="s">
        <v>150</v>
      </c>
    </row>
    <row r="488" spans="1:8" s="88" customFormat="1" ht="45.95" customHeight="1">
      <c r="A488" s="87">
        <v>1</v>
      </c>
      <c r="B488" s="99" t="s">
        <v>355</v>
      </c>
      <c r="C488" s="100" t="s">
        <v>673</v>
      </c>
      <c r="D488" s="100" t="s">
        <v>357</v>
      </c>
      <c r="E488" s="110">
        <v>34950</v>
      </c>
      <c r="F488" s="102">
        <v>485.7</v>
      </c>
      <c r="G488" s="100" t="s">
        <v>396</v>
      </c>
      <c r="H488" s="91" t="s">
        <v>150</v>
      </c>
    </row>
    <row r="489" spans="1:8" s="88" customFormat="1" ht="45.95" customHeight="1">
      <c r="A489" s="87">
        <v>1</v>
      </c>
      <c r="B489" s="99" t="s">
        <v>360</v>
      </c>
      <c r="C489" s="100" t="s">
        <v>44</v>
      </c>
      <c r="D489" s="100" t="s">
        <v>226</v>
      </c>
      <c r="E489" s="110">
        <v>40114</v>
      </c>
      <c r="F489" s="102">
        <v>424.29</v>
      </c>
      <c r="G489" s="104" t="s">
        <v>396</v>
      </c>
      <c r="H489" s="100" t="s">
        <v>713</v>
      </c>
    </row>
    <row r="490" spans="1:8" s="88" customFormat="1" ht="45.95" customHeight="1">
      <c r="A490" s="87">
        <v>1</v>
      </c>
      <c r="B490" s="170" t="s">
        <v>1213</v>
      </c>
      <c r="C490" s="100" t="s">
        <v>116</v>
      </c>
      <c r="D490" s="100" t="s">
        <v>1214</v>
      </c>
      <c r="E490" s="110">
        <v>42297</v>
      </c>
      <c r="F490" s="102">
        <v>589.27</v>
      </c>
      <c r="G490" s="100" t="s">
        <v>396</v>
      </c>
      <c r="H490" s="91" t="s">
        <v>150</v>
      </c>
    </row>
    <row r="491" spans="1:8" s="88" customFormat="1" ht="45.95" customHeight="1">
      <c r="A491" s="87">
        <v>1</v>
      </c>
      <c r="B491" s="99" t="s">
        <v>1215</v>
      </c>
      <c r="C491" s="100" t="s">
        <v>112</v>
      </c>
      <c r="D491" s="100" t="s">
        <v>1217</v>
      </c>
      <c r="E491" s="110">
        <v>41396</v>
      </c>
      <c r="F491" s="102">
        <v>641.11</v>
      </c>
      <c r="G491" s="120" t="s">
        <v>395</v>
      </c>
      <c r="H491" s="91" t="s">
        <v>150</v>
      </c>
    </row>
    <row r="492" spans="1:8" s="88" customFormat="1" ht="45.95" customHeight="1">
      <c r="A492" s="87">
        <v>1</v>
      </c>
      <c r="B492" s="99" t="s">
        <v>358</v>
      </c>
      <c r="C492" s="100" t="s">
        <v>116</v>
      </c>
      <c r="D492" s="100" t="s">
        <v>359</v>
      </c>
      <c r="E492" s="110">
        <v>33664</v>
      </c>
      <c r="F492" s="102">
        <v>589.27</v>
      </c>
      <c r="G492" s="104" t="s">
        <v>396</v>
      </c>
      <c r="H492" s="91" t="s">
        <v>150</v>
      </c>
    </row>
    <row r="493" spans="1:8" s="88" customFormat="1" ht="45.95" customHeight="1">
      <c r="A493" s="87">
        <v>1</v>
      </c>
      <c r="B493" s="99" t="s">
        <v>401</v>
      </c>
      <c r="C493" s="100" t="s">
        <v>187</v>
      </c>
      <c r="D493" s="100" t="s">
        <v>400</v>
      </c>
      <c r="E493" s="110">
        <v>40009</v>
      </c>
      <c r="F493" s="102">
        <v>3174.76</v>
      </c>
      <c r="G493" s="146" t="s">
        <v>395</v>
      </c>
      <c r="H493" s="91" t="s">
        <v>713</v>
      </c>
    </row>
    <row r="494" spans="1:8" s="88" customFormat="1" ht="45.95" customHeight="1">
      <c r="A494" s="87">
        <v>1</v>
      </c>
      <c r="B494" s="99" t="s">
        <v>755</v>
      </c>
      <c r="C494" s="100" t="s">
        <v>116</v>
      </c>
      <c r="D494" s="100" t="s">
        <v>641</v>
      </c>
      <c r="E494" s="110">
        <v>40987</v>
      </c>
      <c r="F494" s="102">
        <v>589.27</v>
      </c>
      <c r="G494" s="142" t="s">
        <v>396</v>
      </c>
      <c r="H494" s="91" t="s">
        <v>150</v>
      </c>
    </row>
    <row r="495" spans="1:8" s="88" customFormat="1" ht="45.95" customHeight="1">
      <c r="A495" s="87">
        <v>1</v>
      </c>
      <c r="B495" s="99" t="s">
        <v>45</v>
      </c>
      <c r="C495" s="100" t="s">
        <v>134</v>
      </c>
      <c r="D495" s="100" t="s">
        <v>186</v>
      </c>
      <c r="E495" s="110">
        <v>34700</v>
      </c>
      <c r="F495" s="102">
        <v>521.72</v>
      </c>
      <c r="G495" s="142" t="s">
        <v>396</v>
      </c>
      <c r="H495" s="91" t="s">
        <v>150</v>
      </c>
    </row>
    <row r="496" spans="1:8" s="88" customFormat="1" ht="45.95" customHeight="1">
      <c r="A496" s="87">
        <v>1</v>
      </c>
      <c r="B496" s="99" t="s">
        <v>367</v>
      </c>
      <c r="C496" s="100" t="s">
        <v>144</v>
      </c>
      <c r="D496" s="100" t="s">
        <v>92</v>
      </c>
      <c r="E496" s="110">
        <v>34554</v>
      </c>
      <c r="F496" s="102">
        <v>2380.77</v>
      </c>
      <c r="G496" s="142" t="s">
        <v>395</v>
      </c>
      <c r="H496" s="91" t="s">
        <v>713</v>
      </c>
    </row>
    <row r="497" spans="1:8" s="88" customFormat="1" ht="45.95" customHeight="1">
      <c r="A497" s="87">
        <v>1</v>
      </c>
      <c r="B497" s="99" t="s">
        <v>50</v>
      </c>
      <c r="C497" s="100" t="s">
        <v>149</v>
      </c>
      <c r="D497" s="100" t="s">
        <v>104</v>
      </c>
      <c r="E497" s="110">
        <v>38810</v>
      </c>
      <c r="F497" s="102">
        <v>1003.4</v>
      </c>
      <c r="G497" s="142" t="s">
        <v>396</v>
      </c>
      <c r="H497" s="91" t="s">
        <v>150</v>
      </c>
    </row>
    <row r="498" spans="1:8" s="88" customFormat="1" ht="45.95" customHeight="1">
      <c r="A498" s="87">
        <v>1</v>
      </c>
      <c r="B498" s="99" t="s">
        <v>379</v>
      </c>
      <c r="C498" s="100" t="s">
        <v>151</v>
      </c>
      <c r="D498" s="100" t="s">
        <v>138</v>
      </c>
      <c r="E498" s="110">
        <v>34200</v>
      </c>
      <c r="F498" s="102">
        <v>846.59</v>
      </c>
      <c r="G498" s="142" t="s">
        <v>396</v>
      </c>
      <c r="H498" s="91" t="s">
        <v>150</v>
      </c>
    </row>
    <row r="499" spans="1:8" s="88" customFormat="1" ht="45.95" customHeight="1">
      <c r="A499" s="87">
        <v>1</v>
      </c>
      <c r="B499" s="99" t="s">
        <v>70</v>
      </c>
      <c r="C499" s="100" t="s">
        <v>202</v>
      </c>
      <c r="D499" s="100" t="s">
        <v>138</v>
      </c>
      <c r="E499" s="110">
        <v>40057</v>
      </c>
      <c r="F499" s="102">
        <v>919.14</v>
      </c>
      <c r="G499" s="100" t="s">
        <v>396</v>
      </c>
      <c r="H499" s="91" t="s">
        <v>150</v>
      </c>
    </row>
    <row r="500" spans="1:8" s="88" customFormat="1" ht="45.95" customHeight="1">
      <c r="A500" s="87">
        <v>1</v>
      </c>
      <c r="B500" s="99" t="s">
        <v>53</v>
      </c>
      <c r="C500" s="100" t="s">
        <v>230</v>
      </c>
      <c r="D500" s="100" t="s">
        <v>96</v>
      </c>
      <c r="E500" s="110" t="s">
        <v>792</v>
      </c>
      <c r="F500" s="102">
        <v>1815.72</v>
      </c>
      <c r="G500" s="146" t="s">
        <v>398</v>
      </c>
      <c r="H500" s="91" t="s">
        <v>150</v>
      </c>
    </row>
    <row r="501" spans="1:8" s="88" customFormat="1" ht="45.95" customHeight="1">
      <c r="A501" s="87">
        <v>1</v>
      </c>
      <c r="B501" s="99" t="s">
        <v>368</v>
      </c>
      <c r="C501" s="100" t="s">
        <v>127</v>
      </c>
      <c r="D501" s="100" t="s">
        <v>162</v>
      </c>
      <c r="E501" s="110">
        <v>32636</v>
      </c>
      <c r="F501" s="102">
        <v>2034.08</v>
      </c>
      <c r="G501" s="146" t="s">
        <v>395</v>
      </c>
      <c r="H501" s="91" t="s">
        <v>713</v>
      </c>
    </row>
    <row r="502" spans="1:8" s="88" customFormat="1" ht="45.95" customHeight="1">
      <c r="A502" s="87">
        <v>1</v>
      </c>
      <c r="B502" s="99" t="s">
        <v>371</v>
      </c>
      <c r="C502" s="100" t="s">
        <v>107</v>
      </c>
      <c r="D502" s="100" t="s">
        <v>286</v>
      </c>
      <c r="E502" s="110">
        <v>30804</v>
      </c>
      <c r="F502" s="102">
        <v>1240.68</v>
      </c>
      <c r="G502" s="142" t="s">
        <v>396</v>
      </c>
      <c r="H502" s="91" t="s">
        <v>713</v>
      </c>
    </row>
    <row r="503" spans="1:8" s="88" customFormat="1" ht="45.95" customHeight="1">
      <c r="A503" s="87">
        <v>1</v>
      </c>
      <c r="B503" s="99" t="s">
        <v>679</v>
      </c>
      <c r="C503" s="100" t="s">
        <v>149</v>
      </c>
      <c r="D503" s="100" t="s">
        <v>680</v>
      </c>
      <c r="E503" s="110">
        <v>40428</v>
      </c>
      <c r="F503" s="102">
        <v>1003.4</v>
      </c>
      <c r="G503" s="146" t="s">
        <v>395</v>
      </c>
      <c r="H503" s="91" t="s">
        <v>713</v>
      </c>
    </row>
    <row r="504" spans="1:8" s="88" customFormat="1" ht="45.95" customHeight="1">
      <c r="A504" s="87">
        <v>1</v>
      </c>
      <c r="B504" s="99" t="s">
        <v>681</v>
      </c>
      <c r="C504" s="100" t="s">
        <v>109</v>
      </c>
      <c r="D504" s="100" t="s">
        <v>336</v>
      </c>
      <c r="E504" s="110">
        <v>40595</v>
      </c>
      <c r="F504" s="102">
        <v>846.59</v>
      </c>
      <c r="G504" s="100" t="s">
        <v>396</v>
      </c>
      <c r="H504" s="91" t="s">
        <v>150</v>
      </c>
    </row>
    <row r="505" spans="1:8" s="88" customFormat="1" ht="45.95" customHeight="1">
      <c r="A505" s="87">
        <v>1</v>
      </c>
      <c r="B505" s="99" t="s">
        <v>491</v>
      </c>
      <c r="C505" s="100" t="s">
        <v>107</v>
      </c>
      <c r="D505" s="100" t="s">
        <v>162</v>
      </c>
      <c r="E505" s="110">
        <v>32531</v>
      </c>
      <c r="F505" s="102">
        <v>1240.68</v>
      </c>
      <c r="G505" s="142" t="s">
        <v>396</v>
      </c>
      <c r="H505" s="91" t="s">
        <v>713</v>
      </c>
    </row>
    <row r="506" spans="1:8" s="88" customFormat="1" ht="45.95" customHeight="1">
      <c r="A506" s="87">
        <v>1</v>
      </c>
      <c r="B506" s="99" t="s">
        <v>686</v>
      </c>
      <c r="C506" s="100" t="s">
        <v>127</v>
      </c>
      <c r="D506" s="100" t="s">
        <v>162</v>
      </c>
      <c r="E506" s="110">
        <v>40575</v>
      </c>
      <c r="F506" s="102">
        <v>2034.08</v>
      </c>
      <c r="G506" s="100" t="s">
        <v>395</v>
      </c>
      <c r="H506" s="91" t="s">
        <v>713</v>
      </c>
    </row>
    <row r="507" spans="1:8" s="88" customFormat="1" ht="45.95" customHeight="1">
      <c r="A507" s="87">
        <v>1</v>
      </c>
      <c r="B507" s="99" t="s">
        <v>659</v>
      </c>
      <c r="C507" s="100" t="s">
        <v>110</v>
      </c>
      <c r="D507" s="100" t="s">
        <v>660</v>
      </c>
      <c r="E507" s="110">
        <v>40581</v>
      </c>
      <c r="F507" s="102">
        <v>715.02</v>
      </c>
      <c r="G507" s="104" t="s">
        <v>396</v>
      </c>
      <c r="H507" s="91" t="s">
        <v>150</v>
      </c>
    </row>
    <row r="508" spans="1:8" s="88" customFormat="1" ht="45.95" customHeight="1">
      <c r="A508" s="87">
        <v>1</v>
      </c>
      <c r="B508" s="135" t="s">
        <v>676</v>
      </c>
      <c r="C508" s="100" t="s">
        <v>140</v>
      </c>
      <c r="D508" s="100" t="s">
        <v>366</v>
      </c>
      <c r="E508" s="110">
        <v>40217</v>
      </c>
      <c r="F508" s="102">
        <v>1108.25</v>
      </c>
      <c r="G508" s="146" t="s">
        <v>396</v>
      </c>
      <c r="H508" s="91" t="s">
        <v>150</v>
      </c>
    </row>
    <row r="509" spans="1:8" s="88" customFormat="1" ht="45.95" customHeight="1">
      <c r="A509" s="87">
        <v>1</v>
      </c>
      <c r="B509" s="99" t="s">
        <v>373</v>
      </c>
      <c r="C509" s="100" t="s">
        <v>107</v>
      </c>
      <c r="D509" s="100" t="s">
        <v>162</v>
      </c>
      <c r="E509" s="110">
        <v>34578</v>
      </c>
      <c r="F509" s="102">
        <v>1183</v>
      </c>
      <c r="G509" s="142" t="s">
        <v>396</v>
      </c>
      <c r="H509" s="91" t="s">
        <v>150</v>
      </c>
    </row>
    <row r="510" spans="1:8" s="88" customFormat="1" ht="45.95" customHeight="1">
      <c r="A510" s="87">
        <v>1</v>
      </c>
      <c r="B510" s="99" t="s">
        <v>376</v>
      </c>
      <c r="C510" s="100" t="s">
        <v>151</v>
      </c>
      <c r="D510" s="100" t="s">
        <v>92</v>
      </c>
      <c r="E510" s="110">
        <v>31544</v>
      </c>
      <c r="F510" s="102">
        <v>846.59</v>
      </c>
      <c r="G510" s="142" t="s">
        <v>396</v>
      </c>
      <c r="H510" s="91" t="s">
        <v>150</v>
      </c>
    </row>
    <row r="511" spans="1:8" s="88" customFormat="1" ht="45.95" customHeight="1">
      <c r="A511" s="87">
        <v>1</v>
      </c>
      <c r="B511" s="99" t="s">
        <v>377</v>
      </c>
      <c r="C511" s="100" t="s">
        <v>151</v>
      </c>
      <c r="D511" s="100" t="s">
        <v>92</v>
      </c>
      <c r="E511" s="110">
        <v>35086</v>
      </c>
      <c r="F511" s="102">
        <v>846.59</v>
      </c>
      <c r="G511" s="142" t="s">
        <v>396</v>
      </c>
      <c r="H511" s="91" t="s">
        <v>150</v>
      </c>
    </row>
    <row r="512" spans="1:8" s="88" customFormat="1" ht="45.95" customHeight="1">
      <c r="A512" s="87">
        <v>1</v>
      </c>
      <c r="B512" s="99" t="s">
        <v>688</v>
      </c>
      <c r="C512" s="100" t="s">
        <v>151</v>
      </c>
      <c r="D512" s="100" t="s">
        <v>162</v>
      </c>
      <c r="E512" s="101">
        <v>42599</v>
      </c>
      <c r="F512" s="102">
        <v>846.59</v>
      </c>
      <c r="G512" s="104" t="s">
        <v>396</v>
      </c>
      <c r="H512" s="91" t="s">
        <v>150</v>
      </c>
    </row>
    <row r="513" spans="1:8" s="88" customFormat="1" ht="45.95" customHeight="1">
      <c r="A513" s="87">
        <v>1</v>
      </c>
      <c r="B513" s="99" t="s">
        <v>68</v>
      </c>
      <c r="C513" s="100" t="s">
        <v>742</v>
      </c>
      <c r="D513" s="100" t="s">
        <v>609</v>
      </c>
      <c r="E513" s="110">
        <v>40014</v>
      </c>
      <c r="F513" s="102">
        <v>1852.5</v>
      </c>
      <c r="G513" s="142" t="s">
        <v>396</v>
      </c>
      <c r="H513" s="91" t="s">
        <v>713</v>
      </c>
    </row>
    <row r="514" spans="1:8" s="88" customFormat="1" ht="45.95" customHeight="1">
      <c r="A514" s="87">
        <v>1</v>
      </c>
      <c r="B514" s="113" t="s">
        <v>375</v>
      </c>
      <c r="C514" s="112" t="s">
        <v>151</v>
      </c>
      <c r="D514" s="112" t="s">
        <v>685</v>
      </c>
      <c r="E514" s="110">
        <v>30515</v>
      </c>
      <c r="F514" s="114">
        <v>846.59</v>
      </c>
      <c r="G514" s="194" t="s">
        <v>396</v>
      </c>
      <c r="H514" s="118" t="s">
        <v>713</v>
      </c>
    </row>
    <row r="515" spans="1:8" s="88" customFormat="1" ht="45.95" customHeight="1">
      <c r="A515" s="87">
        <v>1</v>
      </c>
      <c r="B515" s="99" t="s">
        <v>378</v>
      </c>
      <c r="C515" s="100" t="s">
        <v>110</v>
      </c>
      <c r="D515" s="100" t="s">
        <v>92</v>
      </c>
      <c r="E515" s="110">
        <v>33917</v>
      </c>
      <c r="F515" s="102">
        <v>715.02</v>
      </c>
      <c r="G515" s="104" t="s">
        <v>396</v>
      </c>
      <c r="H515" s="91" t="s">
        <v>713</v>
      </c>
    </row>
    <row r="516" spans="1:8" s="88" customFormat="1" ht="45.95" customHeight="1">
      <c r="A516" s="87">
        <v>1</v>
      </c>
      <c r="B516" s="99" t="s">
        <v>875</v>
      </c>
      <c r="C516" s="100" t="s">
        <v>230</v>
      </c>
      <c r="D516" s="100" t="s">
        <v>162</v>
      </c>
      <c r="E516" s="110">
        <v>36878</v>
      </c>
      <c r="F516" s="102">
        <v>1700</v>
      </c>
      <c r="G516" s="146" t="s">
        <v>396</v>
      </c>
      <c r="H516" s="91" t="s">
        <v>150</v>
      </c>
    </row>
    <row r="517" spans="1:8" s="88" customFormat="1" ht="45.95" customHeight="1">
      <c r="A517" s="87">
        <v>1</v>
      </c>
      <c r="B517" s="99" t="s">
        <v>227</v>
      </c>
      <c r="C517" s="100" t="s">
        <v>127</v>
      </c>
      <c r="D517" s="100" t="s">
        <v>162</v>
      </c>
      <c r="E517" s="110">
        <v>33420</v>
      </c>
      <c r="F517" s="102">
        <v>2034.08</v>
      </c>
      <c r="G517" s="100" t="s">
        <v>395</v>
      </c>
      <c r="H517" s="91" t="s">
        <v>713</v>
      </c>
    </row>
    <row r="518" spans="1:8" s="88" customFormat="1" ht="45.95" customHeight="1">
      <c r="A518" s="87">
        <v>1</v>
      </c>
      <c r="B518" s="99" t="s">
        <v>661</v>
      </c>
      <c r="C518" s="100" t="s">
        <v>149</v>
      </c>
      <c r="D518" s="100" t="s">
        <v>878</v>
      </c>
      <c r="E518" s="110">
        <v>40626</v>
      </c>
      <c r="F518" s="102">
        <v>1003.4</v>
      </c>
      <c r="G518" s="142" t="s">
        <v>396</v>
      </c>
      <c r="H518" s="91" t="s">
        <v>713</v>
      </c>
    </row>
    <row r="519" spans="1:8" s="88" customFormat="1" ht="45.95" customHeight="1">
      <c r="A519" s="87">
        <v>1</v>
      </c>
      <c r="B519" s="99" t="s">
        <v>879</v>
      </c>
      <c r="C519" s="100" t="s">
        <v>127</v>
      </c>
      <c r="D519" s="100" t="s">
        <v>162</v>
      </c>
      <c r="E519" s="110">
        <v>41031</v>
      </c>
      <c r="F519" s="102">
        <v>2034.08</v>
      </c>
      <c r="G519" s="146" t="s">
        <v>395</v>
      </c>
      <c r="H519" s="91" t="s">
        <v>150</v>
      </c>
    </row>
    <row r="520" spans="1:8" s="88" customFormat="1" ht="45.95" customHeight="1">
      <c r="A520" s="87">
        <v>1</v>
      </c>
      <c r="B520" s="99" t="s">
        <v>1222</v>
      </c>
      <c r="C520" s="100" t="s">
        <v>134</v>
      </c>
      <c r="D520" s="100" t="s">
        <v>1223</v>
      </c>
      <c r="E520" s="110">
        <v>42242</v>
      </c>
      <c r="F520" s="102">
        <v>521.72</v>
      </c>
      <c r="G520" s="100" t="s">
        <v>398</v>
      </c>
      <c r="H520" s="91" t="s">
        <v>150</v>
      </c>
    </row>
    <row r="521" spans="1:8" s="88" customFormat="1" ht="45.95" customHeight="1">
      <c r="A521" s="87">
        <v>1</v>
      </c>
      <c r="B521" s="99" t="s">
        <v>881</v>
      </c>
      <c r="C521" s="100" t="s">
        <v>151</v>
      </c>
      <c r="D521" s="100" t="s">
        <v>878</v>
      </c>
      <c r="E521" s="110">
        <v>41366</v>
      </c>
      <c r="F521" s="102">
        <v>846.59</v>
      </c>
      <c r="G521" s="120" t="s">
        <v>396</v>
      </c>
      <c r="H521" s="91" t="s">
        <v>150</v>
      </c>
    </row>
    <row r="522" spans="1:8" s="88" customFormat="1" ht="45.95" customHeight="1">
      <c r="A522" s="87">
        <v>1</v>
      </c>
      <c r="B522" s="99" t="s">
        <v>14</v>
      </c>
      <c r="C522" s="100" t="s">
        <v>149</v>
      </c>
      <c r="D522" s="100" t="s">
        <v>162</v>
      </c>
      <c r="E522" s="110">
        <v>38992</v>
      </c>
      <c r="F522" s="102">
        <v>1003.4</v>
      </c>
      <c r="G522" s="142" t="s">
        <v>396</v>
      </c>
      <c r="H522" s="91" t="s">
        <v>713</v>
      </c>
    </row>
    <row r="523" spans="1:8" s="88" customFormat="1" ht="45.95" customHeight="1">
      <c r="A523" s="87">
        <v>1</v>
      </c>
      <c r="B523" s="99" t="s">
        <v>1224</v>
      </c>
      <c r="C523" s="100" t="s">
        <v>144</v>
      </c>
      <c r="D523" s="100" t="s">
        <v>703</v>
      </c>
      <c r="E523" s="110">
        <v>41428</v>
      </c>
      <c r="F523" s="102">
        <v>2380.77</v>
      </c>
      <c r="G523" s="146" t="s">
        <v>395</v>
      </c>
      <c r="H523" s="91" t="s">
        <v>713</v>
      </c>
    </row>
    <row r="524" spans="1:8" s="88" customFormat="1" ht="45.95" customHeight="1">
      <c r="A524" s="87">
        <v>1</v>
      </c>
      <c r="B524" s="99" t="s">
        <v>158</v>
      </c>
      <c r="C524" s="100" t="s">
        <v>116</v>
      </c>
      <c r="D524" s="100" t="s">
        <v>92</v>
      </c>
      <c r="E524" s="110">
        <v>35219</v>
      </c>
      <c r="F524" s="102">
        <v>589.27</v>
      </c>
      <c r="G524" s="104" t="s">
        <v>396</v>
      </c>
      <c r="H524" s="91" t="s">
        <v>713</v>
      </c>
    </row>
    <row r="525" spans="1:8" s="88" customFormat="1" ht="45.95" customHeight="1">
      <c r="A525" s="87">
        <v>1</v>
      </c>
      <c r="B525" s="99" t="s">
        <v>1226</v>
      </c>
      <c r="C525" s="100" t="s">
        <v>131</v>
      </c>
      <c r="D525" s="100" t="s">
        <v>135</v>
      </c>
      <c r="E525" s="110">
        <v>41806</v>
      </c>
      <c r="F525" s="102">
        <v>1373.12</v>
      </c>
      <c r="G525" s="100" t="s">
        <v>398</v>
      </c>
      <c r="H525" s="91" t="s">
        <v>713</v>
      </c>
    </row>
    <row r="526" spans="1:8" s="88" customFormat="1" ht="45.95" customHeight="1">
      <c r="A526" s="87">
        <v>1</v>
      </c>
      <c r="B526" s="99" t="s">
        <v>97</v>
      </c>
      <c r="C526" s="100" t="s">
        <v>112</v>
      </c>
      <c r="D526" s="100" t="s">
        <v>518</v>
      </c>
      <c r="E526" s="110">
        <v>39044</v>
      </c>
      <c r="F526" s="102">
        <v>641.11</v>
      </c>
      <c r="G526" s="120" t="s">
        <v>396</v>
      </c>
      <c r="H526" s="91" t="s">
        <v>150</v>
      </c>
    </row>
    <row r="527" spans="1:8" s="88" customFormat="1" ht="45.95" customHeight="1">
      <c r="A527" s="87">
        <v>1</v>
      </c>
      <c r="B527" s="99" t="s">
        <v>692</v>
      </c>
      <c r="C527" s="100" t="s">
        <v>131</v>
      </c>
      <c r="D527" s="100" t="s">
        <v>92</v>
      </c>
      <c r="E527" s="110">
        <v>40679</v>
      </c>
      <c r="F527" s="102">
        <v>1300</v>
      </c>
      <c r="G527" s="100" t="s">
        <v>398</v>
      </c>
      <c r="H527" s="91" t="s">
        <v>713</v>
      </c>
    </row>
    <row r="528" spans="1:8" s="88" customFormat="1" ht="45.95" customHeight="1">
      <c r="A528" s="87">
        <v>1</v>
      </c>
      <c r="B528" s="99" t="s">
        <v>384</v>
      </c>
      <c r="C528" s="100" t="s">
        <v>116</v>
      </c>
      <c r="D528" s="100" t="s">
        <v>92</v>
      </c>
      <c r="E528" s="110">
        <v>34700</v>
      </c>
      <c r="F528" s="102">
        <v>589.27</v>
      </c>
      <c r="G528" s="104" t="s">
        <v>396</v>
      </c>
      <c r="H528" s="91" t="s">
        <v>713</v>
      </c>
    </row>
    <row r="529" spans="1:8" s="88" customFormat="1" ht="45.95" customHeight="1">
      <c r="A529" s="87">
        <v>1</v>
      </c>
      <c r="B529" s="99" t="s">
        <v>380</v>
      </c>
      <c r="C529" s="100" t="s">
        <v>202</v>
      </c>
      <c r="D529" s="100" t="s">
        <v>518</v>
      </c>
      <c r="E529" s="110">
        <v>32905</v>
      </c>
      <c r="F529" s="102">
        <v>861.47</v>
      </c>
      <c r="G529" s="104" t="s">
        <v>396</v>
      </c>
      <c r="H529" s="91" t="s">
        <v>713</v>
      </c>
    </row>
    <row r="530" spans="1:8" s="88" customFormat="1" ht="45.95" customHeight="1">
      <c r="A530" s="87">
        <v>1</v>
      </c>
      <c r="B530" s="99" t="s">
        <v>21</v>
      </c>
      <c r="C530" s="100" t="s">
        <v>121</v>
      </c>
      <c r="D530" s="100" t="s">
        <v>216</v>
      </c>
      <c r="E530" s="110">
        <v>34683</v>
      </c>
      <c r="F530" s="102">
        <v>490.6</v>
      </c>
      <c r="G530" s="104" t="s">
        <v>396</v>
      </c>
      <c r="H530" s="91" t="s">
        <v>713</v>
      </c>
    </row>
    <row r="531" spans="1:8" s="88" customFormat="1" ht="45.95" customHeight="1">
      <c r="A531" s="87">
        <v>1</v>
      </c>
      <c r="B531" s="99" t="s">
        <v>217</v>
      </c>
      <c r="C531" s="100" t="s">
        <v>110</v>
      </c>
      <c r="D531" s="100" t="s">
        <v>92</v>
      </c>
      <c r="E531" s="110">
        <v>33543</v>
      </c>
      <c r="F531" s="102">
        <v>715.02</v>
      </c>
      <c r="G531" s="104" t="s">
        <v>396</v>
      </c>
      <c r="H531" s="91" t="s">
        <v>713</v>
      </c>
    </row>
    <row r="532" spans="1:8" s="88" customFormat="1" ht="45.95" customHeight="1">
      <c r="A532" s="87">
        <v>1</v>
      </c>
      <c r="B532" s="99" t="s">
        <v>698</v>
      </c>
      <c r="C532" s="100" t="s">
        <v>134</v>
      </c>
      <c r="D532" s="100" t="s">
        <v>95</v>
      </c>
      <c r="E532" s="110">
        <v>40497</v>
      </c>
      <c r="F532" s="102">
        <v>521.72</v>
      </c>
      <c r="G532" s="146" t="s">
        <v>396</v>
      </c>
      <c r="H532" s="91" t="s">
        <v>713</v>
      </c>
    </row>
    <row r="533" spans="1:8" s="88" customFormat="1" ht="45.95" customHeight="1">
      <c r="A533" s="87">
        <v>1</v>
      </c>
      <c r="B533" s="99" t="s">
        <v>218</v>
      </c>
      <c r="C533" s="100" t="s">
        <v>116</v>
      </c>
      <c r="D533" s="100" t="s">
        <v>115</v>
      </c>
      <c r="E533" s="110">
        <v>31208</v>
      </c>
      <c r="F533" s="102">
        <v>589.27</v>
      </c>
      <c r="G533" s="104" t="s">
        <v>396</v>
      </c>
      <c r="H533" s="91" t="s">
        <v>713</v>
      </c>
    </row>
    <row r="534" spans="1:8" s="88" customFormat="1" ht="45.95" customHeight="1">
      <c r="A534" s="87">
        <v>1</v>
      </c>
      <c r="B534" s="99" t="s">
        <v>26</v>
      </c>
      <c r="C534" s="100" t="s">
        <v>134</v>
      </c>
      <c r="D534" s="100" t="s">
        <v>115</v>
      </c>
      <c r="E534" s="110">
        <v>31778</v>
      </c>
      <c r="F534" s="102">
        <v>521.72</v>
      </c>
      <c r="G534" s="104" t="s">
        <v>396</v>
      </c>
      <c r="H534" s="91" t="s">
        <v>713</v>
      </c>
    </row>
    <row r="535" spans="1:8" s="88" customFormat="1" ht="45.95" customHeight="1">
      <c r="A535" s="87">
        <v>1</v>
      </c>
      <c r="B535" s="99" t="s">
        <v>117</v>
      </c>
      <c r="C535" s="100" t="s">
        <v>116</v>
      </c>
      <c r="D535" s="100" t="s">
        <v>118</v>
      </c>
      <c r="E535" s="110">
        <v>38391</v>
      </c>
      <c r="F535" s="102">
        <v>589.27</v>
      </c>
      <c r="G535" s="104" t="s">
        <v>396</v>
      </c>
      <c r="H535" s="91" t="s">
        <v>713</v>
      </c>
    </row>
    <row r="536" spans="1:8" s="88" customFormat="1" ht="45.95" customHeight="1">
      <c r="A536" s="87">
        <v>1</v>
      </c>
      <c r="B536" s="99" t="s">
        <v>271</v>
      </c>
      <c r="C536" s="100" t="s">
        <v>310</v>
      </c>
      <c r="D536" s="100" t="s">
        <v>10</v>
      </c>
      <c r="E536" s="110">
        <v>40057</v>
      </c>
      <c r="F536" s="102">
        <v>397.27</v>
      </c>
      <c r="G536" s="100" t="s">
        <v>396</v>
      </c>
      <c r="H536" s="91" t="s">
        <v>713</v>
      </c>
    </row>
    <row r="537" spans="1:8" s="88" customFormat="1" ht="45.95" customHeight="1">
      <c r="A537" s="87">
        <v>1</v>
      </c>
      <c r="B537" s="99" t="s">
        <v>382</v>
      </c>
      <c r="C537" s="100" t="s">
        <v>116</v>
      </c>
      <c r="D537" s="100" t="s">
        <v>115</v>
      </c>
      <c r="E537" s="110">
        <v>34486</v>
      </c>
      <c r="F537" s="102">
        <v>589.27</v>
      </c>
      <c r="G537" s="104" t="s">
        <v>396</v>
      </c>
      <c r="H537" s="91" t="s">
        <v>713</v>
      </c>
    </row>
    <row r="538" spans="1:8" s="88" customFormat="1" ht="45.95" customHeight="1">
      <c r="A538" s="87">
        <v>1</v>
      </c>
      <c r="B538" s="99" t="s">
        <v>383</v>
      </c>
      <c r="C538" s="100" t="s">
        <v>116</v>
      </c>
      <c r="D538" s="100" t="s">
        <v>186</v>
      </c>
      <c r="E538" s="110">
        <v>35674</v>
      </c>
      <c r="F538" s="102">
        <v>589.27</v>
      </c>
      <c r="G538" s="104" t="s">
        <v>396</v>
      </c>
      <c r="H538" s="91" t="s">
        <v>713</v>
      </c>
    </row>
    <row r="539" spans="1:8" s="88" customFormat="1" ht="45.95" customHeight="1">
      <c r="A539" s="87">
        <v>1</v>
      </c>
      <c r="B539" s="99" t="s">
        <v>387</v>
      </c>
      <c r="C539" s="100" t="s">
        <v>134</v>
      </c>
      <c r="D539" s="100" t="s">
        <v>388</v>
      </c>
      <c r="E539" s="110">
        <v>35217</v>
      </c>
      <c r="F539" s="102">
        <v>521.72</v>
      </c>
      <c r="G539" s="104" t="s">
        <v>396</v>
      </c>
      <c r="H539" s="91" t="s">
        <v>713</v>
      </c>
    </row>
    <row r="540" spans="1:8" s="88" customFormat="1" ht="45.95" customHeight="1">
      <c r="A540" s="87">
        <v>1</v>
      </c>
      <c r="B540" s="99" t="s">
        <v>389</v>
      </c>
      <c r="C540" s="100" t="s">
        <v>134</v>
      </c>
      <c r="D540" s="100" t="s">
        <v>186</v>
      </c>
      <c r="E540" s="110">
        <v>34702</v>
      </c>
      <c r="F540" s="102">
        <v>521.72</v>
      </c>
      <c r="G540" s="104" t="s">
        <v>396</v>
      </c>
      <c r="H540" s="91" t="s">
        <v>713</v>
      </c>
    </row>
    <row r="541" spans="1:8" s="88" customFormat="1" ht="45.95" customHeight="1">
      <c r="A541" s="87">
        <v>1</v>
      </c>
      <c r="B541" s="99" t="s">
        <v>390</v>
      </c>
      <c r="C541" s="100" t="s">
        <v>134</v>
      </c>
      <c r="D541" s="100" t="s">
        <v>186</v>
      </c>
      <c r="E541" s="110">
        <v>33270</v>
      </c>
      <c r="F541" s="102">
        <v>521.72</v>
      </c>
      <c r="G541" s="104" t="s">
        <v>396</v>
      </c>
      <c r="H541" s="91" t="s">
        <v>713</v>
      </c>
    </row>
    <row r="542" spans="1:8" s="88" customFormat="1" ht="45.95" customHeight="1">
      <c r="A542" s="87">
        <v>1</v>
      </c>
      <c r="B542" s="99" t="s">
        <v>1230</v>
      </c>
      <c r="C542" s="100" t="s">
        <v>134</v>
      </c>
      <c r="D542" s="100" t="s">
        <v>92</v>
      </c>
      <c r="E542" s="110">
        <v>33270</v>
      </c>
      <c r="F542" s="102">
        <v>521.72</v>
      </c>
      <c r="G542" s="104" t="s">
        <v>396</v>
      </c>
      <c r="H542" s="91" t="s">
        <v>713</v>
      </c>
    </row>
    <row r="543" spans="1:8" s="88" customFormat="1" ht="45.95" customHeight="1">
      <c r="A543" s="87">
        <v>1</v>
      </c>
      <c r="B543" s="99" t="s">
        <v>392</v>
      </c>
      <c r="C543" s="100" t="s">
        <v>134</v>
      </c>
      <c r="D543" s="100" t="s">
        <v>186</v>
      </c>
      <c r="E543" s="110">
        <v>29768</v>
      </c>
      <c r="F543" s="102">
        <v>521.72</v>
      </c>
      <c r="G543" s="104" t="s">
        <v>396</v>
      </c>
      <c r="H543" s="91" t="s">
        <v>713</v>
      </c>
    </row>
    <row r="544" spans="1:8" s="88" customFormat="1" ht="45.95" customHeight="1">
      <c r="A544" s="87">
        <v>1</v>
      </c>
      <c r="B544" s="99" t="s">
        <v>393</v>
      </c>
      <c r="C544" s="100" t="s">
        <v>134</v>
      </c>
      <c r="D544" s="100" t="s">
        <v>186</v>
      </c>
      <c r="E544" s="110">
        <v>36069</v>
      </c>
      <c r="F544" s="102">
        <v>521.72</v>
      </c>
      <c r="G544" s="104" t="s">
        <v>396</v>
      </c>
      <c r="H544" s="91" t="s">
        <v>713</v>
      </c>
    </row>
    <row r="545" spans="1:8" s="88" customFormat="1" ht="45.95" customHeight="1">
      <c r="A545" s="87">
        <v>1</v>
      </c>
      <c r="B545" s="99" t="s">
        <v>61</v>
      </c>
      <c r="C545" s="100" t="s">
        <v>134</v>
      </c>
      <c r="D545" s="100" t="s">
        <v>186</v>
      </c>
      <c r="E545" s="110">
        <v>38853</v>
      </c>
      <c r="F545" s="102">
        <v>521.72</v>
      </c>
      <c r="G545" s="104" t="s">
        <v>396</v>
      </c>
      <c r="H545" s="91" t="s">
        <v>713</v>
      </c>
    </row>
    <row r="546" spans="1:8" s="88" customFormat="1" ht="45.95" customHeight="1">
      <c r="A546" s="87">
        <v>1</v>
      </c>
      <c r="B546" s="99" t="s">
        <v>196</v>
      </c>
      <c r="C546" s="100" t="s">
        <v>134</v>
      </c>
      <c r="D546" s="100" t="s">
        <v>115</v>
      </c>
      <c r="E546" s="110">
        <v>34700</v>
      </c>
      <c r="F546" s="102">
        <v>521.72</v>
      </c>
      <c r="G546" s="104" t="s">
        <v>396</v>
      </c>
      <c r="H546" s="91" t="s">
        <v>713</v>
      </c>
    </row>
    <row r="547" spans="1:8" s="88" customFormat="1" ht="45.95" customHeight="1">
      <c r="A547" s="87">
        <v>1</v>
      </c>
      <c r="B547" s="99" t="s">
        <v>113</v>
      </c>
      <c r="C547" s="100" t="s">
        <v>116</v>
      </c>
      <c r="D547" s="100" t="s">
        <v>115</v>
      </c>
      <c r="E547" s="110">
        <v>33816</v>
      </c>
      <c r="F547" s="102">
        <v>589.27</v>
      </c>
      <c r="G547" s="107" t="s">
        <v>396</v>
      </c>
      <c r="H547" s="91" t="s">
        <v>713</v>
      </c>
    </row>
    <row r="548" spans="1:8" s="88" customFormat="1" ht="45.95" customHeight="1">
      <c r="A548" s="87">
        <v>1</v>
      </c>
      <c r="B548" s="99" t="s">
        <v>394</v>
      </c>
      <c r="C548" s="100" t="s">
        <v>121</v>
      </c>
      <c r="D548" s="100" t="s">
        <v>115</v>
      </c>
      <c r="E548" s="110">
        <v>32995</v>
      </c>
      <c r="F548" s="102">
        <v>490.6</v>
      </c>
      <c r="G548" s="104" t="s">
        <v>396</v>
      </c>
      <c r="H548" s="91" t="s">
        <v>713</v>
      </c>
    </row>
    <row r="549" spans="1:8" s="88" customFormat="1" ht="45.95" customHeight="1">
      <c r="A549" s="87">
        <v>1</v>
      </c>
      <c r="B549" s="99" t="s">
        <v>0</v>
      </c>
      <c r="C549" s="100" t="s">
        <v>191</v>
      </c>
      <c r="D549" s="100" t="s">
        <v>92</v>
      </c>
      <c r="E549" s="110">
        <v>38391</v>
      </c>
      <c r="F549" s="102">
        <v>443.6</v>
      </c>
      <c r="G549" s="104" t="s">
        <v>396</v>
      </c>
      <c r="H549" s="91" t="s">
        <v>713</v>
      </c>
    </row>
    <row r="550" spans="1:8" s="88" customFormat="1" ht="45.95" customHeight="1">
      <c r="A550" s="87">
        <v>1</v>
      </c>
      <c r="B550" s="99" t="s">
        <v>362</v>
      </c>
      <c r="C550" s="100" t="s">
        <v>191</v>
      </c>
      <c r="D550" s="100" t="s">
        <v>120</v>
      </c>
      <c r="E550" s="110">
        <v>36586</v>
      </c>
      <c r="F550" s="102">
        <v>443.6</v>
      </c>
      <c r="G550" s="104" t="s">
        <v>396</v>
      </c>
      <c r="H550" s="91" t="s">
        <v>713</v>
      </c>
    </row>
    <row r="551" spans="1:8" s="88" customFormat="1" ht="45.95" customHeight="1">
      <c r="A551" s="87">
        <v>1</v>
      </c>
      <c r="B551" s="99" t="s">
        <v>1233</v>
      </c>
      <c r="C551" s="100" t="s">
        <v>134</v>
      </c>
      <c r="D551" s="100" t="s">
        <v>120</v>
      </c>
      <c r="E551" s="110">
        <v>33828</v>
      </c>
      <c r="F551" s="102">
        <v>521.72</v>
      </c>
      <c r="G551" s="104" t="s">
        <v>396</v>
      </c>
      <c r="H551" s="91" t="s">
        <v>713</v>
      </c>
    </row>
    <row r="552" spans="1:8" s="88" customFormat="1" ht="45.95" customHeight="1">
      <c r="A552" s="87">
        <v>1</v>
      </c>
      <c r="B552" s="99" t="s">
        <v>409</v>
      </c>
      <c r="C552" s="100" t="s">
        <v>310</v>
      </c>
      <c r="D552" s="100" t="s">
        <v>71</v>
      </c>
      <c r="E552" s="110">
        <v>40087</v>
      </c>
      <c r="F552" s="102">
        <v>397.27</v>
      </c>
      <c r="G552" s="120" t="s">
        <v>396</v>
      </c>
      <c r="H552" s="91" t="s">
        <v>713</v>
      </c>
    </row>
    <row r="553" spans="1:8" s="88" customFormat="1" ht="45.95" customHeight="1">
      <c r="A553" s="87">
        <v>1</v>
      </c>
      <c r="B553" s="99" t="s">
        <v>513</v>
      </c>
      <c r="C553" s="100" t="s">
        <v>116</v>
      </c>
      <c r="D553" s="100" t="s">
        <v>514</v>
      </c>
      <c r="E553" s="110">
        <v>40756</v>
      </c>
      <c r="F553" s="102">
        <v>589.27</v>
      </c>
      <c r="G553" s="104" t="s">
        <v>396</v>
      </c>
      <c r="H553" s="91" t="s">
        <v>713</v>
      </c>
    </row>
    <row r="554" spans="1:8" s="88" customFormat="1" ht="45.95" customHeight="1">
      <c r="A554" s="87">
        <v>1</v>
      </c>
      <c r="B554" s="99" t="s">
        <v>1576</v>
      </c>
      <c r="C554" s="100" t="s">
        <v>112</v>
      </c>
      <c r="D554" s="100" t="s">
        <v>92</v>
      </c>
      <c r="E554" s="110">
        <v>42534</v>
      </c>
      <c r="F554" s="102">
        <v>641.11</v>
      </c>
      <c r="G554" s="120" t="s">
        <v>395</v>
      </c>
      <c r="H554" s="91" t="s">
        <v>713</v>
      </c>
    </row>
    <row r="555" spans="1:8" s="88" customFormat="1" ht="45.95" customHeight="1">
      <c r="A555" s="87">
        <v>1</v>
      </c>
      <c r="B555" s="99" t="s">
        <v>886</v>
      </c>
      <c r="C555" s="100" t="s">
        <v>310</v>
      </c>
      <c r="D555" s="100" t="s">
        <v>184</v>
      </c>
      <c r="E555" s="110">
        <v>41080</v>
      </c>
      <c r="F555" s="102">
        <v>397.27</v>
      </c>
      <c r="G555" s="120" t="s">
        <v>396</v>
      </c>
      <c r="H555" s="91" t="s">
        <v>713</v>
      </c>
    </row>
    <row r="556" spans="1:8" s="88" customFormat="1" ht="45.95" customHeight="1">
      <c r="A556" s="87">
        <v>1</v>
      </c>
      <c r="B556" s="99" t="s">
        <v>408</v>
      </c>
      <c r="C556" s="100" t="s">
        <v>110</v>
      </c>
      <c r="D556" s="100" t="s">
        <v>92</v>
      </c>
      <c r="E556" s="110">
        <v>39497</v>
      </c>
      <c r="F556" s="102">
        <v>715.02</v>
      </c>
      <c r="G556" s="120" t="s">
        <v>395</v>
      </c>
      <c r="H556" s="91" t="s">
        <v>713</v>
      </c>
    </row>
    <row r="557" spans="1:8" s="88" customFormat="1" ht="45.95" customHeight="1">
      <c r="A557" s="87">
        <v>1</v>
      </c>
      <c r="B557" s="99" t="s">
        <v>119</v>
      </c>
      <c r="C557" s="100" t="s">
        <v>134</v>
      </c>
      <c r="D557" s="100" t="s">
        <v>120</v>
      </c>
      <c r="E557" s="110">
        <v>35618</v>
      </c>
      <c r="F557" s="102">
        <v>521.72</v>
      </c>
      <c r="G557" s="104" t="s">
        <v>396</v>
      </c>
      <c r="H557" s="91" t="s">
        <v>713</v>
      </c>
    </row>
    <row r="558" spans="1:8" s="88" customFormat="1" ht="45.95" customHeight="1">
      <c r="A558" s="87">
        <v>1</v>
      </c>
      <c r="B558" s="99" t="s">
        <v>694</v>
      </c>
      <c r="C558" s="100" t="s">
        <v>121</v>
      </c>
      <c r="D558" s="100" t="s">
        <v>186</v>
      </c>
      <c r="E558" s="110">
        <v>32995</v>
      </c>
      <c r="F558" s="102">
        <v>490.6</v>
      </c>
      <c r="G558" s="104" t="s">
        <v>396</v>
      </c>
      <c r="H558" s="91" t="s">
        <v>713</v>
      </c>
    </row>
    <row r="559" spans="1:8" s="88" customFormat="1" ht="45.95" customHeight="1">
      <c r="A559" s="87">
        <v>1</v>
      </c>
      <c r="B559" s="99" t="s">
        <v>316</v>
      </c>
      <c r="C559" s="100" t="s">
        <v>144</v>
      </c>
      <c r="D559" s="100" t="s">
        <v>162</v>
      </c>
      <c r="E559" s="110">
        <v>32216</v>
      </c>
      <c r="F559" s="102">
        <v>2261.73</v>
      </c>
      <c r="G559" s="104" t="s">
        <v>395</v>
      </c>
      <c r="H559" s="91" t="s">
        <v>713</v>
      </c>
    </row>
    <row r="560" spans="1:8" s="88" customFormat="1" ht="45.95" customHeight="1">
      <c r="A560" s="87">
        <v>1</v>
      </c>
      <c r="B560" s="99" t="s">
        <v>270</v>
      </c>
      <c r="C560" s="100" t="s">
        <v>110</v>
      </c>
      <c r="D560" s="100" t="s">
        <v>92</v>
      </c>
      <c r="E560" s="110">
        <v>39085</v>
      </c>
      <c r="F560" s="102">
        <v>715.02</v>
      </c>
      <c r="G560" s="104" t="s">
        <v>395</v>
      </c>
      <c r="H560" s="91" t="s">
        <v>713</v>
      </c>
    </row>
    <row r="561" spans="1:8" s="88" customFormat="1" ht="45.95" customHeight="1">
      <c r="A561" s="87">
        <v>1</v>
      </c>
      <c r="B561" s="99" t="s">
        <v>266</v>
      </c>
      <c r="C561" s="100" t="s">
        <v>107</v>
      </c>
      <c r="D561" s="100" t="s">
        <v>447</v>
      </c>
      <c r="E561" s="110">
        <v>36054</v>
      </c>
      <c r="F561" s="102">
        <v>1240.68</v>
      </c>
      <c r="G561" s="100" t="s">
        <v>396</v>
      </c>
      <c r="H561" s="91" t="s">
        <v>150</v>
      </c>
    </row>
    <row r="562" spans="1:8" s="88" customFormat="1" ht="45.95" customHeight="1">
      <c r="A562" s="87">
        <v>1</v>
      </c>
      <c r="B562" s="170" t="s">
        <v>5</v>
      </c>
      <c r="C562" s="100" t="s">
        <v>134</v>
      </c>
      <c r="D562" s="100" t="s">
        <v>108</v>
      </c>
      <c r="E562" s="110">
        <v>32636</v>
      </c>
      <c r="F562" s="102">
        <v>521.72</v>
      </c>
      <c r="G562" s="104" t="s">
        <v>396</v>
      </c>
      <c r="H562" s="91" t="s">
        <v>150</v>
      </c>
    </row>
    <row r="563" spans="1:8" s="88" customFormat="1" ht="45.95" customHeight="1">
      <c r="A563" s="87">
        <v>1</v>
      </c>
      <c r="B563" s="99" t="s">
        <v>412</v>
      </c>
      <c r="C563" s="100" t="s">
        <v>116</v>
      </c>
      <c r="D563" s="100" t="s">
        <v>92</v>
      </c>
      <c r="E563" s="110">
        <v>40057</v>
      </c>
      <c r="F563" s="102">
        <f>589.27*0.8</f>
        <v>471.416</v>
      </c>
      <c r="G563" s="120" t="s">
        <v>396</v>
      </c>
      <c r="H563" s="91" t="s">
        <v>713</v>
      </c>
    </row>
    <row r="564" spans="1:8" s="88" customFormat="1" ht="45.95" customHeight="1">
      <c r="A564" s="87">
        <v>1</v>
      </c>
      <c r="B564" s="99" t="s">
        <v>1</v>
      </c>
      <c r="C564" s="100" t="s">
        <v>112</v>
      </c>
      <c r="D564" s="100" t="s">
        <v>92</v>
      </c>
      <c r="E564" s="110">
        <v>29252</v>
      </c>
      <c r="F564" s="102">
        <v>641.11</v>
      </c>
      <c r="G564" s="104" t="s">
        <v>396</v>
      </c>
      <c r="H564" s="91" t="s">
        <v>713</v>
      </c>
    </row>
    <row r="565" spans="1:8" s="88" customFormat="1" ht="45.95" customHeight="1">
      <c r="A565" s="87">
        <v>1</v>
      </c>
      <c r="B565" s="99" t="s">
        <v>2</v>
      </c>
      <c r="C565" s="100" t="s">
        <v>116</v>
      </c>
      <c r="D565" s="100" t="s">
        <v>92</v>
      </c>
      <c r="E565" s="110">
        <v>31107</v>
      </c>
      <c r="F565" s="102">
        <v>589.27</v>
      </c>
      <c r="G565" s="104" t="s">
        <v>396</v>
      </c>
      <c r="H565" s="91" t="s">
        <v>713</v>
      </c>
    </row>
    <row r="566" spans="1:8" s="88" customFormat="1" ht="45.95" customHeight="1">
      <c r="A566" s="87">
        <v>1</v>
      </c>
      <c r="B566" s="99" t="s">
        <v>3</v>
      </c>
      <c r="C566" s="100" t="s">
        <v>116</v>
      </c>
      <c r="D566" s="100" t="s">
        <v>92</v>
      </c>
      <c r="E566" s="110">
        <v>34085</v>
      </c>
      <c r="F566" s="102">
        <v>589.27</v>
      </c>
      <c r="G566" s="104" t="s">
        <v>396</v>
      </c>
      <c r="H566" s="91" t="s">
        <v>713</v>
      </c>
    </row>
    <row r="567" spans="1:8" s="88" customFormat="1" ht="45.95" customHeight="1">
      <c r="A567" s="87">
        <v>1</v>
      </c>
      <c r="B567" s="99" t="s">
        <v>4</v>
      </c>
      <c r="C567" s="100" t="s">
        <v>134</v>
      </c>
      <c r="D567" s="100" t="s">
        <v>92</v>
      </c>
      <c r="E567" s="110">
        <v>31565</v>
      </c>
      <c r="F567" s="102">
        <v>521.72</v>
      </c>
      <c r="G567" s="104" t="s">
        <v>396</v>
      </c>
      <c r="H567" s="91" t="s">
        <v>713</v>
      </c>
    </row>
    <row r="568" spans="1:8" s="88" customFormat="1" ht="45.95" customHeight="1">
      <c r="A568" s="87">
        <v>1</v>
      </c>
      <c r="B568" s="99" t="s">
        <v>1237</v>
      </c>
      <c r="C568" s="100" t="s">
        <v>144</v>
      </c>
      <c r="D568" s="100" t="s">
        <v>1238</v>
      </c>
      <c r="E568" s="110">
        <v>41046</v>
      </c>
      <c r="F568" s="102">
        <v>2380.77</v>
      </c>
      <c r="G568" s="100" t="s">
        <v>395</v>
      </c>
      <c r="H568" s="91" t="s">
        <v>713</v>
      </c>
    </row>
    <row r="569" spans="1:8" s="88" customFormat="1" ht="45.95" customHeight="1">
      <c r="A569" s="87">
        <v>1</v>
      </c>
      <c r="B569" s="99" t="s">
        <v>1239</v>
      </c>
      <c r="C569" s="100" t="s">
        <v>140</v>
      </c>
      <c r="D569" s="100" t="s">
        <v>95</v>
      </c>
      <c r="E569" s="110">
        <v>41821</v>
      </c>
      <c r="F569" s="102">
        <v>1108.25</v>
      </c>
      <c r="G569" s="100" t="s">
        <v>396</v>
      </c>
      <c r="H569" s="91" t="s">
        <v>713</v>
      </c>
    </row>
    <row r="570" spans="1:8" s="88" customFormat="1" ht="45.95" customHeight="1">
      <c r="A570" s="87">
        <v>1</v>
      </c>
      <c r="B570" s="99" t="s">
        <v>472</v>
      </c>
      <c r="C570" s="100" t="s">
        <v>110</v>
      </c>
      <c r="D570" s="100" t="s">
        <v>184</v>
      </c>
      <c r="E570" s="110">
        <v>40042</v>
      </c>
      <c r="F570" s="102">
        <v>715.02</v>
      </c>
      <c r="G570" s="100" t="s">
        <v>396</v>
      </c>
      <c r="H570" s="91" t="s">
        <v>713</v>
      </c>
    </row>
    <row r="571" spans="1:8" s="88" customFormat="1" ht="45.95" customHeight="1">
      <c r="A571" s="87">
        <v>1</v>
      </c>
      <c r="B571" s="99" t="s">
        <v>407</v>
      </c>
      <c r="C571" s="100" t="s">
        <v>191</v>
      </c>
      <c r="D571" s="100" t="s">
        <v>1584</v>
      </c>
      <c r="E571" s="110">
        <v>40042</v>
      </c>
      <c r="F571" s="102">
        <v>443.6</v>
      </c>
      <c r="G571" s="142" t="s">
        <v>396</v>
      </c>
      <c r="H571" s="91" t="s">
        <v>150</v>
      </c>
    </row>
    <row r="572" spans="1:8" s="88" customFormat="1" ht="45.95" customHeight="1">
      <c r="A572" s="87">
        <v>1</v>
      </c>
      <c r="B572" s="99" t="s">
        <v>42</v>
      </c>
      <c r="C572" s="100" t="s">
        <v>191</v>
      </c>
      <c r="D572" s="100" t="s">
        <v>186</v>
      </c>
      <c r="E572" s="110">
        <v>33882</v>
      </c>
      <c r="F572" s="102">
        <v>443.6</v>
      </c>
      <c r="G572" s="104" t="s">
        <v>396</v>
      </c>
      <c r="H572" s="91" t="s">
        <v>713</v>
      </c>
    </row>
    <row r="573" spans="1:8" s="88" customFormat="1" ht="45.95" customHeight="1">
      <c r="A573" s="87">
        <v>1</v>
      </c>
      <c r="B573" s="99" t="s">
        <v>28</v>
      </c>
      <c r="C573" s="100" t="s">
        <v>134</v>
      </c>
      <c r="D573" s="100" t="s">
        <v>115</v>
      </c>
      <c r="E573" s="110">
        <v>34700</v>
      </c>
      <c r="F573" s="102">
        <v>521.72</v>
      </c>
      <c r="G573" s="142" t="s">
        <v>396</v>
      </c>
      <c r="H573" s="91" t="s">
        <v>713</v>
      </c>
    </row>
    <row r="574" spans="1:8" s="88" customFormat="1" ht="45.95" customHeight="1">
      <c r="A574" s="87">
        <v>1</v>
      </c>
      <c r="B574" s="99" t="s">
        <v>31</v>
      </c>
      <c r="C574" s="100" t="s">
        <v>134</v>
      </c>
      <c r="D574" s="100" t="s">
        <v>186</v>
      </c>
      <c r="E574" s="110">
        <v>34700</v>
      </c>
      <c r="F574" s="102">
        <v>521.72</v>
      </c>
      <c r="G574" s="104" t="s">
        <v>396</v>
      </c>
      <c r="H574" s="91" t="s">
        <v>713</v>
      </c>
    </row>
    <row r="575" spans="1:8" s="88" customFormat="1" ht="45.95" customHeight="1">
      <c r="A575" s="87">
        <v>1</v>
      </c>
      <c r="B575" s="99" t="s">
        <v>69</v>
      </c>
      <c r="C575" s="100" t="s">
        <v>121</v>
      </c>
      <c r="D575" s="100" t="s">
        <v>186</v>
      </c>
      <c r="E575" s="110">
        <v>31778</v>
      </c>
      <c r="F575" s="102">
        <v>490.6</v>
      </c>
      <c r="G575" s="104" t="s">
        <v>396</v>
      </c>
      <c r="H575" s="91" t="s">
        <v>713</v>
      </c>
    </row>
    <row r="576" spans="1:8" s="88" customFormat="1" ht="45.95" customHeight="1">
      <c r="A576" s="87">
        <v>1</v>
      </c>
      <c r="B576" s="99" t="s">
        <v>36</v>
      </c>
      <c r="C576" s="100" t="s">
        <v>121</v>
      </c>
      <c r="D576" s="100" t="s">
        <v>115</v>
      </c>
      <c r="E576" s="110">
        <v>33651</v>
      </c>
      <c r="F576" s="102">
        <v>490.6</v>
      </c>
      <c r="G576" s="104" t="s">
        <v>396</v>
      </c>
      <c r="H576" s="91" t="s">
        <v>713</v>
      </c>
    </row>
    <row r="577" spans="1:8" s="88" customFormat="1" ht="45.95" customHeight="1">
      <c r="A577" s="87">
        <v>1</v>
      </c>
      <c r="B577" s="99" t="s">
        <v>391</v>
      </c>
      <c r="C577" s="100" t="s">
        <v>154</v>
      </c>
      <c r="D577" s="100" t="s">
        <v>186</v>
      </c>
      <c r="E577" s="110">
        <v>33270</v>
      </c>
      <c r="F577" s="102">
        <v>788.29</v>
      </c>
      <c r="G577" s="104" t="s">
        <v>395</v>
      </c>
      <c r="H577" s="91" t="s">
        <v>713</v>
      </c>
    </row>
    <row r="578" spans="1:8" s="88" customFormat="1" ht="45.95" customHeight="1">
      <c r="A578" s="87">
        <v>1</v>
      </c>
      <c r="B578" s="99" t="s">
        <v>38</v>
      </c>
      <c r="C578" s="100" t="s">
        <v>191</v>
      </c>
      <c r="D578" s="100" t="s">
        <v>216</v>
      </c>
      <c r="E578" s="110">
        <v>33270</v>
      </c>
      <c r="F578" s="102">
        <v>443.6</v>
      </c>
      <c r="G578" s="104" t="s">
        <v>396</v>
      </c>
      <c r="H578" s="91" t="s">
        <v>713</v>
      </c>
    </row>
    <row r="579" spans="1:8" s="88" customFormat="1" ht="45.95" customHeight="1">
      <c r="A579" s="87">
        <v>1</v>
      </c>
      <c r="B579" s="99" t="s">
        <v>695</v>
      </c>
      <c r="C579" s="100" t="s">
        <v>191</v>
      </c>
      <c r="D579" s="100" t="s">
        <v>115</v>
      </c>
      <c r="E579" s="110">
        <v>34865</v>
      </c>
      <c r="F579" s="102">
        <v>443.6</v>
      </c>
      <c r="G579" s="104" t="s">
        <v>396</v>
      </c>
      <c r="H579" s="91" t="s">
        <v>713</v>
      </c>
    </row>
    <row r="580" spans="1:8" s="88" customFormat="1" ht="45.95" customHeight="1">
      <c r="A580" s="87">
        <v>1</v>
      </c>
      <c r="B580" s="99" t="s">
        <v>471</v>
      </c>
      <c r="C580" s="100" t="s">
        <v>116</v>
      </c>
      <c r="D580" s="100" t="s">
        <v>92</v>
      </c>
      <c r="E580" s="110">
        <v>40057</v>
      </c>
      <c r="F580" s="102">
        <v>589.27</v>
      </c>
      <c r="G580" s="100" t="s">
        <v>396</v>
      </c>
      <c r="H580" s="91" t="s">
        <v>713</v>
      </c>
    </row>
    <row r="581" spans="1:8" s="88" customFormat="1" ht="45.95" customHeight="1">
      <c r="A581" s="87">
        <v>1</v>
      </c>
      <c r="B581" s="99" t="s">
        <v>141</v>
      </c>
      <c r="C581" s="100" t="s">
        <v>144</v>
      </c>
      <c r="D581" s="100" t="s">
        <v>92</v>
      </c>
      <c r="E581" s="110">
        <v>30781</v>
      </c>
      <c r="F581" s="102">
        <v>2380.77</v>
      </c>
      <c r="G581" s="104" t="s">
        <v>395</v>
      </c>
      <c r="H581" s="91" t="s">
        <v>713</v>
      </c>
    </row>
    <row r="582" spans="1:8" s="88" customFormat="1" ht="45.95" customHeight="1">
      <c r="A582" s="87">
        <v>1</v>
      </c>
      <c r="B582" s="99" t="s">
        <v>1245</v>
      </c>
      <c r="C582" s="100" t="s">
        <v>134</v>
      </c>
      <c r="D582" s="100" t="s">
        <v>727</v>
      </c>
      <c r="E582" s="110">
        <v>42023</v>
      </c>
      <c r="F582" s="102">
        <v>474.29</v>
      </c>
      <c r="G582" s="146" t="s">
        <v>398</v>
      </c>
      <c r="H582" s="91" t="s">
        <v>150</v>
      </c>
    </row>
    <row r="583" spans="1:8" s="88" customFormat="1" ht="45.95" customHeight="1">
      <c r="A583" s="87">
        <v>1</v>
      </c>
      <c r="B583" s="99" t="s">
        <v>406</v>
      </c>
      <c r="C583" s="100" t="s">
        <v>191</v>
      </c>
      <c r="D583" s="100" t="s">
        <v>92</v>
      </c>
      <c r="E583" s="110">
        <v>40057</v>
      </c>
      <c r="F583" s="102">
        <v>443.6</v>
      </c>
      <c r="G583" s="142" t="s">
        <v>396</v>
      </c>
      <c r="H583" s="91" t="s">
        <v>713</v>
      </c>
    </row>
    <row r="584" spans="1:8" s="88" customFormat="1" ht="45.95" customHeight="1">
      <c r="A584" s="87">
        <v>1</v>
      </c>
      <c r="B584" s="99" t="s">
        <v>1586</v>
      </c>
      <c r="C584" s="100" t="s">
        <v>1587</v>
      </c>
      <c r="D584" s="100" t="s">
        <v>458</v>
      </c>
      <c r="E584" s="110">
        <v>42401</v>
      </c>
      <c r="F584" s="102">
        <v>443.6</v>
      </c>
      <c r="G584" s="120" t="s">
        <v>396</v>
      </c>
      <c r="H584" s="91" t="s">
        <v>150</v>
      </c>
    </row>
    <row r="585" spans="1:8" s="88" customFormat="1" ht="45.95" customHeight="1">
      <c r="A585" s="87">
        <v>1</v>
      </c>
      <c r="B585" s="99" t="s">
        <v>1588</v>
      </c>
      <c r="C585" s="100" t="s">
        <v>134</v>
      </c>
      <c r="D585" s="100" t="s">
        <v>184</v>
      </c>
      <c r="E585" s="101">
        <v>42411</v>
      </c>
      <c r="F585" s="102">
        <v>380</v>
      </c>
      <c r="G585" s="104" t="s">
        <v>395</v>
      </c>
      <c r="H585" s="91" t="s">
        <v>713</v>
      </c>
    </row>
    <row r="586" spans="1:8" s="88" customFormat="1" ht="45.95" customHeight="1">
      <c r="A586" s="87">
        <v>1</v>
      </c>
      <c r="B586" s="99" t="s">
        <v>1590</v>
      </c>
      <c r="C586" s="100" t="s">
        <v>134</v>
      </c>
      <c r="D586" s="100" t="s">
        <v>1591</v>
      </c>
      <c r="E586" s="101">
        <v>42404</v>
      </c>
      <c r="F586" s="102">
        <v>380</v>
      </c>
      <c r="G586" s="104" t="s">
        <v>395</v>
      </c>
      <c r="H586" s="91" t="s">
        <v>713</v>
      </c>
    </row>
    <row r="587" spans="1:8" s="88" customFormat="1" ht="45.95" customHeight="1">
      <c r="A587" s="87">
        <v>1</v>
      </c>
      <c r="B587" s="99" t="s">
        <v>1246</v>
      </c>
      <c r="C587" s="100" t="s">
        <v>112</v>
      </c>
      <c r="D587" s="100" t="s">
        <v>304</v>
      </c>
      <c r="E587" s="110">
        <v>32426</v>
      </c>
      <c r="F587" s="102">
        <v>641.11</v>
      </c>
      <c r="G587" s="120" t="s">
        <v>396</v>
      </c>
      <c r="H587" s="91" t="s">
        <v>713</v>
      </c>
    </row>
    <row r="588" spans="1:8" s="88" customFormat="1" ht="45.95" customHeight="1">
      <c r="A588" s="87">
        <v>1</v>
      </c>
      <c r="B588" s="99" t="s">
        <v>330</v>
      </c>
      <c r="C588" s="100" t="s">
        <v>121</v>
      </c>
      <c r="D588" s="100" t="s">
        <v>518</v>
      </c>
      <c r="E588" s="110">
        <v>39471</v>
      </c>
      <c r="F588" s="102">
        <v>490.6</v>
      </c>
      <c r="G588" s="142" t="s">
        <v>396</v>
      </c>
      <c r="H588" s="91" t="s">
        <v>713</v>
      </c>
    </row>
    <row r="589" spans="1:8" s="88" customFormat="1" ht="45.95" customHeight="1">
      <c r="A589" s="87">
        <v>1</v>
      </c>
      <c r="B589" s="99" t="s">
        <v>891</v>
      </c>
      <c r="C589" s="100" t="s">
        <v>134</v>
      </c>
      <c r="D589" s="100" t="s">
        <v>1247</v>
      </c>
      <c r="E589" s="110">
        <v>41281</v>
      </c>
      <c r="F589" s="102">
        <v>521.72</v>
      </c>
      <c r="G589" s="146" t="s">
        <v>396</v>
      </c>
      <c r="H589" s="91" t="s">
        <v>713</v>
      </c>
    </row>
    <row r="590" spans="1:8" s="88" customFormat="1" ht="45.95" customHeight="1">
      <c r="A590" s="87">
        <v>1</v>
      </c>
      <c r="B590" s="99" t="s">
        <v>288</v>
      </c>
      <c r="C590" s="100" t="s">
        <v>191</v>
      </c>
      <c r="D590" s="100" t="s">
        <v>115</v>
      </c>
      <c r="E590" s="110">
        <v>39022</v>
      </c>
      <c r="F590" s="102">
        <v>443.6</v>
      </c>
      <c r="G590" s="100" t="s">
        <v>396</v>
      </c>
      <c r="H590" s="91" t="s">
        <v>713</v>
      </c>
    </row>
    <row r="591" spans="1:8" s="88" customFormat="1" ht="45.95" customHeight="1">
      <c r="A591" s="87">
        <v>1</v>
      </c>
      <c r="B591" s="99" t="s">
        <v>208</v>
      </c>
      <c r="C591" s="100" t="s">
        <v>310</v>
      </c>
      <c r="D591" s="100" t="s">
        <v>115</v>
      </c>
      <c r="E591" s="110">
        <v>40057</v>
      </c>
      <c r="F591" s="102">
        <v>400</v>
      </c>
      <c r="G591" s="146" t="s">
        <v>395</v>
      </c>
      <c r="H591" s="91" t="s">
        <v>713</v>
      </c>
    </row>
    <row r="592" spans="1:8" s="88" customFormat="1" ht="45.95" customHeight="1">
      <c r="A592" s="87">
        <v>1</v>
      </c>
      <c r="B592" s="99" t="s">
        <v>34</v>
      </c>
      <c r="C592" s="100" t="s">
        <v>121</v>
      </c>
      <c r="D592" s="100" t="s">
        <v>92</v>
      </c>
      <c r="E592" s="110">
        <v>29677</v>
      </c>
      <c r="F592" s="102">
        <v>490.6</v>
      </c>
      <c r="G592" s="104" t="s">
        <v>396</v>
      </c>
      <c r="H592" s="91" t="s">
        <v>713</v>
      </c>
    </row>
    <row r="593" spans="1:8" s="88" customFormat="1" ht="45.95" customHeight="1">
      <c r="A593" s="87">
        <v>1</v>
      </c>
      <c r="B593" s="99" t="s">
        <v>29</v>
      </c>
      <c r="C593" s="100" t="s">
        <v>134</v>
      </c>
      <c r="D593" s="100" t="s">
        <v>186</v>
      </c>
      <c r="E593" s="110">
        <v>31929</v>
      </c>
      <c r="F593" s="102">
        <v>521.72</v>
      </c>
      <c r="G593" s="146" t="s">
        <v>396</v>
      </c>
      <c r="H593" s="91" t="s">
        <v>713</v>
      </c>
    </row>
    <row r="594" spans="1:8" s="88" customFormat="1" ht="45.95" customHeight="1">
      <c r="A594" s="87">
        <v>1</v>
      </c>
      <c r="B594" s="99" t="s">
        <v>30</v>
      </c>
      <c r="C594" s="100" t="s">
        <v>134</v>
      </c>
      <c r="D594" s="100" t="s">
        <v>186</v>
      </c>
      <c r="E594" s="110">
        <v>29528</v>
      </c>
      <c r="F594" s="102">
        <v>521.72</v>
      </c>
      <c r="G594" s="142" t="s">
        <v>396</v>
      </c>
      <c r="H594" s="91" t="s">
        <v>713</v>
      </c>
    </row>
    <row r="595" spans="1:8" s="88" customFormat="1" ht="45.95" customHeight="1">
      <c r="A595" s="87">
        <v>1</v>
      </c>
      <c r="B595" s="99" t="s">
        <v>35</v>
      </c>
      <c r="C595" s="100" t="s">
        <v>121</v>
      </c>
      <c r="D595" s="100" t="s">
        <v>115</v>
      </c>
      <c r="E595" s="110">
        <v>31656</v>
      </c>
      <c r="F595" s="102">
        <v>490.6</v>
      </c>
      <c r="G595" s="142" t="s">
        <v>396</v>
      </c>
      <c r="H595" s="91" t="s">
        <v>713</v>
      </c>
    </row>
    <row r="596" spans="1:8" s="88" customFormat="1" ht="45.95" customHeight="1">
      <c r="A596" s="87">
        <v>1</v>
      </c>
      <c r="B596" s="99" t="s">
        <v>892</v>
      </c>
      <c r="C596" s="100" t="s">
        <v>121</v>
      </c>
      <c r="D596" s="100" t="s">
        <v>186</v>
      </c>
      <c r="E596" s="110">
        <v>30606</v>
      </c>
      <c r="F596" s="102">
        <v>490.6</v>
      </c>
      <c r="G596" s="142" t="s">
        <v>396</v>
      </c>
      <c r="H596" s="91" t="s">
        <v>713</v>
      </c>
    </row>
    <row r="597" spans="1:8" s="88" customFormat="1" ht="45.95" customHeight="1">
      <c r="A597" s="87">
        <v>1</v>
      </c>
      <c r="B597" s="99" t="s">
        <v>33</v>
      </c>
      <c r="C597" s="100" t="s">
        <v>121</v>
      </c>
      <c r="D597" s="100" t="s">
        <v>92</v>
      </c>
      <c r="E597" s="110">
        <v>30074</v>
      </c>
      <c r="F597" s="102">
        <v>490.6</v>
      </c>
      <c r="G597" s="142" t="s">
        <v>396</v>
      </c>
      <c r="H597" s="91" t="s">
        <v>713</v>
      </c>
    </row>
    <row r="598" spans="1:8" s="88" customFormat="1" ht="45.95" customHeight="1">
      <c r="A598" s="87">
        <v>1</v>
      </c>
      <c r="B598" s="99" t="s">
        <v>1249</v>
      </c>
      <c r="C598" s="100" t="s">
        <v>121</v>
      </c>
      <c r="D598" s="100" t="s">
        <v>115</v>
      </c>
      <c r="E598" s="110">
        <v>38391</v>
      </c>
      <c r="F598" s="102">
        <v>490.6</v>
      </c>
      <c r="G598" s="142" t="s">
        <v>396</v>
      </c>
      <c r="H598" s="91" t="s">
        <v>713</v>
      </c>
    </row>
    <row r="599" spans="1:8" s="88" customFormat="1" ht="45.95" customHeight="1">
      <c r="A599" s="87">
        <v>1</v>
      </c>
      <c r="B599" s="99" t="s">
        <v>39</v>
      </c>
      <c r="C599" s="100" t="s">
        <v>191</v>
      </c>
      <c r="D599" s="100" t="s">
        <v>120</v>
      </c>
      <c r="E599" s="110">
        <v>31810</v>
      </c>
      <c r="F599" s="102">
        <v>443.6</v>
      </c>
      <c r="G599" s="142" t="s">
        <v>396</v>
      </c>
      <c r="H599" s="91" t="s">
        <v>713</v>
      </c>
    </row>
    <row r="600" spans="1:8" s="88" customFormat="1" ht="45.95" customHeight="1">
      <c r="A600" s="87">
        <v>1</v>
      </c>
      <c r="B600" s="99" t="s">
        <v>41</v>
      </c>
      <c r="C600" s="100" t="s">
        <v>116</v>
      </c>
      <c r="D600" s="100" t="s">
        <v>92</v>
      </c>
      <c r="E600" s="110">
        <v>34477</v>
      </c>
      <c r="F600" s="102">
        <v>589.27</v>
      </c>
      <c r="G600" s="142" t="s">
        <v>396</v>
      </c>
      <c r="H600" s="91" t="s">
        <v>713</v>
      </c>
    </row>
    <row r="601" spans="1:8" s="88" customFormat="1" ht="45.95" customHeight="1">
      <c r="A601" s="87">
        <v>1</v>
      </c>
      <c r="B601" s="99" t="s">
        <v>40</v>
      </c>
      <c r="C601" s="100" t="s">
        <v>191</v>
      </c>
      <c r="D601" s="100" t="s">
        <v>186</v>
      </c>
      <c r="E601" s="110">
        <v>35247</v>
      </c>
      <c r="F601" s="102">
        <v>443.6</v>
      </c>
      <c r="G601" s="142" t="s">
        <v>396</v>
      </c>
      <c r="H601" s="91" t="s">
        <v>150</v>
      </c>
    </row>
    <row r="602" spans="1:8" s="88" customFormat="1" ht="45.95" customHeight="1">
      <c r="A602" s="87">
        <v>1</v>
      </c>
      <c r="B602" s="99" t="s">
        <v>274</v>
      </c>
      <c r="C602" s="100" t="s">
        <v>134</v>
      </c>
      <c r="D602" s="100" t="s">
        <v>71</v>
      </c>
      <c r="E602" s="110">
        <v>39125</v>
      </c>
      <c r="F602" s="102">
        <v>521.72</v>
      </c>
      <c r="G602" s="142" t="s">
        <v>396</v>
      </c>
      <c r="H602" s="91" t="s">
        <v>150</v>
      </c>
    </row>
    <row r="603" spans="1:8" s="88" customFormat="1" ht="45.95" customHeight="1">
      <c r="A603" s="87">
        <v>1</v>
      </c>
      <c r="B603" s="99" t="s">
        <v>46</v>
      </c>
      <c r="C603" s="100" t="s">
        <v>310</v>
      </c>
      <c r="D603" s="100" t="s">
        <v>120</v>
      </c>
      <c r="E603" s="110">
        <v>35618</v>
      </c>
      <c r="F603" s="102">
        <v>397.27</v>
      </c>
      <c r="G603" s="146" t="s">
        <v>396</v>
      </c>
      <c r="H603" s="91" t="s">
        <v>713</v>
      </c>
    </row>
    <row r="604" spans="1:8" s="88" customFormat="1" ht="45.95" customHeight="1">
      <c r="A604" s="87">
        <v>1</v>
      </c>
      <c r="B604" s="99" t="s">
        <v>43</v>
      </c>
      <c r="C604" s="100" t="s">
        <v>310</v>
      </c>
      <c r="D604" s="100" t="s">
        <v>115</v>
      </c>
      <c r="E604" s="110">
        <v>33490</v>
      </c>
      <c r="F604" s="102">
        <v>397.27</v>
      </c>
      <c r="G604" s="142" t="s">
        <v>396</v>
      </c>
      <c r="H604" s="91" t="s">
        <v>713</v>
      </c>
    </row>
    <row r="605" spans="1:8" s="88" customFormat="1" ht="45.95" customHeight="1">
      <c r="A605" s="87">
        <v>1</v>
      </c>
      <c r="B605" s="99" t="s">
        <v>346</v>
      </c>
      <c r="C605" s="100" t="s">
        <v>116</v>
      </c>
      <c r="D605" s="100" t="s">
        <v>120</v>
      </c>
      <c r="E605" s="110">
        <v>38992</v>
      </c>
      <c r="F605" s="102">
        <v>589.27</v>
      </c>
      <c r="G605" s="142" t="s">
        <v>396</v>
      </c>
      <c r="H605" s="91" t="s">
        <v>713</v>
      </c>
    </row>
    <row r="606" spans="1:8" s="88" customFormat="1" ht="45.95" customHeight="1">
      <c r="A606" s="87">
        <v>1</v>
      </c>
      <c r="B606" s="99" t="s">
        <v>298</v>
      </c>
      <c r="C606" s="100" t="s">
        <v>112</v>
      </c>
      <c r="D606" s="100" t="s">
        <v>518</v>
      </c>
      <c r="E606" s="110">
        <v>38899</v>
      </c>
      <c r="F606" s="102">
        <v>641.11</v>
      </c>
      <c r="G606" s="142" t="s">
        <v>396</v>
      </c>
      <c r="H606" s="91" t="s">
        <v>713</v>
      </c>
    </row>
    <row r="607" spans="1:8" s="88" customFormat="1" ht="45.95" customHeight="1">
      <c r="A607" s="87">
        <v>1</v>
      </c>
      <c r="B607" s="99" t="s">
        <v>403</v>
      </c>
      <c r="C607" s="100" t="s">
        <v>1252</v>
      </c>
      <c r="D607" s="100" t="s">
        <v>92</v>
      </c>
      <c r="E607" s="110">
        <v>40057</v>
      </c>
      <c r="F607" s="102">
        <v>443.6</v>
      </c>
      <c r="G607" s="146" t="s">
        <v>396</v>
      </c>
      <c r="H607" s="91" t="s">
        <v>713</v>
      </c>
    </row>
    <row r="608" spans="1:8" s="88" customFormat="1" ht="45.95" customHeight="1">
      <c r="A608" s="87">
        <v>1</v>
      </c>
      <c r="B608" s="99" t="s">
        <v>699</v>
      </c>
      <c r="C608" s="100" t="s">
        <v>310</v>
      </c>
      <c r="D608" s="100" t="s">
        <v>95</v>
      </c>
      <c r="E608" s="110">
        <v>40428</v>
      </c>
      <c r="F608" s="102">
        <v>350</v>
      </c>
      <c r="G608" s="146" t="s">
        <v>395</v>
      </c>
      <c r="H608" s="91" t="s">
        <v>713</v>
      </c>
    </row>
    <row r="609" spans="1:8" s="88" customFormat="1" ht="45.95" customHeight="1">
      <c r="A609" s="87">
        <v>1</v>
      </c>
      <c r="B609" s="99" t="s">
        <v>345</v>
      </c>
      <c r="C609" s="100" t="s">
        <v>310</v>
      </c>
      <c r="D609" s="100" t="s">
        <v>118</v>
      </c>
      <c r="E609" s="110">
        <v>38992</v>
      </c>
      <c r="F609" s="102">
        <v>397.27</v>
      </c>
      <c r="G609" s="142" t="s">
        <v>396</v>
      </c>
      <c r="H609" s="91" t="s">
        <v>713</v>
      </c>
    </row>
    <row r="610" spans="1:8" s="88" customFormat="1" ht="45.95" customHeight="1">
      <c r="A610" s="87">
        <v>1</v>
      </c>
      <c r="B610" s="99" t="s">
        <v>1595</v>
      </c>
      <c r="C610" s="100" t="s">
        <v>310</v>
      </c>
      <c r="D610" s="100" t="s">
        <v>95</v>
      </c>
      <c r="E610" s="110">
        <v>42534</v>
      </c>
      <c r="F610" s="102">
        <v>311.5</v>
      </c>
      <c r="G610" s="146" t="s">
        <v>395</v>
      </c>
      <c r="H610" s="91" t="s">
        <v>713</v>
      </c>
    </row>
    <row r="611" spans="1:8" s="88" customFormat="1" ht="45.95" customHeight="1">
      <c r="A611" s="87">
        <v>1</v>
      </c>
      <c r="B611" s="99" t="s">
        <v>18</v>
      </c>
      <c r="C611" s="100" t="s">
        <v>134</v>
      </c>
      <c r="D611" s="100" t="s">
        <v>115</v>
      </c>
      <c r="E611" s="110">
        <v>33360</v>
      </c>
      <c r="F611" s="102">
        <v>521.72</v>
      </c>
      <c r="G611" s="146" t="s">
        <v>396</v>
      </c>
      <c r="H611" s="91" t="s">
        <v>713</v>
      </c>
    </row>
    <row r="612" spans="1:8" s="88" customFormat="1" ht="45.95" customHeight="1">
      <c r="A612" s="87">
        <v>1</v>
      </c>
      <c r="B612" s="99" t="s">
        <v>24</v>
      </c>
      <c r="C612" s="100" t="s">
        <v>310</v>
      </c>
      <c r="D612" s="100" t="s">
        <v>223</v>
      </c>
      <c r="E612" s="110">
        <v>34683</v>
      </c>
      <c r="F612" s="102">
        <v>397.27</v>
      </c>
      <c r="G612" s="142" t="s">
        <v>396</v>
      </c>
      <c r="H612" s="91" t="s">
        <v>713</v>
      </c>
    </row>
    <row r="613" spans="1:8" s="88" customFormat="1" ht="45.95" customHeight="1">
      <c r="A613" s="87">
        <v>1</v>
      </c>
      <c r="B613" s="99" t="s">
        <v>22</v>
      </c>
      <c r="C613" s="100" t="s">
        <v>310</v>
      </c>
      <c r="D613" s="100" t="s">
        <v>186</v>
      </c>
      <c r="E613" s="110">
        <v>33451</v>
      </c>
      <c r="F613" s="102">
        <v>397.27</v>
      </c>
      <c r="G613" s="142" t="s">
        <v>396</v>
      </c>
      <c r="H613" s="91" t="s">
        <v>713</v>
      </c>
    </row>
    <row r="614" spans="1:8" s="88" customFormat="1" ht="45.95" customHeight="1">
      <c r="A614" s="87">
        <v>1</v>
      </c>
      <c r="B614" s="99" t="s">
        <v>404</v>
      </c>
      <c r="C614" s="100" t="s">
        <v>310</v>
      </c>
      <c r="D614" s="100" t="s">
        <v>92</v>
      </c>
      <c r="E614" s="110">
        <v>40049</v>
      </c>
      <c r="F614" s="102">
        <v>397.27</v>
      </c>
      <c r="G614" s="146" t="s">
        <v>396</v>
      </c>
      <c r="H614" s="91" t="s">
        <v>713</v>
      </c>
    </row>
    <row r="615" spans="1:8" s="88" customFormat="1" ht="45.95" customHeight="1">
      <c r="A615" s="87">
        <v>1</v>
      </c>
      <c r="B615" s="99" t="s">
        <v>414</v>
      </c>
      <c r="C615" s="100" t="s">
        <v>107</v>
      </c>
      <c r="D615" s="100" t="s">
        <v>413</v>
      </c>
      <c r="E615" s="101">
        <v>40057</v>
      </c>
      <c r="F615" s="102">
        <v>1240.68</v>
      </c>
      <c r="G615" s="104" t="s">
        <v>396</v>
      </c>
      <c r="H615" s="91" t="s">
        <v>150</v>
      </c>
    </row>
    <row r="616" spans="1:8" s="88" customFormat="1" ht="45.95" customHeight="1">
      <c r="A616" s="87">
        <v>1</v>
      </c>
      <c r="B616" s="99" t="s">
        <v>1600</v>
      </c>
      <c r="C616" s="100" t="s">
        <v>310</v>
      </c>
      <c r="D616" s="100" t="s">
        <v>92</v>
      </c>
      <c r="E616" s="101">
        <v>42436</v>
      </c>
      <c r="F616" s="102">
        <v>397.27</v>
      </c>
      <c r="G616" s="104" t="s">
        <v>396</v>
      </c>
      <c r="H616" s="91" t="s">
        <v>150</v>
      </c>
    </row>
    <row r="617" spans="1:8" s="88" customFormat="1" ht="45.95" customHeight="1">
      <c r="A617" s="87">
        <v>1</v>
      </c>
      <c r="B617" s="99" t="s">
        <v>156</v>
      </c>
      <c r="C617" s="100" t="s">
        <v>121</v>
      </c>
      <c r="D617" s="100" t="s">
        <v>92</v>
      </c>
      <c r="E617" s="101">
        <v>38916</v>
      </c>
      <c r="F617" s="102">
        <v>490.6</v>
      </c>
      <c r="G617" s="100" t="s">
        <v>396</v>
      </c>
      <c r="H617" s="91" t="s">
        <v>713</v>
      </c>
    </row>
    <row r="618" spans="1:8" s="88" customFormat="1" ht="45.95" customHeight="1">
      <c r="A618" s="87">
        <v>1</v>
      </c>
      <c r="B618" s="99" t="s">
        <v>12</v>
      </c>
      <c r="C618" s="100" t="s">
        <v>134</v>
      </c>
      <c r="D618" s="100" t="s">
        <v>92</v>
      </c>
      <c r="E618" s="101">
        <v>28485</v>
      </c>
      <c r="F618" s="102">
        <v>521.72</v>
      </c>
      <c r="G618" s="104" t="s">
        <v>396</v>
      </c>
      <c r="H618" s="91" t="s">
        <v>713</v>
      </c>
    </row>
    <row r="619" spans="1:8" s="88" customFormat="1" ht="45.95" customHeight="1">
      <c r="A619" s="87">
        <v>1</v>
      </c>
      <c r="B619" s="99" t="s">
        <v>1236</v>
      </c>
      <c r="C619" s="100" t="s">
        <v>191</v>
      </c>
      <c r="D619" s="100" t="s">
        <v>184</v>
      </c>
      <c r="E619" s="101">
        <v>42030</v>
      </c>
      <c r="F619" s="102">
        <v>443.6</v>
      </c>
      <c r="G619" s="104" t="s">
        <v>396</v>
      </c>
      <c r="H619" s="91" t="s">
        <v>713</v>
      </c>
    </row>
    <row r="620" spans="1:8" s="88" customFormat="1" ht="45.95" customHeight="1">
      <c r="A620" s="87">
        <v>1</v>
      </c>
      <c r="B620" s="99" t="s">
        <v>6</v>
      </c>
      <c r="C620" s="100" t="s">
        <v>127</v>
      </c>
      <c r="D620" s="100" t="s">
        <v>7</v>
      </c>
      <c r="E620" s="101">
        <v>28642</v>
      </c>
      <c r="F620" s="102">
        <f>2034.08*0.85</f>
        <v>1728.9679999999998</v>
      </c>
      <c r="G620" s="104" t="s">
        <v>395</v>
      </c>
      <c r="H620" s="91" t="s">
        <v>713</v>
      </c>
    </row>
    <row r="621" spans="1:8" s="88" customFormat="1" ht="45.95" customHeight="1">
      <c r="A621" s="87">
        <v>1</v>
      </c>
      <c r="B621" s="99" t="s">
        <v>11</v>
      </c>
      <c r="C621" s="100" t="s">
        <v>134</v>
      </c>
      <c r="D621" s="100" t="s">
        <v>108</v>
      </c>
      <c r="E621" s="101">
        <v>34335</v>
      </c>
      <c r="F621" s="102">
        <v>521.72</v>
      </c>
      <c r="G621" s="104" t="s">
        <v>396</v>
      </c>
      <c r="H621" s="91" t="s">
        <v>150</v>
      </c>
    </row>
    <row r="622" spans="1:8" s="88" customFormat="1" ht="45.95" customHeight="1">
      <c r="A622" s="87">
        <v>1</v>
      </c>
      <c r="B622" s="99" t="s">
        <v>244</v>
      </c>
      <c r="C622" s="100" t="s">
        <v>116</v>
      </c>
      <c r="D622" s="100" t="s">
        <v>92</v>
      </c>
      <c r="E622" s="101">
        <v>39463</v>
      </c>
      <c r="F622" s="102">
        <v>589.27</v>
      </c>
      <c r="G622" s="104" t="s">
        <v>396</v>
      </c>
      <c r="H622" s="91" t="s">
        <v>150</v>
      </c>
    </row>
    <row r="623" spans="1:8" s="88" customFormat="1" ht="45.95" customHeight="1">
      <c r="A623" s="87">
        <v>1</v>
      </c>
      <c r="B623" s="99" t="s">
        <v>49</v>
      </c>
      <c r="C623" s="100" t="s">
        <v>112</v>
      </c>
      <c r="D623" s="100" t="s">
        <v>92</v>
      </c>
      <c r="E623" s="101">
        <v>32388</v>
      </c>
      <c r="F623" s="102">
        <v>641.11</v>
      </c>
      <c r="G623" s="104" t="s">
        <v>396</v>
      </c>
      <c r="H623" s="91" t="s">
        <v>713</v>
      </c>
    </row>
    <row r="624" spans="1:8" s="88" customFormat="1" ht="45.95" customHeight="1">
      <c r="A624" s="87">
        <v>1</v>
      </c>
      <c r="B624" s="99" t="s">
        <v>717</v>
      </c>
      <c r="C624" s="100" t="s">
        <v>131</v>
      </c>
      <c r="D624" s="100" t="s">
        <v>1606</v>
      </c>
      <c r="E624" s="101">
        <v>41388</v>
      </c>
      <c r="F624" s="102">
        <f>1373.12*0.9</f>
        <v>1235.808</v>
      </c>
      <c r="G624" s="100" t="s">
        <v>395</v>
      </c>
      <c r="H624" s="91" t="s">
        <v>713</v>
      </c>
    </row>
    <row r="625" spans="1:8" s="88" customFormat="1" ht="45.95" customHeight="1">
      <c r="A625" s="87">
        <v>1</v>
      </c>
      <c r="B625" s="99" t="s">
        <v>822</v>
      </c>
      <c r="C625" s="100" t="s">
        <v>134</v>
      </c>
      <c r="D625" s="100" t="s">
        <v>617</v>
      </c>
      <c r="E625" s="101">
        <v>40969</v>
      </c>
      <c r="F625" s="102">
        <v>474.29</v>
      </c>
      <c r="G625" s="104" t="s">
        <v>395</v>
      </c>
      <c r="H625" s="91" t="s">
        <v>150</v>
      </c>
    </row>
    <row r="626" spans="1:8" s="88" customFormat="1" ht="45.95" customHeight="1">
      <c r="A626" s="87">
        <v>1</v>
      </c>
      <c r="B626" s="99" t="s">
        <v>700</v>
      </c>
      <c r="C626" s="100" t="s">
        <v>187</v>
      </c>
      <c r="D626" s="100" t="s">
        <v>1254</v>
      </c>
      <c r="E626" s="110">
        <v>40583</v>
      </c>
      <c r="F626" s="102">
        <v>3016.02</v>
      </c>
      <c r="G626" s="146" t="s">
        <v>395</v>
      </c>
      <c r="H626" s="91" t="s">
        <v>150</v>
      </c>
    </row>
    <row r="627" spans="1:8" s="88" customFormat="1" ht="45.95" customHeight="1">
      <c r="A627" s="87">
        <v>1</v>
      </c>
      <c r="B627" s="99" t="s">
        <v>147</v>
      </c>
      <c r="C627" s="100" t="s">
        <v>478</v>
      </c>
      <c r="D627" s="100" t="s">
        <v>92</v>
      </c>
      <c r="E627" s="110">
        <v>40057</v>
      </c>
      <c r="F627" s="102">
        <v>589.27</v>
      </c>
      <c r="G627" s="146" t="s">
        <v>396</v>
      </c>
      <c r="H627" s="91" t="s">
        <v>150</v>
      </c>
    </row>
    <row r="628" spans="1:8" s="88" customFormat="1" ht="45.95" customHeight="1">
      <c r="A628" s="87">
        <v>1</v>
      </c>
      <c r="B628" s="99" t="s">
        <v>477</v>
      </c>
      <c r="C628" s="100" t="s">
        <v>246</v>
      </c>
      <c r="D628" s="100" t="s">
        <v>1016</v>
      </c>
      <c r="E628" s="110">
        <v>40253</v>
      </c>
      <c r="F628" s="102">
        <v>1595</v>
      </c>
      <c r="G628" s="104" t="s">
        <v>396</v>
      </c>
      <c r="H628" s="91" t="s">
        <v>713</v>
      </c>
    </row>
    <row r="629" spans="1:8" s="88" customFormat="1" ht="45.95" customHeight="1">
      <c r="A629" s="87">
        <v>1</v>
      </c>
      <c r="B629" s="99" t="s">
        <v>1255</v>
      </c>
      <c r="C629" s="100" t="s">
        <v>127</v>
      </c>
      <c r="D629" s="100" t="s">
        <v>562</v>
      </c>
      <c r="E629" s="110">
        <v>42065</v>
      </c>
      <c r="F629" s="102">
        <v>2034.08</v>
      </c>
      <c r="G629" s="100" t="s">
        <v>395</v>
      </c>
      <c r="H629" s="91" t="s">
        <v>150</v>
      </c>
    </row>
    <row r="630" spans="1:8" s="88" customFormat="1" ht="45.95" customHeight="1">
      <c r="A630" s="87">
        <v>1</v>
      </c>
      <c r="B630" s="170" t="s">
        <v>262</v>
      </c>
      <c r="C630" s="100" t="s">
        <v>149</v>
      </c>
      <c r="D630" s="100" t="s">
        <v>162</v>
      </c>
      <c r="E630" s="110">
        <v>34060</v>
      </c>
      <c r="F630" s="102">
        <v>1003.4</v>
      </c>
      <c r="G630" s="104" t="s">
        <v>396</v>
      </c>
      <c r="H630" s="91" t="s">
        <v>150</v>
      </c>
    </row>
    <row r="631" spans="1:8" s="88" customFormat="1" ht="45.95" customHeight="1">
      <c r="A631" s="87">
        <v>1</v>
      </c>
      <c r="B631" s="99" t="s">
        <v>896</v>
      </c>
      <c r="C631" s="100" t="s">
        <v>202</v>
      </c>
      <c r="D631" s="100" t="s">
        <v>516</v>
      </c>
      <c r="E631" s="110">
        <v>41128</v>
      </c>
      <c r="F631" s="102">
        <v>919.14</v>
      </c>
      <c r="G631" s="100" t="s">
        <v>396</v>
      </c>
      <c r="H631" s="91" t="s">
        <v>150</v>
      </c>
    </row>
    <row r="632" spans="1:8" s="88" customFormat="1" ht="45.95" customHeight="1">
      <c r="A632" s="87">
        <v>1</v>
      </c>
      <c r="B632" s="99" t="s">
        <v>897</v>
      </c>
      <c r="C632" s="100" t="s">
        <v>154</v>
      </c>
      <c r="D632" s="100" t="s">
        <v>92</v>
      </c>
      <c r="E632" s="101">
        <v>31959</v>
      </c>
      <c r="F632" s="102">
        <v>788.29</v>
      </c>
      <c r="G632" s="104" t="s">
        <v>396</v>
      </c>
      <c r="H632" s="91" t="s">
        <v>150</v>
      </c>
    </row>
    <row r="633" spans="1:8" s="88" customFormat="1" ht="45.95" customHeight="1">
      <c r="A633" s="87">
        <v>1</v>
      </c>
      <c r="B633" s="99" t="s">
        <v>365</v>
      </c>
      <c r="C633" s="100" t="s">
        <v>110</v>
      </c>
      <c r="D633" s="100" t="s">
        <v>366</v>
      </c>
      <c r="E633" s="101">
        <v>28128</v>
      </c>
      <c r="F633" s="102">
        <v>715.02</v>
      </c>
      <c r="G633" s="104" t="s">
        <v>396</v>
      </c>
      <c r="H633" s="91" t="s">
        <v>713</v>
      </c>
    </row>
    <row r="634" spans="1:8" s="88" customFormat="1" ht="45.95" customHeight="1">
      <c r="A634" s="87">
        <v>1</v>
      </c>
      <c r="B634" s="99" t="s">
        <v>67</v>
      </c>
      <c r="C634" s="100" t="s">
        <v>154</v>
      </c>
      <c r="D634" s="100" t="s">
        <v>92</v>
      </c>
      <c r="E634" s="101">
        <v>39226</v>
      </c>
      <c r="F634" s="102">
        <v>788.29</v>
      </c>
      <c r="G634" s="146" t="s">
        <v>396</v>
      </c>
      <c r="H634" s="91" t="s">
        <v>150</v>
      </c>
    </row>
    <row r="635" spans="1:8" s="88" customFormat="1" ht="45.95" customHeight="1">
      <c r="A635" s="87">
        <v>1</v>
      </c>
      <c r="B635" s="99" t="s">
        <v>255</v>
      </c>
      <c r="C635" s="100" t="s">
        <v>109</v>
      </c>
      <c r="D635" s="100" t="s">
        <v>1257</v>
      </c>
      <c r="E635" s="101">
        <v>39114</v>
      </c>
      <c r="F635" s="102">
        <v>846.59</v>
      </c>
      <c r="G635" s="142" t="s">
        <v>396</v>
      </c>
      <c r="H635" s="91" t="s">
        <v>150</v>
      </c>
    </row>
    <row r="636" spans="1:8" s="88" customFormat="1" ht="45.95" customHeight="1">
      <c r="A636" s="87">
        <v>1</v>
      </c>
      <c r="B636" s="99" t="s">
        <v>900</v>
      </c>
      <c r="C636" s="100" t="s">
        <v>116</v>
      </c>
      <c r="D636" s="100" t="s">
        <v>517</v>
      </c>
      <c r="E636" s="101">
        <v>41389</v>
      </c>
      <c r="F636" s="102">
        <v>589.27</v>
      </c>
      <c r="G636" s="104" t="s">
        <v>396</v>
      </c>
      <c r="H636" s="91" t="s">
        <v>150</v>
      </c>
    </row>
    <row r="637" spans="1:8" s="88" customFormat="1" ht="45" customHeight="1">
      <c r="B637" s="93"/>
      <c r="H637" s="90"/>
    </row>
    <row r="638" spans="1:8" s="88" customFormat="1" ht="45" customHeight="1">
      <c r="B638" s="93" t="s">
        <v>1610</v>
      </c>
      <c r="H638" s="90"/>
    </row>
    <row r="639" spans="1:8" s="88" customFormat="1" ht="45" customHeight="1">
      <c r="B639" s="90"/>
      <c r="C639" s="90"/>
      <c r="D639" s="90"/>
      <c r="E639" s="90"/>
      <c r="F639" s="90"/>
      <c r="G639" s="90"/>
    </row>
    <row r="640" spans="1:8" s="88" customFormat="1" ht="45" customHeight="1"/>
    <row r="641" ht="45" customHeight="1"/>
    <row r="642" ht="45" customHeight="1"/>
    <row r="643" ht="45" customHeight="1"/>
    <row r="644" ht="45" customHeight="1"/>
  </sheetData>
  <autoFilter ref="A2:H636">
    <sortState ref="A6:O640">
      <sortCondition ref="A5:A640"/>
    </sortState>
  </autoFilter>
  <printOptions horizontalCentered="1"/>
  <pageMargins left="0" right="0" top="0" bottom="0.39370078740157483" header="0.31496062992125984" footer="0.31496062992125984"/>
  <pageSetup scale="40" orientation="landscape" r:id="rId1"/>
  <headerFooter>
    <oddFooter>&amp;C&amp;F&amp;RPage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O651"/>
  <sheetViews>
    <sheetView showGridLines="0" view="pageBreakPreview" topLeftCell="A438" zoomScale="70" zoomScaleSheetLayoutView="70" workbookViewId="0">
      <selection activeCell="I31" sqref="I31"/>
    </sheetView>
  </sheetViews>
  <sheetFormatPr defaultColWidth="11.5703125" defaultRowHeight="12.75"/>
  <cols>
    <col min="1" max="1" width="5" style="213" customWidth="1"/>
    <col min="2" max="2" width="51.7109375" style="213" customWidth="1"/>
    <col min="3" max="4" width="40.7109375" style="213" customWidth="1"/>
    <col min="5" max="5" width="25.7109375" style="213" customWidth="1"/>
    <col min="6" max="6" width="17.5703125" style="213" customWidth="1"/>
    <col min="7" max="7" width="22.28515625" style="213" customWidth="1"/>
    <col min="8" max="8" width="8" style="213" customWidth="1"/>
    <col min="9" max="9" width="13.42578125" style="213" customWidth="1"/>
    <col min="10" max="10" width="16.7109375" style="77" hidden="1" customWidth="1"/>
    <col min="11" max="12" width="21" style="213" customWidth="1"/>
    <col min="13" max="13" width="29.5703125" style="213" customWidth="1"/>
    <col min="14" max="14" width="6.85546875" style="213" customWidth="1"/>
    <col min="15" max="16384" width="11.5703125" style="213"/>
  </cols>
  <sheetData>
    <row r="1" spans="1:14" hidden="1">
      <c r="A1" s="407"/>
      <c r="B1" s="292"/>
      <c r="C1" s="210"/>
      <c r="D1" s="210"/>
      <c r="E1" s="210"/>
      <c r="F1" s="210"/>
      <c r="G1" s="211"/>
      <c r="H1" s="211"/>
      <c r="I1" s="211"/>
      <c r="J1" s="2"/>
      <c r="K1" s="84"/>
      <c r="L1" s="85"/>
      <c r="M1" s="407"/>
    </row>
    <row r="2" spans="1:14" hidden="1">
      <c r="A2" s="407"/>
      <c r="B2" s="210"/>
      <c r="C2" s="292"/>
      <c r="D2" s="210"/>
      <c r="E2" s="210"/>
      <c r="F2" s="210"/>
      <c r="G2" s="211"/>
      <c r="H2" s="211"/>
      <c r="I2" s="211"/>
      <c r="J2" s="2"/>
      <c r="K2" s="84"/>
      <c r="L2" s="85"/>
      <c r="M2" s="407"/>
    </row>
    <row r="3" spans="1:14" hidden="1">
      <c r="A3" s="407"/>
      <c r="B3" s="293"/>
      <c r="C3" s="210"/>
      <c r="D3" s="210"/>
      <c r="E3" s="210"/>
      <c r="F3" s="210"/>
      <c r="G3" s="212"/>
      <c r="H3" s="211"/>
      <c r="I3" s="211"/>
      <c r="J3" s="2"/>
      <c r="K3" s="84"/>
      <c r="L3" s="85"/>
      <c r="M3" s="407"/>
    </row>
    <row r="4" spans="1:14" ht="13.5" thickBot="1">
      <c r="A4" s="294"/>
      <c r="B4" s="210">
        <v>2017</v>
      </c>
      <c r="C4" s="210"/>
      <c r="D4" s="210"/>
      <c r="E4" s="210"/>
      <c r="F4" s="210"/>
      <c r="G4" s="211"/>
      <c r="H4" s="211"/>
      <c r="I4" s="211"/>
      <c r="J4" s="2"/>
      <c r="K4" s="84"/>
      <c r="L4" s="85"/>
      <c r="M4" s="294"/>
    </row>
    <row r="5" spans="1:14" s="86" customFormat="1" ht="45" customHeight="1">
      <c r="B5" s="95" t="s">
        <v>506</v>
      </c>
      <c r="C5" s="95" t="s">
        <v>86</v>
      </c>
      <c r="D5" s="95" t="s">
        <v>87</v>
      </c>
      <c r="E5" s="95" t="s">
        <v>901</v>
      </c>
      <c r="F5" s="96" t="s">
        <v>88</v>
      </c>
      <c r="G5" s="96" t="s">
        <v>902</v>
      </c>
      <c r="H5" s="95" t="s">
        <v>476</v>
      </c>
      <c r="I5" s="96" t="s">
        <v>903</v>
      </c>
      <c r="J5" s="7" t="s">
        <v>904</v>
      </c>
      <c r="K5" s="96" t="s">
        <v>905</v>
      </c>
      <c r="L5" s="97" t="s">
        <v>474</v>
      </c>
      <c r="M5" s="98" t="s">
        <v>507</v>
      </c>
      <c r="N5" s="98" t="s">
        <v>711</v>
      </c>
    </row>
    <row r="6" spans="1:14" s="88" customFormat="1" ht="45" hidden="1" customHeight="1">
      <c r="A6" s="87">
        <v>1</v>
      </c>
      <c r="B6" s="99" t="s">
        <v>906</v>
      </c>
      <c r="C6" s="100" t="s">
        <v>907</v>
      </c>
      <c r="D6" s="100" t="s">
        <v>91</v>
      </c>
      <c r="E6" s="100" t="s">
        <v>908</v>
      </c>
      <c r="F6" s="101">
        <v>41791</v>
      </c>
      <c r="G6" s="102">
        <v>2773.72</v>
      </c>
      <c r="H6" s="103">
        <v>1</v>
      </c>
      <c r="I6" s="102"/>
      <c r="J6" s="25" t="s">
        <v>1259</v>
      </c>
      <c r="K6" s="104" t="s">
        <v>396</v>
      </c>
      <c r="L6" s="105" t="s">
        <v>712</v>
      </c>
      <c r="M6" s="106" t="s">
        <v>90</v>
      </c>
      <c r="N6" s="91" t="s">
        <v>713</v>
      </c>
    </row>
    <row r="7" spans="1:14" s="88" customFormat="1" ht="45" hidden="1" customHeight="1">
      <c r="A7" s="87">
        <v>1</v>
      </c>
      <c r="B7" s="99" t="s">
        <v>909</v>
      </c>
      <c r="C7" s="100" t="s">
        <v>910</v>
      </c>
      <c r="D7" s="100" t="s">
        <v>127</v>
      </c>
      <c r="E7" s="100" t="s">
        <v>439</v>
      </c>
      <c r="F7" s="101">
        <v>40452</v>
      </c>
      <c r="G7" s="102">
        <v>2034.08</v>
      </c>
      <c r="H7" s="103">
        <v>1</v>
      </c>
      <c r="I7" s="102"/>
      <c r="J7" s="17" t="s">
        <v>1260</v>
      </c>
      <c r="K7" s="107" t="s">
        <v>395</v>
      </c>
      <c r="L7" s="105" t="s">
        <v>712</v>
      </c>
      <c r="M7" s="106" t="s">
        <v>90</v>
      </c>
      <c r="N7" s="91" t="s">
        <v>713</v>
      </c>
    </row>
    <row r="8" spans="1:14" s="88" customFormat="1" ht="45" hidden="1" customHeight="1">
      <c r="A8" s="87">
        <v>1</v>
      </c>
      <c r="B8" s="99" t="s">
        <v>363</v>
      </c>
      <c r="C8" s="100" t="s">
        <v>911</v>
      </c>
      <c r="D8" s="100" t="s">
        <v>187</v>
      </c>
      <c r="E8" s="100" t="s">
        <v>912</v>
      </c>
      <c r="F8" s="101">
        <v>35462</v>
      </c>
      <c r="G8" s="102">
        <v>3174.76</v>
      </c>
      <c r="H8" s="103">
        <v>1</v>
      </c>
      <c r="I8" s="102"/>
      <c r="J8" s="17" t="s">
        <v>1261</v>
      </c>
      <c r="K8" s="107" t="s">
        <v>395</v>
      </c>
      <c r="L8" s="105" t="s">
        <v>712</v>
      </c>
      <c r="M8" s="106" t="s">
        <v>90</v>
      </c>
      <c r="N8" s="91" t="s">
        <v>150</v>
      </c>
    </row>
    <row r="9" spans="1:14" s="1" customFormat="1" ht="45.95" hidden="1" customHeight="1">
      <c r="A9" s="60">
        <v>1</v>
      </c>
      <c r="B9" s="8" t="s">
        <v>1262</v>
      </c>
      <c r="C9" s="9" t="s">
        <v>351</v>
      </c>
      <c r="D9" s="9" t="s">
        <v>230</v>
      </c>
      <c r="E9" s="9" t="s">
        <v>619</v>
      </c>
      <c r="F9" s="10">
        <v>42423</v>
      </c>
      <c r="G9" s="11">
        <v>1715</v>
      </c>
      <c r="H9" s="19" t="s">
        <v>102</v>
      </c>
      <c r="I9" s="11"/>
      <c r="J9" s="17" t="s">
        <v>1263</v>
      </c>
      <c r="K9" s="61" t="s">
        <v>398</v>
      </c>
      <c r="L9" s="51" t="s">
        <v>1264</v>
      </c>
      <c r="M9" s="15" t="s">
        <v>90</v>
      </c>
      <c r="N9" s="16" t="s">
        <v>150</v>
      </c>
    </row>
    <row r="10" spans="1:14" s="1" customFormat="1" ht="45.95" hidden="1" customHeight="1">
      <c r="A10" s="60">
        <v>1</v>
      </c>
      <c r="B10" s="8" t="s">
        <v>913</v>
      </c>
      <c r="C10" s="9" t="s">
        <v>914</v>
      </c>
      <c r="D10" s="9" t="s">
        <v>914</v>
      </c>
      <c r="E10" s="9" t="s">
        <v>915</v>
      </c>
      <c r="F10" s="10">
        <v>42128</v>
      </c>
      <c r="G10" s="11">
        <v>3000</v>
      </c>
      <c r="H10" s="19" t="s">
        <v>102</v>
      </c>
      <c r="I10" s="11"/>
      <c r="J10" s="17" t="s">
        <v>1267</v>
      </c>
      <c r="K10" s="61" t="s">
        <v>398</v>
      </c>
      <c r="L10" s="51" t="s">
        <v>916</v>
      </c>
      <c r="M10" s="15" t="s">
        <v>90</v>
      </c>
      <c r="N10" s="16" t="s">
        <v>713</v>
      </c>
    </row>
    <row r="11" spans="1:14" s="88" customFormat="1" ht="45" hidden="1" customHeight="1">
      <c r="A11" s="87">
        <v>1</v>
      </c>
      <c r="B11" s="99" t="s">
        <v>917</v>
      </c>
      <c r="C11" s="100" t="s">
        <v>918</v>
      </c>
      <c r="D11" s="100" t="s">
        <v>187</v>
      </c>
      <c r="E11" s="100" t="s">
        <v>919</v>
      </c>
      <c r="F11" s="101">
        <v>40098</v>
      </c>
      <c r="G11" s="102">
        <v>3174.76</v>
      </c>
      <c r="H11" s="103" t="s">
        <v>714</v>
      </c>
      <c r="I11" s="102"/>
      <c r="J11" s="17" t="s">
        <v>1268</v>
      </c>
      <c r="K11" s="111" t="s">
        <v>395</v>
      </c>
      <c r="L11" s="105" t="s">
        <v>712</v>
      </c>
      <c r="M11" s="106" t="s">
        <v>90</v>
      </c>
      <c r="N11" s="91" t="s">
        <v>713</v>
      </c>
    </row>
    <row r="12" spans="1:14" s="88" customFormat="1" ht="45" hidden="1" customHeight="1">
      <c r="A12" s="87">
        <v>1</v>
      </c>
      <c r="B12" s="99" t="s">
        <v>509</v>
      </c>
      <c r="C12" s="112" t="s">
        <v>921</v>
      </c>
      <c r="D12" s="100" t="s">
        <v>127</v>
      </c>
      <c r="E12" s="112" t="s">
        <v>130</v>
      </c>
      <c r="F12" s="101">
        <v>40617</v>
      </c>
      <c r="G12" s="102">
        <v>2034.08</v>
      </c>
      <c r="H12" s="103" t="s">
        <v>102</v>
      </c>
      <c r="I12" s="102"/>
      <c r="J12" s="17" t="s">
        <v>1269</v>
      </c>
      <c r="K12" s="111" t="s">
        <v>395</v>
      </c>
      <c r="L12" s="105" t="s">
        <v>712</v>
      </c>
      <c r="M12" s="106" t="s">
        <v>90</v>
      </c>
      <c r="N12" s="91" t="s">
        <v>713</v>
      </c>
    </row>
    <row r="13" spans="1:14" s="88" customFormat="1" ht="45" hidden="1" customHeight="1">
      <c r="A13" s="87">
        <v>1</v>
      </c>
      <c r="B13" s="113" t="s">
        <v>920</v>
      </c>
      <c r="C13" s="112" t="s">
        <v>1270</v>
      </c>
      <c r="D13" s="112" t="s">
        <v>922</v>
      </c>
      <c r="E13" s="112" t="s">
        <v>130</v>
      </c>
      <c r="F13" s="101">
        <v>40360</v>
      </c>
      <c r="G13" s="114">
        <v>1595</v>
      </c>
      <c r="H13" s="115" t="s">
        <v>102</v>
      </c>
      <c r="I13" s="114"/>
      <c r="J13" s="25" t="s">
        <v>1271</v>
      </c>
      <c r="K13" s="112" t="s">
        <v>396</v>
      </c>
      <c r="L13" s="116" t="s">
        <v>712</v>
      </c>
      <c r="M13" s="117" t="s">
        <v>90</v>
      </c>
      <c r="N13" s="118" t="s">
        <v>713</v>
      </c>
    </row>
    <row r="14" spans="1:14" s="1" customFormat="1" ht="45.95" hidden="1" customHeight="1">
      <c r="A14" s="64">
        <v>1</v>
      </c>
      <c r="B14" s="33" t="s">
        <v>1272</v>
      </c>
      <c r="C14" s="31" t="s">
        <v>1273</v>
      </c>
      <c r="D14" s="31" t="s">
        <v>144</v>
      </c>
      <c r="E14" s="31" t="s">
        <v>130</v>
      </c>
      <c r="F14" s="10">
        <v>42430</v>
      </c>
      <c r="G14" s="11">
        <v>2380.77</v>
      </c>
      <c r="H14" s="12" t="s">
        <v>102</v>
      </c>
      <c r="I14" s="11"/>
      <c r="J14" s="39"/>
      <c r="K14" s="31" t="s">
        <v>398</v>
      </c>
      <c r="L14" s="80" t="s">
        <v>916</v>
      </c>
      <c r="M14" s="36" t="s">
        <v>90</v>
      </c>
      <c r="N14" s="57" t="s">
        <v>713</v>
      </c>
    </row>
    <row r="15" spans="1:14" s="88" customFormat="1" ht="45" hidden="1" customHeight="1">
      <c r="A15" s="87">
        <v>1</v>
      </c>
      <c r="B15" s="113" t="s">
        <v>449</v>
      </c>
      <c r="C15" s="112" t="s">
        <v>923</v>
      </c>
      <c r="D15" s="112" t="s">
        <v>101</v>
      </c>
      <c r="E15" s="112" t="s">
        <v>924</v>
      </c>
      <c r="F15" s="110">
        <v>41922</v>
      </c>
      <c r="G15" s="114">
        <v>3174.76</v>
      </c>
      <c r="H15" s="115">
        <v>1</v>
      </c>
      <c r="I15" s="114"/>
      <c r="J15" s="25" t="s">
        <v>1274</v>
      </c>
      <c r="K15" s="100" t="s">
        <v>395</v>
      </c>
      <c r="L15" s="119" t="s">
        <v>712</v>
      </c>
      <c r="M15" s="117" t="s">
        <v>90</v>
      </c>
      <c r="N15" s="118" t="s">
        <v>150</v>
      </c>
    </row>
    <row r="16" spans="1:14" s="1" customFormat="1" ht="45.95" hidden="1" customHeight="1">
      <c r="A16" s="60">
        <v>1</v>
      </c>
      <c r="B16" s="21" t="s">
        <v>1275</v>
      </c>
      <c r="C16" s="22" t="s">
        <v>293</v>
      </c>
      <c r="D16" s="22" t="s">
        <v>151</v>
      </c>
      <c r="E16" s="22" t="s">
        <v>437</v>
      </c>
      <c r="F16" s="18">
        <v>42576</v>
      </c>
      <c r="G16" s="23">
        <v>800</v>
      </c>
      <c r="H16" s="24">
        <v>1</v>
      </c>
      <c r="I16" s="23"/>
      <c r="J16" s="25" t="s">
        <v>1276</v>
      </c>
      <c r="K16" s="9" t="s">
        <v>395</v>
      </c>
      <c r="L16" s="63" t="s">
        <v>1277</v>
      </c>
      <c r="M16" s="26" t="s">
        <v>90</v>
      </c>
      <c r="N16" s="27" t="s">
        <v>150</v>
      </c>
    </row>
    <row r="17" spans="1:14" s="88" customFormat="1" ht="45" hidden="1" customHeight="1">
      <c r="A17" s="87">
        <v>1</v>
      </c>
      <c r="B17" s="113" t="s">
        <v>1278</v>
      </c>
      <c r="C17" s="112" t="s">
        <v>185</v>
      </c>
      <c r="D17" s="112" t="s">
        <v>112</v>
      </c>
      <c r="E17" s="112" t="s">
        <v>130</v>
      </c>
      <c r="F17" s="110">
        <v>42522</v>
      </c>
      <c r="G17" s="114">
        <v>682.64</v>
      </c>
      <c r="H17" s="115">
        <v>1</v>
      </c>
      <c r="I17" s="114"/>
      <c r="J17" s="25" t="s">
        <v>1279</v>
      </c>
      <c r="K17" s="120" t="s">
        <v>396</v>
      </c>
      <c r="L17" s="119" t="s">
        <v>712</v>
      </c>
      <c r="M17" s="117" t="s">
        <v>90</v>
      </c>
      <c r="N17" s="118" t="s">
        <v>150</v>
      </c>
    </row>
    <row r="18" spans="1:14" s="1" customFormat="1" ht="45.95" hidden="1" customHeight="1">
      <c r="A18" s="60">
        <v>1</v>
      </c>
      <c r="B18" s="21" t="s">
        <v>1635</v>
      </c>
      <c r="C18" s="22" t="s">
        <v>293</v>
      </c>
      <c r="D18" s="22" t="s">
        <v>151</v>
      </c>
      <c r="E18" s="22" t="s">
        <v>1634</v>
      </c>
      <c r="F18" s="18">
        <v>42744</v>
      </c>
      <c r="G18" s="23">
        <v>800</v>
      </c>
      <c r="H18" s="24">
        <v>1</v>
      </c>
      <c r="I18" s="23"/>
      <c r="J18" s="25" t="s">
        <v>1633</v>
      </c>
      <c r="K18" s="9" t="s">
        <v>395</v>
      </c>
      <c r="L18" s="63" t="s">
        <v>1632</v>
      </c>
      <c r="M18" s="26" t="s">
        <v>90</v>
      </c>
      <c r="N18" s="27" t="s">
        <v>713</v>
      </c>
    </row>
    <row r="19" spans="1:14" s="1" customFormat="1" ht="45.95" hidden="1" customHeight="1">
      <c r="A19" s="60">
        <v>1</v>
      </c>
      <c r="B19" s="8" t="s">
        <v>520</v>
      </c>
      <c r="C19" s="9" t="s">
        <v>923</v>
      </c>
      <c r="D19" s="9" t="s">
        <v>1085</v>
      </c>
      <c r="E19" s="9" t="s">
        <v>521</v>
      </c>
      <c r="F19" s="10">
        <v>42471</v>
      </c>
      <c r="G19" s="11">
        <v>3174.76</v>
      </c>
      <c r="H19" s="19" t="s">
        <v>102</v>
      </c>
      <c r="I19" s="11"/>
      <c r="J19" s="25" t="s">
        <v>1280</v>
      </c>
      <c r="K19" s="62" t="s">
        <v>398</v>
      </c>
      <c r="L19" s="51" t="s">
        <v>1264</v>
      </c>
      <c r="M19" s="26" t="s">
        <v>90</v>
      </c>
      <c r="N19" s="27" t="s">
        <v>150</v>
      </c>
    </row>
    <row r="20" spans="1:14" s="88" customFormat="1" ht="45" hidden="1" customHeight="1">
      <c r="A20" s="87">
        <v>1</v>
      </c>
      <c r="B20" s="99" t="s">
        <v>925</v>
      </c>
      <c r="C20" s="100" t="s">
        <v>926</v>
      </c>
      <c r="D20" s="100" t="s">
        <v>927</v>
      </c>
      <c r="E20" s="100" t="s">
        <v>928</v>
      </c>
      <c r="F20" s="110">
        <v>42030</v>
      </c>
      <c r="G20" s="102">
        <v>1003.4</v>
      </c>
      <c r="H20" s="103">
        <v>1</v>
      </c>
      <c r="I20" s="102"/>
      <c r="J20" s="25" t="s">
        <v>1259</v>
      </c>
      <c r="K20" s="120" t="s">
        <v>396</v>
      </c>
      <c r="L20" s="109" t="s">
        <v>712</v>
      </c>
      <c r="M20" s="106" t="s">
        <v>90</v>
      </c>
      <c r="N20" s="91" t="s">
        <v>150</v>
      </c>
    </row>
    <row r="21" spans="1:14" s="88" customFormat="1" ht="45" hidden="1" customHeight="1">
      <c r="A21" s="87">
        <v>1</v>
      </c>
      <c r="B21" s="121" t="s">
        <v>786</v>
      </c>
      <c r="C21" s="112" t="s">
        <v>929</v>
      </c>
      <c r="D21" s="108" t="s">
        <v>930</v>
      </c>
      <c r="E21" s="108" t="s">
        <v>437</v>
      </c>
      <c r="F21" s="110">
        <v>41183</v>
      </c>
      <c r="G21" s="114">
        <v>1700</v>
      </c>
      <c r="H21" s="115" t="s">
        <v>102</v>
      </c>
      <c r="I21" s="114"/>
      <c r="J21" s="25" t="s">
        <v>1259</v>
      </c>
      <c r="K21" s="108" t="s">
        <v>396</v>
      </c>
      <c r="L21" s="122" t="s">
        <v>712</v>
      </c>
      <c r="M21" s="117" t="s">
        <v>90</v>
      </c>
      <c r="N21" s="118" t="s">
        <v>150</v>
      </c>
    </row>
    <row r="22" spans="1:14" s="88" customFormat="1" ht="45" hidden="1" customHeight="1">
      <c r="A22" s="87">
        <v>1</v>
      </c>
      <c r="B22" s="99" t="s">
        <v>933</v>
      </c>
      <c r="C22" s="100" t="s">
        <v>27</v>
      </c>
      <c r="D22" s="100" t="s">
        <v>112</v>
      </c>
      <c r="E22" s="100" t="s">
        <v>184</v>
      </c>
      <c r="F22" s="110">
        <v>41821</v>
      </c>
      <c r="G22" s="102">
        <v>640.82000000000005</v>
      </c>
      <c r="H22" s="103">
        <v>1</v>
      </c>
      <c r="I22" s="102"/>
      <c r="J22" s="17" t="s">
        <v>1281</v>
      </c>
      <c r="K22" s="120" t="s">
        <v>395</v>
      </c>
      <c r="L22" s="105" t="s">
        <v>712</v>
      </c>
      <c r="M22" s="106" t="s">
        <v>90</v>
      </c>
      <c r="N22" s="91" t="s">
        <v>713</v>
      </c>
    </row>
    <row r="23" spans="1:14" s="88" customFormat="1" ht="45" hidden="1" customHeight="1">
      <c r="A23" s="87">
        <v>1</v>
      </c>
      <c r="B23" s="99" t="s">
        <v>934</v>
      </c>
      <c r="C23" s="100" t="s">
        <v>754</v>
      </c>
      <c r="D23" s="100" t="s">
        <v>110</v>
      </c>
      <c r="E23" s="100" t="s">
        <v>184</v>
      </c>
      <c r="F23" s="110">
        <v>41821</v>
      </c>
      <c r="G23" s="102">
        <v>715.02</v>
      </c>
      <c r="H23" s="103">
        <v>1</v>
      </c>
      <c r="I23" s="102"/>
      <c r="J23" s="25" t="s">
        <v>1259</v>
      </c>
      <c r="K23" s="120" t="s">
        <v>396</v>
      </c>
      <c r="L23" s="105" t="s">
        <v>712</v>
      </c>
      <c r="M23" s="106" t="s">
        <v>90</v>
      </c>
      <c r="N23" s="91" t="s">
        <v>713</v>
      </c>
    </row>
    <row r="24" spans="1:14" s="88" customFormat="1" ht="45" hidden="1" customHeight="1">
      <c r="A24" s="87">
        <v>1</v>
      </c>
      <c r="B24" s="99" t="s">
        <v>935</v>
      </c>
      <c r="C24" s="100" t="s">
        <v>25</v>
      </c>
      <c r="D24" s="100" t="s">
        <v>110</v>
      </c>
      <c r="E24" s="100" t="s">
        <v>936</v>
      </c>
      <c r="F24" s="110">
        <v>41821</v>
      </c>
      <c r="G24" s="102">
        <v>715.02</v>
      </c>
      <c r="H24" s="103">
        <v>1</v>
      </c>
      <c r="I24" s="102"/>
      <c r="J24" s="17" t="s">
        <v>1282</v>
      </c>
      <c r="K24" s="104" t="s">
        <v>395</v>
      </c>
      <c r="L24" s="105" t="s">
        <v>712</v>
      </c>
      <c r="M24" s="106" t="s">
        <v>90</v>
      </c>
      <c r="N24" s="91" t="s">
        <v>150</v>
      </c>
    </row>
    <row r="25" spans="1:14" s="88" customFormat="1" ht="45" hidden="1" customHeight="1">
      <c r="A25" s="87">
        <v>1</v>
      </c>
      <c r="B25" s="123" t="s">
        <v>295</v>
      </c>
      <c r="C25" s="124" t="s">
        <v>142</v>
      </c>
      <c r="D25" s="124" t="s">
        <v>110</v>
      </c>
      <c r="E25" s="124" t="s">
        <v>92</v>
      </c>
      <c r="F25" s="110">
        <v>35612</v>
      </c>
      <c r="G25" s="125">
        <v>715.02</v>
      </c>
      <c r="H25" s="126">
        <v>1</v>
      </c>
      <c r="I25" s="125"/>
      <c r="J25" s="25" t="s">
        <v>1259</v>
      </c>
      <c r="K25" s="111" t="s">
        <v>396</v>
      </c>
      <c r="L25" s="127" t="s">
        <v>712</v>
      </c>
      <c r="M25" s="106" t="s">
        <v>90</v>
      </c>
      <c r="N25" s="128" t="s">
        <v>150</v>
      </c>
    </row>
    <row r="26" spans="1:14" s="88" customFormat="1" ht="45" hidden="1" customHeight="1">
      <c r="A26" s="87">
        <v>1</v>
      </c>
      <c r="B26" s="123" t="s">
        <v>593</v>
      </c>
      <c r="C26" s="124" t="s">
        <v>512</v>
      </c>
      <c r="D26" s="124" t="s">
        <v>112</v>
      </c>
      <c r="E26" s="124" t="s">
        <v>92</v>
      </c>
      <c r="F26" s="129">
        <v>42223</v>
      </c>
      <c r="G26" s="125">
        <v>641.11</v>
      </c>
      <c r="H26" s="126">
        <v>1</v>
      </c>
      <c r="I26" s="125"/>
      <c r="J26" s="25" t="s">
        <v>1259</v>
      </c>
      <c r="K26" s="111" t="s">
        <v>396</v>
      </c>
      <c r="L26" s="127" t="s">
        <v>712</v>
      </c>
      <c r="M26" s="106" t="s">
        <v>90</v>
      </c>
      <c r="N26" s="128" t="s">
        <v>150</v>
      </c>
    </row>
    <row r="27" spans="1:14" s="88" customFormat="1" ht="45" hidden="1" customHeight="1">
      <c r="A27" s="87">
        <v>1</v>
      </c>
      <c r="B27" s="99" t="s">
        <v>504</v>
      </c>
      <c r="C27" s="100" t="s">
        <v>470</v>
      </c>
      <c r="D27" s="100" t="s">
        <v>716</v>
      </c>
      <c r="E27" s="106" t="s">
        <v>937</v>
      </c>
      <c r="F27" s="110">
        <v>41792</v>
      </c>
      <c r="G27" s="102">
        <v>4498.01</v>
      </c>
      <c r="H27" s="103">
        <v>1</v>
      </c>
      <c r="I27" s="102"/>
      <c r="J27" s="17" t="s">
        <v>1259</v>
      </c>
      <c r="K27" s="104" t="s">
        <v>395</v>
      </c>
      <c r="L27" s="105" t="s">
        <v>712</v>
      </c>
      <c r="M27" s="106" t="s">
        <v>519</v>
      </c>
      <c r="N27" s="91" t="s">
        <v>150</v>
      </c>
    </row>
    <row r="28" spans="1:14" s="88" customFormat="1" ht="45" hidden="1" customHeight="1">
      <c r="A28" s="87">
        <v>1</v>
      </c>
      <c r="B28" s="99" t="s">
        <v>938</v>
      </c>
      <c r="C28" s="100" t="s">
        <v>939</v>
      </c>
      <c r="D28" s="100" t="s">
        <v>202</v>
      </c>
      <c r="E28" s="106" t="s">
        <v>511</v>
      </c>
      <c r="F28" s="101">
        <v>41815</v>
      </c>
      <c r="G28" s="102">
        <v>919.14</v>
      </c>
      <c r="H28" s="103">
        <v>1</v>
      </c>
      <c r="I28" s="102"/>
      <c r="J28" s="17" t="s">
        <v>1259</v>
      </c>
      <c r="K28" s="104" t="s">
        <v>396</v>
      </c>
      <c r="L28" s="105" t="s">
        <v>712</v>
      </c>
      <c r="M28" s="106" t="s">
        <v>519</v>
      </c>
      <c r="N28" s="91" t="s">
        <v>150</v>
      </c>
    </row>
    <row r="29" spans="1:14" s="1" customFormat="1" ht="45.95" hidden="1" customHeight="1">
      <c r="A29" s="64">
        <v>1</v>
      </c>
      <c r="B29" s="8" t="s">
        <v>1283</v>
      </c>
      <c r="C29" s="9" t="s">
        <v>293</v>
      </c>
      <c r="D29" s="9" t="s">
        <v>151</v>
      </c>
      <c r="E29" s="15" t="s">
        <v>130</v>
      </c>
      <c r="F29" s="18">
        <v>42597</v>
      </c>
      <c r="G29" s="23">
        <v>800</v>
      </c>
      <c r="H29" s="32">
        <v>1</v>
      </c>
      <c r="I29" s="23"/>
      <c r="J29" s="25" t="s">
        <v>1284</v>
      </c>
      <c r="K29" s="29" t="s">
        <v>395</v>
      </c>
      <c r="L29" s="51" t="s">
        <v>1285</v>
      </c>
      <c r="M29" s="15" t="s">
        <v>90</v>
      </c>
      <c r="N29" s="27" t="s">
        <v>150</v>
      </c>
    </row>
    <row r="30" spans="1:14" s="88" customFormat="1" ht="45" hidden="1" customHeight="1">
      <c r="A30" s="87">
        <v>1</v>
      </c>
      <c r="B30" s="99" t="s">
        <v>940</v>
      </c>
      <c r="C30" s="100" t="s">
        <v>142</v>
      </c>
      <c r="D30" s="100" t="s">
        <v>202</v>
      </c>
      <c r="E30" s="100" t="s">
        <v>518</v>
      </c>
      <c r="F30" s="101">
        <v>41858</v>
      </c>
      <c r="G30" s="102">
        <v>919.14</v>
      </c>
      <c r="H30" s="103">
        <v>1</v>
      </c>
      <c r="I30" s="102"/>
      <c r="J30" s="17" t="s">
        <v>1286</v>
      </c>
      <c r="K30" s="120" t="s">
        <v>395</v>
      </c>
      <c r="L30" s="105" t="s">
        <v>712</v>
      </c>
      <c r="M30" s="106" t="s">
        <v>519</v>
      </c>
      <c r="N30" s="91" t="s">
        <v>150</v>
      </c>
    </row>
    <row r="31" spans="1:14" s="88" customFormat="1" ht="45" customHeight="1">
      <c r="A31" s="87">
        <v>1</v>
      </c>
      <c r="B31" s="99" t="s">
        <v>941</v>
      </c>
      <c r="C31" s="100" t="s">
        <v>942</v>
      </c>
      <c r="D31" s="100" t="s">
        <v>716</v>
      </c>
      <c r="E31" s="100" t="s">
        <v>878</v>
      </c>
      <c r="F31" s="110">
        <v>41821</v>
      </c>
      <c r="G31" s="102">
        <v>3708</v>
      </c>
      <c r="H31" s="103">
        <v>4</v>
      </c>
      <c r="I31" s="102">
        <f>3708*0.85</f>
        <v>3151.7999999999997</v>
      </c>
      <c r="J31" s="17" t="s">
        <v>1287</v>
      </c>
      <c r="K31" s="111" t="s">
        <v>395</v>
      </c>
      <c r="L31" s="105" t="s">
        <v>712</v>
      </c>
      <c r="M31" s="106" t="s">
        <v>943</v>
      </c>
      <c r="N31" s="91" t="s">
        <v>713</v>
      </c>
    </row>
    <row r="32" spans="1:14" s="88" customFormat="1" ht="45" hidden="1" customHeight="1">
      <c r="A32" s="87">
        <v>1</v>
      </c>
      <c r="B32" s="99" t="s">
        <v>944</v>
      </c>
      <c r="C32" s="100" t="s">
        <v>142</v>
      </c>
      <c r="D32" s="100" t="s">
        <v>134</v>
      </c>
      <c r="E32" s="100" t="s">
        <v>518</v>
      </c>
      <c r="F32" s="110">
        <v>42030</v>
      </c>
      <c r="G32" s="102">
        <v>589.27</v>
      </c>
      <c r="H32" s="103">
        <v>1</v>
      </c>
      <c r="I32" s="102"/>
      <c r="J32" s="25" t="s">
        <v>1259</v>
      </c>
      <c r="K32" s="120" t="s">
        <v>396</v>
      </c>
      <c r="L32" s="105" t="s">
        <v>712</v>
      </c>
      <c r="M32" s="106" t="s">
        <v>943</v>
      </c>
      <c r="N32" s="91" t="s">
        <v>150</v>
      </c>
    </row>
    <row r="33" spans="1:14" s="88" customFormat="1" ht="45" hidden="1" customHeight="1">
      <c r="A33" s="87">
        <v>1</v>
      </c>
      <c r="B33" s="99" t="s">
        <v>240</v>
      </c>
      <c r="C33" s="100" t="s">
        <v>945</v>
      </c>
      <c r="D33" s="100" t="s">
        <v>127</v>
      </c>
      <c r="E33" s="100" t="s">
        <v>130</v>
      </c>
      <c r="F33" s="110">
        <v>33283</v>
      </c>
      <c r="G33" s="102">
        <v>2034.08</v>
      </c>
      <c r="H33" s="103">
        <v>1</v>
      </c>
      <c r="I33" s="102"/>
      <c r="J33" s="17" t="s">
        <v>1288</v>
      </c>
      <c r="K33" s="104" t="s">
        <v>395</v>
      </c>
      <c r="L33" s="105" t="s">
        <v>712</v>
      </c>
      <c r="M33" s="106" t="s">
        <v>943</v>
      </c>
      <c r="N33" s="91" t="s">
        <v>150</v>
      </c>
    </row>
    <row r="34" spans="1:14" s="88" customFormat="1" ht="45" hidden="1" customHeight="1">
      <c r="A34" s="87">
        <v>1</v>
      </c>
      <c r="B34" s="99" t="s">
        <v>353</v>
      </c>
      <c r="C34" s="100" t="s">
        <v>293</v>
      </c>
      <c r="D34" s="100" t="s">
        <v>140</v>
      </c>
      <c r="E34" s="100" t="s">
        <v>562</v>
      </c>
      <c r="F34" s="110">
        <v>39114</v>
      </c>
      <c r="G34" s="102">
        <v>1110</v>
      </c>
      <c r="H34" s="103">
        <v>1</v>
      </c>
      <c r="I34" s="102"/>
      <c r="J34" s="25" t="s">
        <v>1259</v>
      </c>
      <c r="K34" s="142" t="s">
        <v>396</v>
      </c>
      <c r="L34" s="105" t="s">
        <v>712</v>
      </c>
      <c r="M34" s="106" t="s">
        <v>943</v>
      </c>
      <c r="N34" s="91" t="s">
        <v>150</v>
      </c>
    </row>
    <row r="35" spans="1:14" s="88" customFormat="1" ht="45" hidden="1" customHeight="1">
      <c r="A35" s="87">
        <v>1</v>
      </c>
      <c r="B35" s="99" t="s">
        <v>364</v>
      </c>
      <c r="C35" s="100" t="s">
        <v>293</v>
      </c>
      <c r="D35" s="100" t="s">
        <v>151</v>
      </c>
      <c r="E35" s="100" t="s">
        <v>1631</v>
      </c>
      <c r="F35" s="110">
        <v>33854</v>
      </c>
      <c r="G35" s="102">
        <v>846.59</v>
      </c>
      <c r="H35" s="103">
        <v>1</v>
      </c>
      <c r="I35" s="102"/>
      <c r="J35" s="25" t="s">
        <v>1630</v>
      </c>
      <c r="K35" s="120" t="s">
        <v>396</v>
      </c>
      <c r="L35" s="105" t="s">
        <v>712</v>
      </c>
      <c r="M35" s="106" t="s">
        <v>943</v>
      </c>
      <c r="N35" s="91" t="s">
        <v>713</v>
      </c>
    </row>
    <row r="36" spans="1:14" s="88" customFormat="1" ht="45" hidden="1" customHeight="1">
      <c r="A36" s="87">
        <v>1</v>
      </c>
      <c r="B36" s="99" t="s">
        <v>721</v>
      </c>
      <c r="C36" s="100" t="s">
        <v>946</v>
      </c>
      <c r="D36" s="100" t="s">
        <v>151</v>
      </c>
      <c r="E36" s="100" t="s">
        <v>562</v>
      </c>
      <c r="F36" s="110">
        <v>41386</v>
      </c>
      <c r="G36" s="102">
        <v>1240.68</v>
      </c>
      <c r="H36" s="103">
        <v>1</v>
      </c>
      <c r="I36" s="102"/>
      <c r="J36" s="25" t="s">
        <v>1259</v>
      </c>
      <c r="K36" s="120" t="s">
        <v>396</v>
      </c>
      <c r="L36" s="105" t="s">
        <v>712</v>
      </c>
      <c r="M36" s="106" t="s">
        <v>720</v>
      </c>
      <c r="N36" s="91" t="s">
        <v>713</v>
      </c>
    </row>
    <row r="37" spans="1:14" s="88" customFormat="1" ht="45" hidden="1" customHeight="1">
      <c r="A37" s="87">
        <v>1</v>
      </c>
      <c r="B37" s="99" t="s">
        <v>180</v>
      </c>
      <c r="C37" s="100" t="s">
        <v>722</v>
      </c>
      <c r="D37" s="100" t="s">
        <v>145</v>
      </c>
      <c r="E37" s="100" t="s">
        <v>16</v>
      </c>
      <c r="F37" s="110">
        <v>41281</v>
      </c>
      <c r="G37" s="102">
        <v>1591.15</v>
      </c>
      <c r="H37" s="103" t="s">
        <v>714</v>
      </c>
      <c r="I37" s="102"/>
      <c r="J37" s="17" t="s">
        <v>1289</v>
      </c>
      <c r="K37" s="120" t="s">
        <v>396</v>
      </c>
      <c r="L37" s="105" t="s">
        <v>712</v>
      </c>
      <c r="M37" s="106" t="s">
        <v>720</v>
      </c>
      <c r="N37" s="91" t="s">
        <v>150</v>
      </c>
    </row>
    <row r="38" spans="1:14" s="88" customFormat="1" ht="45" hidden="1" customHeight="1">
      <c r="A38" s="87">
        <v>1</v>
      </c>
      <c r="B38" s="99" t="s">
        <v>1290</v>
      </c>
      <c r="C38" s="100" t="s">
        <v>1291</v>
      </c>
      <c r="D38" s="100" t="s">
        <v>187</v>
      </c>
      <c r="E38" s="100" t="s">
        <v>1629</v>
      </c>
      <c r="F38" s="101">
        <v>42461</v>
      </c>
      <c r="G38" s="102">
        <v>3174.76</v>
      </c>
      <c r="H38" s="103" t="s">
        <v>102</v>
      </c>
      <c r="I38" s="102"/>
      <c r="J38" s="25" t="s">
        <v>1292</v>
      </c>
      <c r="K38" s="104" t="s">
        <v>395</v>
      </c>
      <c r="L38" s="105" t="s">
        <v>712</v>
      </c>
      <c r="M38" s="106" t="s">
        <v>522</v>
      </c>
      <c r="N38" s="118" t="s">
        <v>150</v>
      </c>
    </row>
    <row r="39" spans="1:14" s="88" customFormat="1" ht="45" hidden="1" customHeight="1">
      <c r="A39" s="87">
        <v>1</v>
      </c>
      <c r="B39" s="113" t="s">
        <v>342</v>
      </c>
      <c r="C39" s="112" t="s">
        <v>1220</v>
      </c>
      <c r="D39" s="112" t="s">
        <v>107</v>
      </c>
      <c r="E39" s="112" t="s">
        <v>148</v>
      </c>
      <c r="F39" s="110">
        <v>36234</v>
      </c>
      <c r="G39" s="114">
        <v>1240.68</v>
      </c>
      <c r="H39" s="115" t="s">
        <v>102</v>
      </c>
      <c r="I39" s="114"/>
      <c r="J39" s="25" t="s">
        <v>1259</v>
      </c>
      <c r="K39" s="130" t="s">
        <v>396</v>
      </c>
      <c r="L39" s="122" t="s">
        <v>712</v>
      </c>
      <c r="M39" s="117" t="s">
        <v>522</v>
      </c>
      <c r="N39" s="118" t="s">
        <v>150</v>
      </c>
    </row>
    <row r="40" spans="1:14" s="88" customFormat="1" ht="45" hidden="1" customHeight="1">
      <c r="A40" s="87">
        <v>1</v>
      </c>
      <c r="B40" s="99" t="s">
        <v>724</v>
      </c>
      <c r="C40" s="100" t="s">
        <v>142</v>
      </c>
      <c r="D40" s="100" t="s">
        <v>140</v>
      </c>
      <c r="E40" s="100" t="s">
        <v>106</v>
      </c>
      <c r="F40" s="110">
        <v>41222</v>
      </c>
      <c r="G40" s="102">
        <v>1108.25</v>
      </c>
      <c r="H40" s="103" t="s">
        <v>714</v>
      </c>
      <c r="I40" s="102"/>
      <c r="J40" s="25" t="s">
        <v>1259</v>
      </c>
      <c r="K40" s="104" t="s">
        <v>396</v>
      </c>
      <c r="L40" s="109" t="s">
        <v>712</v>
      </c>
      <c r="M40" s="106" t="s">
        <v>522</v>
      </c>
      <c r="N40" s="91" t="s">
        <v>150</v>
      </c>
    </row>
    <row r="41" spans="1:14" s="1" customFormat="1" ht="45.95" hidden="1" customHeight="1">
      <c r="A41" s="60">
        <v>1</v>
      </c>
      <c r="B41" s="8" t="s">
        <v>950</v>
      </c>
      <c r="C41" s="9" t="s">
        <v>951</v>
      </c>
      <c r="D41" s="9" t="s">
        <v>952</v>
      </c>
      <c r="E41" s="9" t="s">
        <v>953</v>
      </c>
      <c r="F41" s="18">
        <v>42212</v>
      </c>
      <c r="G41" s="11">
        <v>1108.25</v>
      </c>
      <c r="H41" s="19" t="s">
        <v>102</v>
      </c>
      <c r="I41" s="11"/>
      <c r="J41" s="17" t="s">
        <v>1287</v>
      </c>
      <c r="K41" s="50" t="s">
        <v>398</v>
      </c>
      <c r="L41" s="51" t="s">
        <v>916</v>
      </c>
      <c r="M41" s="15" t="s">
        <v>522</v>
      </c>
      <c r="N41" s="16" t="s">
        <v>713</v>
      </c>
    </row>
    <row r="42" spans="1:14" s="88" customFormat="1" ht="45" hidden="1" customHeight="1">
      <c r="A42" s="87">
        <v>1</v>
      </c>
      <c r="B42" s="99" t="s">
        <v>523</v>
      </c>
      <c r="C42" s="100" t="s">
        <v>524</v>
      </c>
      <c r="D42" s="100" t="s">
        <v>151</v>
      </c>
      <c r="E42" s="100" t="s">
        <v>92</v>
      </c>
      <c r="F42" s="110">
        <v>40042</v>
      </c>
      <c r="G42" s="102">
        <v>846.59</v>
      </c>
      <c r="H42" s="103" t="s">
        <v>714</v>
      </c>
      <c r="I42" s="102"/>
      <c r="J42" s="25" t="s">
        <v>1259</v>
      </c>
      <c r="K42" s="100" t="s">
        <v>396</v>
      </c>
      <c r="L42" s="109" t="s">
        <v>712</v>
      </c>
      <c r="M42" s="106" t="s">
        <v>522</v>
      </c>
      <c r="N42" s="91" t="s">
        <v>713</v>
      </c>
    </row>
    <row r="43" spans="1:14" s="88" customFormat="1" ht="45" hidden="1" customHeight="1">
      <c r="A43" s="87">
        <v>1</v>
      </c>
      <c r="B43" s="99" t="s">
        <v>17</v>
      </c>
      <c r="C43" s="100" t="s">
        <v>252</v>
      </c>
      <c r="D43" s="100" t="s">
        <v>134</v>
      </c>
      <c r="E43" s="100" t="s">
        <v>92</v>
      </c>
      <c r="F43" s="110">
        <v>32952</v>
      </c>
      <c r="G43" s="102">
        <v>521.72</v>
      </c>
      <c r="H43" s="103">
        <v>1</v>
      </c>
      <c r="I43" s="102"/>
      <c r="J43" s="25" t="s">
        <v>1259</v>
      </c>
      <c r="K43" s="104" t="s">
        <v>396</v>
      </c>
      <c r="L43" s="105" t="s">
        <v>712</v>
      </c>
      <c r="M43" s="106" t="s">
        <v>522</v>
      </c>
      <c r="N43" s="91" t="s">
        <v>713</v>
      </c>
    </row>
    <row r="44" spans="1:14" s="88" customFormat="1" ht="45" hidden="1" customHeight="1">
      <c r="A44" s="87">
        <v>1</v>
      </c>
      <c r="B44" s="99" t="s">
        <v>728</v>
      </c>
      <c r="C44" s="100" t="s">
        <v>729</v>
      </c>
      <c r="D44" s="100" t="s">
        <v>202</v>
      </c>
      <c r="E44" s="100" t="s">
        <v>718</v>
      </c>
      <c r="F44" s="110">
        <v>40969</v>
      </c>
      <c r="G44" s="102">
        <v>919.14</v>
      </c>
      <c r="H44" s="103" t="s">
        <v>714</v>
      </c>
      <c r="I44" s="102"/>
      <c r="J44" s="25" t="s">
        <v>1259</v>
      </c>
      <c r="K44" s="104" t="s">
        <v>396</v>
      </c>
      <c r="L44" s="105" t="s">
        <v>712</v>
      </c>
      <c r="M44" s="106" t="s">
        <v>522</v>
      </c>
      <c r="N44" s="91" t="s">
        <v>713</v>
      </c>
    </row>
    <row r="45" spans="1:14" s="88" customFormat="1" ht="45" customHeight="1">
      <c r="A45" s="87">
        <v>1</v>
      </c>
      <c r="B45" s="99" t="s">
        <v>730</v>
      </c>
      <c r="C45" s="100" t="s">
        <v>1628</v>
      </c>
      <c r="D45" s="100" t="s">
        <v>144</v>
      </c>
      <c r="E45" s="100" t="s">
        <v>731</v>
      </c>
      <c r="F45" s="110">
        <v>40911</v>
      </c>
      <c r="G45" s="102">
        <v>2380.77</v>
      </c>
      <c r="H45" s="103">
        <v>4</v>
      </c>
      <c r="I45" s="102">
        <f>2380.77*0.85</f>
        <v>2023.6544999999999</v>
      </c>
      <c r="J45" s="17" t="s">
        <v>1401</v>
      </c>
      <c r="K45" s="104" t="s">
        <v>395</v>
      </c>
      <c r="L45" s="105" t="s">
        <v>712</v>
      </c>
      <c r="M45" s="106" t="s">
        <v>522</v>
      </c>
      <c r="N45" s="91" t="s">
        <v>150</v>
      </c>
    </row>
    <row r="46" spans="1:14" s="88" customFormat="1" ht="45" hidden="1" customHeight="1">
      <c r="A46" s="87">
        <v>1</v>
      </c>
      <c r="B46" s="99" t="s">
        <v>732</v>
      </c>
      <c r="C46" s="100" t="s">
        <v>954</v>
      </c>
      <c r="D46" s="100" t="s">
        <v>955</v>
      </c>
      <c r="E46" s="100" t="s">
        <v>733</v>
      </c>
      <c r="F46" s="110">
        <v>40969</v>
      </c>
      <c r="G46" s="102">
        <v>1700</v>
      </c>
      <c r="H46" s="103" t="s">
        <v>102</v>
      </c>
      <c r="I46" s="102"/>
      <c r="J46" s="25" t="s">
        <v>1259</v>
      </c>
      <c r="K46" s="100" t="s">
        <v>396</v>
      </c>
      <c r="L46" s="105" t="s">
        <v>712</v>
      </c>
      <c r="M46" s="106" t="s">
        <v>522</v>
      </c>
      <c r="N46" s="91" t="s">
        <v>150</v>
      </c>
    </row>
    <row r="47" spans="1:14" s="88" customFormat="1" ht="45" hidden="1" customHeight="1">
      <c r="A47" s="87">
        <v>1</v>
      </c>
      <c r="B47" s="99" t="s">
        <v>527</v>
      </c>
      <c r="C47" s="100" t="s">
        <v>528</v>
      </c>
      <c r="D47" s="100" t="s">
        <v>151</v>
      </c>
      <c r="E47" s="100" t="s">
        <v>529</v>
      </c>
      <c r="F47" s="110">
        <v>40330</v>
      </c>
      <c r="G47" s="102">
        <v>846.59</v>
      </c>
      <c r="H47" s="103" t="s">
        <v>102</v>
      </c>
      <c r="I47" s="102"/>
      <c r="J47" s="25" t="s">
        <v>1259</v>
      </c>
      <c r="K47" s="104" t="s">
        <v>396</v>
      </c>
      <c r="L47" s="105" t="s">
        <v>712</v>
      </c>
      <c r="M47" s="106" t="s">
        <v>522</v>
      </c>
      <c r="N47" s="91" t="s">
        <v>150</v>
      </c>
    </row>
    <row r="48" spans="1:14" s="88" customFormat="1" ht="45" hidden="1" customHeight="1">
      <c r="A48" s="87">
        <v>1</v>
      </c>
      <c r="B48" s="132" t="s">
        <v>947</v>
      </c>
      <c r="C48" s="112" t="s">
        <v>531</v>
      </c>
      <c r="D48" s="112" t="s">
        <v>144</v>
      </c>
      <c r="E48" s="112" t="s">
        <v>948</v>
      </c>
      <c r="F48" s="133">
        <v>42142</v>
      </c>
      <c r="G48" s="134">
        <v>2380.77</v>
      </c>
      <c r="H48" s="103" t="s">
        <v>102</v>
      </c>
      <c r="I48" s="134"/>
      <c r="J48" s="20" t="s">
        <v>1293</v>
      </c>
      <c r="K48" s="112" t="s">
        <v>395</v>
      </c>
      <c r="L48" s="119" t="s">
        <v>712</v>
      </c>
      <c r="M48" s="117" t="s">
        <v>522</v>
      </c>
      <c r="N48" s="117" t="s">
        <v>150</v>
      </c>
    </row>
    <row r="49" spans="1:14" s="88" customFormat="1" ht="45" hidden="1" customHeight="1">
      <c r="A49" s="87">
        <v>1</v>
      </c>
      <c r="B49" s="99" t="s">
        <v>956</v>
      </c>
      <c r="C49" s="100" t="s">
        <v>957</v>
      </c>
      <c r="D49" s="100" t="s">
        <v>107</v>
      </c>
      <c r="E49" s="100" t="s">
        <v>521</v>
      </c>
      <c r="F49" s="110">
        <v>42065</v>
      </c>
      <c r="G49" s="102">
        <v>1240.68</v>
      </c>
      <c r="H49" s="103">
        <v>1</v>
      </c>
      <c r="I49" s="102"/>
      <c r="J49" s="25" t="s">
        <v>1259</v>
      </c>
      <c r="K49" s="112" t="s">
        <v>396</v>
      </c>
      <c r="L49" s="119" t="s">
        <v>712</v>
      </c>
      <c r="M49" s="106" t="s">
        <v>522</v>
      </c>
      <c r="N49" s="91" t="s">
        <v>713</v>
      </c>
    </row>
    <row r="50" spans="1:14" s="88" customFormat="1" ht="45" hidden="1" customHeight="1">
      <c r="A50" s="87">
        <v>1</v>
      </c>
      <c r="B50" s="99" t="s">
        <v>736</v>
      </c>
      <c r="C50" s="100" t="s">
        <v>958</v>
      </c>
      <c r="D50" s="100" t="s">
        <v>107</v>
      </c>
      <c r="E50" s="100" t="s">
        <v>733</v>
      </c>
      <c r="F50" s="110">
        <v>40969</v>
      </c>
      <c r="G50" s="102">
        <v>1286</v>
      </c>
      <c r="H50" s="103" t="s">
        <v>714</v>
      </c>
      <c r="I50" s="102"/>
      <c r="J50" s="25" t="s">
        <v>1259</v>
      </c>
      <c r="K50" s="100" t="s">
        <v>396</v>
      </c>
      <c r="L50" s="109" t="s">
        <v>712</v>
      </c>
      <c r="M50" s="106" t="s">
        <v>522</v>
      </c>
      <c r="N50" s="91" t="s">
        <v>713</v>
      </c>
    </row>
    <row r="51" spans="1:14" s="88" customFormat="1" ht="45" customHeight="1">
      <c r="A51" s="87">
        <v>1</v>
      </c>
      <c r="B51" s="99" t="s">
        <v>737</v>
      </c>
      <c r="C51" s="100" t="s">
        <v>1294</v>
      </c>
      <c r="D51" s="100" t="s">
        <v>246</v>
      </c>
      <c r="E51" s="100" t="s">
        <v>738</v>
      </c>
      <c r="F51" s="110">
        <v>41323</v>
      </c>
      <c r="G51" s="102">
        <v>1575.32</v>
      </c>
      <c r="H51" s="103">
        <v>3</v>
      </c>
      <c r="I51" s="102">
        <v>1417.79</v>
      </c>
      <c r="J51" s="25" t="s">
        <v>1259</v>
      </c>
      <c r="K51" s="100" t="s">
        <v>396</v>
      </c>
      <c r="L51" s="109" t="s">
        <v>712</v>
      </c>
      <c r="M51" s="106" t="s">
        <v>522</v>
      </c>
      <c r="N51" s="91" t="s">
        <v>713</v>
      </c>
    </row>
    <row r="52" spans="1:14" s="88" customFormat="1" ht="45" hidden="1" customHeight="1">
      <c r="A52" s="87">
        <v>1</v>
      </c>
      <c r="B52" s="113" t="s">
        <v>146</v>
      </c>
      <c r="C52" s="100" t="s">
        <v>526</v>
      </c>
      <c r="D52" s="112" t="s">
        <v>107</v>
      </c>
      <c r="E52" s="112" t="s">
        <v>949</v>
      </c>
      <c r="F52" s="110">
        <v>36293</v>
      </c>
      <c r="G52" s="114">
        <v>1240.68</v>
      </c>
      <c r="H52" s="115">
        <v>1</v>
      </c>
      <c r="I52" s="114"/>
      <c r="J52" s="25" t="s">
        <v>1259</v>
      </c>
      <c r="K52" s="130" t="s">
        <v>396</v>
      </c>
      <c r="L52" s="119" t="s">
        <v>712</v>
      </c>
      <c r="M52" s="117" t="s">
        <v>522</v>
      </c>
      <c r="N52" s="118" t="s">
        <v>713</v>
      </c>
    </row>
    <row r="53" spans="1:14" s="88" customFormat="1" ht="45" hidden="1" customHeight="1">
      <c r="A53" s="87">
        <v>1</v>
      </c>
      <c r="B53" s="135" t="s">
        <v>525</v>
      </c>
      <c r="C53" s="120" t="s">
        <v>959</v>
      </c>
      <c r="D53" s="120" t="s">
        <v>154</v>
      </c>
      <c r="E53" s="120" t="s">
        <v>849</v>
      </c>
      <c r="F53" s="110">
        <v>40452</v>
      </c>
      <c r="G53" s="102">
        <v>788.29</v>
      </c>
      <c r="H53" s="103">
        <v>1</v>
      </c>
      <c r="I53" s="102"/>
      <c r="J53" s="25" t="s">
        <v>1259</v>
      </c>
      <c r="K53" s="312" t="s">
        <v>396</v>
      </c>
      <c r="L53" s="313" t="s">
        <v>712</v>
      </c>
      <c r="M53" s="106" t="s">
        <v>522</v>
      </c>
      <c r="N53" s="91" t="s">
        <v>150</v>
      </c>
    </row>
    <row r="54" spans="1:14" s="88" customFormat="1" ht="45" hidden="1" customHeight="1">
      <c r="A54" s="87">
        <v>1</v>
      </c>
      <c r="B54" s="113" t="s">
        <v>530</v>
      </c>
      <c r="C54" s="112" t="s">
        <v>960</v>
      </c>
      <c r="D54" s="112" t="s">
        <v>246</v>
      </c>
      <c r="E54" s="112" t="s">
        <v>849</v>
      </c>
      <c r="F54" s="110">
        <v>40817</v>
      </c>
      <c r="G54" s="114">
        <v>1500</v>
      </c>
      <c r="H54" s="115">
        <v>1</v>
      </c>
      <c r="I54" s="114"/>
      <c r="J54" s="25" t="s">
        <v>1295</v>
      </c>
      <c r="K54" s="104" t="s">
        <v>395</v>
      </c>
      <c r="L54" s="122" t="s">
        <v>712</v>
      </c>
      <c r="M54" s="117" t="s">
        <v>522</v>
      </c>
      <c r="N54" s="118" t="s">
        <v>713</v>
      </c>
    </row>
    <row r="55" spans="1:14" s="88" customFormat="1" ht="45" hidden="1" customHeight="1">
      <c r="A55" s="87">
        <v>1</v>
      </c>
      <c r="B55" s="113" t="s">
        <v>1296</v>
      </c>
      <c r="C55" s="112" t="s">
        <v>710</v>
      </c>
      <c r="D55" s="112" t="s">
        <v>107</v>
      </c>
      <c r="E55" s="100" t="s">
        <v>727</v>
      </c>
      <c r="F55" s="110">
        <v>42422</v>
      </c>
      <c r="G55" s="114">
        <v>1240.68</v>
      </c>
      <c r="H55" s="115" t="s">
        <v>102</v>
      </c>
      <c r="I55" s="114"/>
      <c r="J55" s="25" t="s">
        <v>1297</v>
      </c>
      <c r="K55" s="104" t="s">
        <v>396</v>
      </c>
      <c r="L55" s="109" t="s">
        <v>712</v>
      </c>
      <c r="M55" s="106" t="s">
        <v>522</v>
      </c>
      <c r="N55" s="91" t="s">
        <v>713</v>
      </c>
    </row>
    <row r="56" spans="1:14" s="88" customFormat="1" ht="45" customHeight="1">
      <c r="A56" s="87">
        <v>1</v>
      </c>
      <c r="B56" s="99" t="s">
        <v>725</v>
      </c>
      <c r="C56" s="100" t="s">
        <v>726</v>
      </c>
      <c r="D56" s="100" t="s">
        <v>151</v>
      </c>
      <c r="E56" s="100" t="s">
        <v>727</v>
      </c>
      <c r="F56" s="110">
        <v>41164</v>
      </c>
      <c r="G56" s="102">
        <v>846.59</v>
      </c>
      <c r="H56" s="103" t="s">
        <v>314</v>
      </c>
      <c r="I56" s="102"/>
      <c r="J56" s="25" t="s">
        <v>1259</v>
      </c>
      <c r="K56" s="104" t="s">
        <v>396</v>
      </c>
      <c r="L56" s="109" t="s">
        <v>712</v>
      </c>
      <c r="M56" s="106" t="s">
        <v>522</v>
      </c>
      <c r="N56" s="91" t="s">
        <v>150</v>
      </c>
    </row>
    <row r="57" spans="1:14" s="88" customFormat="1" ht="45" hidden="1" customHeight="1">
      <c r="A57" s="87">
        <v>1</v>
      </c>
      <c r="B57" s="99" t="s">
        <v>160</v>
      </c>
      <c r="C57" s="100" t="s">
        <v>161</v>
      </c>
      <c r="D57" s="100" t="s">
        <v>136</v>
      </c>
      <c r="E57" s="100" t="s">
        <v>162</v>
      </c>
      <c r="F57" s="110">
        <v>32876</v>
      </c>
      <c r="G57" s="102">
        <v>2645.64</v>
      </c>
      <c r="H57" s="103">
        <v>1</v>
      </c>
      <c r="I57" s="102"/>
      <c r="J57" s="17" t="s">
        <v>1298</v>
      </c>
      <c r="K57" s="104" t="s">
        <v>395</v>
      </c>
      <c r="L57" s="105" t="s">
        <v>712</v>
      </c>
      <c r="M57" s="106" t="s">
        <v>159</v>
      </c>
      <c r="N57" s="91" t="s">
        <v>713</v>
      </c>
    </row>
    <row r="58" spans="1:14" s="88" customFormat="1" ht="45" hidden="1" customHeight="1">
      <c r="A58" s="87">
        <v>1</v>
      </c>
      <c r="B58" s="99" t="s">
        <v>166</v>
      </c>
      <c r="C58" s="100" t="s">
        <v>961</v>
      </c>
      <c r="D58" s="100" t="s">
        <v>112</v>
      </c>
      <c r="E58" s="100" t="s">
        <v>108</v>
      </c>
      <c r="F58" s="110">
        <v>31320</v>
      </c>
      <c r="G58" s="102">
        <v>641.11</v>
      </c>
      <c r="H58" s="103">
        <v>1</v>
      </c>
      <c r="I58" s="102"/>
      <c r="J58" s="25" t="s">
        <v>1259</v>
      </c>
      <c r="K58" s="104" t="s">
        <v>396</v>
      </c>
      <c r="L58" s="105" t="s">
        <v>712</v>
      </c>
      <c r="M58" s="106" t="s">
        <v>159</v>
      </c>
      <c r="N58" s="91" t="s">
        <v>150</v>
      </c>
    </row>
    <row r="59" spans="1:14" s="88" customFormat="1" ht="45" hidden="1" customHeight="1">
      <c r="A59" s="87">
        <v>1</v>
      </c>
      <c r="B59" s="99" t="s">
        <v>163</v>
      </c>
      <c r="C59" s="100" t="s">
        <v>962</v>
      </c>
      <c r="D59" s="100" t="s">
        <v>127</v>
      </c>
      <c r="E59" s="100" t="s">
        <v>162</v>
      </c>
      <c r="F59" s="110">
        <v>33653</v>
      </c>
      <c r="G59" s="102">
        <v>2034.08</v>
      </c>
      <c r="H59" s="103">
        <v>1</v>
      </c>
      <c r="I59" s="102"/>
      <c r="J59" s="17" t="s">
        <v>1299</v>
      </c>
      <c r="K59" s="104" t="s">
        <v>395</v>
      </c>
      <c r="L59" s="105" t="s">
        <v>712</v>
      </c>
      <c r="M59" s="106" t="s">
        <v>159</v>
      </c>
      <c r="N59" s="91" t="s">
        <v>713</v>
      </c>
    </row>
    <row r="60" spans="1:14" s="88" customFormat="1" ht="45" customHeight="1">
      <c r="A60" s="87">
        <v>1</v>
      </c>
      <c r="B60" s="99" t="s">
        <v>532</v>
      </c>
      <c r="C60" s="100" t="s">
        <v>164</v>
      </c>
      <c r="D60" s="100" t="s">
        <v>127</v>
      </c>
      <c r="E60" s="100" t="s">
        <v>103</v>
      </c>
      <c r="F60" s="110">
        <v>32874</v>
      </c>
      <c r="G60" s="137">
        <v>2034.08</v>
      </c>
      <c r="H60" s="138">
        <v>3</v>
      </c>
      <c r="I60" s="102">
        <f>2034.08*0.9</f>
        <v>1830.672</v>
      </c>
      <c r="J60" s="17" t="s">
        <v>1300</v>
      </c>
      <c r="K60" s="104" t="s">
        <v>395</v>
      </c>
      <c r="L60" s="105" t="s">
        <v>712</v>
      </c>
      <c r="M60" s="106" t="s">
        <v>159</v>
      </c>
      <c r="N60" s="91" t="s">
        <v>150</v>
      </c>
    </row>
    <row r="61" spans="1:14" s="88" customFormat="1" ht="45" hidden="1" customHeight="1">
      <c r="A61" s="87">
        <v>1</v>
      </c>
      <c r="B61" s="99" t="s">
        <v>60</v>
      </c>
      <c r="C61" s="100" t="s">
        <v>164</v>
      </c>
      <c r="D61" s="100" t="s">
        <v>131</v>
      </c>
      <c r="E61" s="100" t="s">
        <v>162</v>
      </c>
      <c r="F61" s="110">
        <v>38901</v>
      </c>
      <c r="G61" s="102">
        <v>1373.12</v>
      </c>
      <c r="H61" s="103" t="s">
        <v>714</v>
      </c>
      <c r="I61" s="102"/>
      <c r="J61" s="25" t="s">
        <v>1259</v>
      </c>
      <c r="K61" s="104" t="s">
        <v>396</v>
      </c>
      <c r="L61" s="105" t="s">
        <v>712</v>
      </c>
      <c r="M61" s="106" t="s">
        <v>159</v>
      </c>
      <c r="N61" s="91" t="s">
        <v>713</v>
      </c>
    </row>
    <row r="62" spans="1:14" s="88" customFormat="1" ht="45" hidden="1" customHeight="1">
      <c r="A62" s="87">
        <v>1</v>
      </c>
      <c r="B62" s="99" t="s">
        <v>467</v>
      </c>
      <c r="C62" s="100" t="s">
        <v>164</v>
      </c>
      <c r="D62" s="100" t="s">
        <v>131</v>
      </c>
      <c r="E62" s="100" t="s">
        <v>162</v>
      </c>
      <c r="F62" s="110">
        <v>40057</v>
      </c>
      <c r="G62" s="102">
        <v>1373.12</v>
      </c>
      <c r="H62" s="103">
        <v>1</v>
      </c>
      <c r="I62" s="102"/>
      <c r="J62" s="25" t="s">
        <v>1259</v>
      </c>
      <c r="K62" s="100" t="s">
        <v>396</v>
      </c>
      <c r="L62" s="109" t="s">
        <v>712</v>
      </c>
      <c r="M62" s="106" t="s">
        <v>159</v>
      </c>
      <c r="N62" s="91" t="s">
        <v>713</v>
      </c>
    </row>
    <row r="63" spans="1:14" s="88" customFormat="1" ht="45" hidden="1" customHeight="1">
      <c r="A63" s="87">
        <v>1</v>
      </c>
      <c r="B63" s="99" t="s">
        <v>84</v>
      </c>
      <c r="C63" s="100" t="s">
        <v>164</v>
      </c>
      <c r="D63" s="100" t="s">
        <v>202</v>
      </c>
      <c r="E63" s="100" t="s">
        <v>1301</v>
      </c>
      <c r="F63" s="101">
        <v>38782</v>
      </c>
      <c r="G63" s="102">
        <v>919.14</v>
      </c>
      <c r="H63" s="103">
        <v>1</v>
      </c>
      <c r="I63" s="102"/>
      <c r="J63" s="25" t="s">
        <v>1259</v>
      </c>
      <c r="K63" s="100" t="s">
        <v>396</v>
      </c>
      <c r="L63" s="109" t="s">
        <v>712</v>
      </c>
      <c r="M63" s="106" t="s">
        <v>159</v>
      </c>
      <c r="N63" s="91" t="s">
        <v>150</v>
      </c>
    </row>
    <row r="64" spans="1:14" s="88" customFormat="1" ht="45" hidden="1" customHeight="1">
      <c r="A64" s="87">
        <v>1</v>
      </c>
      <c r="B64" s="99" t="s">
        <v>425</v>
      </c>
      <c r="C64" s="100" t="s">
        <v>164</v>
      </c>
      <c r="D64" s="100" t="s">
        <v>202</v>
      </c>
      <c r="E64" s="100" t="s">
        <v>162</v>
      </c>
      <c r="F64" s="110">
        <v>40135</v>
      </c>
      <c r="G64" s="102">
        <v>919.14</v>
      </c>
      <c r="H64" s="103">
        <v>1</v>
      </c>
      <c r="I64" s="102"/>
      <c r="J64" s="25" t="s">
        <v>1259</v>
      </c>
      <c r="K64" s="100" t="s">
        <v>396</v>
      </c>
      <c r="L64" s="109" t="s">
        <v>712</v>
      </c>
      <c r="M64" s="106" t="s">
        <v>159</v>
      </c>
      <c r="N64" s="91" t="s">
        <v>713</v>
      </c>
    </row>
    <row r="65" spans="1:14" s="88" customFormat="1" ht="45" hidden="1" customHeight="1">
      <c r="A65" s="87">
        <v>1</v>
      </c>
      <c r="B65" s="99" t="s">
        <v>963</v>
      </c>
      <c r="C65" s="100" t="s">
        <v>964</v>
      </c>
      <c r="D65" s="100" t="s">
        <v>187</v>
      </c>
      <c r="E65" s="139" t="s">
        <v>965</v>
      </c>
      <c r="F65" s="110">
        <v>42186</v>
      </c>
      <c r="G65" s="102">
        <v>3174.76</v>
      </c>
      <c r="H65" s="103" t="s">
        <v>102</v>
      </c>
      <c r="I65" s="102"/>
      <c r="J65" s="17" t="s">
        <v>1302</v>
      </c>
      <c r="K65" s="100" t="s">
        <v>395</v>
      </c>
      <c r="L65" s="140" t="s">
        <v>712</v>
      </c>
      <c r="M65" s="106" t="s">
        <v>533</v>
      </c>
      <c r="N65" s="91" t="s">
        <v>150</v>
      </c>
    </row>
    <row r="66" spans="1:14" s="88" customFormat="1" ht="45" hidden="1" customHeight="1">
      <c r="A66" s="87">
        <v>1</v>
      </c>
      <c r="B66" s="99" t="s">
        <v>188</v>
      </c>
      <c r="C66" s="100" t="s">
        <v>142</v>
      </c>
      <c r="D66" s="100" t="s">
        <v>110</v>
      </c>
      <c r="E66" s="139" t="s">
        <v>189</v>
      </c>
      <c r="F66" s="110">
        <v>31266</v>
      </c>
      <c r="G66" s="102">
        <v>715.02</v>
      </c>
      <c r="H66" s="103">
        <v>1</v>
      </c>
      <c r="I66" s="102"/>
      <c r="J66" s="25" t="s">
        <v>1259</v>
      </c>
      <c r="K66" s="104" t="s">
        <v>396</v>
      </c>
      <c r="L66" s="141" t="s">
        <v>712</v>
      </c>
      <c r="M66" s="106" t="s">
        <v>533</v>
      </c>
      <c r="N66" s="91" t="s">
        <v>150</v>
      </c>
    </row>
    <row r="67" spans="1:14" s="88" customFormat="1" ht="45" hidden="1" customHeight="1">
      <c r="A67" s="87">
        <v>1</v>
      </c>
      <c r="B67" s="99" t="s">
        <v>739</v>
      </c>
      <c r="C67" s="100" t="s">
        <v>740</v>
      </c>
      <c r="D67" s="100" t="s">
        <v>144</v>
      </c>
      <c r="E67" s="100" t="s">
        <v>966</v>
      </c>
      <c r="F67" s="110">
        <v>40969</v>
      </c>
      <c r="G67" s="102">
        <v>2380.77</v>
      </c>
      <c r="H67" s="103">
        <v>1</v>
      </c>
      <c r="I67" s="102"/>
      <c r="J67" s="17" t="s">
        <v>1303</v>
      </c>
      <c r="K67" s="100" t="s">
        <v>395</v>
      </c>
      <c r="L67" s="109" t="s">
        <v>712</v>
      </c>
      <c r="M67" s="106" t="s">
        <v>533</v>
      </c>
      <c r="N67" s="91" t="s">
        <v>150</v>
      </c>
    </row>
    <row r="68" spans="1:14" s="88" customFormat="1" ht="45" hidden="1" customHeight="1">
      <c r="A68" s="87">
        <v>1</v>
      </c>
      <c r="B68" s="99" t="s">
        <v>543</v>
      </c>
      <c r="C68" s="100" t="s">
        <v>967</v>
      </c>
      <c r="D68" s="100" t="s">
        <v>187</v>
      </c>
      <c r="E68" s="100" t="s">
        <v>157</v>
      </c>
      <c r="F68" s="110">
        <v>40391</v>
      </c>
      <c r="G68" s="102">
        <v>3174.76</v>
      </c>
      <c r="H68" s="103" t="s">
        <v>102</v>
      </c>
      <c r="I68" s="102"/>
      <c r="J68" s="17" t="s">
        <v>1304</v>
      </c>
      <c r="K68" s="104" t="s">
        <v>395</v>
      </c>
      <c r="L68" s="105" t="s">
        <v>712</v>
      </c>
      <c r="M68" s="106" t="s">
        <v>533</v>
      </c>
      <c r="N68" s="91" t="s">
        <v>713</v>
      </c>
    </row>
    <row r="69" spans="1:14" s="88" customFormat="1" ht="45" hidden="1" customHeight="1">
      <c r="A69" s="87">
        <v>1</v>
      </c>
      <c r="B69" s="99" t="s">
        <v>882</v>
      </c>
      <c r="C69" s="100" t="s">
        <v>534</v>
      </c>
      <c r="D69" s="100" t="s">
        <v>127</v>
      </c>
      <c r="E69" s="100" t="s">
        <v>703</v>
      </c>
      <c r="F69" s="110">
        <v>39295</v>
      </c>
      <c r="G69" s="102">
        <v>2034.08</v>
      </c>
      <c r="H69" s="103">
        <v>1</v>
      </c>
      <c r="I69" s="102"/>
      <c r="J69" s="17" t="s">
        <v>968</v>
      </c>
      <c r="K69" s="104" t="s">
        <v>395</v>
      </c>
      <c r="L69" s="109" t="s">
        <v>712</v>
      </c>
      <c r="M69" s="106" t="s">
        <v>533</v>
      </c>
      <c r="N69" s="91" t="s">
        <v>150</v>
      </c>
    </row>
    <row r="70" spans="1:14" s="1" customFormat="1" ht="45.95" hidden="1" customHeight="1">
      <c r="A70" s="60">
        <v>1</v>
      </c>
      <c r="B70" s="21" t="s">
        <v>538</v>
      </c>
      <c r="C70" s="22" t="s">
        <v>970</v>
      </c>
      <c r="D70" s="22" t="s">
        <v>136</v>
      </c>
      <c r="E70" s="22" t="s">
        <v>539</v>
      </c>
      <c r="F70" s="18">
        <v>41974</v>
      </c>
      <c r="G70" s="23">
        <v>2523.5</v>
      </c>
      <c r="H70" s="24">
        <v>1</v>
      </c>
      <c r="I70" s="23"/>
      <c r="J70" s="25" t="s">
        <v>1261</v>
      </c>
      <c r="K70" s="62" t="s">
        <v>398</v>
      </c>
      <c r="L70" s="63" t="s">
        <v>916</v>
      </c>
      <c r="M70" s="26" t="s">
        <v>533</v>
      </c>
      <c r="N70" s="27" t="s">
        <v>150</v>
      </c>
    </row>
    <row r="71" spans="1:14" s="1" customFormat="1" ht="45.95" hidden="1" customHeight="1">
      <c r="A71" s="60">
        <v>1</v>
      </c>
      <c r="B71" s="8" t="s">
        <v>537</v>
      </c>
      <c r="C71" s="9" t="s">
        <v>969</v>
      </c>
      <c r="D71" s="9" t="s">
        <v>136</v>
      </c>
      <c r="E71" s="9" t="s">
        <v>969</v>
      </c>
      <c r="F71" s="18">
        <v>42464</v>
      </c>
      <c r="G71" s="11">
        <v>2500</v>
      </c>
      <c r="H71" s="12">
        <v>1</v>
      </c>
      <c r="I71" s="16"/>
      <c r="J71" s="17" t="s">
        <v>1280</v>
      </c>
      <c r="K71" s="50" t="s">
        <v>398</v>
      </c>
      <c r="L71" s="51" t="s">
        <v>1264</v>
      </c>
      <c r="M71" s="15" t="s">
        <v>533</v>
      </c>
      <c r="N71" s="16" t="s">
        <v>713</v>
      </c>
    </row>
    <row r="72" spans="1:14" s="88" customFormat="1" ht="45" hidden="1" customHeight="1">
      <c r="A72" s="87">
        <v>1</v>
      </c>
      <c r="B72" s="113" t="s">
        <v>233</v>
      </c>
      <c r="C72" s="112" t="s">
        <v>971</v>
      </c>
      <c r="D72" s="112" t="s">
        <v>127</v>
      </c>
      <c r="E72" s="112" t="s">
        <v>138</v>
      </c>
      <c r="F72" s="110">
        <v>33725</v>
      </c>
      <c r="G72" s="114">
        <v>2034.08</v>
      </c>
      <c r="H72" s="115">
        <v>1</v>
      </c>
      <c r="I72" s="114"/>
      <c r="J72" s="25" t="s">
        <v>972</v>
      </c>
      <c r="K72" s="130" t="s">
        <v>395</v>
      </c>
      <c r="L72" s="122" t="s">
        <v>712</v>
      </c>
      <c r="M72" s="117" t="s">
        <v>533</v>
      </c>
      <c r="N72" s="118" t="s">
        <v>150</v>
      </c>
    </row>
    <row r="73" spans="1:14" s="88" customFormat="1" ht="45" hidden="1" customHeight="1">
      <c r="A73" s="87">
        <v>1</v>
      </c>
      <c r="B73" s="99" t="s">
        <v>231</v>
      </c>
      <c r="C73" s="100" t="s">
        <v>973</v>
      </c>
      <c r="D73" s="100" t="s">
        <v>145</v>
      </c>
      <c r="E73" s="100" t="s">
        <v>232</v>
      </c>
      <c r="F73" s="110">
        <v>31692</v>
      </c>
      <c r="G73" s="102">
        <v>1637.38</v>
      </c>
      <c r="H73" s="103" t="s">
        <v>102</v>
      </c>
      <c r="I73" s="102"/>
      <c r="J73" s="25" t="s">
        <v>1259</v>
      </c>
      <c r="K73" s="104" t="s">
        <v>396</v>
      </c>
      <c r="L73" s="105" t="s">
        <v>712</v>
      </c>
      <c r="M73" s="106" t="s">
        <v>533</v>
      </c>
      <c r="N73" s="91" t="s">
        <v>150</v>
      </c>
    </row>
    <row r="74" spans="1:14" s="88" customFormat="1" ht="45" hidden="1" customHeight="1">
      <c r="A74" s="87">
        <v>1</v>
      </c>
      <c r="B74" s="99" t="s">
        <v>374</v>
      </c>
      <c r="C74" s="100" t="s">
        <v>974</v>
      </c>
      <c r="D74" s="100" t="s">
        <v>149</v>
      </c>
      <c r="E74" s="100" t="s">
        <v>975</v>
      </c>
      <c r="F74" s="110">
        <v>34366</v>
      </c>
      <c r="G74" s="102">
        <v>1003.4</v>
      </c>
      <c r="H74" s="103">
        <v>1</v>
      </c>
      <c r="I74" s="102"/>
      <c r="J74" s="25" t="s">
        <v>1259</v>
      </c>
      <c r="K74" s="142" t="s">
        <v>396</v>
      </c>
      <c r="L74" s="109" t="s">
        <v>712</v>
      </c>
      <c r="M74" s="106" t="s">
        <v>533</v>
      </c>
      <c r="N74" s="91" t="s">
        <v>150</v>
      </c>
    </row>
    <row r="75" spans="1:14" s="88" customFormat="1" ht="45" hidden="1" customHeight="1">
      <c r="A75" s="87">
        <v>1</v>
      </c>
      <c r="B75" s="99" t="s">
        <v>536</v>
      </c>
      <c r="C75" s="100" t="s">
        <v>460</v>
      </c>
      <c r="D75" s="100" t="s">
        <v>127</v>
      </c>
      <c r="E75" s="100" t="s">
        <v>976</v>
      </c>
      <c r="F75" s="110">
        <v>40725</v>
      </c>
      <c r="G75" s="102">
        <v>2034.08</v>
      </c>
      <c r="H75" s="103">
        <v>1</v>
      </c>
      <c r="I75" s="102"/>
      <c r="J75" s="17" t="s">
        <v>1305</v>
      </c>
      <c r="K75" s="104" t="s">
        <v>395</v>
      </c>
      <c r="L75" s="105" t="s">
        <v>712</v>
      </c>
      <c r="M75" s="106" t="s">
        <v>533</v>
      </c>
      <c r="N75" s="91" t="s">
        <v>150</v>
      </c>
    </row>
    <row r="76" spans="1:14" s="88" customFormat="1" ht="45" customHeight="1">
      <c r="A76" s="87">
        <v>1</v>
      </c>
      <c r="B76" s="99" t="s">
        <v>540</v>
      </c>
      <c r="C76" s="100" t="s">
        <v>743</v>
      </c>
      <c r="D76" s="100" t="s">
        <v>151</v>
      </c>
      <c r="E76" s="100" t="s">
        <v>80</v>
      </c>
      <c r="F76" s="110">
        <v>40049</v>
      </c>
      <c r="G76" s="102">
        <v>846.59</v>
      </c>
      <c r="H76" s="103" t="s">
        <v>284</v>
      </c>
      <c r="I76" s="102">
        <v>677.27</v>
      </c>
      <c r="J76" s="25" t="s">
        <v>1259</v>
      </c>
      <c r="K76" s="100" t="s">
        <v>396</v>
      </c>
      <c r="L76" s="109" t="s">
        <v>712</v>
      </c>
      <c r="M76" s="106" t="s">
        <v>533</v>
      </c>
      <c r="N76" s="91" t="s">
        <v>150</v>
      </c>
    </row>
    <row r="77" spans="1:14" s="88" customFormat="1" ht="45" hidden="1" customHeight="1">
      <c r="A77" s="87">
        <v>1</v>
      </c>
      <c r="B77" s="99" t="s">
        <v>1306</v>
      </c>
      <c r="C77" s="100" t="s">
        <v>977</v>
      </c>
      <c r="D77" s="100" t="s">
        <v>110</v>
      </c>
      <c r="E77" s="100" t="s">
        <v>92</v>
      </c>
      <c r="F77" s="101">
        <v>38838</v>
      </c>
      <c r="G77" s="102">
        <v>715.02</v>
      </c>
      <c r="H77" s="103">
        <v>1</v>
      </c>
      <c r="I77" s="102"/>
      <c r="J77" s="25" t="s">
        <v>1259</v>
      </c>
      <c r="K77" s="104" t="s">
        <v>396</v>
      </c>
      <c r="L77" s="105" t="s">
        <v>712</v>
      </c>
      <c r="M77" s="106" t="s">
        <v>533</v>
      </c>
      <c r="N77" s="91" t="s">
        <v>713</v>
      </c>
    </row>
    <row r="78" spans="1:14" s="1" customFormat="1" ht="45.95" hidden="1" customHeight="1">
      <c r="A78" s="60">
        <v>1</v>
      </c>
      <c r="B78" s="8" t="s">
        <v>978</v>
      </c>
      <c r="C78" s="9" t="s">
        <v>979</v>
      </c>
      <c r="D78" s="9" t="s">
        <v>127</v>
      </c>
      <c r="E78" s="9" t="s">
        <v>980</v>
      </c>
      <c r="F78" s="18">
        <v>42303</v>
      </c>
      <c r="G78" s="11">
        <v>2034.08</v>
      </c>
      <c r="H78" s="19" t="s">
        <v>102</v>
      </c>
      <c r="I78" s="11"/>
      <c r="J78" s="17" t="s">
        <v>1268</v>
      </c>
      <c r="K78" s="29" t="s">
        <v>398</v>
      </c>
      <c r="L78" s="51" t="s">
        <v>916</v>
      </c>
      <c r="M78" s="15" t="s">
        <v>533</v>
      </c>
      <c r="N78" s="16" t="s">
        <v>150</v>
      </c>
    </row>
    <row r="79" spans="1:14" s="88" customFormat="1" ht="45" hidden="1" customHeight="1">
      <c r="A79" s="87">
        <v>1</v>
      </c>
      <c r="B79" s="99" t="s">
        <v>981</v>
      </c>
      <c r="C79" s="100" t="s">
        <v>982</v>
      </c>
      <c r="D79" s="100" t="s">
        <v>134</v>
      </c>
      <c r="E79" s="100" t="s">
        <v>511</v>
      </c>
      <c r="F79" s="110">
        <v>42268</v>
      </c>
      <c r="G79" s="102">
        <v>521.72</v>
      </c>
      <c r="H79" s="103" t="s">
        <v>102</v>
      </c>
      <c r="I79" s="102"/>
      <c r="J79" s="17" t="s">
        <v>1307</v>
      </c>
      <c r="K79" s="104" t="s">
        <v>395</v>
      </c>
      <c r="L79" s="105" t="s">
        <v>712</v>
      </c>
      <c r="M79" s="106" t="s">
        <v>533</v>
      </c>
      <c r="N79" s="91" t="s">
        <v>150</v>
      </c>
    </row>
    <row r="80" spans="1:14" s="88" customFormat="1" ht="45" hidden="1" customHeight="1">
      <c r="A80" s="87">
        <v>1</v>
      </c>
      <c r="B80" s="99" t="s">
        <v>1308</v>
      </c>
      <c r="C80" s="100" t="s">
        <v>123</v>
      </c>
      <c r="D80" s="100" t="s">
        <v>136</v>
      </c>
      <c r="E80" s="100" t="s">
        <v>92</v>
      </c>
      <c r="F80" s="101">
        <v>42663</v>
      </c>
      <c r="G80" s="102">
        <v>2645.64</v>
      </c>
      <c r="H80" s="103" t="s">
        <v>102</v>
      </c>
      <c r="I80" s="102"/>
      <c r="J80" s="17" t="s">
        <v>1636</v>
      </c>
      <c r="K80" s="104" t="s">
        <v>395</v>
      </c>
      <c r="L80" s="105" t="s">
        <v>712</v>
      </c>
      <c r="M80" s="106" t="s">
        <v>1637</v>
      </c>
      <c r="N80" s="91" t="s">
        <v>713</v>
      </c>
    </row>
    <row r="81" spans="1:14" s="88" customFormat="1" ht="45" hidden="1" customHeight="1">
      <c r="A81" s="87">
        <v>1</v>
      </c>
      <c r="B81" s="135" t="s">
        <v>466</v>
      </c>
      <c r="C81" s="120" t="s">
        <v>541</v>
      </c>
      <c r="D81" s="143" t="s">
        <v>123</v>
      </c>
      <c r="E81" s="120" t="s">
        <v>983</v>
      </c>
      <c r="F81" s="110">
        <v>39965</v>
      </c>
      <c r="G81" s="102">
        <v>2080.58</v>
      </c>
      <c r="H81" s="103">
        <v>1</v>
      </c>
      <c r="I81" s="102"/>
      <c r="J81" s="25" t="s">
        <v>1259</v>
      </c>
      <c r="K81" s="107" t="s">
        <v>396</v>
      </c>
      <c r="L81" s="105" t="s">
        <v>712</v>
      </c>
      <c r="M81" s="106" t="s">
        <v>542</v>
      </c>
      <c r="N81" s="91" t="s">
        <v>713</v>
      </c>
    </row>
    <row r="82" spans="1:14" s="88" customFormat="1" ht="45" hidden="1" customHeight="1">
      <c r="A82" s="87">
        <v>1</v>
      </c>
      <c r="B82" s="99" t="s">
        <v>626</v>
      </c>
      <c r="C82" s="100" t="s">
        <v>984</v>
      </c>
      <c r="D82" s="100" t="s">
        <v>246</v>
      </c>
      <c r="E82" s="100" t="s">
        <v>627</v>
      </c>
      <c r="F82" s="110">
        <v>40513</v>
      </c>
      <c r="G82" s="102">
        <v>1500</v>
      </c>
      <c r="H82" s="103" t="s">
        <v>714</v>
      </c>
      <c r="I82" s="102"/>
      <c r="J82" s="25" t="s">
        <v>1259</v>
      </c>
      <c r="K82" s="100" t="s">
        <v>396</v>
      </c>
      <c r="L82" s="105" t="s">
        <v>712</v>
      </c>
      <c r="M82" s="106" t="s">
        <v>542</v>
      </c>
      <c r="N82" s="91" t="s">
        <v>150</v>
      </c>
    </row>
    <row r="83" spans="1:14" s="1" customFormat="1" ht="45.95" hidden="1" customHeight="1">
      <c r="A83" s="60">
        <v>1</v>
      </c>
      <c r="B83" s="33" t="s">
        <v>124</v>
      </c>
      <c r="C83" s="9" t="s">
        <v>142</v>
      </c>
      <c r="D83" s="9" t="s">
        <v>116</v>
      </c>
      <c r="E83" s="31" t="s">
        <v>125</v>
      </c>
      <c r="F83" s="18">
        <v>28283</v>
      </c>
      <c r="G83" s="11">
        <v>589.27</v>
      </c>
      <c r="H83" s="12">
        <v>1</v>
      </c>
      <c r="I83" s="11"/>
      <c r="J83" s="17" t="s">
        <v>1309</v>
      </c>
      <c r="K83" s="50" t="s">
        <v>398</v>
      </c>
      <c r="L83" s="51" t="s">
        <v>916</v>
      </c>
      <c r="M83" s="15" t="s">
        <v>542</v>
      </c>
      <c r="N83" s="16" t="s">
        <v>150</v>
      </c>
    </row>
    <row r="84" spans="1:14" s="88" customFormat="1" ht="45" hidden="1" customHeight="1">
      <c r="A84" s="87">
        <v>1</v>
      </c>
      <c r="B84" s="99" t="s">
        <v>463</v>
      </c>
      <c r="C84" s="100" t="s">
        <v>206</v>
      </c>
      <c r="D84" s="100" t="s">
        <v>207</v>
      </c>
      <c r="E84" s="100" t="s">
        <v>182</v>
      </c>
      <c r="F84" s="110">
        <v>37733</v>
      </c>
      <c r="G84" s="102">
        <v>3060.57</v>
      </c>
      <c r="H84" s="103" t="s">
        <v>714</v>
      </c>
      <c r="I84" s="102"/>
      <c r="J84" s="17" t="s">
        <v>1310</v>
      </c>
      <c r="K84" s="104" t="s">
        <v>395</v>
      </c>
      <c r="L84" s="142" t="s">
        <v>712</v>
      </c>
      <c r="M84" s="106" t="s">
        <v>205</v>
      </c>
      <c r="N84" s="91" t="s">
        <v>713</v>
      </c>
    </row>
    <row r="85" spans="1:14" s="88" customFormat="1" ht="45" hidden="1" customHeight="1">
      <c r="A85" s="87">
        <v>1</v>
      </c>
      <c r="B85" s="99" t="s">
        <v>221</v>
      </c>
      <c r="C85" s="100" t="s">
        <v>985</v>
      </c>
      <c r="D85" s="100" t="s">
        <v>151</v>
      </c>
      <c r="E85" s="100" t="s">
        <v>148</v>
      </c>
      <c r="F85" s="110">
        <v>32713</v>
      </c>
      <c r="G85" s="102">
        <v>846.59</v>
      </c>
      <c r="H85" s="103">
        <v>1</v>
      </c>
      <c r="I85" s="102"/>
      <c r="J85" s="25" t="s">
        <v>1259</v>
      </c>
      <c r="K85" s="104" t="s">
        <v>396</v>
      </c>
      <c r="L85" s="105" t="s">
        <v>712</v>
      </c>
      <c r="M85" s="106" t="s">
        <v>205</v>
      </c>
      <c r="N85" s="91" t="s">
        <v>150</v>
      </c>
    </row>
    <row r="86" spans="1:14" s="88" customFormat="1" ht="45" hidden="1" customHeight="1">
      <c r="A86" s="87">
        <v>1</v>
      </c>
      <c r="B86" s="99" t="s">
        <v>256</v>
      </c>
      <c r="C86" s="100" t="s">
        <v>228</v>
      </c>
      <c r="D86" s="100" t="s">
        <v>144</v>
      </c>
      <c r="E86" s="100" t="s">
        <v>257</v>
      </c>
      <c r="F86" s="110">
        <v>39818</v>
      </c>
      <c r="G86" s="102">
        <v>2380.77</v>
      </c>
      <c r="H86" s="103">
        <v>1</v>
      </c>
      <c r="I86" s="102"/>
      <c r="J86" s="17" t="s">
        <v>1311</v>
      </c>
      <c r="K86" s="100" t="s">
        <v>395</v>
      </c>
      <c r="L86" s="144" t="s">
        <v>712</v>
      </c>
      <c r="M86" s="106" t="s">
        <v>205</v>
      </c>
      <c r="N86" s="91" t="s">
        <v>713</v>
      </c>
    </row>
    <row r="87" spans="1:14" s="88" customFormat="1" ht="45" hidden="1" customHeight="1">
      <c r="A87" s="87">
        <v>1</v>
      </c>
      <c r="B87" s="99" t="s">
        <v>219</v>
      </c>
      <c r="C87" s="100" t="s">
        <v>142</v>
      </c>
      <c r="D87" s="100" t="s">
        <v>109</v>
      </c>
      <c r="E87" s="100" t="s">
        <v>220</v>
      </c>
      <c r="F87" s="110">
        <v>36434</v>
      </c>
      <c r="G87" s="102">
        <v>846.59</v>
      </c>
      <c r="H87" s="103">
        <v>1</v>
      </c>
      <c r="I87" s="102"/>
      <c r="J87" s="25" t="s">
        <v>1259</v>
      </c>
      <c r="K87" s="104" t="s">
        <v>396</v>
      </c>
      <c r="L87" s="105" t="s">
        <v>712</v>
      </c>
      <c r="M87" s="106" t="s">
        <v>205</v>
      </c>
      <c r="N87" s="91" t="s">
        <v>150</v>
      </c>
    </row>
    <row r="88" spans="1:14" s="88" customFormat="1" ht="45" hidden="1" customHeight="1">
      <c r="A88" s="87">
        <v>1</v>
      </c>
      <c r="B88" s="99" t="s">
        <v>1638</v>
      </c>
      <c r="C88" s="100" t="s">
        <v>142</v>
      </c>
      <c r="D88" s="100" t="s">
        <v>473</v>
      </c>
      <c r="E88" s="100" t="s">
        <v>518</v>
      </c>
      <c r="F88" s="110">
        <v>42795</v>
      </c>
      <c r="G88" s="102">
        <v>521.72</v>
      </c>
      <c r="H88" s="103">
        <v>1</v>
      </c>
      <c r="I88" s="102"/>
      <c r="J88" s="25" t="s">
        <v>1639</v>
      </c>
      <c r="K88" s="104" t="s">
        <v>396</v>
      </c>
      <c r="L88" s="105" t="s">
        <v>712</v>
      </c>
      <c r="M88" s="106" t="s">
        <v>205</v>
      </c>
      <c r="N88" s="91" t="s">
        <v>150</v>
      </c>
    </row>
    <row r="89" spans="1:14" s="88" customFormat="1" ht="45" hidden="1" customHeight="1">
      <c r="A89" s="87">
        <v>1</v>
      </c>
      <c r="B89" s="99" t="s">
        <v>347</v>
      </c>
      <c r="C89" s="100" t="s">
        <v>209</v>
      </c>
      <c r="D89" s="100" t="s">
        <v>107</v>
      </c>
      <c r="E89" s="100" t="s">
        <v>348</v>
      </c>
      <c r="F89" s="110">
        <v>33025</v>
      </c>
      <c r="G89" s="102">
        <v>1286</v>
      </c>
      <c r="H89" s="103">
        <v>1</v>
      </c>
      <c r="I89" s="102"/>
      <c r="J89" s="25" t="s">
        <v>1259</v>
      </c>
      <c r="K89" s="104" t="s">
        <v>396</v>
      </c>
      <c r="L89" s="105" t="s">
        <v>712</v>
      </c>
      <c r="M89" s="106" t="s">
        <v>205</v>
      </c>
      <c r="N89" s="91" t="s">
        <v>713</v>
      </c>
    </row>
    <row r="90" spans="1:14" s="88" customFormat="1" ht="45" hidden="1" customHeight="1">
      <c r="A90" s="87">
        <v>1</v>
      </c>
      <c r="B90" s="99" t="s">
        <v>744</v>
      </c>
      <c r="C90" s="100" t="s">
        <v>209</v>
      </c>
      <c r="D90" s="100" t="s">
        <v>140</v>
      </c>
      <c r="E90" s="100" t="s">
        <v>92</v>
      </c>
      <c r="F90" s="110">
        <v>40954</v>
      </c>
      <c r="G90" s="102">
        <v>1108.25</v>
      </c>
      <c r="H90" s="103" t="s">
        <v>714</v>
      </c>
      <c r="I90" s="102"/>
      <c r="J90" s="25" t="s">
        <v>1259</v>
      </c>
      <c r="K90" s="100" t="s">
        <v>396</v>
      </c>
      <c r="L90" s="144" t="s">
        <v>712</v>
      </c>
      <c r="M90" s="106" t="s">
        <v>205</v>
      </c>
      <c r="N90" s="91" t="s">
        <v>150</v>
      </c>
    </row>
    <row r="91" spans="1:14" s="88" customFormat="1" ht="45" hidden="1" customHeight="1">
      <c r="A91" s="87">
        <v>1</v>
      </c>
      <c r="B91" s="145" t="s">
        <v>702</v>
      </c>
      <c r="C91" s="106" t="s">
        <v>209</v>
      </c>
      <c r="D91" s="100" t="s">
        <v>202</v>
      </c>
      <c r="E91" s="100" t="s">
        <v>511</v>
      </c>
      <c r="F91" s="110">
        <v>40659</v>
      </c>
      <c r="G91" s="102">
        <v>919.14</v>
      </c>
      <c r="H91" s="103" t="s">
        <v>102</v>
      </c>
      <c r="I91" s="102"/>
      <c r="J91" s="25" t="s">
        <v>1259</v>
      </c>
      <c r="K91" s="146" t="s">
        <v>396</v>
      </c>
      <c r="L91" s="109" t="s">
        <v>712</v>
      </c>
      <c r="M91" s="106" t="s">
        <v>205</v>
      </c>
      <c r="N91" s="91" t="s">
        <v>150</v>
      </c>
    </row>
    <row r="92" spans="1:14" s="88" customFormat="1" ht="45" hidden="1" customHeight="1">
      <c r="A92" s="87">
        <v>1</v>
      </c>
      <c r="B92" s="99" t="s">
        <v>747</v>
      </c>
      <c r="C92" s="106" t="s">
        <v>209</v>
      </c>
      <c r="D92" s="100" t="s">
        <v>107</v>
      </c>
      <c r="E92" s="100" t="s">
        <v>157</v>
      </c>
      <c r="F92" s="110">
        <v>41309</v>
      </c>
      <c r="G92" s="102">
        <v>1240.68</v>
      </c>
      <c r="H92" s="103" t="s">
        <v>714</v>
      </c>
      <c r="I92" s="102"/>
      <c r="J92" s="25" t="s">
        <v>1259</v>
      </c>
      <c r="K92" s="120" t="s">
        <v>396</v>
      </c>
      <c r="L92" s="105" t="s">
        <v>712</v>
      </c>
      <c r="M92" s="106" t="s">
        <v>205</v>
      </c>
      <c r="N92" s="91" t="s">
        <v>713</v>
      </c>
    </row>
    <row r="93" spans="1:14" s="88" customFormat="1" ht="45" hidden="1" customHeight="1">
      <c r="A93" s="87">
        <v>1</v>
      </c>
      <c r="B93" s="99" t="s">
        <v>986</v>
      </c>
      <c r="C93" s="106" t="s">
        <v>209</v>
      </c>
      <c r="D93" s="100" t="s">
        <v>149</v>
      </c>
      <c r="E93" s="100" t="s">
        <v>987</v>
      </c>
      <c r="F93" s="110">
        <v>41645</v>
      </c>
      <c r="G93" s="102">
        <v>1003.4</v>
      </c>
      <c r="H93" s="103">
        <v>1</v>
      </c>
      <c r="I93" s="102"/>
      <c r="J93" s="25" t="s">
        <v>1259</v>
      </c>
      <c r="K93" s="104" t="s">
        <v>396</v>
      </c>
      <c r="L93" s="144" t="s">
        <v>712</v>
      </c>
      <c r="M93" s="106" t="s">
        <v>205</v>
      </c>
      <c r="N93" s="91" t="s">
        <v>150</v>
      </c>
    </row>
    <row r="94" spans="1:14" s="88" customFormat="1" ht="45" hidden="1" customHeight="1">
      <c r="A94" s="87">
        <v>1</v>
      </c>
      <c r="B94" s="99" t="s">
        <v>1312</v>
      </c>
      <c r="C94" s="106" t="s">
        <v>209</v>
      </c>
      <c r="D94" s="100" t="s">
        <v>202</v>
      </c>
      <c r="E94" s="100" t="s">
        <v>92</v>
      </c>
      <c r="F94" s="110">
        <v>42555</v>
      </c>
      <c r="G94" s="102">
        <v>919.14</v>
      </c>
      <c r="H94" s="103">
        <v>1</v>
      </c>
      <c r="I94" s="102"/>
      <c r="J94" s="25" t="s">
        <v>1313</v>
      </c>
      <c r="K94" s="104" t="s">
        <v>396</v>
      </c>
      <c r="L94" s="144" t="s">
        <v>712</v>
      </c>
      <c r="M94" s="106" t="s">
        <v>205</v>
      </c>
      <c r="N94" s="91" t="s">
        <v>150</v>
      </c>
    </row>
    <row r="95" spans="1:14" s="1" customFormat="1" ht="45.95" hidden="1" customHeight="1">
      <c r="A95" s="60">
        <v>1</v>
      </c>
      <c r="B95" s="8" t="s">
        <v>988</v>
      </c>
      <c r="C95" s="9" t="s">
        <v>989</v>
      </c>
      <c r="D95" s="31"/>
      <c r="E95" s="31"/>
      <c r="F95" s="18">
        <v>42016</v>
      </c>
      <c r="G95" s="11"/>
      <c r="H95" s="12"/>
      <c r="I95" s="11"/>
      <c r="J95" s="25"/>
      <c r="K95" s="5"/>
      <c r="L95" s="40"/>
      <c r="M95" s="15" t="s">
        <v>205</v>
      </c>
      <c r="N95" s="16" t="s">
        <v>713</v>
      </c>
    </row>
    <row r="96" spans="1:14" s="88" customFormat="1" ht="45" hidden="1" customHeight="1">
      <c r="A96" s="87">
        <v>1</v>
      </c>
      <c r="B96" s="99" t="s">
        <v>213</v>
      </c>
      <c r="C96" s="100" t="s">
        <v>748</v>
      </c>
      <c r="D96" s="100" t="s">
        <v>202</v>
      </c>
      <c r="E96" s="100" t="s">
        <v>214</v>
      </c>
      <c r="F96" s="110">
        <v>38908</v>
      </c>
      <c r="G96" s="102">
        <v>919.14</v>
      </c>
      <c r="H96" s="103">
        <v>1</v>
      </c>
      <c r="I96" s="102"/>
      <c r="J96" s="25" t="s">
        <v>1259</v>
      </c>
      <c r="K96" s="104" t="s">
        <v>396</v>
      </c>
      <c r="L96" s="105" t="s">
        <v>712</v>
      </c>
      <c r="M96" s="106" t="s">
        <v>205</v>
      </c>
      <c r="N96" s="91" t="s">
        <v>150</v>
      </c>
    </row>
    <row r="97" spans="1:14" s="88" customFormat="1" ht="45" hidden="1" customHeight="1">
      <c r="A97" s="87">
        <v>1</v>
      </c>
      <c r="B97" s="99" t="s">
        <v>749</v>
      </c>
      <c r="C97" s="100" t="s">
        <v>209</v>
      </c>
      <c r="D97" s="100" t="s">
        <v>110</v>
      </c>
      <c r="E97" s="100" t="s">
        <v>1627</v>
      </c>
      <c r="F97" s="110">
        <v>41214</v>
      </c>
      <c r="G97" s="102">
        <v>715.02</v>
      </c>
      <c r="H97" s="103" t="s">
        <v>714</v>
      </c>
      <c r="I97" s="102"/>
      <c r="J97" s="25" t="s">
        <v>1259</v>
      </c>
      <c r="K97" s="104" t="s">
        <v>396</v>
      </c>
      <c r="L97" s="109" t="s">
        <v>712</v>
      </c>
      <c r="M97" s="106" t="s">
        <v>205</v>
      </c>
      <c r="N97" s="91" t="s">
        <v>150</v>
      </c>
    </row>
    <row r="98" spans="1:14" s="88" customFormat="1" ht="45" hidden="1" customHeight="1">
      <c r="A98" s="87">
        <v>1</v>
      </c>
      <c r="B98" s="99" t="s">
        <v>990</v>
      </c>
      <c r="C98" s="100" t="s">
        <v>991</v>
      </c>
      <c r="D98" s="100" t="s">
        <v>134</v>
      </c>
      <c r="E98" s="100" t="s">
        <v>184</v>
      </c>
      <c r="F98" s="110">
        <v>41953</v>
      </c>
      <c r="G98" s="102">
        <v>521.72</v>
      </c>
      <c r="H98" s="103">
        <v>1</v>
      </c>
      <c r="I98" s="102"/>
      <c r="J98" s="25" t="s">
        <v>1259</v>
      </c>
      <c r="K98" s="100" t="s">
        <v>396</v>
      </c>
      <c r="L98" s="109" t="s">
        <v>712</v>
      </c>
      <c r="M98" s="106" t="s">
        <v>205</v>
      </c>
      <c r="N98" s="91" t="s">
        <v>713</v>
      </c>
    </row>
    <row r="99" spans="1:14" s="88" customFormat="1" ht="45" hidden="1" customHeight="1">
      <c r="A99" s="87">
        <v>1</v>
      </c>
      <c r="B99" s="147" t="s">
        <v>745</v>
      </c>
      <c r="C99" s="100" t="s">
        <v>544</v>
      </c>
      <c r="D99" s="100" t="s">
        <v>127</v>
      </c>
      <c r="E99" s="100" t="s">
        <v>992</v>
      </c>
      <c r="F99" s="110">
        <v>41389</v>
      </c>
      <c r="G99" s="102">
        <v>2034.08</v>
      </c>
      <c r="H99" s="103">
        <v>1</v>
      </c>
      <c r="I99" s="102"/>
      <c r="J99" s="17" t="s">
        <v>1314</v>
      </c>
      <c r="K99" s="100" t="s">
        <v>395</v>
      </c>
      <c r="L99" s="144" t="s">
        <v>712</v>
      </c>
      <c r="M99" s="106" t="s">
        <v>205</v>
      </c>
      <c r="N99" s="91" t="s">
        <v>713</v>
      </c>
    </row>
    <row r="100" spans="1:14" s="88" customFormat="1" ht="45" hidden="1" customHeight="1">
      <c r="A100" s="87">
        <v>1</v>
      </c>
      <c r="B100" s="99" t="s">
        <v>462</v>
      </c>
      <c r="C100" s="100" t="s">
        <v>545</v>
      </c>
      <c r="D100" s="100" t="s">
        <v>230</v>
      </c>
      <c r="E100" s="100" t="s">
        <v>92</v>
      </c>
      <c r="F100" s="110">
        <v>38504</v>
      </c>
      <c r="G100" s="102">
        <v>1852.5</v>
      </c>
      <c r="H100" s="103">
        <v>1</v>
      </c>
      <c r="I100" s="102"/>
      <c r="J100" s="25" t="s">
        <v>1259</v>
      </c>
      <c r="K100" s="104" t="s">
        <v>396</v>
      </c>
      <c r="L100" s="142" t="s">
        <v>712</v>
      </c>
      <c r="M100" s="106" t="s">
        <v>205</v>
      </c>
      <c r="N100" s="91" t="s">
        <v>150</v>
      </c>
    </row>
    <row r="101" spans="1:14" s="88" customFormat="1" ht="45" hidden="1" customHeight="1">
      <c r="A101" s="87">
        <v>1</v>
      </c>
      <c r="B101" s="99" t="s">
        <v>461</v>
      </c>
      <c r="C101" s="100" t="s">
        <v>993</v>
      </c>
      <c r="D101" s="100" t="s">
        <v>149</v>
      </c>
      <c r="E101" s="100" t="s">
        <v>157</v>
      </c>
      <c r="F101" s="110">
        <v>40098</v>
      </c>
      <c r="G101" s="102">
        <v>1003.4</v>
      </c>
      <c r="H101" s="103">
        <v>1</v>
      </c>
      <c r="I101" s="102"/>
      <c r="J101" s="25" t="s">
        <v>1259</v>
      </c>
      <c r="K101" s="100" t="s">
        <v>396</v>
      </c>
      <c r="L101" s="109" t="s">
        <v>712</v>
      </c>
      <c r="M101" s="106" t="s">
        <v>205</v>
      </c>
      <c r="N101" s="91" t="s">
        <v>150</v>
      </c>
    </row>
    <row r="102" spans="1:14" s="88" customFormat="1" ht="45" hidden="1" customHeight="1">
      <c r="A102" s="87">
        <v>1</v>
      </c>
      <c r="B102" s="99" t="s">
        <v>750</v>
      </c>
      <c r="C102" s="100" t="s">
        <v>751</v>
      </c>
      <c r="D102" s="100" t="s">
        <v>144</v>
      </c>
      <c r="E102" s="100" t="s">
        <v>92</v>
      </c>
      <c r="F102" s="110">
        <v>34134</v>
      </c>
      <c r="G102" s="102">
        <v>2183.6</v>
      </c>
      <c r="H102" s="103" t="s">
        <v>714</v>
      </c>
      <c r="I102" s="102"/>
      <c r="J102" s="17" t="s">
        <v>1315</v>
      </c>
      <c r="K102" s="100" t="s">
        <v>395</v>
      </c>
      <c r="L102" s="109" t="s">
        <v>712</v>
      </c>
      <c r="M102" s="106" t="s">
        <v>205</v>
      </c>
      <c r="N102" s="91" t="s">
        <v>150</v>
      </c>
    </row>
    <row r="103" spans="1:14" s="88" customFormat="1" ht="45" hidden="1" customHeight="1">
      <c r="A103" s="87">
        <v>1</v>
      </c>
      <c r="B103" s="99" t="s">
        <v>752</v>
      </c>
      <c r="C103" s="100" t="s">
        <v>753</v>
      </c>
      <c r="D103" s="100" t="s">
        <v>151</v>
      </c>
      <c r="E103" s="100" t="s">
        <v>216</v>
      </c>
      <c r="F103" s="110">
        <v>33786</v>
      </c>
      <c r="G103" s="102">
        <v>846.59</v>
      </c>
      <c r="H103" s="103">
        <v>1</v>
      </c>
      <c r="I103" s="102"/>
      <c r="J103" s="25" t="s">
        <v>1259</v>
      </c>
      <c r="K103" s="104" t="s">
        <v>396</v>
      </c>
      <c r="L103" s="105" t="s">
        <v>712</v>
      </c>
      <c r="M103" s="106" t="s">
        <v>205</v>
      </c>
      <c r="N103" s="91" t="s">
        <v>713</v>
      </c>
    </row>
    <row r="104" spans="1:14" s="88" customFormat="1" ht="45" hidden="1" customHeight="1">
      <c r="A104" s="87">
        <v>1</v>
      </c>
      <c r="B104" s="99" t="s">
        <v>994</v>
      </c>
      <c r="C104" s="100" t="s">
        <v>276</v>
      </c>
      <c r="D104" s="100" t="s">
        <v>995</v>
      </c>
      <c r="E104" s="100" t="s">
        <v>996</v>
      </c>
      <c r="F104" s="110">
        <v>41886</v>
      </c>
      <c r="G104" s="102">
        <v>3605</v>
      </c>
      <c r="H104" s="103">
        <v>1</v>
      </c>
      <c r="I104" s="102"/>
      <c r="J104" s="17" t="s">
        <v>1316</v>
      </c>
      <c r="K104" s="104" t="s">
        <v>395</v>
      </c>
      <c r="L104" s="105" t="s">
        <v>712</v>
      </c>
      <c r="M104" s="106" t="s">
        <v>1317</v>
      </c>
      <c r="N104" s="91" t="s">
        <v>713</v>
      </c>
    </row>
    <row r="105" spans="1:14" s="88" customFormat="1" ht="45" hidden="1" customHeight="1">
      <c r="A105" s="87">
        <v>1</v>
      </c>
      <c r="B105" s="99" t="s">
        <v>278</v>
      </c>
      <c r="C105" s="100" t="s">
        <v>997</v>
      </c>
      <c r="D105" s="100" t="s">
        <v>136</v>
      </c>
      <c r="E105" s="100" t="s">
        <v>130</v>
      </c>
      <c r="F105" s="110">
        <v>34151</v>
      </c>
      <c r="G105" s="102">
        <v>2645.64</v>
      </c>
      <c r="H105" s="103">
        <v>1</v>
      </c>
      <c r="I105" s="102"/>
      <c r="J105" s="17" t="s">
        <v>1318</v>
      </c>
      <c r="K105" s="104" t="s">
        <v>395</v>
      </c>
      <c r="L105" s="109" t="s">
        <v>712</v>
      </c>
      <c r="M105" s="106" t="s">
        <v>1317</v>
      </c>
      <c r="N105" s="91" t="s">
        <v>713</v>
      </c>
    </row>
    <row r="106" spans="1:14" s="88" customFormat="1" ht="45" hidden="1" customHeight="1">
      <c r="A106" s="87">
        <v>1</v>
      </c>
      <c r="B106" s="99" t="s">
        <v>998</v>
      </c>
      <c r="C106" s="100" t="s">
        <v>142</v>
      </c>
      <c r="D106" s="100" t="s">
        <v>149</v>
      </c>
      <c r="E106" s="100" t="s">
        <v>92</v>
      </c>
      <c r="F106" s="110">
        <v>33025</v>
      </c>
      <c r="G106" s="102">
        <v>1006.4</v>
      </c>
      <c r="H106" s="103">
        <v>1</v>
      </c>
      <c r="I106" s="102"/>
      <c r="J106" s="25" t="s">
        <v>1259</v>
      </c>
      <c r="K106" s="104" t="s">
        <v>396</v>
      </c>
      <c r="L106" s="105" t="s">
        <v>712</v>
      </c>
      <c r="M106" s="106" t="s">
        <v>1317</v>
      </c>
      <c r="N106" s="91" t="s">
        <v>150</v>
      </c>
    </row>
    <row r="107" spans="1:14" s="88" customFormat="1" ht="45" hidden="1" customHeight="1">
      <c r="A107" s="87">
        <v>1</v>
      </c>
      <c r="B107" s="99" t="s">
        <v>503</v>
      </c>
      <c r="C107" s="100" t="s">
        <v>999</v>
      </c>
      <c r="D107" s="100" t="s">
        <v>246</v>
      </c>
      <c r="E107" s="100" t="s">
        <v>103</v>
      </c>
      <c r="F107" s="110">
        <v>34456</v>
      </c>
      <c r="G107" s="102">
        <v>1637.38</v>
      </c>
      <c r="H107" s="103">
        <v>1</v>
      </c>
      <c r="I107" s="102"/>
      <c r="J107" s="25" t="s">
        <v>1259</v>
      </c>
      <c r="K107" s="148" t="s">
        <v>396</v>
      </c>
      <c r="L107" s="105" t="s">
        <v>712</v>
      </c>
      <c r="M107" s="106" t="s">
        <v>1317</v>
      </c>
      <c r="N107" s="91" t="s">
        <v>150</v>
      </c>
    </row>
    <row r="108" spans="1:14" s="88" customFormat="1" ht="45" hidden="1" customHeight="1">
      <c r="A108" s="87">
        <v>1</v>
      </c>
      <c r="B108" s="99" t="s">
        <v>546</v>
      </c>
      <c r="C108" s="100" t="s">
        <v>1000</v>
      </c>
      <c r="D108" s="100" t="s">
        <v>144</v>
      </c>
      <c r="E108" s="100" t="s">
        <v>516</v>
      </c>
      <c r="F108" s="110">
        <v>40422</v>
      </c>
      <c r="G108" s="102">
        <v>2380.77</v>
      </c>
      <c r="H108" s="149" t="s">
        <v>102</v>
      </c>
      <c r="I108" s="102"/>
      <c r="J108" s="17" t="s">
        <v>1319</v>
      </c>
      <c r="K108" s="104" t="s">
        <v>395</v>
      </c>
      <c r="L108" s="105" t="s">
        <v>712</v>
      </c>
      <c r="M108" s="106" t="s">
        <v>1317</v>
      </c>
      <c r="N108" s="91" t="s">
        <v>150</v>
      </c>
    </row>
    <row r="109" spans="1:14" s="88" customFormat="1" ht="45" hidden="1" customHeight="1">
      <c r="A109" s="87">
        <v>1</v>
      </c>
      <c r="B109" s="150" t="s">
        <v>1001</v>
      </c>
      <c r="C109" s="100" t="s">
        <v>1002</v>
      </c>
      <c r="D109" s="139" t="s">
        <v>149</v>
      </c>
      <c r="E109" s="100" t="s">
        <v>511</v>
      </c>
      <c r="F109" s="110">
        <v>40728</v>
      </c>
      <c r="G109" s="151">
        <v>1003.4</v>
      </c>
      <c r="H109" s="149" t="s">
        <v>714</v>
      </c>
      <c r="I109" s="151"/>
      <c r="J109" s="25" t="s">
        <v>1259</v>
      </c>
      <c r="K109" s="142" t="s">
        <v>396</v>
      </c>
      <c r="L109" s="105" t="s">
        <v>712</v>
      </c>
      <c r="M109" s="106" t="s">
        <v>1317</v>
      </c>
      <c r="N109" s="91" t="s">
        <v>150</v>
      </c>
    </row>
    <row r="110" spans="1:14" s="88" customFormat="1" ht="45" hidden="1" customHeight="1">
      <c r="A110" s="87">
        <v>1</v>
      </c>
      <c r="B110" s="99" t="s">
        <v>1320</v>
      </c>
      <c r="C110" s="100" t="s">
        <v>72</v>
      </c>
      <c r="D110" s="100" t="s">
        <v>144</v>
      </c>
      <c r="E110" s="100" t="s">
        <v>130</v>
      </c>
      <c r="F110" s="101">
        <v>40791</v>
      </c>
      <c r="G110" s="102">
        <v>2380.77</v>
      </c>
      <c r="H110" s="103" t="s">
        <v>102</v>
      </c>
      <c r="I110" s="102"/>
      <c r="J110" s="25" t="s">
        <v>1321</v>
      </c>
      <c r="K110" s="104" t="s">
        <v>395</v>
      </c>
      <c r="L110" s="105" t="s">
        <v>712</v>
      </c>
      <c r="M110" s="106" t="s">
        <v>1317</v>
      </c>
      <c r="N110" s="91" t="s">
        <v>713</v>
      </c>
    </row>
    <row r="111" spans="1:14" s="88" customFormat="1" ht="45" hidden="1" customHeight="1">
      <c r="A111" s="87">
        <v>1</v>
      </c>
      <c r="B111" s="150" t="s">
        <v>760</v>
      </c>
      <c r="C111" s="100" t="s">
        <v>756</v>
      </c>
      <c r="D111" s="139" t="s">
        <v>149</v>
      </c>
      <c r="E111" s="139" t="s">
        <v>130</v>
      </c>
      <c r="F111" s="110">
        <v>40770</v>
      </c>
      <c r="G111" s="151">
        <v>1003.4</v>
      </c>
      <c r="H111" s="149">
        <v>1</v>
      </c>
      <c r="I111" s="151"/>
      <c r="J111" s="25" t="s">
        <v>1259</v>
      </c>
      <c r="K111" s="104" t="s">
        <v>396</v>
      </c>
      <c r="L111" s="105" t="s">
        <v>712</v>
      </c>
      <c r="M111" s="106" t="s">
        <v>1317</v>
      </c>
      <c r="N111" s="91" t="s">
        <v>713</v>
      </c>
    </row>
    <row r="112" spans="1:14" s="88" customFormat="1" ht="45" hidden="1" customHeight="1">
      <c r="A112" s="87">
        <v>1</v>
      </c>
      <c r="B112" s="152" t="s">
        <v>1004</v>
      </c>
      <c r="C112" s="100" t="s">
        <v>756</v>
      </c>
      <c r="D112" s="153" t="s">
        <v>149</v>
      </c>
      <c r="E112" s="112" t="s">
        <v>440</v>
      </c>
      <c r="F112" s="110">
        <v>40911</v>
      </c>
      <c r="G112" s="154">
        <v>1003.4</v>
      </c>
      <c r="H112" s="155" t="s">
        <v>102</v>
      </c>
      <c r="I112" s="154"/>
      <c r="J112" s="46" t="s">
        <v>1259</v>
      </c>
      <c r="K112" s="104" t="s">
        <v>396</v>
      </c>
      <c r="L112" s="105" t="s">
        <v>712</v>
      </c>
      <c r="M112" s="106" t="s">
        <v>1317</v>
      </c>
      <c r="N112" s="91" t="s">
        <v>150</v>
      </c>
    </row>
    <row r="113" spans="1:14" s="88" customFormat="1" ht="45" hidden="1" customHeight="1">
      <c r="A113" s="87">
        <v>1</v>
      </c>
      <c r="B113" s="113" t="s">
        <v>1322</v>
      </c>
      <c r="C113" s="100" t="s">
        <v>756</v>
      </c>
      <c r="D113" s="112" t="s">
        <v>151</v>
      </c>
      <c r="E113" s="100" t="s">
        <v>130</v>
      </c>
      <c r="F113" s="110">
        <v>42461</v>
      </c>
      <c r="G113" s="114">
        <v>846.59</v>
      </c>
      <c r="H113" s="115" t="s">
        <v>102</v>
      </c>
      <c r="I113" s="114"/>
      <c r="J113" s="46" t="s">
        <v>1323</v>
      </c>
      <c r="K113" s="104" t="s">
        <v>396</v>
      </c>
      <c r="L113" s="156" t="s">
        <v>712</v>
      </c>
      <c r="M113" s="106" t="s">
        <v>1317</v>
      </c>
      <c r="N113" s="91" t="s">
        <v>150</v>
      </c>
    </row>
    <row r="114" spans="1:14" s="88" customFormat="1" ht="45" hidden="1" customHeight="1">
      <c r="A114" s="87">
        <v>1</v>
      </c>
      <c r="B114" s="314" t="s">
        <v>1640</v>
      </c>
      <c r="C114" s="139" t="s">
        <v>142</v>
      </c>
      <c r="D114" s="112" t="s">
        <v>110</v>
      </c>
      <c r="E114" s="100" t="s">
        <v>130</v>
      </c>
      <c r="F114" s="110">
        <v>42786</v>
      </c>
      <c r="G114" s="114">
        <v>700</v>
      </c>
      <c r="H114" s="115" t="s">
        <v>102</v>
      </c>
      <c r="I114" s="114"/>
      <c r="J114" s="46" t="s">
        <v>1641</v>
      </c>
      <c r="K114" s="104" t="s">
        <v>395</v>
      </c>
      <c r="L114" s="156" t="s">
        <v>712</v>
      </c>
      <c r="M114" s="106" t="s">
        <v>1317</v>
      </c>
      <c r="N114" s="91" t="s">
        <v>150</v>
      </c>
    </row>
    <row r="115" spans="1:14" s="88" customFormat="1" ht="45" customHeight="1">
      <c r="A115" s="87">
        <v>1</v>
      </c>
      <c r="B115" s="157" t="s">
        <v>549</v>
      </c>
      <c r="C115" s="153" t="s">
        <v>757</v>
      </c>
      <c r="D115" s="112" t="s">
        <v>136</v>
      </c>
      <c r="E115" s="124" t="s">
        <v>130</v>
      </c>
      <c r="F115" s="110">
        <v>40567</v>
      </c>
      <c r="G115" s="114">
        <v>2645.64</v>
      </c>
      <c r="H115" s="115" t="s">
        <v>137</v>
      </c>
      <c r="I115" s="114">
        <f>2645.64*0.9</f>
        <v>2381.076</v>
      </c>
      <c r="J115" s="17" t="s">
        <v>1324</v>
      </c>
      <c r="K115" s="158" t="s">
        <v>395</v>
      </c>
      <c r="L115" s="159" t="s">
        <v>712</v>
      </c>
      <c r="M115" s="106" t="s">
        <v>1317</v>
      </c>
      <c r="N115" s="91" t="s">
        <v>150</v>
      </c>
    </row>
    <row r="116" spans="1:14" s="88" customFormat="1" ht="45" hidden="1" customHeight="1">
      <c r="A116" s="87">
        <v>1</v>
      </c>
      <c r="B116" s="99" t="s">
        <v>57</v>
      </c>
      <c r="C116" s="139" t="s">
        <v>758</v>
      </c>
      <c r="D116" s="100" t="s">
        <v>140</v>
      </c>
      <c r="E116" s="100" t="s">
        <v>1005</v>
      </c>
      <c r="F116" s="110">
        <v>38869</v>
      </c>
      <c r="G116" s="102">
        <v>1108.25</v>
      </c>
      <c r="H116" s="103">
        <v>1</v>
      </c>
      <c r="I116" s="102"/>
      <c r="J116" s="25" t="s">
        <v>1259</v>
      </c>
      <c r="K116" s="142" t="s">
        <v>396</v>
      </c>
      <c r="L116" s="105" t="s">
        <v>712</v>
      </c>
      <c r="M116" s="106" t="s">
        <v>1317</v>
      </c>
      <c r="N116" s="91" t="s">
        <v>150</v>
      </c>
    </row>
    <row r="117" spans="1:14" s="88" customFormat="1" ht="45" hidden="1" customHeight="1">
      <c r="A117" s="87">
        <v>1</v>
      </c>
      <c r="B117" s="150" t="s">
        <v>548</v>
      </c>
      <c r="C117" s="139" t="s">
        <v>758</v>
      </c>
      <c r="D117" s="100" t="s">
        <v>1007</v>
      </c>
      <c r="E117" s="100" t="s">
        <v>130</v>
      </c>
      <c r="F117" s="110">
        <v>40819</v>
      </c>
      <c r="G117" s="102">
        <v>1003.1</v>
      </c>
      <c r="H117" s="103" t="s">
        <v>102</v>
      </c>
      <c r="I117" s="102"/>
      <c r="J117" s="25" t="s">
        <v>1259</v>
      </c>
      <c r="K117" s="142" t="s">
        <v>396</v>
      </c>
      <c r="L117" s="105" t="s">
        <v>712</v>
      </c>
      <c r="M117" s="106" t="s">
        <v>1317</v>
      </c>
      <c r="N117" s="91" t="s">
        <v>150</v>
      </c>
    </row>
    <row r="118" spans="1:14" s="88" customFormat="1" ht="45" hidden="1" customHeight="1">
      <c r="A118" s="87">
        <v>1</v>
      </c>
      <c r="B118" s="99" t="s">
        <v>1008</v>
      </c>
      <c r="C118" s="139" t="s">
        <v>758</v>
      </c>
      <c r="D118" s="100" t="s">
        <v>110</v>
      </c>
      <c r="E118" s="100" t="s">
        <v>130</v>
      </c>
      <c r="F118" s="110">
        <v>42223</v>
      </c>
      <c r="G118" s="102">
        <v>715.02</v>
      </c>
      <c r="H118" s="103" t="s">
        <v>102</v>
      </c>
      <c r="I118" s="102"/>
      <c r="J118" s="25" t="s">
        <v>1259</v>
      </c>
      <c r="K118" s="104" t="s">
        <v>396</v>
      </c>
      <c r="L118" s="105" t="s">
        <v>712</v>
      </c>
      <c r="M118" s="106" t="s">
        <v>1317</v>
      </c>
      <c r="N118" s="91" t="s">
        <v>150</v>
      </c>
    </row>
    <row r="119" spans="1:14" s="88" customFormat="1" ht="45" hidden="1" customHeight="1">
      <c r="A119" s="87">
        <v>1</v>
      </c>
      <c r="B119" s="99" t="s">
        <v>63</v>
      </c>
      <c r="C119" s="100" t="s">
        <v>1009</v>
      </c>
      <c r="D119" s="100" t="s">
        <v>144</v>
      </c>
      <c r="E119" s="100" t="s">
        <v>225</v>
      </c>
      <c r="F119" s="160">
        <v>38796</v>
      </c>
      <c r="G119" s="102">
        <v>2380.77</v>
      </c>
      <c r="H119" s="103" t="s">
        <v>102</v>
      </c>
      <c r="I119" s="102"/>
      <c r="J119" s="17" t="s">
        <v>1325</v>
      </c>
      <c r="K119" s="142" t="s">
        <v>395</v>
      </c>
      <c r="L119" s="105" t="s">
        <v>712</v>
      </c>
      <c r="M119" s="106" t="s">
        <v>1317</v>
      </c>
      <c r="N119" s="91" t="s">
        <v>713</v>
      </c>
    </row>
    <row r="120" spans="1:14" s="88" customFormat="1" ht="45" hidden="1" customHeight="1">
      <c r="A120" s="87">
        <v>1</v>
      </c>
      <c r="B120" s="99" t="s">
        <v>502</v>
      </c>
      <c r="C120" s="124" t="s">
        <v>552</v>
      </c>
      <c r="D120" s="100" t="s">
        <v>230</v>
      </c>
      <c r="E120" s="100" t="s">
        <v>130</v>
      </c>
      <c r="F120" s="110">
        <v>40238</v>
      </c>
      <c r="G120" s="102">
        <v>1784</v>
      </c>
      <c r="H120" s="103">
        <v>1</v>
      </c>
      <c r="I120" s="102"/>
      <c r="J120" s="25" t="s">
        <v>1259</v>
      </c>
      <c r="K120" s="104" t="s">
        <v>396</v>
      </c>
      <c r="L120" s="105" t="s">
        <v>712</v>
      </c>
      <c r="M120" s="106" t="s">
        <v>1317</v>
      </c>
      <c r="N120" s="91" t="s">
        <v>150</v>
      </c>
    </row>
    <row r="121" spans="1:14" s="88" customFormat="1" ht="45" hidden="1" customHeight="1">
      <c r="A121" s="87">
        <v>1</v>
      </c>
      <c r="B121" s="99" t="s">
        <v>535</v>
      </c>
      <c r="C121" s="124" t="s">
        <v>552</v>
      </c>
      <c r="D121" s="100" t="s">
        <v>202</v>
      </c>
      <c r="E121" s="100" t="s">
        <v>130</v>
      </c>
      <c r="F121" s="110">
        <v>40210</v>
      </c>
      <c r="G121" s="102">
        <v>919.14</v>
      </c>
      <c r="H121" s="103">
        <v>1</v>
      </c>
      <c r="I121" s="102"/>
      <c r="J121" s="25" t="s">
        <v>1259</v>
      </c>
      <c r="K121" s="100" t="s">
        <v>396</v>
      </c>
      <c r="L121" s="109" t="s">
        <v>712</v>
      </c>
      <c r="M121" s="106" t="s">
        <v>1317</v>
      </c>
      <c r="N121" s="91" t="s">
        <v>150</v>
      </c>
    </row>
    <row r="122" spans="1:14" s="88" customFormat="1" ht="45" hidden="1" customHeight="1">
      <c r="A122" s="87">
        <v>1</v>
      </c>
      <c r="B122" s="99" t="s">
        <v>342</v>
      </c>
      <c r="C122" s="139" t="s">
        <v>552</v>
      </c>
      <c r="D122" s="100" t="s">
        <v>149</v>
      </c>
      <c r="E122" s="100" t="s">
        <v>16</v>
      </c>
      <c r="F122" s="110">
        <v>40406</v>
      </c>
      <c r="G122" s="102">
        <v>1003.4</v>
      </c>
      <c r="H122" s="103" t="s">
        <v>102</v>
      </c>
      <c r="I122" s="102"/>
      <c r="J122" s="25" t="s">
        <v>1259</v>
      </c>
      <c r="K122" s="142" t="s">
        <v>396</v>
      </c>
      <c r="L122" s="105" t="s">
        <v>712</v>
      </c>
      <c r="M122" s="106" t="s">
        <v>1317</v>
      </c>
      <c r="N122" s="91" t="s">
        <v>150</v>
      </c>
    </row>
    <row r="123" spans="1:14" s="88" customFormat="1" ht="45" hidden="1" customHeight="1">
      <c r="A123" s="87">
        <v>1</v>
      </c>
      <c r="B123" s="99" t="s">
        <v>551</v>
      </c>
      <c r="C123" s="100" t="s">
        <v>554</v>
      </c>
      <c r="D123" s="100" t="s">
        <v>144</v>
      </c>
      <c r="E123" s="100" t="s">
        <v>130</v>
      </c>
      <c r="F123" s="110">
        <v>40721</v>
      </c>
      <c r="G123" s="102">
        <v>2380.77</v>
      </c>
      <c r="H123" s="103" t="s">
        <v>714</v>
      </c>
      <c r="I123" s="102"/>
      <c r="J123" s="17" t="s">
        <v>1326</v>
      </c>
      <c r="K123" s="104" t="s">
        <v>395</v>
      </c>
      <c r="L123" s="105" t="s">
        <v>712</v>
      </c>
      <c r="M123" s="106" t="s">
        <v>1317</v>
      </c>
      <c r="N123" s="91" t="s">
        <v>713</v>
      </c>
    </row>
    <row r="124" spans="1:14" s="88" customFormat="1" ht="45" hidden="1" customHeight="1">
      <c r="A124" s="87">
        <v>1</v>
      </c>
      <c r="B124" s="99" t="s">
        <v>66</v>
      </c>
      <c r="C124" s="100" t="s">
        <v>1010</v>
      </c>
      <c r="D124" s="100" t="s">
        <v>149</v>
      </c>
      <c r="E124" s="100" t="s">
        <v>559</v>
      </c>
      <c r="F124" s="110">
        <v>38979</v>
      </c>
      <c r="G124" s="102">
        <v>1003.4</v>
      </c>
      <c r="H124" s="103">
        <v>1</v>
      </c>
      <c r="I124" s="102"/>
      <c r="J124" s="25" t="s">
        <v>1259</v>
      </c>
      <c r="K124" s="104" t="s">
        <v>396</v>
      </c>
      <c r="L124" s="105" t="s">
        <v>712</v>
      </c>
      <c r="M124" s="106" t="s">
        <v>1317</v>
      </c>
      <c r="N124" s="91" t="s">
        <v>150</v>
      </c>
    </row>
    <row r="125" spans="1:14" s="88" customFormat="1" ht="45" hidden="1" customHeight="1">
      <c r="A125" s="87">
        <v>1</v>
      </c>
      <c r="B125" s="99" t="s">
        <v>828</v>
      </c>
      <c r="C125" s="100" t="s">
        <v>1010</v>
      </c>
      <c r="D125" s="100" t="s">
        <v>202</v>
      </c>
      <c r="E125" s="100" t="s">
        <v>130</v>
      </c>
      <c r="F125" s="110">
        <v>41246</v>
      </c>
      <c r="G125" s="102">
        <v>1003.4</v>
      </c>
      <c r="H125" s="103" t="s">
        <v>714</v>
      </c>
      <c r="I125" s="102"/>
      <c r="J125" s="25" t="s">
        <v>1259</v>
      </c>
      <c r="K125" s="104" t="s">
        <v>396</v>
      </c>
      <c r="L125" s="105" t="s">
        <v>712</v>
      </c>
      <c r="M125" s="106" t="s">
        <v>1317</v>
      </c>
      <c r="N125" s="91" t="s">
        <v>150</v>
      </c>
    </row>
    <row r="126" spans="1:14" s="88" customFormat="1" ht="45" hidden="1" customHeight="1">
      <c r="A126" s="87">
        <v>1</v>
      </c>
      <c r="B126" s="99" t="s">
        <v>547</v>
      </c>
      <c r="C126" s="100" t="s">
        <v>1327</v>
      </c>
      <c r="D126" s="100" t="s">
        <v>149</v>
      </c>
      <c r="E126" s="100" t="s">
        <v>1003</v>
      </c>
      <c r="F126" s="110">
        <v>40406</v>
      </c>
      <c r="G126" s="102">
        <v>1006.4</v>
      </c>
      <c r="H126" s="149" t="s">
        <v>102</v>
      </c>
      <c r="I126" s="102"/>
      <c r="J126" s="25" t="s">
        <v>1259</v>
      </c>
      <c r="K126" s="104" t="s">
        <v>396</v>
      </c>
      <c r="L126" s="105" t="s">
        <v>712</v>
      </c>
      <c r="M126" s="106" t="s">
        <v>1317</v>
      </c>
      <c r="N126" s="91" t="s">
        <v>713</v>
      </c>
    </row>
    <row r="127" spans="1:14" s="88" customFormat="1" ht="45" customHeight="1">
      <c r="A127" s="87">
        <v>1</v>
      </c>
      <c r="B127" s="99" t="s">
        <v>277</v>
      </c>
      <c r="C127" s="100" t="s">
        <v>556</v>
      </c>
      <c r="D127" s="100" t="s">
        <v>101</v>
      </c>
      <c r="E127" s="100" t="s">
        <v>130</v>
      </c>
      <c r="F127" s="110">
        <v>31929</v>
      </c>
      <c r="G127" s="102">
        <v>3174.76</v>
      </c>
      <c r="H127" s="103" t="s">
        <v>137</v>
      </c>
      <c r="I127" s="102">
        <f>3174.76*0.9</f>
        <v>2857.2840000000001</v>
      </c>
      <c r="J127" s="17" t="s">
        <v>1328</v>
      </c>
      <c r="K127" s="104" t="s">
        <v>395</v>
      </c>
      <c r="L127" s="105" t="s">
        <v>712</v>
      </c>
      <c r="M127" s="106" t="s">
        <v>1317</v>
      </c>
      <c r="N127" s="91" t="s">
        <v>713</v>
      </c>
    </row>
    <row r="128" spans="1:14" s="88" customFormat="1" ht="45" hidden="1" customHeight="1">
      <c r="A128" s="87">
        <v>1</v>
      </c>
      <c r="B128" s="99" t="s">
        <v>657</v>
      </c>
      <c r="C128" s="100" t="s">
        <v>557</v>
      </c>
      <c r="D128" s="100" t="s">
        <v>107</v>
      </c>
      <c r="E128" s="100" t="s">
        <v>511</v>
      </c>
      <c r="F128" s="110">
        <v>40787</v>
      </c>
      <c r="G128" s="102">
        <v>1240.68</v>
      </c>
      <c r="H128" s="103" t="s">
        <v>714</v>
      </c>
      <c r="I128" s="102"/>
      <c r="J128" s="25" t="s">
        <v>1259</v>
      </c>
      <c r="K128" s="100" t="s">
        <v>396</v>
      </c>
      <c r="L128" s="109" t="s">
        <v>712</v>
      </c>
      <c r="M128" s="106" t="s">
        <v>1317</v>
      </c>
      <c r="N128" s="91" t="s">
        <v>150</v>
      </c>
    </row>
    <row r="129" spans="1:14" s="88" customFormat="1" ht="45" hidden="1" customHeight="1">
      <c r="A129" s="87">
        <v>1</v>
      </c>
      <c r="B129" s="99" t="s">
        <v>292</v>
      </c>
      <c r="C129" s="100" t="s">
        <v>557</v>
      </c>
      <c r="D129" s="100" t="s">
        <v>131</v>
      </c>
      <c r="E129" s="100" t="s">
        <v>130</v>
      </c>
      <c r="F129" s="110">
        <v>37314</v>
      </c>
      <c r="G129" s="102">
        <v>1373.12</v>
      </c>
      <c r="H129" s="103">
        <v>1</v>
      </c>
      <c r="I129" s="102"/>
      <c r="J129" s="25" t="s">
        <v>1259</v>
      </c>
      <c r="K129" s="142" t="s">
        <v>396</v>
      </c>
      <c r="L129" s="105" t="s">
        <v>712</v>
      </c>
      <c r="M129" s="106" t="s">
        <v>1317</v>
      </c>
      <c r="N129" s="91" t="s">
        <v>150</v>
      </c>
    </row>
    <row r="130" spans="1:14" s="88" customFormat="1" ht="45" hidden="1" customHeight="1">
      <c r="A130" s="87">
        <v>1</v>
      </c>
      <c r="B130" s="99" t="s">
        <v>555</v>
      </c>
      <c r="C130" s="100" t="s">
        <v>557</v>
      </c>
      <c r="D130" s="100" t="s">
        <v>149</v>
      </c>
      <c r="E130" s="100" t="s">
        <v>138</v>
      </c>
      <c r="F130" s="110">
        <v>40819</v>
      </c>
      <c r="G130" s="102">
        <v>1003.4</v>
      </c>
      <c r="H130" s="103" t="s">
        <v>714</v>
      </c>
      <c r="I130" s="102"/>
      <c r="J130" s="25" t="s">
        <v>1259</v>
      </c>
      <c r="K130" s="142" t="s">
        <v>396</v>
      </c>
      <c r="L130" s="105" t="s">
        <v>712</v>
      </c>
      <c r="M130" s="106" t="s">
        <v>1317</v>
      </c>
      <c r="N130" s="91" t="s">
        <v>150</v>
      </c>
    </row>
    <row r="131" spans="1:14" s="88" customFormat="1" ht="45" hidden="1" customHeight="1">
      <c r="A131" s="87">
        <v>1</v>
      </c>
      <c r="B131" s="99" t="s">
        <v>1329</v>
      </c>
      <c r="C131" s="100" t="s">
        <v>557</v>
      </c>
      <c r="D131" s="100" t="s">
        <v>149</v>
      </c>
      <c r="E131" s="100" t="s">
        <v>558</v>
      </c>
      <c r="F131" s="110">
        <v>40406</v>
      </c>
      <c r="G131" s="102">
        <v>1003.4</v>
      </c>
      <c r="H131" s="103" t="s">
        <v>102</v>
      </c>
      <c r="I131" s="151"/>
      <c r="J131" s="25" t="s">
        <v>1259</v>
      </c>
      <c r="K131" s="161" t="s">
        <v>396</v>
      </c>
      <c r="L131" s="105" t="s">
        <v>712</v>
      </c>
      <c r="M131" s="106" t="s">
        <v>1317</v>
      </c>
      <c r="N131" s="91" t="s">
        <v>150</v>
      </c>
    </row>
    <row r="132" spans="1:14" s="88" customFormat="1" ht="45" hidden="1" customHeight="1">
      <c r="A132" s="87">
        <v>1</v>
      </c>
      <c r="B132" s="99" t="s">
        <v>759</v>
      </c>
      <c r="C132" s="100" t="s">
        <v>557</v>
      </c>
      <c r="D132" s="100" t="s">
        <v>149</v>
      </c>
      <c r="E132" s="100" t="s">
        <v>511</v>
      </c>
      <c r="F132" s="162">
        <v>41184</v>
      </c>
      <c r="G132" s="102">
        <v>1003.4</v>
      </c>
      <c r="H132" s="103" t="s">
        <v>714</v>
      </c>
      <c r="I132" s="151"/>
      <c r="J132" s="25" t="s">
        <v>1259</v>
      </c>
      <c r="K132" s="142" t="s">
        <v>396</v>
      </c>
      <c r="L132" s="105" t="s">
        <v>712</v>
      </c>
      <c r="M132" s="106" t="s">
        <v>1317</v>
      </c>
      <c r="N132" s="91" t="s">
        <v>713</v>
      </c>
    </row>
    <row r="133" spans="1:14" s="88" customFormat="1" ht="45" hidden="1" customHeight="1">
      <c r="A133" s="87">
        <v>1</v>
      </c>
      <c r="B133" s="99" t="s">
        <v>1011</v>
      </c>
      <c r="C133" s="100" t="s">
        <v>557</v>
      </c>
      <c r="D133" s="100" t="s">
        <v>151</v>
      </c>
      <c r="E133" s="100" t="s">
        <v>511</v>
      </c>
      <c r="F133" s="163">
        <v>42191</v>
      </c>
      <c r="G133" s="102">
        <v>846.59</v>
      </c>
      <c r="H133" s="103" t="s">
        <v>714</v>
      </c>
      <c r="I133" s="102"/>
      <c r="J133" s="25" t="s">
        <v>1259</v>
      </c>
      <c r="K133" s="104" t="s">
        <v>396</v>
      </c>
      <c r="L133" s="105" t="s">
        <v>712</v>
      </c>
      <c r="M133" s="106" t="s">
        <v>1317</v>
      </c>
      <c r="N133" s="91" t="s">
        <v>713</v>
      </c>
    </row>
    <row r="134" spans="1:14" s="88" customFormat="1" ht="45" hidden="1" customHeight="1">
      <c r="A134" s="87">
        <v>1</v>
      </c>
      <c r="B134" s="132" t="s">
        <v>1330</v>
      </c>
      <c r="C134" s="100" t="s">
        <v>557</v>
      </c>
      <c r="D134" s="112" t="s">
        <v>149</v>
      </c>
      <c r="E134" s="112" t="s">
        <v>1331</v>
      </c>
      <c r="F134" s="133">
        <v>42394</v>
      </c>
      <c r="G134" s="134">
        <v>1003.4</v>
      </c>
      <c r="H134" s="164" t="s">
        <v>102</v>
      </c>
      <c r="I134" s="165"/>
      <c r="J134" s="20" t="s">
        <v>1332</v>
      </c>
      <c r="K134" s="166" t="s">
        <v>396</v>
      </c>
      <c r="L134" s="105" t="s">
        <v>712</v>
      </c>
      <c r="M134" s="106" t="s">
        <v>1317</v>
      </c>
      <c r="N134" s="117" t="s">
        <v>713</v>
      </c>
    </row>
    <row r="135" spans="1:14" s="88" customFormat="1" ht="45" hidden="1" customHeight="1">
      <c r="A135" s="87">
        <v>1</v>
      </c>
      <c r="B135" s="132" t="s">
        <v>1642</v>
      </c>
      <c r="C135" s="100" t="s">
        <v>557</v>
      </c>
      <c r="D135" s="112" t="s">
        <v>1643</v>
      </c>
      <c r="E135" s="100" t="s">
        <v>511</v>
      </c>
      <c r="F135" s="133">
        <v>42772</v>
      </c>
      <c r="G135" s="134">
        <v>641.11</v>
      </c>
      <c r="H135" s="164" t="s">
        <v>102</v>
      </c>
      <c r="I135" s="165"/>
      <c r="J135" s="81" t="s">
        <v>1644</v>
      </c>
      <c r="K135" s="166" t="s">
        <v>396</v>
      </c>
      <c r="L135" s="105" t="s">
        <v>712</v>
      </c>
      <c r="M135" s="106" t="s">
        <v>1317</v>
      </c>
      <c r="N135" s="91" t="s">
        <v>150</v>
      </c>
    </row>
    <row r="136" spans="1:14" s="88" customFormat="1" ht="45" hidden="1" customHeight="1">
      <c r="A136" s="87">
        <v>1</v>
      </c>
      <c r="B136" s="113" t="s">
        <v>1006</v>
      </c>
      <c r="C136" s="100" t="s">
        <v>557</v>
      </c>
      <c r="D136" s="112" t="s">
        <v>202</v>
      </c>
      <c r="E136" s="112" t="s">
        <v>511</v>
      </c>
      <c r="F136" s="163">
        <v>42270</v>
      </c>
      <c r="G136" s="114">
        <v>919.14</v>
      </c>
      <c r="H136" s="115" t="s">
        <v>714</v>
      </c>
      <c r="I136" s="114"/>
      <c r="J136" s="46" t="s">
        <v>1259</v>
      </c>
      <c r="K136" s="167" t="s">
        <v>396</v>
      </c>
      <c r="L136" s="122" t="s">
        <v>712</v>
      </c>
      <c r="M136" s="106" t="s">
        <v>1317</v>
      </c>
      <c r="N136" s="118" t="s">
        <v>150</v>
      </c>
    </row>
    <row r="137" spans="1:14" s="88" customFormat="1" ht="45" hidden="1" customHeight="1">
      <c r="A137" s="87">
        <v>1</v>
      </c>
      <c r="B137" s="99" t="s">
        <v>560</v>
      </c>
      <c r="C137" s="100" t="s">
        <v>1012</v>
      </c>
      <c r="D137" s="100" t="s">
        <v>187</v>
      </c>
      <c r="E137" s="100" t="s">
        <v>198</v>
      </c>
      <c r="F137" s="110">
        <v>33854</v>
      </c>
      <c r="G137" s="102">
        <v>3174.76</v>
      </c>
      <c r="H137" s="103">
        <v>1</v>
      </c>
      <c r="I137" s="102"/>
      <c r="J137" s="17" t="s">
        <v>1267</v>
      </c>
      <c r="K137" s="142" t="s">
        <v>395</v>
      </c>
      <c r="L137" s="105" t="s">
        <v>712</v>
      </c>
      <c r="M137" s="106" t="s">
        <v>1333</v>
      </c>
      <c r="N137" s="91" t="s">
        <v>150</v>
      </c>
    </row>
    <row r="138" spans="1:14" s="88" customFormat="1" ht="45" hidden="1" customHeight="1">
      <c r="A138" s="87">
        <v>1</v>
      </c>
      <c r="B138" s="99" t="s">
        <v>56</v>
      </c>
      <c r="C138" s="100" t="s">
        <v>1013</v>
      </c>
      <c r="D138" s="100" t="s">
        <v>246</v>
      </c>
      <c r="E138" s="100" t="s">
        <v>103</v>
      </c>
      <c r="F138" s="110">
        <v>38869</v>
      </c>
      <c r="G138" s="102">
        <v>1591.15</v>
      </c>
      <c r="H138" s="103">
        <v>1</v>
      </c>
      <c r="I138" s="102"/>
      <c r="J138" s="25" t="s">
        <v>1259</v>
      </c>
      <c r="K138" s="104" t="s">
        <v>396</v>
      </c>
      <c r="L138" s="105" t="s">
        <v>712</v>
      </c>
      <c r="M138" s="106" t="s">
        <v>1333</v>
      </c>
      <c r="N138" s="91" t="s">
        <v>713</v>
      </c>
    </row>
    <row r="139" spans="1:14" s="88" customFormat="1" ht="45" hidden="1" customHeight="1">
      <c r="A139" s="87">
        <v>1</v>
      </c>
      <c r="B139" s="99" t="s">
        <v>195</v>
      </c>
      <c r="C139" s="100" t="s">
        <v>142</v>
      </c>
      <c r="D139" s="100" t="s">
        <v>110</v>
      </c>
      <c r="E139" s="100" t="s">
        <v>108</v>
      </c>
      <c r="F139" s="110">
        <v>29388</v>
      </c>
      <c r="G139" s="102">
        <v>715.02</v>
      </c>
      <c r="H139" s="103" t="s">
        <v>102</v>
      </c>
      <c r="I139" s="102"/>
      <c r="J139" s="25" t="s">
        <v>1259</v>
      </c>
      <c r="K139" s="142" t="s">
        <v>396</v>
      </c>
      <c r="L139" s="105" t="s">
        <v>712</v>
      </c>
      <c r="M139" s="106" t="s">
        <v>1333</v>
      </c>
      <c r="N139" s="91" t="s">
        <v>150</v>
      </c>
    </row>
    <row r="140" spans="1:14" s="88" customFormat="1" ht="45" hidden="1" customHeight="1">
      <c r="A140" s="87">
        <v>1</v>
      </c>
      <c r="B140" s="99" t="s">
        <v>385</v>
      </c>
      <c r="C140" s="100" t="s">
        <v>142</v>
      </c>
      <c r="D140" s="100" t="s">
        <v>110</v>
      </c>
      <c r="E140" s="100" t="s">
        <v>92</v>
      </c>
      <c r="F140" s="110">
        <v>32782</v>
      </c>
      <c r="G140" s="102">
        <v>715.02</v>
      </c>
      <c r="H140" s="103">
        <v>1</v>
      </c>
      <c r="I140" s="102"/>
      <c r="J140" s="25" t="s">
        <v>1259</v>
      </c>
      <c r="K140" s="142" t="s">
        <v>396</v>
      </c>
      <c r="L140" s="109" t="s">
        <v>712</v>
      </c>
      <c r="M140" s="106" t="s">
        <v>1333</v>
      </c>
      <c r="N140" s="91" t="s">
        <v>150</v>
      </c>
    </row>
    <row r="141" spans="1:14" s="88" customFormat="1" ht="45" hidden="1" customHeight="1">
      <c r="A141" s="87">
        <v>1</v>
      </c>
      <c r="B141" s="99" t="s">
        <v>1014</v>
      </c>
      <c r="C141" s="100" t="s">
        <v>1015</v>
      </c>
      <c r="D141" s="100" t="s">
        <v>93</v>
      </c>
      <c r="E141" s="100" t="s">
        <v>1016</v>
      </c>
      <c r="F141" s="110">
        <v>41925</v>
      </c>
      <c r="G141" s="102">
        <v>2039.4</v>
      </c>
      <c r="H141" s="103">
        <v>1</v>
      </c>
      <c r="I141" s="102"/>
      <c r="J141" s="17" t="s">
        <v>1334</v>
      </c>
      <c r="K141" s="104" t="s">
        <v>395</v>
      </c>
      <c r="L141" s="109" t="s">
        <v>712</v>
      </c>
      <c r="M141" s="106" t="s">
        <v>1333</v>
      </c>
      <c r="N141" s="91" t="s">
        <v>713</v>
      </c>
    </row>
    <row r="142" spans="1:14" s="88" customFormat="1" ht="45" hidden="1" customHeight="1">
      <c r="A142" s="87">
        <v>1</v>
      </c>
      <c r="B142" s="99" t="s">
        <v>1335</v>
      </c>
      <c r="C142" s="100" t="s">
        <v>764</v>
      </c>
      <c r="D142" s="100" t="s">
        <v>107</v>
      </c>
      <c r="E142" s="100" t="s">
        <v>1336</v>
      </c>
      <c r="F142" s="101">
        <v>42395</v>
      </c>
      <c r="G142" s="102">
        <v>1240.68</v>
      </c>
      <c r="H142" s="103" t="s">
        <v>102</v>
      </c>
      <c r="I142" s="102"/>
      <c r="J142" s="17" t="s">
        <v>1337</v>
      </c>
      <c r="K142" s="166" t="s">
        <v>396</v>
      </c>
      <c r="L142" s="105" t="s">
        <v>712</v>
      </c>
      <c r="M142" s="106" t="s">
        <v>1333</v>
      </c>
      <c r="N142" s="91" t="s">
        <v>150</v>
      </c>
    </row>
    <row r="143" spans="1:14" s="88" customFormat="1" ht="45" hidden="1" customHeight="1">
      <c r="A143" s="87">
        <v>1</v>
      </c>
      <c r="B143" s="99" t="s">
        <v>203</v>
      </c>
      <c r="C143" s="100" t="s">
        <v>763</v>
      </c>
      <c r="D143" s="100" t="s">
        <v>107</v>
      </c>
      <c r="E143" s="100" t="s">
        <v>1017</v>
      </c>
      <c r="F143" s="110">
        <v>33878</v>
      </c>
      <c r="G143" s="102">
        <v>1240.68</v>
      </c>
      <c r="H143" s="103">
        <v>1</v>
      </c>
      <c r="I143" s="102"/>
      <c r="J143" s="25" t="s">
        <v>1259</v>
      </c>
      <c r="K143" s="142" t="s">
        <v>396</v>
      </c>
      <c r="L143" s="105" t="s">
        <v>712</v>
      </c>
      <c r="M143" s="106" t="s">
        <v>1333</v>
      </c>
      <c r="N143" s="91" t="s">
        <v>150</v>
      </c>
    </row>
    <row r="144" spans="1:14" s="88" customFormat="1" ht="45" hidden="1" customHeight="1">
      <c r="A144" s="87">
        <v>1</v>
      </c>
      <c r="B144" s="99" t="s">
        <v>561</v>
      </c>
      <c r="C144" s="100" t="s">
        <v>763</v>
      </c>
      <c r="D144" s="100" t="s">
        <v>151</v>
      </c>
      <c r="E144" s="100" t="s">
        <v>701</v>
      </c>
      <c r="F144" s="110">
        <v>34881</v>
      </c>
      <c r="G144" s="102">
        <v>854.36</v>
      </c>
      <c r="H144" s="103">
        <v>1</v>
      </c>
      <c r="I144" s="102"/>
      <c r="J144" s="25" t="s">
        <v>1259</v>
      </c>
      <c r="K144" s="142" t="s">
        <v>396</v>
      </c>
      <c r="L144" s="105" t="s">
        <v>712</v>
      </c>
      <c r="M144" s="106" t="s">
        <v>1333</v>
      </c>
      <c r="N144" s="91" t="s">
        <v>150</v>
      </c>
    </row>
    <row r="145" spans="1:14" s="88" customFormat="1" ht="45" hidden="1" customHeight="1">
      <c r="A145" s="87">
        <v>1</v>
      </c>
      <c r="B145" s="99" t="s">
        <v>169</v>
      </c>
      <c r="C145" s="100" t="s">
        <v>763</v>
      </c>
      <c r="D145" s="100" t="s">
        <v>107</v>
      </c>
      <c r="E145" s="100" t="s">
        <v>16</v>
      </c>
      <c r="F145" s="110">
        <v>38808</v>
      </c>
      <c r="G145" s="102">
        <v>1240.68</v>
      </c>
      <c r="H145" s="103">
        <v>1</v>
      </c>
      <c r="I145" s="102"/>
      <c r="J145" s="25" t="s">
        <v>1259</v>
      </c>
      <c r="K145" s="142" t="s">
        <v>396</v>
      </c>
      <c r="L145" s="105" t="s">
        <v>712</v>
      </c>
      <c r="M145" s="106" t="s">
        <v>1333</v>
      </c>
      <c r="N145" s="91" t="s">
        <v>150</v>
      </c>
    </row>
    <row r="146" spans="1:14" s="88" customFormat="1" ht="45" hidden="1" customHeight="1">
      <c r="A146" s="87">
        <v>1</v>
      </c>
      <c r="B146" s="99" t="s">
        <v>354</v>
      </c>
      <c r="C146" s="100" t="s">
        <v>764</v>
      </c>
      <c r="D146" s="100" t="s">
        <v>134</v>
      </c>
      <c r="E146" s="100" t="s">
        <v>92</v>
      </c>
      <c r="F146" s="110">
        <v>40057</v>
      </c>
      <c r="G146" s="102">
        <v>521.72</v>
      </c>
      <c r="H146" s="103">
        <v>1</v>
      </c>
      <c r="I146" s="102"/>
      <c r="J146" s="25" t="s">
        <v>1259</v>
      </c>
      <c r="K146" s="146" t="s">
        <v>396</v>
      </c>
      <c r="L146" s="109" t="s">
        <v>712</v>
      </c>
      <c r="M146" s="106" t="s">
        <v>1333</v>
      </c>
      <c r="N146" s="91" t="s">
        <v>713</v>
      </c>
    </row>
    <row r="147" spans="1:14" s="88" customFormat="1" ht="45" hidden="1" customHeight="1">
      <c r="A147" s="87">
        <v>1</v>
      </c>
      <c r="B147" s="99" t="s">
        <v>37</v>
      </c>
      <c r="C147" s="100" t="s">
        <v>25</v>
      </c>
      <c r="D147" s="100" t="s">
        <v>191</v>
      </c>
      <c r="E147" s="100" t="s">
        <v>120</v>
      </c>
      <c r="F147" s="110">
        <v>37774</v>
      </c>
      <c r="G147" s="102">
        <v>443.6</v>
      </c>
      <c r="H147" s="103">
        <v>1</v>
      </c>
      <c r="I147" s="102"/>
      <c r="J147" s="25" t="s">
        <v>1259</v>
      </c>
      <c r="K147" s="104" t="s">
        <v>396</v>
      </c>
      <c r="L147" s="105" t="s">
        <v>712</v>
      </c>
      <c r="M147" s="106" t="s">
        <v>1333</v>
      </c>
      <c r="N147" s="91" t="s">
        <v>150</v>
      </c>
    </row>
    <row r="148" spans="1:14" s="88" customFormat="1" ht="45" hidden="1" customHeight="1">
      <c r="A148" s="87">
        <v>1</v>
      </c>
      <c r="B148" s="99" t="s">
        <v>866</v>
      </c>
      <c r="C148" s="100" t="s">
        <v>1338</v>
      </c>
      <c r="D148" s="100" t="s">
        <v>127</v>
      </c>
      <c r="E148" s="100" t="s">
        <v>562</v>
      </c>
      <c r="F148" s="110">
        <v>41015</v>
      </c>
      <c r="G148" s="102">
        <v>2034.08</v>
      </c>
      <c r="H148" s="103">
        <v>1</v>
      </c>
      <c r="I148" s="102"/>
      <c r="J148" s="25" t="s">
        <v>1339</v>
      </c>
      <c r="K148" s="146" t="s">
        <v>395</v>
      </c>
      <c r="L148" s="105" t="s">
        <v>712</v>
      </c>
      <c r="M148" s="106" t="s">
        <v>1333</v>
      </c>
      <c r="N148" s="91" t="s">
        <v>713</v>
      </c>
    </row>
    <row r="149" spans="1:14" s="88" customFormat="1" ht="45" hidden="1" customHeight="1">
      <c r="A149" s="87">
        <v>1</v>
      </c>
      <c r="B149" s="99" t="s">
        <v>353</v>
      </c>
      <c r="C149" s="100" t="s">
        <v>761</v>
      </c>
      <c r="D149" s="100" t="s">
        <v>140</v>
      </c>
      <c r="E149" s="100" t="s">
        <v>562</v>
      </c>
      <c r="F149" s="110">
        <v>39114</v>
      </c>
      <c r="G149" s="102">
        <v>1110</v>
      </c>
      <c r="H149" s="103">
        <v>1</v>
      </c>
      <c r="I149" s="102"/>
      <c r="J149" s="25" t="s">
        <v>1259</v>
      </c>
      <c r="K149" s="142" t="s">
        <v>396</v>
      </c>
      <c r="L149" s="105" t="s">
        <v>712</v>
      </c>
      <c r="M149" s="106" t="s">
        <v>1333</v>
      </c>
      <c r="N149" s="91" t="s">
        <v>150</v>
      </c>
    </row>
    <row r="150" spans="1:14" s="88" customFormat="1" ht="45" hidden="1" customHeight="1">
      <c r="A150" s="87">
        <v>1</v>
      </c>
      <c r="B150" s="99" t="s">
        <v>1340</v>
      </c>
      <c r="C150" s="100" t="s">
        <v>1341</v>
      </c>
      <c r="D150" s="100" t="s">
        <v>110</v>
      </c>
      <c r="E150" s="100" t="s">
        <v>562</v>
      </c>
      <c r="F150" s="110">
        <v>42614</v>
      </c>
      <c r="G150" s="102">
        <v>715.02</v>
      </c>
      <c r="H150" s="103">
        <v>1</v>
      </c>
      <c r="I150" s="102"/>
      <c r="J150" s="25" t="s">
        <v>1342</v>
      </c>
      <c r="K150" s="104" t="s">
        <v>396</v>
      </c>
      <c r="L150" s="105" t="s">
        <v>712</v>
      </c>
      <c r="M150" s="106" t="s">
        <v>1333</v>
      </c>
      <c r="N150" s="91" t="s">
        <v>713</v>
      </c>
    </row>
    <row r="151" spans="1:14" s="88" customFormat="1" ht="45" hidden="1" customHeight="1">
      <c r="A151" s="87">
        <v>1</v>
      </c>
      <c r="B151" s="99" t="s">
        <v>1645</v>
      </c>
      <c r="C151" s="100" t="s">
        <v>1646</v>
      </c>
      <c r="D151" s="100" t="s">
        <v>110</v>
      </c>
      <c r="E151" s="100" t="s">
        <v>92</v>
      </c>
      <c r="F151" s="110">
        <v>42786</v>
      </c>
      <c r="G151" s="102">
        <v>715.02</v>
      </c>
      <c r="H151" s="103">
        <v>1</v>
      </c>
      <c r="I151" s="102"/>
      <c r="J151" s="25" t="s">
        <v>1647</v>
      </c>
      <c r="K151" s="104" t="s">
        <v>396</v>
      </c>
      <c r="L151" s="105" t="s">
        <v>712</v>
      </c>
      <c r="M151" s="106" t="s">
        <v>1333</v>
      </c>
      <c r="N151" s="91" t="s">
        <v>150</v>
      </c>
    </row>
    <row r="152" spans="1:14" s="88" customFormat="1" ht="45" hidden="1" customHeight="1">
      <c r="A152" s="87">
        <v>1</v>
      </c>
      <c r="B152" s="99" t="s">
        <v>19</v>
      </c>
      <c r="C152" s="100" t="s">
        <v>762</v>
      </c>
      <c r="D152" s="100" t="s">
        <v>107</v>
      </c>
      <c r="E152" s="100" t="s">
        <v>16</v>
      </c>
      <c r="F152" s="110">
        <v>39084</v>
      </c>
      <c r="G152" s="102">
        <v>1240.68</v>
      </c>
      <c r="H152" s="103">
        <v>1</v>
      </c>
      <c r="I152" s="102"/>
      <c r="J152" s="25" t="s">
        <v>1259</v>
      </c>
      <c r="K152" s="142" t="s">
        <v>396</v>
      </c>
      <c r="L152" s="105" t="s">
        <v>712</v>
      </c>
      <c r="M152" s="106" t="s">
        <v>1333</v>
      </c>
      <c r="N152" s="91" t="s">
        <v>150</v>
      </c>
    </row>
    <row r="153" spans="1:14" s="88" customFormat="1" ht="45" hidden="1" customHeight="1">
      <c r="A153" s="87">
        <v>1</v>
      </c>
      <c r="B153" s="99" t="s">
        <v>708</v>
      </c>
      <c r="C153" s="100" t="s">
        <v>199</v>
      </c>
      <c r="D153" s="100" t="s">
        <v>145</v>
      </c>
      <c r="E153" s="100" t="s">
        <v>200</v>
      </c>
      <c r="F153" s="110">
        <v>37424</v>
      </c>
      <c r="G153" s="102">
        <v>1637.38</v>
      </c>
      <c r="H153" s="103">
        <v>1</v>
      </c>
      <c r="I153" s="102"/>
      <c r="J153" s="25" t="s">
        <v>1259</v>
      </c>
      <c r="K153" s="104" t="s">
        <v>396</v>
      </c>
      <c r="L153" s="105" t="s">
        <v>712</v>
      </c>
      <c r="M153" s="106" t="s">
        <v>1333</v>
      </c>
      <c r="N153" s="91" t="s">
        <v>150</v>
      </c>
    </row>
    <row r="154" spans="1:14" s="88" customFormat="1" ht="45" hidden="1" customHeight="1">
      <c r="A154" s="87">
        <v>1</v>
      </c>
      <c r="B154" s="99" t="s">
        <v>563</v>
      </c>
      <c r="C154" s="100" t="s">
        <v>765</v>
      </c>
      <c r="D154" s="100" t="s">
        <v>140</v>
      </c>
      <c r="E154" s="100" t="s">
        <v>1018</v>
      </c>
      <c r="F154" s="110">
        <v>40422</v>
      </c>
      <c r="G154" s="102">
        <v>1108.25</v>
      </c>
      <c r="H154" s="103" t="s">
        <v>102</v>
      </c>
      <c r="I154" s="102"/>
      <c r="J154" s="25" t="s">
        <v>1259</v>
      </c>
      <c r="K154" s="100" t="s">
        <v>396</v>
      </c>
      <c r="L154" s="109" t="s">
        <v>712</v>
      </c>
      <c r="M154" s="106" t="s">
        <v>1333</v>
      </c>
      <c r="N154" s="91" t="s">
        <v>150</v>
      </c>
    </row>
    <row r="155" spans="1:14" s="88" customFormat="1" ht="45" hidden="1" customHeight="1">
      <c r="A155" s="87">
        <v>1</v>
      </c>
      <c r="B155" s="99" t="s">
        <v>1343</v>
      </c>
      <c r="C155" s="100" t="s">
        <v>1019</v>
      </c>
      <c r="D155" s="100" t="s">
        <v>149</v>
      </c>
      <c r="E155" s="100" t="s">
        <v>562</v>
      </c>
      <c r="F155" s="101">
        <v>42681</v>
      </c>
      <c r="G155" s="102">
        <v>1006.4</v>
      </c>
      <c r="H155" s="103" t="s">
        <v>102</v>
      </c>
      <c r="I155" s="102"/>
      <c r="J155" s="17" t="s">
        <v>1344</v>
      </c>
      <c r="K155" s="146" t="s">
        <v>396</v>
      </c>
      <c r="L155" s="109" t="s">
        <v>712</v>
      </c>
      <c r="M155" s="106" t="s">
        <v>1333</v>
      </c>
      <c r="N155" s="91" t="s">
        <v>150</v>
      </c>
    </row>
    <row r="156" spans="1:14" s="88" customFormat="1" ht="45" hidden="1" customHeight="1">
      <c r="A156" s="87">
        <v>1</v>
      </c>
      <c r="B156" s="99" t="s">
        <v>1020</v>
      </c>
      <c r="C156" s="100" t="s">
        <v>1021</v>
      </c>
      <c r="D156" s="100" t="s">
        <v>107</v>
      </c>
      <c r="E156" s="100" t="s">
        <v>1022</v>
      </c>
      <c r="F156" s="110">
        <v>42249</v>
      </c>
      <c r="G156" s="102">
        <v>1240.68</v>
      </c>
      <c r="H156" s="103" t="s">
        <v>102</v>
      </c>
      <c r="I156" s="102"/>
      <c r="J156" s="25" t="s">
        <v>1259</v>
      </c>
      <c r="K156" s="146" t="s">
        <v>396</v>
      </c>
      <c r="L156" s="109" t="s">
        <v>712</v>
      </c>
      <c r="M156" s="106" t="s">
        <v>1333</v>
      </c>
      <c r="N156" s="91" t="s">
        <v>713</v>
      </c>
    </row>
    <row r="157" spans="1:14" s="88" customFormat="1" ht="45" hidden="1" customHeight="1">
      <c r="A157" s="87">
        <v>1</v>
      </c>
      <c r="B157" s="99" t="s">
        <v>1023</v>
      </c>
      <c r="C157" s="100" t="s">
        <v>211</v>
      </c>
      <c r="D157" s="100" t="s">
        <v>202</v>
      </c>
      <c r="E157" s="100" t="s">
        <v>518</v>
      </c>
      <c r="F157" s="110">
        <v>41458</v>
      </c>
      <c r="G157" s="102">
        <v>919.14</v>
      </c>
      <c r="H157" s="103">
        <v>1</v>
      </c>
      <c r="I157" s="102"/>
      <c r="J157" s="25" t="s">
        <v>1259</v>
      </c>
      <c r="K157" s="104" t="s">
        <v>396</v>
      </c>
      <c r="L157" s="105" t="s">
        <v>712</v>
      </c>
      <c r="M157" s="106" t="s">
        <v>1333</v>
      </c>
      <c r="N157" s="91" t="s">
        <v>150</v>
      </c>
    </row>
    <row r="158" spans="1:14" s="88" customFormat="1" ht="45" hidden="1" customHeight="1">
      <c r="A158" s="87">
        <v>1</v>
      </c>
      <c r="B158" s="99" t="s">
        <v>501</v>
      </c>
      <c r="C158" s="100" t="s">
        <v>766</v>
      </c>
      <c r="D158" s="100" t="s">
        <v>187</v>
      </c>
      <c r="E158" s="100" t="s">
        <v>1017</v>
      </c>
      <c r="F158" s="110">
        <v>40182</v>
      </c>
      <c r="G158" s="102">
        <v>3174.76</v>
      </c>
      <c r="H158" s="103">
        <v>1</v>
      </c>
      <c r="I158" s="102"/>
      <c r="J158" s="17" t="s">
        <v>1345</v>
      </c>
      <c r="K158" s="100" t="s">
        <v>395</v>
      </c>
      <c r="L158" s="105" t="s">
        <v>712</v>
      </c>
      <c r="M158" s="106" t="s">
        <v>564</v>
      </c>
      <c r="N158" s="91" t="s">
        <v>713</v>
      </c>
    </row>
    <row r="159" spans="1:14" s="3" customFormat="1" ht="45.95" hidden="1" customHeight="1">
      <c r="A159" s="60">
        <v>1</v>
      </c>
      <c r="B159" s="33" t="s">
        <v>197</v>
      </c>
      <c r="C159" s="9" t="s">
        <v>568</v>
      </c>
      <c r="D159" s="31"/>
      <c r="E159" s="31" t="s">
        <v>198</v>
      </c>
      <c r="F159" s="18">
        <v>38384</v>
      </c>
      <c r="G159" s="11"/>
      <c r="H159" s="47"/>
      <c r="I159" s="11"/>
      <c r="J159" s="25"/>
      <c r="K159" s="13"/>
      <c r="L159" s="14"/>
      <c r="M159" s="15" t="s">
        <v>564</v>
      </c>
      <c r="N159" s="16" t="s">
        <v>150</v>
      </c>
    </row>
    <row r="160" spans="1:14" s="88" customFormat="1" ht="45" hidden="1" customHeight="1">
      <c r="A160" s="87">
        <v>1</v>
      </c>
      <c r="B160" s="99" t="s">
        <v>193</v>
      </c>
      <c r="C160" s="100" t="s">
        <v>142</v>
      </c>
      <c r="D160" s="100" t="s">
        <v>110</v>
      </c>
      <c r="E160" s="100" t="s">
        <v>92</v>
      </c>
      <c r="F160" s="110">
        <v>35681</v>
      </c>
      <c r="G160" s="102">
        <v>715.02</v>
      </c>
      <c r="H160" s="103">
        <v>1</v>
      </c>
      <c r="I160" s="102"/>
      <c r="J160" s="25" t="s">
        <v>1259</v>
      </c>
      <c r="K160" s="104" t="s">
        <v>396</v>
      </c>
      <c r="L160" s="105" t="s">
        <v>712</v>
      </c>
      <c r="M160" s="106" t="s">
        <v>564</v>
      </c>
      <c r="N160" s="91" t="s">
        <v>150</v>
      </c>
    </row>
    <row r="161" spans="1:14" s="88" customFormat="1" ht="45" hidden="1" customHeight="1">
      <c r="A161" s="87">
        <v>1</v>
      </c>
      <c r="B161" s="99" t="s">
        <v>572</v>
      </c>
      <c r="C161" s="100" t="s">
        <v>776</v>
      </c>
      <c r="D161" s="100" t="s">
        <v>116</v>
      </c>
      <c r="E161" s="100" t="s">
        <v>92</v>
      </c>
      <c r="F161" s="110">
        <v>31564</v>
      </c>
      <c r="G161" s="102">
        <v>589.27</v>
      </c>
      <c r="H161" s="103">
        <v>1</v>
      </c>
      <c r="I161" s="102"/>
      <c r="J161" s="25" t="s">
        <v>1259</v>
      </c>
      <c r="K161" s="104" t="s">
        <v>396</v>
      </c>
      <c r="L161" s="105" t="s">
        <v>712</v>
      </c>
      <c r="M161" s="106" t="s">
        <v>564</v>
      </c>
      <c r="N161" s="91" t="s">
        <v>150</v>
      </c>
    </row>
    <row r="162" spans="1:14" s="88" customFormat="1" ht="45" customHeight="1">
      <c r="A162" s="87">
        <v>1</v>
      </c>
      <c r="B162" s="99" t="s">
        <v>569</v>
      </c>
      <c r="C162" s="100" t="s">
        <v>773</v>
      </c>
      <c r="D162" s="100" t="s">
        <v>144</v>
      </c>
      <c r="E162" s="100" t="s">
        <v>570</v>
      </c>
      <c r="F162" s="110">
        <v>40330</v>
      </c>
      <c r="G162" s="102">
        <v>2380.77</v>
      </c>
      <c r="H162" s="103">
        <v>4</v>
      </c>
      <c r="I162" s="102">
        <f>2380.77*0.85</f>
        <v>2023.6544999999999</v>
      </c>
      <c r="J162" s="17" t="s">
        <v>1346</v>
      </c>
      <c r="K162" s="100" t="s">
        <v>395</v>
      </c>
      <c r="L162" s="105" t="s">
        <v>712</v>
      </c>
      <c r="M162" s="106" t="s">
        <v>564</v>
      </c>
      <c r="N162" s="91" t="s">
        <v>713</v>
      </c>
    </row>
    <row r="163" spans="1:14" s="88" customFormat="1" ht="45" hidden="1" customHeight="1">
      <c r="A163" s="87">
        <v>1</v>
      </c>
      <c r="B163" s="99" t="s">
        <v>192</v>
      </c>
      <c r="C163" s="100" t="s">
        <v>767</v>
      </c>
      <c r="D163" s="100" t="s">
        <v>107</v>
      </c>
      <c r="E163" s="100" t="s">
        <v>130</v>
      </c>
      <c r="F163" s="110">
        <v>36619</v>
      </c>
      <c r="G163" s="102">
        <v>1240.68</v>
      </c>
      <c r="H163" s="103">
        <v>1</v>
      </c>
      <c r="I163" s="102"/>
      <c r="J163" s="25" t="s">
        <v>1259</v>
      </c>
      <c r="K163" s="104" t="s">
        <v>396</v>
      </c>
      <c r="L163" s="105" t="s">
        <v>712</v>
      </c>
      <c r="M163" s="106" t="s">
        <v>564</v>
      </c>
      <c r="N163" s="91" t="s">
        <v>713</v>
      </c>
    </row>
    <row r="164" spans="1:14" s="88" customFormat="1" ht="45" hidden="1" customHeight="1">
      <c r="A164" s="87">
        <v>1</v>
      </c>
      <c r="B164" s="99" t="s">
        <v>183</v>
      </c>
      <c r="C164" s="100" t="s">
        <v>774</v>
      </c>
      <c r="D164" s="100" t="s">
        <v>149</v>
      </c>
      <c r="E164" s="100" t="s">
        <v>92</v>
      </c>
      <c r="F164" s="110">
        <v>36894</v>
      </c>
      <c r="G164" s="102">
        <v>1003.4</v>
      </c>
      <c r="H164" s="103">
        <v>1</v>
      </c>
      <c r="I164" s="102"/>
      <c r="J164" s="25" t="s">
        <v>1259</v>
      </c>
      <c r="K164" s="104" t="s">
        <v>396</v>
      </c>
      <c r="L164" s="105" t="s">
        <v>712</v>
      </c>
      <c r="M164" s="106" t="s">
        <v>564</v>
      </c>
      <c r="N164" s="91" t="s">
        <v>713</v>
      </c>
    </row>
    <row r="165" spans="1:14" s="88" customFormat="1" ht="45" hidden="1" customHeight="1">
      <c r="A165" s="87">
        <v>1</v>
      </c>
      <c r="B165" s="113" t="s">
        <v>1024</v>
      </c>
      <c r="C165" s="112" t="s">
        <v>775</v>
      </c>
      <c r="D165" s="168" t="s">
        <v>107</v>
      </c>
      <c r="E165" s="112" t="s">
        <v>103</v>
      </c>
      <c r="F165" s="110">
        <v>42149</v>
      </c>
      <c r="G165" s="114">
        <v>1239.6500000000001</v>
      </c>
      <c r="H165" s="115">
        <v>1</v>
      </c>
      <c r="I165" s="114"/>
      <c r="J165" s="25" t="s">
        <v>1259</v>
      </c>
      <c r="K165" s="130" t="s">
        <v>396</v>
      </c>
      <c r="L165" s="122" t="s">
        <v>712</v>
      </c>
      <c r="M165" s="117" t="s">
        <v>564</v>
      </c>
      <c r="N165" s="118" t="s">
        <v>713</v>
      </c>
    </row>
    <row r="166" spans="1:14" s="88" customFormat="1" ht="45" hidden="1" customHeight="1">
      <c r="A166" s="87">
        <v>1</v>
      </c>
      <c r="B166" s="99" t="s">
        <v>235</v>
      </c>
      <c r="C166" s="100" t="s">
        <v>768</v>
      </c>
      <c r="D166" s="120" t="s">
        <v>144</v>
      </c>
      <c r="E166" s="120" t="s">
        <v>1025</v>
      </c>
      <c r="F166" s="110">
        <v>39393</v>
      </c>
      <c r="G166" s="169">
        <v>2380.77</v>
      </c>
      <c r="H166" s="103">
        <v>1</v>
      </c>
      <c r="I166" s="169"/>
      <c r="J166" s="17" t="s">
        <v>1347</v>
      </c>
      <c r="K166" s="104" t="s">
        <v>395</v>
      </c>
      <c r="L166" s="105" t="s">
        <v>712</v>
      </c>
      <c r="M166" s="106" t="s">
        <v>564</v>
      </c>
      <c r="N166" s="91" t="s">
        <v>713</v>
      </c>
    </row>
    <row r="167" spans="1:14" s="88" customFormat="1" ht="45" hidden="1" customHeight="1">
      <c r="A167" s="87">
        <v>1</v>
      </c>
      <c r="B167" s="99" t="s">
        <v>152</v>
      </c>
      <c r="C167" s="100" t="s">
        <v>142</v>
      </c>
      <c r="D167" s="100" t="s">
        <v>154</v>
      </c>
      <c r="E167" s="100" t="s">
        <v>153</v>
      </c>
      <c r="F167" s="110">
        <v>38595</v>
      </c>
      <c r="G167" s="102">
        <v>788.29</v>
      </c>
      <c r="H167" s="103">
        <v>1</v>
      </c>
      <c r="I167" s="102"/>
      <c r="J167" s="25" t="s">
        <v>1259</v>
      </c>
      <c r="K167" s="104" t="s">
        <v>396</v>
      </c>
      <c r="L167" s="105" t="s">
        <v>712</v>
      </c>
      <c r="M167" s="106" t="s">
        <v>564</v>
      </c>
      <c r="N167" s="91" t="s">
        <v>150</v>
      </c>
    </row>
    <row r="168" spans="1:14" s="88" customFormat="1" ht="45" hidden="1" customHeight="1">
      <c r="A168" s="87">
        <v>1</v>
      </c>
      <c r="B168" s="99" t="s">
        <v>305</v>
      </c>
      <c r="C168" s="100" t="s">
        <v>769</v>
      </c>
      <c r="D168" s="100" t="s">
        <v>202</v>
      </c>
      <c r="E168" s="100" t="s">
        <v>306</v>
      </c>
      <c r="F168" s="110">
        <v>36708</v>
      </c>
      <c r="G168" s="102">
        <v>919.14</v>
      </c>
      <c r="H168" s="103">
        <v>1</v>
      </c>
      <c r="I168" s="102"/>
      <c r="J168" s="25" t="s">
        <v>1259</v>
      </c>
      <c r="K168" s="104" t="s">
        <v>396</v>
      </c>
      <c r="L168" s="105" t="s">
        <v>712</v>
      </c>
      <c r="M168" s="106" t="s">
        <v>564</v>
      </c>
      <c r="N168" s="91" t="s">
        <v>713</v>
      </c>
    </row>
    <row r="169" spans="1:14" s="88" customFormat="1" ht="45" hidden="1" customHeight="1">
      <c r="A169" s="87">
        <v>1</v>
      </c>
      <c r="B169" s="99" t="s">
        <v>300</v>
      </c>
      <c r="C169" s="100" t="s">
        <v>769</v>
      </c>
      <c r="D169" s="100" t="s">
        <v>140</v>
      </c>
      <c r="E169" s="100" t="s">
        <v>301</v>
      </c>
      <c r="F169" s="110">
        <v>32920</v>
      </c>
      <c r="G169" s="102">
        <v>1108.25</v>
      </c>
      <c r="H169" s="103">
        <v>1</v>
      </c>
      <c r="I169" s="102"/>
      <c r="J169" s="25" t="s">
        <v>1259</v>
      </c>
      <c r="K169" s="104" t="s">
        <v>396</v>
      </c>
      <c r="L169" s="105" t="s">
        <v>712</v>
      </c>
      <c r="M169" s="106" t="s">
        <v>564</v>
      </c>
      <c r="N169" s="91" t="s">
        <v>713</v>
      </c>
    </row>
    <row r="170" spans="1:14" s="88" customFormat="1" ht="45" hidden="1" customHeight="1">
      <c r="A170" s="87">
        <v>1</v>
      </c>
      <c r="B170" s="99" t="s">
        <v>302</v>
      </c>
      <c r="C170" s="100" t="s">
        <v>770</v>
      </c>
      <c r="D170" s="100" t="s">
        <v>140</v>
      </c>
      <c r="E170" s="100" t="s">
        <v>103</v>
      </c>
      <c r="F170" s="110">
        <v>37774</v>
      </c>
      <c r="G170" s="102">
        <v>1110</v>
      </c>
      <c r="H170" s="103">
        <v>1</v>
      </c>
      <c r="I170" s="102"/>
      <c r="J170" s="25" t="s">
        <v>1259</v>
      </c>
      <c r="K170" s="104" t="s">
        <v>396</v>
      </c>
      <c r="L170" s="105" t="s">
        <v>712</v>
      </c>
      <c r="M170" s="106" t="s">
        <v>564</v>
      </c>
      <c r="N170" s="91" t="s">
        <v>713</v>
      </c>
    </row>
    <row r="171" spans="1:14" s="88" customFormat="1" ht="45" hidden="1" customHeight="1">
      <c r="A171" s="87">
        <v>1</v>
      </c>
      <c r="B171" s="99" t="s">
        <v>311</v>
      </c>
      <c r="C171" s="100" t="s">
        <v>571</v>
      </c>
      <c r="D171" s="100" t="s">
        <v>310</v>
      </c>
      <c r="E171" s="100" t="s">
        <v>312</v>
      </c>
      <c r="F171" s="110">
        <v>37773</v>
      </c>
      <c r="G171" s="102">
        <v>396.54</v>
      </c>
      <c r="H171" s="103" t="s">
        <v>714</v>
      </c>
      <c r="I171" s="102"/>
      <c r="J171" s="25" t="s">
        <v>1259</v>
      </c>
      <c r="K171" s="104" t="s">
        <v>396</v>
      </c>
      <c r="L171" s="105" t="s">
        <v>712</v>
      </c>
      <c r="M171" s="106" t="s">
        <v>564</v>
      </c>
      <c r="N171" s="91" t="s">
        <v>713</v>
      </c>
    </row>
    <row r="172" spans="1:14" s="88" customFormat="1" ht="45" hidden="1" customHeight="1">
      <c r="A172" s="87">
        <v>1</v>
      </c>
      <c r="B172" s="99" t="s">
        <v>339</v>
      </c>
      <c r="C172" s="100" t="s">
        <v>571</v>
      </c>
      <c r="D172" s="100" t="s">
        <v>310</v>
      </c>
      <c r="E172" s="100" t="s">
        <v>9</v>
      </c>
      <c r="F172" s="110">
        <v>39041</v>
      </c>
      <c r="G172" s="102">
        <v>396.54</v>
      </c>
      <c r="H172" s="103" t="s">
        <v>714</v>
      </c>
      <c r="I172" s="102"/>
      <c r="J172" s="25" t="s">
        <v>1259</v>
      </c>
      <c r="K172" s="104" t="s">
        <v>396</v>
      </c>
      <c r="L172" s="105" t="s">
        <v>712</v>
      </c>
      <c r="M172" s="106" t="s">
        <v>564</v>
      </c>
      <c r="N172" s="91" t="s">
        <v>713</v>
      </c>
    </row>
    <row r="173" spans="1:14" s="88" customFormat="1" ht="45" hidden="1" customHeight="1">
      <c r="A173" s="87">
        <v>1</v>
      </c>
      <c r="B173" s="99" t="s">
        <v>459</v>
      </c>
      <c r="C173" s="100" t="s">
        <v>254</v>
      </c>
      <c r="D173" s="100" t="s">
        <v>310</v>
      </c>
      <c r="E173" s="100" t="s">
        <v>458</v>
      </c>
      <c r="F173" s="110">
        <v>40085</v>
      </c>
      <c r="G173" s="102">
        <v>300</v>
      </c>
      <c r="H173" s="103">
        <v>1</v>
      </c>
      <c r="I173" s="102"/>
      <c r="J173" s="17" t="s">
        <v>1348</v>
      </c>
      <c r="K173" s="100" t="s">
        <v>395</v>
      </c>
      <c r="L173" s="109" t="s">
        <v>712</v>
      </c>
      <c r="M173" s="106" t="s">
        <v>564</v>
      </c>
      <c r="N173" s="91" t="s">
        <v>713</v>
      </c>
    </row>
    <row r="174" spans="1:14" s="88" customFormat="1" ht="45" hidden="1" customHeight="1">
      <c r="A174" s="87">
        <v>1</v>
      </c>
      <c r="B174" s="99" t="s">
        <v>457</v>
      </c>
      <c r="C174" s="100" t="s">
        <v>254</v>
      </c>
      <c r="D174" s="100" t="s">
        <v>310</v>
      </c>
      <c r="E174" s="100" t="s">
        <v>92</v>
      </c>
      <c r="F174" s="110">
        <v>40085</v>
      </c>
      <c r="G174" s="102">
        <v>300</v>
      </c>
      <c r="H174" s="103">
        <v>1</v>
      </c>
      <c r="I174" s="102"/>
      <c r="J174" s="17" t="s">
        <v>1349</v>
      </c>
      <c r="K174" s="100" t="s">
        <v>395</v>
      </c>
      <c r="L174" s="109" t="s">
        <v>712</v>
      </c>
      <c r="M174" s="106" t="s">
        <v>564</v>
      </c>
      <c r="N174" s="91" t="s">
        <v>713</v>
      </c>
    </row>
    <row r="175" spans="1:14" s="88" customFormat="1" ht="45" hidden="1" customHeight="1">
      <c r="A175" s="87">
        <v>1</v>
      </c>
      <c r="B175" s="99" t="s">
        <v>253</v>
      </c>
      <c r="C175" s="100" t="s">
        <v>254</v>
      </c>
      <c r="D175" s="100" t="s">
        <v>410</v>
      </c>
      <c r="E175" s="100" t="s">
        <v>518</v>
      </c>
      <c r="F175" s="110">
        <v>39630</v>
      </c>
      <c r="G175" s="102">
        <v>300</v>
      </c>
      <c r="H175" s="103">
        <v>1</v>
      </c>
      <c r="I175" s="102"/>
      <c r="J175" s="17" t="s">
        <v>1350</v>
      </c>
      <c r="K175" s="100" t="s">
        <v>395</v>
      </c>
      <c r="L175" s="109" t="s">
        <v>712</v>
      </c>
      <c r="M175" s="106" t="s">
        <v>564</v>
      </c>
      <c r="N175" s="91" t="s">
        <v>713</v>
      </c>
    </row>
    <row r="176" spans="1:14" s="88" customFormat="1" ht="45" hidden="1" customHeight="1">
      <c r="A176" s="87">
        <v>1</v>
      </c>
      <c r="B176" s="99" t="s">
        <v>308</v>
      </c>
      <c r="C176" s="100" t="s">
        <v>142</v>
      </c>
      <c r="D176" s="100" t="s">
        <v>116</v>
      </c>
      <c r="E176" s="100" t="s">
        <v>198</v>
      </c>
      <c r="F176" s="110">
        <v>36976</v>
      </c>
      <c r="G176" s="102">
        <v>589.27</v>
      </c>
      <c r="H176" s="103">
        <v>1</v>
      </c>
      <c r="I176" s="102"/>
      <c r="J176" s="25" t="s">
        <v>1259</v>
      </c>
      <c r="K176" s="104" t="s">
        <v>396</v>
      </c>
      <c r="L176" s="105" t="s">
        <v>712</v>
      </c>
      <c r="M176" s="106" t="s">
        <v>564</v>
      </c>
      <c r="N176" s="91" t="s">
        <v>150</v>
      </c>
    </row>
    <row r="177" spans="1:15" s="88" customFormat="1" ht="45" hidden="1" customHeight="1">
      <c r="A177" s="87">
        <v>1</v>
      </c>
      <c r="B177" s="99" t="s">
        <v>309</v>
      </c>
      <c r="C177" s="100" t="s">
        <v>402</v>
      </c>
      <c r="D177" s="100" t="s">
        <v>112</v>
      </c>
      <c r="E177" s="100" t="s">
        <v>92</v>
      </c>
      <c r="F177" s="110">
        <v>38474</v>
      </c>
      <c r="G177" s="102">
        <v>641.11</v>
      </c>
      <c r="H177" s="103">
        <v>1</v>
      </c>
      <c r="I177" s="102"/>
      <c r="J177" s="25" t="s">
        <v>1259</v>
      </c>
      <c r="K177" s="104" t="s">
        <v>396</v>
      </c>
      <c r="L177" s="105" t="s">
        <v>712</v>
      </c>
      <c r="M177" s="106" t="s">
        <v>564</v>
      </c>
      <c r="N177" s="91" t="s">
        <v>713</v>
      </c>
    </row>
    <row r="178" spans="1:15" s="88" customFormat="1" ht="45" hidden="1" customHeight="1">
      <c r="A178" s="87">
        <v>1</v>
      </c>
      <c r="B178" s="99" t="s">
        <v>573</v>
      </c>
      <c r="C178" s="100" t="s">
        <v>771</v>
      </c>
      <c r="D178" s="100" t="s">
        <v>116</v>
      </c>
      <c r="E178" s="100" t="s">
        <v>186</v>
      </c>
      <c r="F178" s="110">
        <v>36708</v>
      </c>
      <c r="G178" s="102">
        <v>589.27</v>
      </c>
      <c r="H178" s="103">
        <v>1</v>
      </c>
      <c r="I178" s="102"/>
      <c r="J178" s="25" t="s">
        <v>1259</v>
      </c>
      <c r="K178" s="104" t="s">
        <v>396</v>
      </c>
      <c r="L178" s="105" t="s">
        <v>712</v>
      </c>
      <c r="M178" s="106" t="s">
        <v>564</v>
      </c>
      <c r="N178" s="91" t="s">
        <v>713</v>
      </c>
    </row>
    <row r="179" spans="1:15" s="88" customFormat="1" ht="45" hidden="1" customHeight="1">
      <c r="A179" s="87">
        <v>1</v>
      </c>
      <c r="B179" s="170" t="s">
        <v>265</v>
      </c>
      <c r="C179" s="100" t="s">
        <v>1026</v>
      </c>
      <c r="D179" s="100" t="s">
        <v>116</v>
      </c>
      <c r="E179" s="100" t="s">
        <v>517</v>
      </c>
      <c r="F179" s="110">
        <v>39745</v>
      </c>
      <c r="G179" s="102">
        <v>589.27</v>
      </c>
      <c r="H179" s="103">
        <v>1</v>
      </c>
      <c r="I179" s="102"/>
      <c r="J179" s="25" t="s">
        <v>1259</v>
      </c>
      <c r="K179" s="104" t="s">
        <v>396</v>
      </c>
      <c r="L179" s="105" t="s">
        <v>712</v>
      </c>
      <c r="M179" s="106" t="s">
        <v>564</v>
      </c>
      <c r="N179" s="91" t="s">
        <v>150</v>
      </c>
    </row>
    <row r="180" spans="1:15" s="88" customFormat="1" ht="45" hidden="1" customHeight="1">
      <c r="A180" s="87">
        <v>1</v>
      </c>
      <c r="B180" s="99" t="s">
        <v>264</v>
      </c>
      <c r="C180" s="100" t="s">
        <v>185</v>
      </c>
      <c r="D180" s="100" t="s">
        <v>134</v>
      </c>
      <c r="E180" s="100" t="s">
        <v>92</v>
      </c>
      <c r="F180" s="110">
        <v>36678</v>
      </c>
      <c r="G180" s="102">
        <v>521.72</v>
      </c>
      <c r="H180" s="103">
        <v>1</v>
      </c>
      <c r="I180" s="102"/>
      <c r="J180" s="25" t="s">
        <v>1259</v>
      </c>
      <c r="K180" s="104" t="s">
        <v>396</v>
      </c>
      <c r="L180" s="105" t="s">
        <v>712</v>
      </c>
      <c r="M180" s="106" t="s">
        <v>564</v>
      </c>
      <c r="N180" s="91" t="s">
        <v>713</v>
      </c>
    </row>
    <row r="181" spans="1:15" s="88" customFormat="1" ht="45" hidden="1" customHeight="1">
      <c r="A181" s="87">
        <v>1</v>
      </c>
      <c r="B181" s="99" t="s">
        <v>275</v>
      </c>
      <c r="C181" s="100" t="s">
        <v>772</v>
      </c>
      <c r="D181" s="100" t="s">
        <v>187</v>
      </c>
      <c r="E181" s="100" t="s">
        <v>103</v>
      </c>
      <c r="F181" s="110">
        <v>39433</v>
      </c>
      <c r="G181" s="102">
        <v>3174.76</v>
      </c>
      <c r="H181" s="103">
        <v>1</v>
      </c>
      <c r="I181" s="102"/>
      <c r="J181" s="17" t="s">
        <v>1351</v>
      </c>
      <c r="K181" s="104" t="s">
        <v>395</v>
      </c>
      <c r="L181" s="105" t="s">
        <v>712</v>
      </c>
      <c r="M181" s="106" t="s">
        <v>564</v>
      </c>
      <c r="N181" s="91" t="s">
        <v>713</v>
      </c>
    </row>
    <row r="182" spans="1:15" s="88" customFormat="1" ht="45" hidden="1" customHeight="1">
      <c r="A182" s="87">
        <v>1</v>
      </c>
      <c r="B182" s="99" t="s">
        <v>455</v>
      </c>
      <c r="C182" s="100" t="s">
        <v>574</v>
      </c>
      <c r="D182" s="100" t="s">
        <v>194</v>
      </c>
      <c r="E182" s="100" t="s">
        <v>92</v>
      </c>
      <c r="F182" s="110">
        <v>40042</v>
      </c>
      <c r="G182" s="102">
        <v>2909.9</v>
      </c>
      <c r="H182" s="103">
        <v>1</v>
      </c>
      <c r="I182" s="102"/>
      <c r="J182" s="17" t="s">
        <v>1352</v>
      </c>
      <c r="K182" s="104" t="s">
        <v>395</v>
      </c>
      <c r="L182" s="105" t="s">
        <v>712</v>
      </c>
      <c r="M182" s="106" t="s">
        <v>499</v>
      </c>
      <c r="N182" s="91" t="s">
        <v>713</v>
      </c>
    </row>
    <row r="183" spans="1:15" s="88" customFormat="1" ht="45" customHeight="1">
      <c r="A183" s="87">
        <v>1</v>
      </c>
      <c r="B183" s="99" t="s">
        <v>436</v>
      </c>
      <c r="C183" s="100" t="s">
        <v>778</v>
      </c>
      <c r="D183" s="100" t="s">
        <v>187</v>
      </c>
      <c r="E183" s="100" t="s">
        <v>435</v>
      </c>
      <c r="F183" s="110">
        <v>40057</v>
      </c>
      <c r="G183" s="102">
        <v>3174.76</v>
      </c>
      <c r="H183" s="103">
        <v>2</v>
      </c>
      <c r="I183" s="102">
        <v>3016.02</v>
      </c>
      <c r="J183" s="17" t="s">
        <v>1353</v>
      </c>
      <c r="K183" s="100" t="s">
        <v>395</v>
      </c>
      <c r="L183" s="146" t="s">
        <v>712</v>
      </c>
      <c r="M183" s="106" t="s">
        <v>499</v>
      </c>
      <c r="N183" s="91" t="s">
        <v>150</v>
      </c>
    </row>
    <row r="184" spans="1:15" s="1" customFormat="1" ht="57" hidden="1" customHeight="1">
      <c r="A184" s="60">
        <v>1</v>
      </c>
      <c r="B184" s="8" t="s">
        <v>285</v>
      </c>
      <c r="C184" s="9" t="s">
        <v>575</v>
      </c>
      <c r="D184" s="9" t="s">
        <v>246</v>
      </c>
      <c r="E184" s="9" t="s">
        <v>1354</v>
      </c>
      <c r="F184" s="18">
        <v>37167</v>
      </c>
      <c r="G184" s="11">
        <v>1600</v>
      </c>
      <c r="H184" s="12">
        <v>1</v>
      </c>
      <c r="I184" s="11"/>
      <c r="J184" s="17" t="s">
        <v>1355</v>
      </c>
      <c r="K184" s="50" t="s">
        <v>398</v>
      </c>
      <c r="L184" s="66" t="s">
        <v>1356</v>
      </c>
      <c r="M184" s="15" t="s">
        <v>499</v>
      </c>
      <c r="N184" s="16" t="s">
        <v>713</v>
      </c>
    </row>
    <row r="185" spans="1:15" s="88" customFormat="1" ht="45" hidden="1" customHeight="1">
      <c r="A185" s="87">
        <v>1</v>
      </c>
      <c r="B185" s="99" t="s">
        <v>294</v>
      </c>
      <c r="C185" s="100" t="s">
        <v>142</v>
      </c>
      <c r="D185" s="100" t="s">
        <v>112</v>
      </c>
      <c r="E185" s="100" t="s">
        <v>92</v>
      </c>
      <c r="F185" s="110">
        <v>32601</v>
      </c>
      <c r="G185" s="102">
        <v>641.11</v>
      </c>
      <c r="H185" s="103">
        <v>1</v>
      </c>
      <c r="I185" s="102"/>
      <c r="J185" s="25" t="s">
        <v>1259</v>
      </c>
      <c r="K185" s="104" t="s">
        <v>396</v>
      </c>
      <c r="L185" s="105" t="s">
        <v>712</v>
      </c>
      <c r="M185" s="106" t="s">
        <v>499</v>
      </c>
      <c r="N185" s="91" t="s">
        <v>150</v>
      </c>
    </row>
    <row r="186" spans="1:15" s="88" customFormat="1" ht="45" hidden="1" customHeight="1">
      <c r="A186" s="87">
        <v>1</v>
      </c>
      <c r="B186" s="99" t="s">
        <v>155</v>
      </c>
      <c r="C186" s="100" t="s">
        <v>777</v>
      </c>
      <c r="D186" s="100" t="s">
        <v>107</v>
      </c>
      <c r="E186" s="100" t="s">
        <v>16</v>
      </c>
      <c r="F186" s="110">
        <v>38839</v>
      </c>
      <c r="G186" s="151">
        <v>1183</v>
      </c>
      <c r="H186" s="103">
        <v>1</v>
      </c>
      <c r="I186" s="151"/>
      <c r="J186" s="44" t="s">
        <v>1259</v>
      </c>
      <c r="K186" s="104" t="s">
        <v>396</v>
      </c>
      <c r="L186" s="105" t="s">
        <v>712</v>
      </c>
      <c r="M186" s="106" t="s">
        <v>499</v>
      </c>
      <c r="N186" s="91" t="s">
        <v>150</v>
      </c>
    </row>
    <row r="187" spans="1:15" s="88" customFormat="1" ht="45" customHeight="1">
      <c r="A187" s="87">
        <v>1</v>
      </c>
      <c r="B187" s="99" t="s">
        <v>454</v>
      </c>
      <c r="C187" s="100" t="s">
        <v>576</v>
      </c>
      <c r="D187" s="100" t="s">
        <v>136</v>
      </c>
      <c r="E187" s="100" t="s">
        <v>130</v>
      </c>
      <c r="F187" s="110">
        <v>38322</v>
      </c>
      <c r="G187" s="151">
        <v>2645.64</v>
      </c>
      <c r="H187" s="103" t="s">
        <v>314</v>
      </c>
      <c r="I187" s="151">
        <v>2248.79</v>
      </c>
      <c r="J187" s="49" t="s">
        <v>1357</v>
      </c>
      <c r="K187" s="104" t="s">
        <v>395</v>
      </c>
      <c r="L187" s="105" t="s">
        <v>712</v>
      </c>
      <c r="M187" s="106" t="s">
        <v>499</v>
      </c>
      <c r="N187" s="91" t="s">
        <v>150</v>
      </c>
    </row>
    <row r="188" spans="1:15" s="3" customFormat="1" ht="45.95" hidden="1" customHeight="1">
      <c r="A188" s="60">
        <v>1</v>
      </c>
      <c r="B188" s="8" t="s">
        <v>1358</v>
      </c>
      <c r="C188" s="9" t="s">
        <v>1359</v>
      </c>
      <c r="D188" s="9" t="s">
        <v>110</v>
      </c>
      <c r="E188" s="31" t="s">
        <v>130</v>
      </c>
      <c r="F188" s="18">
        <v>42404</v>
      </c>
      <c r="G188" s="11">
        <v>715.02</v>
      </c>
      <c r="H188" s="19" t="s">
        <v>102</v>
      </c>
      <c r="I188" s="11"/>
      <c r="J188" s="17" t="s">
        <v>1360</v>
      </c>
      <c r="K188" s="50" t="s">
        <v>398</v>
      </c>
      <c r="L188" s="51" t="s">
        <v>1264</v>
      </c>
      <c r="M188" s="15" t="s">
        <v>499</v>
      </c>
      <c r="N188" s="16" t="s">
        <v>150</v>
      </c>
      <c r="O188" s="4"/>
    </row>
    <row r="189" spans="1:15" s="88" customFormat="1" ht="45" hidden="1" customHeight="1">
      <c r="A189" s="87">
        <v>1</v>
      </c>
      <c r="B189" s="99" t="s">
        <v>329</v>
      </c>
      <c r="C189" s="100" t="s">
        <v>1361</v>
      </c>
      <c r="D189" s="100" t="s">
        <v>107</v>
      </c>
      <c r="E189" s="100" t="s">
        <v>331</v>
      </c>
      <c r="F189" s="110">
        <v>34547</v>
      </c>
      <c r="G189" s="102">
        <v>1240.68</v>
      </c>
      <c r="H189" s="103">
        <v>1</v>
      </c>
      <c r="I189" s="102"/>
      <c r="J189" s="25" t="s">
        <v>1259</v>
      </c>
      <c r="K189" s="104" t="s">
        <v>396</v>
      </c>
      <c r="L189" s="105" t="s">
        <v>712</v>
      </c>
      <c r="M189" s="106" t="s">
        <v>499</v>
      </c>
      <c r="N189" s="91" t="s">
        <v>150</v>
      </c>
    </row>
    <row r="190" spans="1:15" s="88" customFormat="1" ht="45" hidden="1" customHeight="1">
      <c r="A190" s="87">
        <v>1</v>
      </c>
      <c r="B190" s="99" t="s">
        <v>247</v>
      </c>
      <c r="C190" s="100" t="s">
        <v>1028</v>
      </c>
      <c r="D190" s="100" t="s">
        <v>149</v>
      </c>
      <c r="E190" s="100" t="s">
        <v>92</v>
      </c>
      <c r="F190" s="110">
        <v>39538</v>
      </c>
      <c r="G190" s="102">
        <v>1003.4</v>
      </c>
      <c r="H190" s="103">
        <v>1</v>
      </c>
      <c r="I190" s="102"/>
      <c r="J190" s="25" t="s">
        <v>1362</v>
      </c>
      <c r="K190" s="142" t="s">
        <v>396</v>
      </c>
      <c r="L190" s="105" t="s">
        <v>712</v>
      </c>
      <c r="M190" s="106" t="s">
        <v>499</v>
      </c>
      <c r="N190" s="91" t="s">
        <v>150</v>
      </c>
    </row>
    <row r="191" spans="1:15" s="88" customFormat="1" ht="45" hidden="1" customHeight="1">
      <c r="A191" s="87">
        <v>1</v>
      </c>
      <c r="B191" s="99" t="s">
        <v>297</v>
      </c>
      <c r="C191" s="100" t="s">
        <v>1028</v>
      </c>
      <c r="D191" s="100" t="s">
        <v>230</v>
      </c>
      <c r="E191" s="100" t="s">
        <v>92</v>
      </c>
      <c r="F191" s="110">
        <v>38838</v>
      </c>
      <c r="G191" s="102">
        <v>1836.02</v>
      </c>
      <c r="H191" s="103">
        <v>1</v>
      </c>
      <c r="I191" s="102"/>
      <c r="J191" s="25" t="s">
        <v>1259</v>
      </c>
      <c r="K191" s="104" t="s">
        <v>396</v>
      </c>
      <c r="L191" s="105" t="s">
        <v>712</v>
      </c>
      <c r="M191" s="106" t="s">
        <v>499</v>
      </c>
      <c r="N191" s="91" t="s">
        <v>150</v>
      </c>
    </row>
    <row r="192" spans="1:15" s="88" customFormat="1" ht="45" hidden="1" customHeight="1">
      <c r="A192" s="87">
        <v>1</v>
      </c>
      <c r="B192" s="99" t="s">
        <v>1363</v>
      </c>
      <c r="C192" s="100" t="s">
        <v>1029</v>
      </c>
      <c r="D192" s="100" t="s">
        <v>144</v>
      </c>
      <c r="E192" s="100" t="s">
        <v>1364</v>
      </c>
      <c r="F192" s="101">
        <v>42620</v>
      </c>
      <c r="G192" s="102">
        <v>2380.77</v>
      </c>
      <c r="H192" s="103">
        <v>1</v>
      </c>
      <c r="I192" s="102"/>
      <c r="J192" s="17" t="s">
        <v>1365</v>
      </c>
      <c r="K192" s="100" t="s">
        <v>395</v>
      </c>
      <c r="L192" s="109" t="s">
        <v>712</v>
      </c>
      <c r="M192" s="106" t="s">
        <v>779</v>
      </c>
      <c r="N192" s="91" t="s">
        <v>713</v>
      </c>
    </row>
    <row r="193" spans="1:14" s="88" customFormat="1" ht="45" hidden="1" customHeight="1">
      <c r="A193" s="87">
        <v>1</v>
      </c>
      <c r="B193" s="99" t="s">
        <v>133</v>
      </c>
      <c r="C193" s="100" t="s">
        <v>142</v>
      </c>
      <c r="D193" s="100" t="s">
        <v>134</v>
      </c>
      <c r="E193" s="100" t="s">
        <v>108</v>
      </c>
      <c r="F193" s="110">
        <v>36283</v>
      </c>
      <c r="G193" s="102">
        <v>521.72</v>
      </c>
      <c r="H193" s="103">
        <v>1</v>
      </c>
      <c r="I193" s="102"/>
      <c r="J193" s="25" t="s">
        <v>1259</v>
      </c>
      <c r="K193" s="104" t="s">
        <v>396</v>
      </c>
      <c r="L193" s="105" t="s">
        <v>712</v>
      </c>
      <c r="M193" s="106" t="s">
        <v>779</v>
      </c>
      <c r="N193" s="91" t="s">
        <v>150</v>
      </c>
    </row>
    <row r="194" spans="1:14" s="88" customFormat="1" ht="45" hidden="1" customHeight="1">
      <c r="A194" s="87">
        <v>1</v>
      </c>
      <c r="B194" s="99" t="s">
        <v>128</v>
      </c>
      <c r="C194" s="100" t="s">
        <v>464</v>
      </c>
      <c r="D194" s="100" t="s">
        <v>131</v>
      </c>
      <c r="E194" s="100" t="s">
        <v>130</v>
      </c>
      <c r="F194" s="110">
        <v>34213</v>
      </c>
      <c r="G194" s="102">
        <v>1373.12</v>
      </c>
      <c r="H194" s="103">
        <v>1</v>
      </c>
      <c r="I194" s="102"/>
      <c r="J194" s="25" t="s">
        <v>1259</v>
      </c>
      <c r="K194" s="104" t="s">
        <v>396</v>
      </c>
      <c r="L194" s="105" t="s">
        <v>712</v>
      </c>
      <c r="M194" s="106" t="s">
        <v>779</v>
      </c>
      <c r="N194" s="91" t="s">
        <v>713</v>
      </c>
    </row>
    <row r="195" spans="1:14" s="88" customFormat="1" ht="45" hidden="1" customHeight="1">
      <c r="A195" s="87">
        <v>1</v>
      </c>
      <c r="B195" s="99" t="s">
        <v>515</v>
      </c>
      <c r="C195" s="100" t="s">
        <v>1030</v>
      </c>
      <c r="D195" s="100" t="s">
        <v>151</v>
      </c>
      <c r="E195" s="100" t="s">
        <v>516</v>
      </c>
      <c r="F195" s="110">
        <v>40546</v>
      </c>
      <c r="G195" s="102">
        <v>846.59</v>
      </c>
      <c r="H195" s="103" t="s">
        <v>714</v>
      </c>
      <c r="I195" s="102"/>
      <c r="J195" s="25" t="s">
        <v>1259</v>
      </c>
      <c r="K195" s="100" t="s">
        <v>396</v>
      </c>
      <c r="L195" s="109" t="s">
        <v>712</v>
      </c>
      <c r="M195" s="106" t="s">
        <v>779</v>
      </c>
      <c r="N195" s="91" t="s">
        <v>713</v>
      </c>
    </row>
    <row r="196" spans="1:14" s="88" customFormat="1" ht="45" hidden="1" customHeight="1">
      <c r="A196" s="87">
        <v>1</v>
      </c>
      <c r="B196" s="99" t="s">
        <v>1031</v>
      </c>
      <c r="C196" s="100" t="s">
        <v>1032</v>
      </c>
      <c r="D196" s="100" t="s">
        <v>149</v>
      </c>
      <c r="E196" s="100" t="s">
        <v>1033</v>
      </c>
      <c r="F196" s="110">
        <v>42044</v>
      </c>
      <c r="G196" s="102">
        <v>1003.4</v>
      </c>
      <c r="H196" s="103">
        <v>1</v>
      </c>
      <c r="I196" s="102"/>
      <c r="J196" s="25" t="s">
        <v>1259</v>
      </c>
      <c r="K196" s="100" t="s">
        <v>396</v>
      </c>
      <c r="L196" s="109" t="s">
        <v>712</v>
      </c>
      <c r="M196" s="106" t="s">
        <v>779</v>
      </c>
      <c r="N196" s="91" t="s">
        <v>713</v>
      </c>
    </row>
    <row r="197" spans="1:14" s="88" customFormat="1" ht="45" hidden="1" customHeight="1">
      <c r="A197" s="87">
        <v>1</v>
      </c>
      <c r="B197" s="135" t="s">
        <v>453</v>
      </c>
      <c r="C197" s="120" t="s">
        <v>452</v>
      </c>
      <c r="D197" s="143" t="s">
        <v>123</v>
      </c>
      <c r="E197" s="120" t="s">
        <v>1034</v>
      </c>
      <c r="F197" s="110">
        <v>39990</v>
      </c>
      <c r="G197" s="102">
        <v>2080.58</v>
      </c>
      <c r="H197" s="103">
        <v>1</v>
      </c>
      <c r="I197" s="102"/>
      <c r="J197" s="25" t="s">
        <v>1259</v>
      </c>
      <c r="K197" s="107" t="s">
        <v>396</v>
      </c>
      <c r="L197" s="105" t="s">
        <v>712</v>
      </c>
      <c r="M197" s="106" t="s">
        <v>577</v>
      </c>
      <c r="N197" s="91" t="s">
        <v>713</v>
      </c>
    </row>
    <row r="198" spans="1:14" s="88" customFormat="1" ht="45" hidden="1" customHeight="1">
      <c r="A198" s="87">
        <v>1</v>
      </c>
      <c r="B198" s="135" t="s">
        <v>1035</v>
      </c>
      <c r="C198" s="100" t="s">
        <v>1036</v>
      </c>
      <c r="D198" s="143" t="s">
        <v>246</v>
      </c>
      <c r="E198" s="120" t="s">
        <v>511</v>
      </c>
      <c r="F198" s="110">
        <v>41579</v>
      </c>
      <c r="G198" s="102">
        <v>1500</v>
      </c>
      <c r="H198" s="103">
        <v>1</v>
      </c>
      <c r="I198" s="102"/>
      <c r="J198" s="25" t="s">
        <v>1259</v>
      </c>
      <c r="K198" s="107" t="s">
        <v>396</v>
      </c>
      <c r="L198" s="105" t="s">
        <v>712</v>
      </c>
      <c r="M198" s="106" t="s">
        <v>577</v>
      </c>
      <c r="N198" s="91" t="s">
        <v>150</v>
      </c>
    </row>
    <row r="199" spans="1:14" s="88" customFormat="1" ht="45" hidden="1" customHeight="1">
      <c r="A199" s="87">
        <v>1</v>
      </c>
      <c r="B199" s="99" t="s">
        <v>105</v>
      </c>
      <c r="C199" s="100" t="s">
        <v>142</v>
      </c>
      <c r="D199" s="100" t="s">
        <v>107</v>
      </c>
      <c r="E199" s="100" t="s">
        <v>106</v>
      </c>
      <c r="F199" s="110">
        <v>38391</v>
      </c>
      <c r="G199" s="102">
        <v>1240.68</v>
      </c>
      <c r="H199" s="103" t="s">
        <v>102</v>
      </c>
      <c r="I199" s="102"/>
      <c r="J199" s="25" t="s">
        <v>1259</v>
      </c>
      <c r="K199" s="107" t="s">
        <v>396</v>
      </c>
      <c r="L199" s="105" t="s">
        <v>712</v>
      </c>
      <c r="M199" s="106" t="s">
        <v>577</v>
      </c>
      <c r="N199" s="91" t="s">
        <v>150</v>
      </c>
    </row>
    <row r="200" spans="1:14" s="88" customFormat="1" ht="45" hidden="1" customHeight="1">
      <c r="A200" s="87">
        <v>1</v>
      </c>
      <c r="B200" s="99" t="s">
        <v>590</v>
      </c>
      <c r="C200" s="120" t="s">
        <v>1037</v>
      </c>
      <c r="D200" s="120" t="s">
        <v>187</v>
      </c>
      <c r="E200" s="100" t="s">
        <v>592</v>
      </c>
      <c r="F200" s="110">
        <v>40360</v>
      </c>
      <c r="G200" s="102">
        <v>3174.76</v>
      </c>
      <c r="H200" s="103">
        <v>1</v>
      </c>
      <c r="I200" s="102"/>
      <c r="J200" s="17" t="s">
        <v>1366</v>
      </c>
      <c r="K200" s="104" t="s">
        <v>395</v>
      </c>
      <c r="L200" s="109" t="s">
        <v>712</v>
      </c>
      <c r="M200" s="106" t="s">
        <v>780</v>
      </c>
      <c r="N200" s="91" t="s">
        <v>150</v>
      </c>
    </row>
    <row r="201" spans="1:14" s="88" customFormat="1" ht="45" hidden="1" customHeight="1">
      <c r="A201" s="87">
        <v>1</v>
      </c>
      <c r="B201" s="99" t="s">
        <v>782</v>
      </c>
      <c r="C201" s="100" t="s">
        <v>142</v>
      </c>
      <c r="D201" s="100" t="s">
        <v>109</v>
      </c>
      <c r="E201" s="100" t="s">
        <v>92</v>
      </c>
      <c r="F201" s="110">
        <v>35704</v>
      </c>
      <c r="G201" s="102">
        <v>846.59</v>
      </c>
      <c r="H201" s="103">
        <v>1</v>
      </c>
      <c r="I201" s="102"/>
      <c r="J201" s="25" t="s">
        <v>1259</v>
      </c>
      <c r="K201" s="104" t="s">
        <v>396</v>
      </c>
      <c r="L201" s="105" t="s">
        <v>712</v>
      </c>
      <c r="M201" s="106" t="s">
        <v>780</v>
      </c>
      <c r="N201" s="91" t="s">
        <v>150</v>
      </c>
    </row>
    <row r="202" spans="1:14" s="88" customFormat="1" ht="45" hidden="1" customHeight="1">
      <c r="A202" s="87">
        <v>1</v>
      </c>
      <c r="B202" s="99" t="s">
        <v>1038</v>
      </c>
      <c r="C202" s="100" t="s">
        <v>1039</v>
      </c>
      <c r="D202" s="100" t="s">
        <v>136</v>
      </c>
      <c r="E202" s="100" t="s">
        <v>1040</v>
      </c>
      <c r="F202" s="110">
        <v>41858</v>
      </c>
      <c r="G202" s="102">
        <v>2645.64</v>
      </c>
      <c r="H202" s="103">
        <v>1</v>
      </c>
      <c r="I202" s="102"/>
      <c r="J202" s="17" t="s">
        <v>1367</v>
      </c>
      <c r="K202" s="104" t="s">
        <v>395</v>
      </c>
      <c r="L202" s="106" t="s">
        <v>712</v>
      </c>
      <c r="M202" s="106" t="s">
        <v>780</v>
      </c>
      <c r="N202" s="91" t="s">
        <v>713</v>
      </c>
    </row>
    <row r="203" spans="1:14" s="3" customFormat="1" ht="45.95" hidden="1" customHeight="1">
      <c r="A203" s="60">
        <v>1</v>
      </c>
      <c r="B203" s="8" t="s">
        <v>1626</v>
      </c>
      <c r="C203" s="9" t="s">
        <v>1625</v>
      </c>
      <c r="D203" s="9" t="s">
        <v>127</v>
      </c>
      <c r="E203" s="9" t="s">
        <v>225</v>
      </c>
      <c r="F203" s="18">
        <v>42779</v>
      </c>
      <c r="G203" s="35">
        <v>2034.08</v>
      </c>
      <c r="H203" s="19">
        <v>1</v>
      </c>
      <c r="I203" s="11"/>
      <c r="J203" s="17" t="s">
        <v>1622</v>
      </c>
      <c r="K203" s="5" t="s">
        <v>395</v>
      </c>
      <c r="L203" s="79" t="s">
        <v>1624</v>
      </c>
      <c r="M203" s="15" t="s">
        <v>780</v>
      </c>
      <c r="N203" s="16" t="s">
        <v>713</v>
      </c>
    </row>
    <row r="204" spans="1:14" s="88" customFormat="1" ht="45" customHeight="1">
      <c r="A204" s="87">
        <v>1</v>
      </c>
      <c r="B204" s="99" t="s">
        <v>495</v>
      </c>
      <c r="C204" s="100" t="s">
        <v>1041</v>
      </c>
      <c r="D204" s="100" t="s">
        <v>136</v>
      </c>
      <c r="E204" s="100" t="s">
        <v>494</v>
      </c>
      <c r="F204" s="110">
        <v>40238</v>
      </c>
      <c r="G204" s="102">
        <v>2645.64</v>
      </c>
      <c r="H204" s="103">
        <v>3</v>
      </c>
      <c r="I204" s="102">
        <f>2645.64*0.9</f>
        <v>2381.076</v>
      </c>
      <c r="J204" s="17" t="s">
        <v>1368</v>
      </c>
      <c r="K204" s="100" t="s">
        <v>395</v>
      </c>
      <c r="L204" s="105" t="s">
        <v>712</v>
      </c>
      <c r="M204" s="106" t="s">
        <v>780</v>
      </c>
      <c r="N204" s="91" t="s">
        <v>150</v>
      </c>
    </row>
    <row r="205" spans="1:14" s="3" customFormat="1" ht="45.95" hidden="1" customHeight="1">
      <c r="A205" s="60">
        <v>1</v>
      </c>
      <c r="B205" s="67" t="s">
        <v>931</v>
      </c>
      <c r="C205" s="65" t="s">
        <v>1369</v>
      </c>
      <c r="D205" s="65" t="s">
        <v>149</v>
      </c>
      <c r="E205" s="65" t="s">
        <v>518</v>
      </c>
      <c r="F205" s="68">
        <v>41533</v>
      </c>
      <c r="G205" s="11">
        <v>953.23</v>
      </c>
      <c r="H205" s="19" t="s">
        <v>102</v>
      </c>
      <c r="I205" s="11"/>
      <c r="J205" s="17"/>
      <c r="K205" s="29" t="s">
        <v>398</v>
      </c>
      <c r="L205" s="51" t="s">
        <v>1370</v>
      </c>
      <c r="M205" s="15" t="s">
        <v>780</v>
      </c>
      <c r="N205" s="16" t="s">
        <v>150</v>
      </c>
    </row>
    <row r="206" spans="1:14" s="88" customFormat="1" ht="45" hidden="1" customHeight="1">
      <c r="A206" s="87">
        <v>1</v>
      </c>
      <c r="B206" s="99" t="s">
        <v>269</v>
      </c>
      <c r="C206" s="100" t="s">
        <v>142</v>
      </c>
      <c r="D206" s="100" t="s">
        <v>110</v>
      </c>
      <c r="E206" s="100" t="s">
        <v>108</v>
      </c>
      <c r="F206" s="101">
        <v>34943</v>
      </c>
      <c r="G206" s="102">
        <v>715.02</v>
      </c>
      <c r="H206" s="103">
        <v>1</v>
      </c>
      <c r="I206" s="102"/>
      <c r="J206" s="17" t="s">
        <v>1259</v>
      </c>
      <c r="K206" s="104" t="s">
        <v>396</v>
      </c>
      <c r="L206" s="105" t="s">
        <v>712</v>
      </c>
      <c r="M206" s="106" t="s">
        <v>780</v>
      </c>
      <c r="N206" s="91" t="s">
        <v>150</v>
      </c>
    </row>
    <row r="207" spans="1:14" s="88" customFormat="1" ht="45" customHeight="1">
      <c r="A207" s="87">
        <v>1</v>
      </c>
      <c r="B207" s="99" t="s">
        <v>224</v>
      </c>
      <c r="C207" s="100" t="s">
        <v>783</v>
      </c>
      <c r="D207" s="100" t="s">
        <v>144</v>
      </c>
      <c r="E207" s="100" t="s">
        <v>100</v>
      </c>
      <c r="F207" s="110">
        <v>32987</v>
      </c>
      <c r="G207" s="102">
        <v>2380.77</v>
      </c>
      <c r="H207" s="103">
        <v>2</v>
      </c>
      <c r="I207" s="102">
        <v>2261.73</v>
      </c>
      <c r="J207" s="17" t="s">
        <v>1371</v>
      </c>
      <c r="K207" s="111" t="s">
        <v>395</v>
      </c>
      <c r="L207" s="173" t="s">
        <v>712</v>
      </c>
      <c r="M207" s="106" t="s">
        <v>780</v>
      </c>
      <c r="N207" s="91" t="s">
        <v>150</v>
      </c>
    </row>
    <row r="208" spans="1:14" s="88" customFormat="1" ht="45" customHeight="1">
      <c r="A208" s="87">
        <v>1</v>
      </c>
      <c r="B208" s="315" t="s">
        <v>1043</v>
      </c>
      <c r="C208" s="100" t="s">
        <v>783</v>
      </c>
      <c r="D208" s="120" t="s">
        <v>107</v>
      </c>
      <c r="E208" s="120" t="s">
        <v>511</v>
      </c>
      <c r="F208" s="110">
        <v>41610</v>
      </c>
      <c r="G208" s="102">
        <v>1240.68</v>
      </c>
      <c r="H208" s="103">
        <v>6</v>
      </c>
      <c r="I208" s="175">
        <f>1240.68*0.75</f>
        <v>930.51</v>
      </c>
      <c r="J208" s="25" t="s">
        <v>1259</v>
      </c>
      <c r="K208" s="312" t="s">
        <v>396</v>
      </c>
      <c r="L208" s="316" t="s">
        <v>712</v>
      </c>
      <c r="M208" s="106" t="s">
        <v>780</v>
      </c>
      <c r="N208" s="91" t="s">
        <v>713</v>
      </c>
    </row>
    <row r="209" spans="1:15" s="88" customFormat="1" ht="45" customHeight="1">
      <c r="A209" s="87">
        <v>1</v>
      </c>
      <c r="B209" s="99" t="s">
        <v>1044</v>
      </c>
      <c r="C209" s="100" t="s">
        <v>783</v>
      </c>
      <c r="D209" s="100" t="s">
        <v>107</v>
      </c>
      <c r="E209" s="100" t="s">
        <v>516</v>
      </c>
      <c r="F209" s="110">
        <v>41645</v>
      </c>
      <c r="G209" s="102">
        <v>1240.68</v>
      </c>
      <c r="H209" s="103">
        <v>4</v>
      </c>
      <c r="I209" s="102">
        <f>1240.68*0.85</f>
        <v>1054.578</v>
      </c>
      <c r="J209" s="25" t="s">
        <v>1259</v>
      </c>
      <c r="K209" s="100" t="s">
        <v>396</v>
      </c>
      <c r="L209" s="91" t="s">
        <v>712</v>
      </c>
      <c r="M209" s="106" t="s">
        <v>780</v>
      </c>
      <c r="N209" s="91" t="s">
        <v>150</v>
      </c>
    </row>
    <row r="210" spans="1:15" s="3" customFormat="1" ht="45.95" hidden="1" customHeight="1">
      <c r="A210" s="60">
        <v>1</v>
      </c>
      <c r="B210" s="34" t="s">
        <v>1045</v>
      </c>
      <c r="C210" s="9" t="s">
        <v>783</v>
      </c>
      <c r="D210" s="29" t="s">
        <v>149</v>
      </c>
      <c r="E210" s="29" t="s">
        <v>511</v>
      </c>
      <c r="F210" s="18">
        <v>41645</v>
      </c>
      <c r="G210" s="35">
        <v>1003.4</v>
      </c>
      <c r="H210" s="19">
        <v>1</v>
      </c>
      <c r="I210" s="11"/>
      <c r="J210" s="17"/>
      <c r="K210" s="50" t="s">
        <v>398</v>
      </c>
      <c r="L210" s="52" t="s">
        <v>1042</v>
      </c>
      <c r="M210" s="15" t="s">
        <v>780</v>
      </c>
      <c r="N210" s="16" t="s">
        <v>150</v>
      </c>
    </row>
    <row r="211" spans="1:15" s="88" customFormat="1" ht="45" hidden="1" customHeight="1">
      <c r="A211" s="87">
        <v>1</v>
      </c>
      <c r="B211" s="135" t="s">
        <v>1046</v>
      </c>
      <c r="C211" s="106" t="s">
        <v>1047</v>
      </c>
      <c r="D211" s="106" t="s">
        <v>144</v>
      </c>
      <c r="E211" s="176" t="s">
        <v>225</v>
      </c>
      <c r="F211" s="177">
        <v>42208</v>
      </c>
      <c r="G211" s="102">
        <v>2034.08</v>
      </c>
      <c r="H211" s="176" t="s">
        <v>102</v>
      </c>
      <c r="I211" s="176"/>
      <c r="J211" s="69" t="s">
        <v>1372</v>
      </c>
      <c r="K211" s="176" t="s">
        <v>395</v>
      </c>
      <c r="L211" s="178" t="s">
        <v>712</v>
      </c>
      <c r="M211" s="106" t="s">
        <v>780</v>
      </c>
      <c r="N211" s="176" t="s">
        <v>713</v>
      </c>
    </row>
    <row r="212" spans="1:15" s="88" customFormat="1" ht="45" hidden="1" customHeight="1">
      <c r="A212" s="87">
        <v>1</v>
      </c>
      <c r="B212" s="135" t="s">
        <v>578</v>
      </c>
      <c r="C212" s="100" t="s">
        <v>1048</v>
      </c>
      <c r="D212" s="120" t="s">
        <v>149</v>
      </c>
      <c r="E212" s="120" t="s">
        <v>130</v>
      </c>
      <c r="F212" s="110">
        <v>40695</v>
      </c>
      <c r="G212" s="102">
        <v>1003.4</v>
      </c>
      <c r="H212" s="103" t="s">
        <v>714</v>
      </c>
      <c r="I212" s="102"/>
      <c r="J212" s="25" t="s">
        <v>1259</v>
      </c>
      <c r="K212" s="120" t="s">
        <v>396</v>
      </c>
      <c r="L212" s="105" t="s">
        <v>712</v>
      </c>
      <c r="M212" s="106" t="s">
        <v>780</v>
      </c>
      <c r="N212" s="91" t="s">
        <v>150</v>
      </c>
    </row>
    <row r="213" spans="1:15" s="88" customFormat="1" ht="45" hidden="1" customHeight="1">
      <c r="A213" s="87">
        <v>1</v>
      </c>
      <c r="B213" s="135" t="s">
        <v>1373</v>
      </c>
      <c r="C213" s="100" t="s">
        <v>1048</v>
      </c>
      <c r="D213" s="120" t="s">
        <v>149</v>
      </c>
      <c r="E213" s="120" t="s">
        <v>130</v>
      </c>
      <c r="F213" s="110">
        <v>42562</v>
      </c>
      <c r="G213" s="102">
        <v>1003.4</v>
      </c>
      <c r="H213" s="103" t="s">
        <v>714</v>
      </c>
      <c r="I213" s="102"/>
      <c r="J213" s="25" t="s">
        <v>1374</v>
      </c>
      <c r="K213" s="120" t="s">
        <v>396</v>
      </c>
      <c r="L213" s="105" t="s">
        <v>712</v>
      </c>
      <c r="M213" s="106" t="s">
        <v>780</v>
      </c>
      <c r="N213" s="91" t="s">
        <v>150</v>
      </c>
    </row>
    <row r="214" spans="1:15" s="88" customFormat="1" ht="45" hidden="1" customHeight="1">
      <c r="A214" s="87">
        <v>1</v>
      </c>
      <c r="B214" s="147" t="s">
        <v>465</v>
      </c>
      <c r="C214" s="100" t="s">
        <v>1049</v>
      </c>
      <c r="D214" s="100" t="s">
        <v>136</v>
      </c>
      <c r="E214" s="106" t="s">
        <v>138</v>
      </c>
      <c r="F214" s="110">
        <v>39995</v>
      </c>
      <c r="G214" s="102">
        <v>2645.64</v>
      </c>
      <c r="H214" s="103">
        <v>1</v>
      </c>
      <c r="I214" s="91"/>
      <c r="J214" s="17" t="s">
        <v>1375</v>
      </c>
      <c r="K214" s="120" t="s">
        <v>395</v>
      </c>
      <c r="L214" s="91" t="s">
        <v>712</v>
      </c>
      <c r="M214" s="106" t="s">
        <v>780</v>
      </c>
      <c r="N214" s="91" t="s">
        <v>150</v>
      </c>
      <c r="O214" s="90"/>
    </row>
    <row r="215" spans="1:15" s="3" customFormat="1" ht="45.95" hidden="1" customHeight="1">
      <c r="A215" s="60">
        <v>1</v>
      </c>
      <c r="B215" s="41" t="s">
        <v>1050</v>
      </c>
      <c r="C215" s="9" t="s">
        <v>784</v>
      </c>
      <c r="D215" s="9" t="s">
        <v>151</v>
      </c>
      <c r="E215" s="15" t="s">
        <v>1051</v>
      </c>
      <c r="F215" s="18">
        <v>41883</v>
      </c>
      <c r="G215" s="11">
        <v>846.59</v>
      </c>
      <c r="H215" s="12">
        <v>1</v>
      </c>
      <c r="I215" s="16"/>
      <c r="J215" s="29" t="s">
        <v>1376</v>
      </c>
      <c r="K215" s="50" t="s">
        <v>398</v>
      </c>
      <c r="L215" s="70" t="s">
        <v>1377</v>
      </c>
      <c r="M215" s="15" t="s">
        <v>780</v>
      </c>
      <c r="N215" s="16" t="s">
        <v>150</v>
      </c>
    </row>
    <row r="216" spans="1:15" s="88" customFormat="1" ht="45" hidden="1" customHeight="1">
      <c r="A216" s="87">
        <v>1</v>
      </c>
      <c r="B216" s="99" t="s">
        <v>493</v>
      </c>
      <c r="C216" s="100" t="s">
        <v>784</v>
      </c>
      <c r="D216" s="100" t="s">
        <v>107</v>
      </c>
      <c r="E216" s="100" t="s">
        <v>130</v>
      </c>
      <c r="F216" s="110">
        <v>40238</v>
      </c>
      <c r="G216" s="102">
        <v>1183</v>
      </c>
      <c r="H216" s="103" t="s">
        <v>102</v>
      </c>
      <c r="I216" s="102"/>
      <c r="J216" s="25" t="s">
        <v>1259</v>
      </c>
      <c r="K216" s="100" t="s">
        <v>396</v>
      </c>
      <c r="L216" s="91" t="s">
        <v>712</v>
      </c>
      <c r="M216" s="106" t="s">
        <v>780</v>
      </c>
      <c r="N216" s="91" t="s">
        <v>150</v>
      </c>
    </row>
    <row r="217" spans="1:15" s="3" customFormat="1" ht="45.95" hidden="1" customHeight="1">
      <c r="A217" s="60">
        <v>1</v>
      </c>
      <c r="B217" s="8" t="s">
        <v>1623</v>
      </c>
      <c r="C217" s="9" t="s">
        <v>784</v>
      </c>
      <c r="D217" s="9" t="s">
        <v>151</v>
      </c>
      <c r="E217" s="9" t="s">
        <v>162</v>
      </c>
      <c r="F217" s="18">
        <v>42773</v>
      </c>
      <c r="G217" s="11">
        <v>804.26</v>
      </c>
      <c r="H217" s="19" t="s">
        <v>102</v>
      </c>
      <c r="I217" s="11"/>
      <c r="J217" s="25" t="s">
        <v>1622</v>
      </c>
      <c r="K217" s="50" t="s">
        <v>398</v>
      </c>
      <c r="L217" s="70" t="s">
        <v>1621</v>
      </c>
      <c r="M217" s="15" t="s">
        <v>780</v>
      </c>
      <c r="N217" s="53" t="s">
        <v>713</v>
      </c>
    </row>
    <row r="218" spans="1:15" s="3" customFormat="1" ht="45.95" hidden="1" customHeight="1">
      <c r="A218" s="60">
        <v>1</v>
      </c>
      <c r="B218" s="8" t="s">
        <v>1378</v>
      </c>
      <c r="C218" s="9" t="s">
        <v>1379</v>
      </c>
      <c r="D218" s="29" t="s">
        <v>149</v>
      </c>
      <c r="E218" s="9" t="s">
        <v>130</v>
      </c>
      <c r="F218" s="18">
        <v>42629</v>
      </c>
      <c r="G218" s="11">
        <v>1003.4</v>
      </c>
      <c r="H218" s="19" t="s">
        <v>102</v>
      </c>
      <c r="I218" s="11"/>
      <c r="J218" s="25" t="s">
        <v>1259</v>
      </c>
      <c r="K218" s="50" t="s">
        <v>398</v>
      </c>
      <c r="L218" s="70" t="s">
        <v>1380</v>
      </c>
      <c r="M218" s="15" t="s">
        <v>780</v>
      </c>
      <c r="N218" s="53" t="s">
        <v>713</v>
      </c>
    </row>
    <row r="219" spans="1:15" s="88" customFormat="1" ht="45" customHeight="1">
      <c r="A219" s="87">
        <v>1</v>
      </c>
      <c r="B219" s="99" t="s">
        <v>785</v>
      </c>
      <c r="C219" s="100" t="s">
        <v>784</v>
      </c>
      <c r="D219" s="100" t="s">
        <v>131</v>
      </c>
      <c r="E219" s="100" t="s">
        <v>237</v>
      </c>
      <c r="F219" s="110">
        <v>40413</v>
      </c>
      <c r="G219" s="102">
        <v>1373.12</v>
      </c>
      <c r="H219" s="103">
        <v>3</v>
      </c>
      <c r="I219" s="102">
        <v>1235.81</v>
      </c>
      <c r="J219" s="25" t="s">
        <v>1259</v>
      </c>
      <c r="K219" s="100" t="s">
        <v>396</v>
      </c>
      <c r="L219" s="91" t="s">
        <v>712</v>
      </c>
      <c r="M219" s="106" t="s">
        <v>780</v>
      </c>
      <c r="N219" s="91" t="s">
        <v>150</v>
      </c>
    </row>
    <row r="220" spans="1:15" s="88" customFormat="1" ht="45" hidden="1" customHeight="1">
      <c r="A220" s="87">
        <v>1</v>
      </c>
      <c r="B220" s="99" t="s">
        <v>1052</v>
      </c>
      <c r="C220" s="120" t="s">
        <v>787</v>
      </c>
      <c r="D220" s="91" t="s">
        <v>1053</v>
      </c>
      <c r="E220" s="100" t="s">
        <v>237</v>
      </c>
      <c r="F220" s="110">
        <v>41645</v>
      </c>
      <c r="G220" s="102">
        <v>2645.64</v>
      </c>
      <c r="H220" s="103" t="s">
        <v>102</v>
      </c>
      <c r="I220" s="91"/>
      <c r="J220" s="17" t="s">
        <v>1381</v>
      </c>
      <c r="K220" s="91" t="s">
        <v>395</v>
      </c>
      <c r="L220" s="105" t="s">
        <v>712</v>
      </c>
      <c r="M220" s="106" t="s">
        <v>780</v>
      </c>
      <c r="N220" s="91" t="s">
        <v>150</v>
      </c>
    </row>
    <row r="221" spans="1:15" s="3" customFormat="1" ht="45.95" hidden="1" customHeight="1">
      <c r="A221" s="60">
        <v>1</v>
      </c>
      <c r="B221" s="48" t="s">
        <v>451</v>
      </c>
      <c r="C221" s="31" t="s">
        <v>1382</v>
      </c>
      <c r="D221" s="9" t="s">
        <v>127</v>
      </c>
      <c r="E221" s="31" t="s">
        <v>130</v>
      </c>
      <c r="F221" s="18">
        <v>40021</v>
      </c>
      <c r="G221" s="11">
        <v>2380.77</v>
      </c>
      <c r="H221" s="19">
        <v>1</v>
      </c>
      <c r="I221" s="11"/>
      <c r="J221" s="17" t="s">
        <v>1259</v>
      </c>
      <c r="K221" s="9" t="s">
        <v>398</v>
      </c>
      <c r="L221" s="51" t="s">
        <v>1383</v>
      </c>
      <c r="M221" s="15" t="s">
        <v>780</v>
      </c>
      <c r="N221" s="16" t="s">
        <v>150</v>
      </c>
    </row>
    <row r="222" spans="1:15" s="3" customFormat="1" ht="45.95" hidden="1" customHeight="1">
      <c r="A222" s="60">
        <v>1</v>
      </c>
      <c r="B222" s="8" t="s">
        <v>1384</v>
      </c>
      <c r="C222" s="9" t="s">
        <v>788</v>
      </c>
      <c r="D222" s="9" t="s">
        <v>149</v>
      </c>
      <c r="E222" s="9" t="s">
        <v>104</v>
      </c>
      <c r="F222" s="18">
        <v>42423</v>
      </c>
      <c r="G222" s="11">
        <v>1003.4</v>
      </c>
      <c r="H222" s="19" t="s">
        <v>102</v>
      </c>
      <c r="I222" s="11"/>
      <c r="J222" s="25" t="s">
        <v>1274</v>
      </c>
      <c r="K222" s="9" t="s">
        <v>398</v>
      </c>
      <c r="L222" s="71" t="s">
        <v>1383</v>
      </c>
      <c r="M222" s="15" t="s">
        <v>780</v>
      </c>
      <c r="N222" s="16" t="s">
        <v>713</v>
      </c>
    </row>
    <row r="223" spans="1:15" s="3" customFormat="1" ht="45.95" hidden="1" customHeight="1">
      <c r="A223" s="60">
        <v>1</v>
      </c>
      <c r="B223" s="8" t="s">
        <v>1055</v>
      </c>
      <c r="C223" s="9" t="s">
        <v>1056</v>
      </c>
      <c r="D223" s="9" t="s">
        <v>149</v>
      </c>
      <c r="E223" s="9" t="s">
        <v>511</v>
      </c>
      <c r="F223" s="18">
        <v>41396</v>
      </c>
      <c r="G223" s="37">
        <v>1003.4</v>
      </c>
      <c r="H223" s="12">
        <v>1</v>
      </c>
      <c r="I223" s="37"/>
      <c r="J223" s="54" t="s">
        <v>1385</v>
      </c>
      <c r="K223" s="50" t="s">
        <v>398</v>
      </c>
      <c r="L223" s="70" t="s">
        <v>916</v>
      </c>
      <c r="M223" s="15" t="s">
        <v>780</v>
      </c>
      <c r="N223" s="16" t="s">
        <v>713</v>
      </c>
    </row>
    <row r="224" spans="1:15" s="88" customFormat="1" ht="45" hidden="1" customHeight="1">
      <c r="A224" s="87">
        <v>1</v>
      </c>
      <c r="B224" s="99" t="s">
        <v>1199</v>
      </c>
      <c r="C224" s="100" t="s">
        <v>445</v>
      </c>
      <c r="D224" s="100" t="s">
        <v>149</v>
      </c>
      <c r="E224" s="100" t="s">
        <v>1386</v>
      </c>
      <c r="F224" s="110">
        <v>41183</v>
      </c>
      <c r="G224" s="102">
        <v>1003.4</v>
      </c>
      <c r="H224" s="103">
        <v>1</v>
      </c>
      <c r="I224" s="102"/>
      <c r="J224" s="25" t="s">
        <v>1259</v>
      </c>
      <c r="K224" s="100" t="s">
        <v>396</v>
      </c>
      <c r="L224" s="105" t="s">
        <v>712</v>
      </c>
      <c r="M224" s="106" t="s">
        <v>780</v>
      </c>
      <c r="N224" s="91" t="s">
        <v>150</v>
      </c>
    </row>
    <row r="225" spans="1:14" s="88" customFormat="1" ht="45" customHeight="1">
      <c r="A225" s="87">
        <v>1</v>
      </c>
      <c r="B225" s="99" t="s">
        <v>580</v>
      </c>
      <c r="C225" s="100" t="s">
        <v>1054</v>
      </c>
      <c r="D225" s="100" t="s">
        <v>107</v>
      </c>
      <c r="E225" s="100" t="s">
        <v>562</v>
      </c>
      <c r="F225" s="110">
        <v>40238</v>
      </c>
      <c r="G225" s="102">
        <v>1240.68</v>
      </c>
      <c r="H225" s="103">
        <v>2</v>
      </c>
      <c r="I225" s="102">
        <v>1178.6500000000001</v>
      </c>
      <c r="J225" s="25" t="s">
        <v>1259</v>
      </c>
      <c r="K225" s="100" t="s">
        <v>396</v>
      </c>
      <c r="L225" s="105" t="s">
        <v>712</v>
      </c>
      <c r="M225" s="106" t="s">
        <v>780</v>
      </c>
      <c r="N225" s="91" t="s">
        <v>713</v>
      </c>
    </row>
    <row r="226" spans="1:14" s="88" customFormat="1" ht="45" hidden="1" customHeight="1">
      <c r="A226" s="87">
        <v>1</v>
      </c>
      <c r="B226" s="99" t="s">
        <v>229</v>
      </c>
      <c r="C226" s="100" t="s">
        <v>581</v>
      </c>
      <c r="D226" s="100" t="s">
        <v>127</v>
      </c>
      <c r="E226" s="100" t="s">
        <v>212</v>
      </c>
      <c r="F226" s="110">
        <v>33728</v>
      </c>
      <c r="G226" s="102">
        <v>2034.08</v>
      </c>
      <c r="H226" s="103">
        <v>1</v>
      </c>
      <c r="I226" s="102"/>
      <c r="J226" s="17" t="s">
        <v>1387</v>
      </c>
      <c r="K226" s="104" t="s">
        <v>395</v>
      </c>
      <c r="L226" s="105" t="s">
        <v>712</v>
      </c>
      <c r="M226" s="106" t="s">
        <v>780</v>
      </c>
      <c r="N226" s="91" t="s">
        <v>713</v>
      </c>
    </row>
    <row r="227" spans="1:14" s="88" customFormat="1" ht="45" hidden="1" customHeight="1">
      <c r="A227" s="87">
        <v>1</v>
      </c>
      <c r="B227" s="99" t="s">
        <v>349</v>
      </c>
      <c r="C227" s="100" t="s">
        <v>445</v>
      </c>
      <c r="D227" s="100" t="s">
        <v>149</v>
      </c>
      <c r="E227" s="100" t="s">
        <v>157</v>
      </c>
      <c r="F227" s="110">
        <v>34790</v>
      </c>
      <c r="G227" s="102">
        <v>1003.4</v>
      </c>
      <c r="H227" s="103">
        <v>1</v>
      </c>
      <c r="I227" s="102"/>
      <c r="J227" s="25" t="s">
        <v>1259</v>
      </c>
      <c r="K227" s="104" t="s">
        <v>396</v>
      </c>
      <c r="L227" s="105" t="s">
        <v>712</v>
      </c>
      <c r="M227" s="106" t="s">
        <v>780</v>
      </c>
      <c r="N227" s="91" t="s">
        <v>150</v>
      </c>
    </row>
    <row r="228" spans="1:14" s="88" customFormat="1" ht="45" hidden="1" customHeight="1">
      <c r="A228" s="87">
        <v>1</v>
      </c>
      <c r="B228" s="99" t="s">
        <v>204</v>
      </c>
      <c r="C228" s="100" t="s">
        <v>445</v>
      </c>
      <c r="D228" s="100" t="s">
        <v>149</v>
      </c>
      <c r="E228" s="100" t="s">
        <v>1388</v>
      </c>
      <c r="F228" s="110">
        <v>34001</v>
      </c>
      <c r="G228" s="102">
        <v>1006.4</v>
      </c>
      <c r="H228" s="103">
        <v>1</v>
      </c>
      <c r="I228" s="102"/>
      <c r="J228" s="46" t="s">
        <v>1259</v>
      </c>
      <c r="K228" s="104" t="s">
        <v>396</v>
      </c>
      <c r="L228" s="105" t="s">
        <v>712</v>
      </c>
      <c r="M228" s="106" t="s">
        <v>780</v>
      </c>
      <c r="N228" s="91" t="s">
        <v>150</v>
      </c>
    </row>
    <row r="229" spans="1:14" s="88" customFormat="1" ht="45" hidden="1" customHeight="1">
      <c r="A229" s="87">
        <v>1</v>
      </c>
      <c r="B229" s="99" t="s">
        <v>1057</v>
      </c>
      <c r="C229" s="100" t="s">
        <v>1058</v>
      </c>
      <c r="D229" s="100" t="s">
        <v>127</v>
      </c>
      <c r="E229" s="100" t="s">
        <v>878</v>
      </c>
      <c r="F229" s="110">
        <v>41563</v>
      </c>
      <c r="G229" s="102">
        <v>2034.08</v>
      </c>
      <c r="H229" s="103">
        <v>1</v>
      </c>
      <c r="I229" s="102"/>
      <c r="J229" s="17" t="s">
        <v>1389</v>
      </c>
      <c r="K229" s="104" t="s">
        <v>395</v>
      </c>
      <c r="L229" s="105" t="s">
        <v>712</v>
      </c>
      <c r="M229" s="106" t="s">
        <v>780</v>
      </c>
      <c r="N229" s="91" t="s">
        <v>150</v>
      </c>
    </row>
    <row r="230" spans="1:14" s="88" customFormat="1" ht="45" hidden="1" customHeight="1">
      <c r="A230" s="87">
        <v>1</v>
      </c>
      <c r="B230" s="99" t="s">
        <v>1059</v>
      </c>
      <c r="C230" s="100" t="s">
        <v>1060</v>
      </c>
      <c r="D230" s="100" t="s">
        <v>131</v>
      </c>
      <c r="E230" s="100" t="s">
        <v>1061</v>
      </c>
      <c r="F230" s="110">
        <v>40299</v>
      </c>
      <c r="G230" s="102">
        <v>1373.12</v>
      </c>
      <c r="H230" s="103">
        <v>1</v>
      </c>
      <c r="I230" s="102"/>
      <c r="J230" s="25" t="s">
        <v>1259</v>
      </c>
      <c r="K230" s="104" t="s">
        <v>396</v>
      </c>
      <c r="L230" s="105" t="s">
        <v>712</v>
      </c>
      <c r="M230" s="106" t="s">
        <v>780</v>
      </c>
      <c r="N230" s="91" t="s">
        <v>150</v>
      </c>
    </row>
    <row r="231" spans="1:14" s="88" customFormat="1" ht="45" hidden="1" customHeight="1">
      <c r="A231" s="87">
        <v>1</v>
      </c>
      <c r="B231" s="99" t="s">
        <v>239</v>
      </c>
      <c r="C231" s="100" t="s">
        <v>791</v>
      </c>
      <c r="D231" s="100" t="s">
        <v>107</v>
      </c>
      <c r="E231" s="100" t="s">
        <v>92</v>
      </c>
      <c r="F231" s="110">
        <v>30011</v>
      </c>
      <c r="G231" s="102">
        <v>1240.68</v>
      </c>
      <c r="H231" s="103">
        <v>1</v>
      </c>
      <c r="I231" s="102"/>
      <c r="J231" s="25" t="s">
        <v>1259</v>
      </c>
      <c r="K231" s="104" t="s">
        <v>396</v>
      </c>
      <c r="L231" s="105" t="s">
        <v>712</v>
      </c>
      <c r="M231" s="106" t="s">
        <v>780</v>
      </c>
      <c r="N231" s="91" t="s">
        <v>150</v>
      </c>
    </row>
    <row r="232" spans="1:14" s="88" customFormat="1" ht="45" hidden="1" customHeight="1">
      <c r="A232" s="87">
        <v>1</v>
      </c>
      <c r="B232" s="99" t="s">
        <v>267</v>
      </c>
      <c r="C232" s="100" t="s">
        <v>1062</v>
      </c>
      <c r="D232" s="100" t="s">
        <v>107</v>
      </c>
      <c r="E232" s="100" t="s">
        <v>162</v>
      </c>
      <c r="F232" s="110">
        <v>36054</v>
      </c>
      <c r="G232" s="102">
        <v>1240.68</v>
      </c>
      <c r="H232" s="103">
        <v>1</v>
      </c>
      <c r="I232" s="102"/>
      <c r="J232" s="25" t="s">
        <v>1259</v>
      </c>
      <c r="K232" s="104" t="s">
        <v>396</v>
      </c>
      <c r="L232" s="105" t="s">
        <v>712</v>
      </c>
      <c r="M232" s="106" t="s">
        <v>780</v>
      </c>
      <c r="N232" s="91" t="s">
        <v>713</v>
      </c>
    </row>
    <row r="233" spans="1:14" s="88" customFormat="1" ht="45" hidden="1" customHeight="1">
      <c r="A233" s="87">
        <v>1</v>
      </c>
      <c r="B233" s="99" t="s">
        <v>585</v>
      </c>
      <c r="C233" s="100" t="s">
        <v>684</v>
      </c>
      <c r="D233" s="100" t="s">
        <v>107</v>
      </c>
      <c r="E233" s="100" t="s">
        <v>609</v>
      </c>
      <c r="F233" s="110">
        <v>36726</v>
      </c>
      <c r="G233" s="102">
        <v>1240.68</v>
      </c>
      <c r="H233" s="103">
        <v>1</v>
      </c>
      <c r="I233" s="102"/>
      <c r="J233" s="25" t="s">
        <v>1259</v>
      </c>
      <c r="K233" s="104" t="s">
        <v>396</v>
      </c>
      <c r="L233" s="105" t="s">
        <v>712</v>
      </c>
      <c r="M233" s="106" t="s">
        <v>780</v>
      </c>
      <c r="N233" s="91" t="s">
        <v>150</v>
      </c>
    </row>
    <row r="234" spans="1:14" s="88" customFormat="1" ht="45" hidden="1" customHeight="1">
      <c r="A234" s="87">
        <v>1</v>
      </c>
      <c r="B234" s="99" t="s">
        <v>587</v>
      </c>
      <c r="C234" s="100" t="s">
        <v>1063</v>
      </c>
      <c r="D234" s="100" t="s">
        <v>144</v>
      </c>
      <c r="E234" s="100" t="s">
        <v>104</v>
      </c>
      <c r="F234" s="110">
        <v>36528</v>
      </c>
      <c r="G234" s="102">
        <v>2380.77</v>
      </c>
      <c r="H234" s="103">
        <v>1</v>
      </c>
      <c r="I234" s="102"/>
      <c r="J234" s="17" t="s">
        <v>1390</v>
      </c>
      <c r="K234" s="104" t="s">
        <v>395</v>
      </c>
      <c r="L234" s="105" t="s">
        <v>712</v>
      </c>
      <c r="M234" s="106" t="s">
        <v>780</v>
      </c>
      <c r="N234" s="91" t="s">
        <v>713</v>
      </c>
    </row>
    <row r="235" spans="1:14" s="88" customFormat="1" ht="45" hidden="1" customHeight="1">
      <c r="A235" s="87">
        <v>1</v>
      </c>
      <c r="B235" s="99" t="s">
        <v>78</v>
      </c>
      <c r="C235" s="100" t="s">
        <v>1064</v>
      </c>
      <c r="D235" s="100" t="s">
        <v>131</v>
      </c>
      <c r="E235" s="100" t="s">
        <v>79</v>
      </c>
      <c r="F235" s="110">
        <v>30560</v>
      </c>
      <c r="G235" s="102">
        <v>1450</v>
      </c>
      <c r="H235" s="103">
        <v>1</v>
      </c>
      <c r="I235" s="102"/>
      <c r="J235" s="25" t="s">
        <v>1259</v>
      </c>
      <c r="K235" s="104" t="s">
        <v>396</v>
      </c>
      <c r="L235" s="105" t="s">
        <v>712</v>
      </c>
      <c r="M235" s="106" t="s">
        <v>780</v>
      </c>
      <c r="N235" s="91" t="s">
        <v>713</v>
      </c>
    </row>
    <row r="236" spans="1:14" s="88" customFormat="1" ht="45" hidden="1" customHeight="1">
      <c r="A236" s="87">
        <v>1</v>
      </c>
      <c r="B236" s="99" t="s">
        <v>76</v>
      </c>
      <c r="C236" s="100" t="s">
        <v>1064</v>
      </c>
      <c r="D236" s="100" t="s">
        <v>107</v>
      </c>
      <c r="E236" s="100" t="s">
        <v>237</v>
      </c>
      <c r="F236" s="110">
        <v>36693</v>
      </c>
      <c r="G236" s="102">
        <v>1334.58</v>
      </c>
      <c r="H236" s="103">
        <v>1</v>
      </c>
      <c r="I236" s="102"/>
      <c r="J236" s="25" t="s">
        <v>1259</v>
      </c>
      <c r="K236" s="104" t="s">
        <v>396</v>
      </c>
      <c r="L236" s="105" t="s">
        <v>712</v>
      </c>
      <c r="M236" s="106" t="s">
        <v>780</v>
      </c>
      <c r="N236" s="91" t="s">
        <v>713</v>
      </c>
    </row>
    <row r="237" spans="1:14" s="88" customFormat="1" ht="45" customHeight="1">
      <c r="A237" s="87">
        <v>1</v>
      </c>
      <c r="B237" s="99" t="s">
        <v>126</v>
      </c>
      <c r="C237" s="120" t="s">
        <v>591</v>
      </c>
      <c r="D237" s="100" t="s">
        <v>144</v>
      </c>
      <c r="E237" s="100" t="s">
        <v>437</v>
      </c>
      <c r="F237" s="110">
        <v>40057</v>
      </c>
      <c r="G237" s="102">
        <v>2380.77</v>
      </c>
      <c r="H237" s="103">
        <v>4</v>
      </c>
      <c r="I237" s="102">
        <f>2380.77*0.85</f>
        <v>2023.6544999999999</v>
      </c>
      <c r="J237" s="17" t="s">
        <v>1391</v>
      </c>
      <c r="K237" s="100" t="s">
        <v>395</v>
      </c>
      <c r="L237" s="105" t="s">
        <v>712</v>
      </c>
      <c r="M237" s="106" t="s">
        <v>780</v>
      </c>
      <c r="N237" s="91" t="s">
        <v>150</v>
      </c>
    </row>
    <row r="238" spans="1:14" s="88" customFormat="1" ht="45" hidden="1" customHeight="1">
      <c r="A238" s="87">
        <v>1</v>
      </c>
      <c r="B238" s="135" t="s">
        <v>789</v>
      </c>
      <c r="C238" s="120" t="s">
        <v>443</v>
      </c>
      <c r="D238" s="120" t="s">
        <v>112</v>
      </c>
      <c r="E238" s="120" t="s">
        <v>790</v>
      </c>
      <c r="F238" s="101">
        <v>41334</v>
      </c>
      <c r="G238" s="102">
        <v>641.11</v>
      </c>
      <c r="H238" s="103" t="s">
        <v>714</v>
      </c>
      <c r="I238" s="102"/>
      <c r="J238" s="17" t="s">
        <v>1259</v>
      </c>
      <c r="K238" s="312" t="s">
        <v>396</v>
      </c>
      <c r="L238" s="316" t="s">
        <v>712</v>
      </c>
      <c r="M238" s="106" t="s">
        <v>780</v>
      </c>
      <c r="N238" s="91" t="s">
        <v>150</v>
      </c>
    </row>
    <row r="239" spans="1:14" s="88" customFormat="1" ht="45" hidden="1" customHeight="1">
      <c r="A239" s="87">
        <v>1</v>
      </c>
      <c r="B239" s="99" t="s">
        <v>690</v>
      </c>
      <c r="C239" s="100" t="s">
        <v>142</v>
      </c>
      <c r="D239" s="100" t="s">
        <v>112</v>
      </c>
      <c r="E239" s="100" t="s">
        <v>691</v>
      </c>
      <c r="F239" s="110">
        <v>40787</v>
      </c>
      <c r="G239" s="102">
        <v>641.11</v>
      </c>
      <c r="H239" s="104" t="s">
        <v>102</v>
      </c>
      <c r="I239" s="179"/>
      <c r="J239" s="25" t="s">
        <v>1259</v>
      </c>
      <c r="K239" s="104" t="s">
        <v>396</v>
      </c>
      <c r="L239" s="105" t="s">
        <v>712</v>
      </c>
      <c r="M239" s="106" t="s">
        <v>780</v>
      </c>
      <c r="N239" s="91" t="s">
        <v>150</v>
      </c>
    </row>
    <row r="240" spans="1:14" s="3" customFormat="1" ht="45.95" hidden="1" customHeight="1">
      <c r="A240" s="60">
        <v>1</v>
      </c>
      <c r="B240" s="8" t="s">
        <v>1392</v>
      </c>
      <c r="C240" s="9" t="s">
        <v>142</v>
      </c>
      <c r="D240" s="9" t="s">
        <v>1094</v>
      </c>
      <c r="E240" s="9" t="s">
        <v>95</v>
      </c>
      <c r="F240" s="10">
        <v>42401</v>
      </c>
      <c r="G240" s="11">
        <v>551.79999999999995</v>
      </c>
      <c r="H240" s="5" t="s">
        <v>176</v>
      </c>
      <c r="I240" s="72"/>
      <c r="J240" s="25" t="s">
        <v>1393</v>
      </c>
      <c r="K240" s="9" t="s">
        <v>398</v>
      </c>
      <c r="L240" s="51" t="s">
        <v>1394</v>
      </c>
      <c r="M240" s="15" t="s">
        <v>780</v>
      </c>
      <c r="N240" s="16" t="s">
        <v>150</v>
      </c>
    </row>
    <row r="241" spans="1:14" s="3" customFormat="1" ht="45.95" hidden="1" customHeight="1">
      <c r="A241" s="60">
        <v>1</v>
      </c>
      <c r="B241" s="8" t="s">
        <v>1395</v>
      </c>
      <c r="C241" s="9" t="s">
        <v>1066</v>
      </c>
      <c r="D241" s="9" t="s">
        <v>149</v>
      </c>
      <c r="E241" s="9" t="s">
        <v>138</v>
      </c>
      <c r="F241" s="10">
        <v>42401</v>
      </c>
      <c r="G241" s="11">
        <v>1003.4</v>
      </c>
      <c r="H241" s="5" t="s">
        <v>102</v>
      </c>
      <c r="I241" s="55"/>
      <c r="J241" s="25" t="s">
        <v>1393</v>
      </c>
      <c r="K241" s="9" t="s">
        <v>398</v>
      </c>
      <c r="L241" s="51" t="s">
        <v>1396</v>
      </c>
      <c r="M241" s="15" t="s">
        <v>780</v>
      </c>
      <c r="N241" s="16" t="s">
        <v>150</v>
      </c>
    </row>
    <row r="242" spans="1:14" s="3" customFormat="1" ht="45.95" hidden="1" customHeight="1">
      <c r="A242" s="60">
        <v>1</v>
      </c>
      <c r="B242" s="8" t="s">
        <v>1397</v>
      </c>
      <c r="C242" s="9" t="s">
        <v>1066</v>
      </c>
      <c r="D242" s="9" t="s">
        <v>149</v>
      </c>
      <c r="E242" s="9" t="s">
        <v>1398</v>
      </c>
      <c r="F242" s="10">
        <v>42401</v>
      </c>
      <c r="G242" s="11">
        <v>752.55</v>
      </c>
      <c r="H242" s="5" t="s">
        <v>279</v>
      </c>
      <c r="I242" s="72"/>
      <c r="J242" s="25" t="s">
        <v>1393</v>
      </c>
      <c r="K242" s="9" t="s">
        <v>398</v>
      </c>
      <c r="L242" s="51" t="s">
        <v>1399</v>
      </c>
      <c r="M242" s="15" t="s">
        <v>780</v>
      </c>
      <c r="N242" s="16" t="s">
        <v>150</v>
      </c>
    </row>
    <row r="243" spans="1:14" s="3" customFormat="1" ht="45.95" hidden="1" customHeight="1">
      <c r="A243" s="60">
        <v>1</v>
      </c>
      <c r="B243" s="8" t="s">
        <v>1065</v>
      </c>
      <c r="C243" s="9" t="s">
        <v>1066</v>
      </c>
      <c r="D243" s="9" t="s">
        <v>149</v>
      </c>
      <c r="E243" s="9" t="s">
        <v>1067</v>
      </c>
      <c r="F243" s="18">
        <v>42065</v>
      </c>
      <c r="G243" s="11">
        <v>1003</v>
      </c>
      <c r="H243" s="19" t="s">
        <v>102</v>
      </c>
      <c r="I243" s="11"/>
      <c r="J243" s="17" t="s">
        <v>1259</v>
      </c>
      <c r="K243" s="9" t="s">
        <v>398</v>
      </c>
      <c r="L243" s="51" t="s">
        <v>1383</v>
      </c>
      <c r="M243" s="15" t="s">
        <v>780</v>
      </c>
      <c r="N243" s="16" t="s">
        <v>150</v>
      </c>
    </row>
    <row r="244" spans="1:14" s="88" customFormat="1" ht="45" customHeight="1">
      <c r="A244" s="87">
        <v>1</v>
      </c>
      <c r="B244" s="99" t="s">
        <v>492</v>
      </c>
      <c r="C244" s="100" t="s">
        <v>793</v>
      </c>
      <c r="D244" s="100" t="s">
        <v>127</v>
      </c>
      <c r="E244" s="100" t="s">
        <v>130</v>
      </c>
      <c r="F244" s="110">
        <v>40238</v>
      </c>
      <c r="G244" s="102">
        <v>2034.08</v>
      </c>
      <c r="H244" s="103">
        <v>3</v>
      </c>
      <c r="I244" s="102">
        <v>1830.67</v>
      </c>
      <c r="J244" s="49" t="s">
        <v>1400</v>
      </c>
      <c r="K244" s="139" t="s">
        <v>395</v>
      </c>
      <c r="L244" s="136" t="s">
        <v>712</v>
      </c>
      <c r="M244" s="106" t="s">
        <v>780</v>
      </c>
      <c r="N244" s="91" t="s">
        <v>713</v>
      </c>
    </row>
    <row r="245" spans="1:14" s="3" customFormat="1" ht="45.95" hidden="1" customHeight="1">
      <c r="A245" s="60">
        <v>1</v>
      </c>
      <c r="B245" s="34" t="s">
        <v>781</v>
      </c>
      <c r="C245" s="29" t="s">
        <v>1068</v>
      </c>
      <c r="D245" s="29" t="s">
        <v>149</v>
      </c>
      <c r="E245" s="20" t="s">
        <v>130</v>
      </c>
      <c r="F245" s="18">
        <v>41197</v>
      </c>
      <c r="G245" s="30">
        <v>1003.4</v>
      </c>
      <c r="H245" s="24">
        <v>6</v>
      </c>
      <c r="I245" s="23">
        <f>1003.4*0.75</f>
        <v>752.55</v>
      </c>
      <c r="J245" s="25"/>
      <c r="K245" s="62" t="s">
        <v>398</v>
      </c>
      <c r="L245" s="73" t="s">
        <v>1069</v>
      </c>
      <c r="M245" s="26" t="s">
        <v>780</v>
      </c>
      <c r="N245" s="27" t="s">
        <v>150</v>
      </c>
    </row>
    <row r="246" spans="1:14" s="88" customFormat="1" ht="45" hidden="1" customHeight="1">
      <c r="A246" s="87">
        <v>1</v>
      </c>
      <c r="B246" s="99" t="s">
        <v>243</v>
      </c>
      <c r="C246" s="100" t="s">
        <v>794</v>
      </c>
      <c r="D246" s="100" t="s">
        <v>107</v>
      </c>
      <c r="E246" s="100" t="s">
        <v>138</v>
      </c>
      <c r="F246" s="110">
        <v>33884</v>
      </c>
      <c r="G246" s="102">
        <v>1240.68</v>
      </c>
      <c r="H246" s="103">
        <v>1</v>
      </c>
      <c r="I246" s="102"/>
      <c r="J246" s="25" t="s">
        <v>1259</v>
      </c>
      <c r="K246" s="104" t="s">
        <v>396</v>
      </c>
      <c r="L246" s="109" t="s">
        <v>712</v>
      </c>
      <c r="M246" s="106" t="s">
        <v>780</v>
      </c>
      <c r="N246" s="91" t="s">
        <v>150</v>
      </c>
    </row>
    <row r="247" spans="1:14" s="88" customFormat="1" ht="45" hidden="1" customHeight="1">
      <c r="A247" s="87">
        <v>1</v>
      </c>
      <c r="B247" s="99" t="s">
        <v>13</v>
      </c>
      <c r="C247" s="100" t="s">
        <v>794</v>
      </c>
      <c r="D247" s="100" t="s">
        <v>149</v>
      </c>
      <c r="E247" s="100" t="s">
        <v>565</v>
      </c>
      <c r="F247" s="110">
        <v>38995</v>
      </c>
      <c r="G247" s="102">
        <v>1003.4</v>
      </c>
      <c r="H247" s="103">
        <v>1</v>
      </c>
      <c r="I247" s="102"/>
      <c r="J247" s="25" t="s">
        <v>1259</v>
      </c>
      <c r="K247" s="104" t="s">
        <v>396</v>
      </c>
      <c r="L247" s="109" t="s">
        <v>712</v>
      </c>
      <c r="M247" s="106" t="s">
        <v>780</v>
      </c>
      <c r="N247" s="91" t="s">
        <v>150</v>
      </c>
    </row>
    <row r="248" spans="1:14" s="88" customFormat="1" ht="45" customHeight="1">
      <c r="A248" s="87">
        <v>1</v>
      </c>
      <c r="B248" s="99" t="s">
        <v>795</v>
      </c>
      <c r="C248" s="100" t="s">
        <v>794</v>
      </c>
      <c r="D248" s="100" t="s">
        <v>107</v>
      </c>
      <c r="E248" s="100" t="s">
        <v>130</v>
      </c>
      <c r="F248" s="110">
        <v>41155</v>
      </c>
      <c r="G248" s="102">
        <v>1334.58</v>
      </c>
      <c r="H248" s="103">
        <v>4</v>
      </c>
      <c r="I248" s="102">
        <f>1334.58*0.85</f>
        <v>1134.3929999999998</v>
      </c>
      <c r="J248" s="25" t="s">
        <v>1259</v>
      </c>
      <c r="K248" s="100" t="s">
        <v>396</v>
      </c>
      <c r="L248" s="105" t="s">
        <v>712</v>
      </c>
      <c r="M248" s="106" t="s">
        <v>780</v>
      </c>
      <c r="N248" s="91" t="s">
        <v>713</v>
      </c>
    </row>
    <row r="249" spans="1:14" s="88" customFormat="1" ht="45" hidden="1" customHeight="1">
      <c r="A249" s="87">
        <v>1</v>
      </c>
      <c r="B249" s="99" t="s">
        <v>614</v>
      </c>
      <c r="C249" s="100" t="s">
        <v>794</v>
      </c>
      <c r="D249" s="100" t="s">
        <v>154</v>
      </c>
      <c r="E249" s="100" t="s">
        <v>615</v>
      </c>
      <c r="F249" s="110">
        <v>40422</v>
      </c>
      <c r="G249" s="102">
        <v>788.29</v>
      </c>
      <c r="H249" s="103" t="s">
        <v>714</v>
      </c>
      <c r="I249" s="102"/>
      <c r="J249" s="25" t="s">
        <v>1259</v>
      </c>
      <c r="K249" s="104" t="s">
        <v>396</v>
      </c>
      <c r="L249" s="105" t="s">
        <v>712</v>
      </c>
      <c r="M249" s="106" t="s">
        <v>780</v>
      </c>
      <c r="N249" s="106" t="s">
        <v>150</v>
      </c>
    </row>
    <row r="250" spans="1:14" s="88" customFormat="1" ht="45" hidden="1" customHeight="1">
      <c r="A250" s="87">
        <v>1</v>
      </c>
      <c r="B250" s="99" t="s">
        <v>272</v>
      </c>
      <c r="C250" s="100" t="s">
        <v>1070</v>
      </c>
      <c r="D250" s="100" t="s">
        <v>149</v>
      </c>
      <c r="E250" s="100" t="s">
        <v>138</v>
      </c>
      <c r="F250" s="110">
        <v>35726</v>
      </c>
      <c r="G250" s="102">
        <v>1003.4</v>
      </c>
      <c r="H250" s="103">
        <v>1</v>
      </c>
      <c r="I250" s="102"/>
      <c r="J250" s="25" t="s">
        <v>1259</v>
      </c>
      <c r="K250" s="104" t="s">
        <v>396</v>
      </c>
      <c r="L250" s="105" t="s">
        <v>712</v>
      </c>
      <c r="M250" s="106" t="s">
        <v>780</v>
      </c>
      <c r="N250" s="91" t="s">
        <v>150</v>
      </c>
    </row>
    <row r="251" spans="1:14" s="88" customFormat="1" ht="45" hidden="1" customHeight="1">
      <c r="A251" s="87">
        <v>1</v>
      </c>
      <c r="B251" s="99" t="s">
        <v>588</v>
      </c>
      <c r="C251" s="100" t="s">
        <v>796</v>
      </c>
      <c r="D251" s="100" t="s">
        <v>107</v>
      </c>
      <c r="E251" s="100" t="s">
        <v>589</v>
      </c>
      <c r="F251" s="110">
        <v>40352</v>
      </c>
      <c r="G251" s="102">
        <v>1240.68</v>
      </c>
      <c r="H251" s="103" t="s">
        <v>102</v>
      </c>
      <c r="I251" s="102"/>
      <c r="J251" s="25" t="s">
        <v>1259</v>
      </c>
      <c r="K251" s="104" t="s">
        <v>396</v>
      </c>
      <c r="L251" s="91" t="s">
        <v>712</v>
      </c>
      <c r="M251" s="106" t="s">
        <v>780</v>
      </c>
      <c r="N251" s="91" t="s">
        <v>150</v>
      </c>
    </row>
    <row r="252" spans="1:14" s="88" customFormat="1" ht="45" hidden="1" customHeight="1">
      <c r="A252" s="87">
        <v>1</v>
      </c>
      <c r="B252" s="99" t="s">
        <v>1071</v>
      </c>
      <c r="C252" s="100" t="s">
        <v>796</v>
      </c>
      <c r="D252" s="100" t="s">
        <v>110</v>
      </c>
      <c r="E252" s="100" t="s">
        <v>103</v>
      </c>
      <c r="F252" s="110">
        <v>42298</v>
      </c>
      <c r="G252" s="102">
        <v>715.02</v>
      </c>
      <c r="H252" s="100" t="s">
        <v>102</v>
      </c>
      <c r="I252" s="100"/>
      <c r="J252" s="25" t="s">
        <v>1259</v>
      </c>
      <c r="K252" s="104" t="s">
        <v>396</v>
      </c>
      <c r="L252" s="105" t="s">
        <v>712</v>
      </c>
      <c r="M252" s="100" t="s">
        <v>780</v>
      </c>
      <c r="N252" s="100" t="s">
        <v>713</v>
      </c>
    </row>
    <row r="253" spans="1:14" s="88" customFormat="1" ht="45" hidden="1" customHeight="1">
      <c r="A253" s="87">
        <v>1</v>
      </c>
      <c r="B253" s="99" t="s">
        <v>883</v>
      </c>
      <c r="C253" s="100" t="s">
        <v>796</v>
      </c>
      <c r="D253" s="100" t="s">
        <v>134</v>
      </c>
      <c r="E253" s="100" t="s">
        <v>92</v>
      </c>
      <c r="F253" s="110">
        <v>40302</v>
      </c>
      <c r="G253" s="102">
        <v>521.72</v>
      </c>
      <c r="H253" s="103" t="s">
        <v>714</v>
      </c>
      <c r="I253" s="102"/>
      <c r="J253" s="25" t="s">
        <v>1259</v>
      </c>
      <c r="K253" s="100" t="s">
        <v>396</v>
      </c>
      <c r="L253" s="105" t="s">
        <v>712</v>
      </c>
      <c r="M253" s="100" t="s">
        <v>780</v>
      </c>
      <c r="N253" s="91" t="s">
        <v>713</v>
      </c>
    </row>
    <row r="254" spans="1:14" s="88" customFormat="1" ht="45" hidden="1" customHeight="1">
      <c r="A254" s="87">
        <v>1</v>
      </c>
      <c r="B254" s="99" t="s">
        <v>77</v>
      </c>
      <c r="C254" s="100" t="s">
        <v>142</v>
      </c>
      <c r="D254" s="100" t="s">
        <v>110</v>
      </c>
      <c r="E254" s="100" t="s">
        <v>153</v>
      </c>
      <c r="F254" s="110">
        <v>35436</v>
      </c>
      <c r="G254" s="102">
        <v>733.83</v>
      </c>
      <c r="H254" s="103">
        <v>1</v>
      </c>
      <c r="I254" s="102"/>
      <c r="J254" s="25" t="s">
        <v>1259</v>
      </c>
      <c r="K254" s="104" t="s">
        <v>396</v>
      </c>
      <c r="L254" s="105" t="s">
        <v>712</v>
      </c>
      <c r="M254" s="106" t="s">
        <v>780</v>
      </c>
      <c r="N254" s="91" t="s">
        <v>150</v>
      </c>
    </row>
    <row r="255" spans="1:14" s="88" customFormat="1" ht="45" hidden="1" customHeight="1">
      <c r="A255" s="87">
        <v>1</v>
      </c>
      <c r="B255" s="99" t="s">
        <v>582</v>
      </c>
      <c r="C255" s="100" t="s">
        <v>798</v>
      </c>
      <c r="D255" s="100" t="s">
        <v>149</v>
      </c>
      <c r="E255" s="100" t="s">
        <v>583</v>
      </c>
      <c r="F255" s="110">
        <v>35492</v>
      </c>
      <c r="G255" s="102">
        <v>1003.4</v>
      </c>
      <c r="H255" s="103">
        <v>1</v>
      </c>
      <c r="I255" s="102"/>
      <c r="J255" s="25" t="s">
        <v>1259</v>
      </c>
      <c r="K255" s="104" t="s">
        <v>396</v>
      </c>
      <c r="L255" s="105" t="s">
        <v>712</v>
      </c>
      <c r="M255" s="106" t="s">
        <v>780</v>
      </c>
      <c r="N255" s="91" t="s">
        <v>150</v>
      </c>
    </row>
    <row r="256" spans="1:14" s="88" customFormat="1" ht="45" hidden="1" customHeight="1">
      <c r="A256" s="87">
        <v>1</v>
      </c>
      <c r="B256" s="99" t="s">
        <v>268</v>
      </c>
      <c r="C256" s="100" t="s">
        <v>798</v>
      </c>
      <c r="D256" s="100" t="s">
        <v>149</v>
      </c>
      <c r="E256" s="100" t="s">
        <v>1072</v>
      </c>
      <c r="F256" s="110">
        <v>34213</v>
      </c>
      <c r="G256" s="102">
        <v>1003.4</v>
      </c>
      <c r="H256" s="103">
        <v>1</v>
      </c>
      <c r="I256" s="102"/>
      <c r="J256" s="25" t="s">
        <v>1259</v>
      </c>
      <c r="K256" s="104" t="s">
        <v>396</v>
      </c>
      <c r="L256" s="105" t="s">
        <v>712</v>
      </c>
      <c r="M256" s="106" t="s">
        <v>780</v>
      </c>
      <c r="N256" s="91" t="s">
        <v>150</v>
      </c>
    </row>
    <row r="257" spans="1:14" s="88" customFormat="1" ht="45" hidden="1" customHeight="1">
      <c r="A257" s="87">
        <v>1</v>
      </c>
      <c r="B257" s="99" t="s">
        <v>75</v>
      </c>
      <c r="C257" s="100" t="s">
        <v>448</v>
      </c>
      <c r="D257" s="100" t="s">
        <v>107</v>
      </c>
      <c r="E257" s="100" t="s">
        <v>584</v>
      </c>
      <c r="F257" s="110">
        <v>36497</v>
      </c>
      <c r="G257" s="102">
        <v>1334.58</v>
      </c>
      <c r="H257" s="103">
        <v>1</v>
      </c>
      <c r="I257" s="102"/>
      <c r="J257" s="25" t="s">
        <v>1259</v>
      </c>
      <c r="K257" s="104" t="s">
        <v>396</v>
      </c>
      <c r="L257" s="105" t="s">
        <v>712</v>
      </c>
      <c r="M257" s="106" t="s">
        <v>780</v>
      </c>
      <c r="N257" s="91" t="s">
        <v>150</v>
      </c>
    </row>
    <row r="258" spans="1:14" s="88" customFormat="1" ht="45" hidden="1" customHeight="1">
      <c r="A258" s="87">
        <v>1</v>
      </c>
      <c r="B258" s="99" t="s">
        <v>273</v>
      </c>
      <c r="C258" s="100" t="s">
        <v>586</v>
      </c>
      <c r="D258" s="100" t="s">
        <v>121</v>
      </c>
      <c r="E258" s="100" t="s">
        <v>92</v>
      </c>
      <c r="F258" s="110">
        <v>34456</v>
      </c>
      <c r="G258" s="102">
        <v>490.6</v>
      </c>
      <c r="H258" s="103">
        <v>1</v>
      </c>
      <c r="I258" s="102"/>
      <c r="J258" s="25" t="s">
        <v>1259</v>
      </c>
      <c r="K258" s="104" t="s">
        <v>396</v>
      </c>
      <c r="L258" s="105" t="s">
        <v>712</v>
      </c>
      <c r="M258" s="106" t="s">
        <v>780</v>
      </c>
      <c r="N258" s="91" t="s">
        <v>713</v>
      </c>
    </row>
    <row r="259" spans="1:14" s="88" customFormat="1" ht="45" hidden="1" customHeight="1">
      <c r="A259" s="87">
        <v>1</v>
      </c>
      <c r="B259" s="99" t="s">
        <v>222</v>
      </c>
      <c r="C259" s="100" t="s">
        <v>754</v>
      </c>
      <c r="D259" s="100" t="s">
        <v>134</v>
      </c>
      <c r="E259" s="100" t="s">
        <v>92</v>
      </c>
      <c r="F259" s="110">
        <v>36206</v>
      </c>
      <c r="G259" s="102">
        <v>521.72</v>
      </c>
      <c r="H259" s="103">
        <v>1</v>
      </c>
      <c r="I259" s="102"/>
      <c r="J259" s="25" t="s">
        <v>1259</v>
      </c>
      <c r="K259" s="142" t="s">
        <v>396</v>
      </c>
      <c r="L259" s="105" t="s">
        <v>712</v>
      </c>
      <c r="M259" s="106" t="s">
        <v>780</v>
      </c>
      <c r="N259" s="91" t="s">
        <v>713</v>
      </c>
    </row>
    <row r="260" spans="1:14" s="88" customFormat="1" ht="45" hidden="1" customHeight="1">
      <c r="A260" s="87">
        <v>1</v>
      </c>
      <c r="B260" s="99" t="s">
        <v>405</v>
      </c>
      <c r="C260" s="100" t="s">
        <v>112</v>
      </c>
      <c r="D260" s="100" t="s">
        <v>310</v>
      </c>
      <c r="E260" s="100" t="s">
        <v>92</v>
      </c>
      <c r="F260" s="101">
        <v>42522</v>
      </c>
      <c r="G260" s="102">
        <v>641.11</v>
      </c>
      <c r="H260" s="103">
        <v>1</v>
      </c>
      <c r="I260" s="102"/>
      <c r="J260" s="17" t="s">
        <v>1402</v>
      </c>
      <c r="K260" s="100" t="s">
        <v>396</v>
      </c>
      <c r="L260" s="91" t="s">
        <v>712</v>
      </c>
      <c r="M260" s="106" t="s">
        <v>780</v>
      </c>
      <c r="N260" s="91" t="s">
        <v>713</v>
      </c>
    </row>
    <row r="261" spans="1:14" s="88" customFormat="1" ht="45" hidden="1" customHeight="1">
      <c r="A261" s="87">
        <v>1</v>
      </c>
      <c r="B261" s="147" t="s">
        <v>799</v>
      </c>
      <c r="C261" s="106" t="s">
        <v>142</v>
      </c>
      <c r="D261" s="106" t="s">
        <v>116</v>
      </c>
      <c r="E261" s="106" t="s">
        <v>727</v>
      </c>
      <c r="F261" s="110">
        <v>41142</v>
      </c>
      <c r="G261" s="180">
        <v>589.27</v>
      </c>
      <c r="H261" s="91" t="s">
        <v>714</v>
      </c>
      <c r="I261" s="91"/>
      <c r="J261" s="25" t="s">
        <v>1259</v>
      </c>
      <c r="K261" s="91" t="s">
        <v>396</v>
      </c>
      <c r="L261" s="105" t="s">
        <v>712</v>
      </c>
      <c r="M261" s="106" t="s">
        <v>1073</v>
      </c>
      <c r="N261" s="91" t="s">
        <v>150</v>
      </c>
    </row>
    <row r="262" spans="1:14" s="88" customFormat="1" ht="45" hidden="1" customHeight="1">
      <c r="A262" s="87">
        <v>1</v>
      </c>
      <c r="B262" s="113" t="s">
        <v>287</v>
      </c>
      <c r="C262" s="112" t="s">
        <v>1074</v>
      </c>
      <c r="D262" s="112" t="s">
        <v>187</v>
      </c>
      <c r="E262" s="112" t="s">
        <v>104</v>
      </c>
      <c r="F262" s="110">
        <v>35800</v>
      </c>
      <c r="G262" s="114">
        <v>3174.76</v>
      </c>
      <c r="H262" s="115" t="s">
        <v>714</v>
      </c>
      <c r="I262" s="114"/>
      <c r="J262" s="25" t="s">
        <v>1403</v>
      </c>
      <c r="K262" s="130" t="s">
        <v>395</v>
      </c>
      <c r="L262" s="122" t="s">
        <v>712</v>
      </c>
      <c r="M262" s="106" t="s">
        <v>1073</v>
      </c>
      <c r="N262" s="118" t="s">
        <v>713</v>
      </c>
    </row>
    <row r="263" spans="1:14" s="88" customFormat="1" ht="45" hidden="1" customHeight="1">
      <c r="A263" s="87">
        <v>1</v>
      </c>
      <c r="B263" s="99" t="s">
        <v>802</v>
      </c>
      <c r="C263" s="100" t="s">
        <v>1075</v>
      </c>
      <c r="D263" s="100" t="s">
        <v>127</v>
      </c>
      <c r="E263" s="100" t="s">
        <v>212</v>
      </c>
      <c r="F263" s="110">
        <v>39041</v>
      </c>
      <c r="G263" s="102">
        <v>2034.08</v>
      </c>
      <c r="H263" s="103">
        <v>1</v>
      </c>
      <c r="I263" s="102"/>
      <c r="J263" s="17" t="s">
        <v>1404</v>
      </c>
      <c r="K263" s="130" t="s">
        <v>395</v>
      </c>
      <c r="L263" s="105" t="s">
        <v>712</v>
      </c>
      <c r="M263" s="106" t="s">
        <v>1073</v>
      </c>
      <c r="N263" s="91" t="s">
        <v>150</v>
      </c>
    </row>
    <row r="264" spans="1:14" s="1" customFormat="1" ht="45.95" hidden="1" customHeight="1">
      <c r="A264" s="60">
        <v>1</v>
      </c>
      <c r="B264" s="8" t="s">
        <v>1620</v>
      </c>
      <c r="C264" s="9" t="s">
        <v>805</v>
      </c>
      <c r="D264" s="9" t="s">
        <v>151</v>
      </c>
      <c r="E264" s="9" t="s">
        <v>95</v>
      </c>
      <c r="F264" s="18">
        <v>42786</v>
      </c>
      <c r="G264" s="11">
        <v>846.59</v>
      </c>
      <c r="H264" s="12">
        <v>1</v>
      </c>
      <c r="I264" s="11"/>
      <c r="J264" s="17" t="s">
        <v>1619</v>
      </c>
      <c r="K264" s="6" t="s">
        <v>395</v>
      </c>
      <c r="L264" s="51" t="s">
        <v>1618</v>
      </c>
      <c r="M264" s="15" t="s">
        <v>1073</v>
      </c>
      <c r="N264" s="27" t="s">
        <v>713</v>
      </c>
    </row>
    <row r="265" spans="1:14" s="88" customFormat="1" ht="45" hidden="1" customHeight="1">
      <c r="A265" s="87">
        <v>1</v>
      </c>
      <c r="B265" s="99" t="s">
        <v>594</v>
      </c>
      <c r="C265" s="100" t="s">
        <v>800</v>
      </c>
      <c r="D265" s="100" t="s">
        <v>107</v>
      </c>
      <c r="E265" s="100" t="s">
        <v>595</v>
      </c>
      <c r="F265" s="110">
        <v>40868</v>
      </c>
      <c r="G265" s="102">
        <v>1240.68</v>
      </c>
      <c r="H265" s="103" t="s">
        <v>714</v>
      </c>
      <c r="I265" s="102"/>
      <c r="J265" s="25" t="s">
        <v>1259</v>
      </c>
      <c r="K265" s="104" t="s">
        <v>396</v>
      </c>
      <c r="L265" s="105" t="s">
        <v>712</v>
      </c>
      <c r="M265" s="106" t="s">
        <v>1073</v>
      </c>
      <c r="N265" s="91" t="s">
        <v>150</v>
      </c>
    </row>
    <row r="266" spans="1:14" s="88" customFormat="1" ht="45" hidden="1" customHeight="1">
      <c r="A266" s="87">
        <v>1</v>
      </c>
      <c r="B266" s="99" t="s">
        <v>1076</v>
      </c>
      <c r="C266" s="100" t="s">
        <v>1077</v>
      </c>
      <c r="D266" s="100" t="s">
        <v>1078</v>
      </c>
      <c r="E266" s="100" t="s">
        <v>928</v>
      </c>
      <c r="F266" s="110">
        <v>38805</v>
      </c>
      <c r="G266" s="102">
        <v>846.59</v>
      </c>
      <c r="H266" s="103">
        <v>1</v>
      </c>
      <c r="I266" s="102"/>
      <c r="J266" s="25" t="s">
        <v>1259</v>
      </c>
      <c r="K266" s="104" t="s">
        <v>396</v>
      </c>
      <c r="L266" s="105" t="s">
        <v>712</v>
      </c>
      <c r="M266" s="106" t="s">
        <v>1073</v>
      </c>
      <c r="N266" s="91" t="s">
        <v>150</v>
      </c>
    </row>
    <row r="267" spans="1:14" s="88" customFormat="1" ht="45" hidden="1" customHeight="1">
      <c r="A267" s="87">
        <v>1</v>
      </c>
      <c r="B267" s="99" t="s">
        <v>801</v>
      </c>
      <c r="C267" s="100" t="s">
        <v>1079</v>
      </c>
      <c r="D267" s="100" t="s">
        <v>1078</v>
      </c>
      <c r="E267" s="100" t="s">
        <v>609</v>
      </c>
      <c r="F267" s="110">
        <v>40057</v>
      </c>
      <c r="G267" s="102">
        <v>846.59</v>
      </c>
      <c r="H267" s="103">
        <v>1</v>
      </c>
      <c r="I267" s="102"/>
      <c r="J267" s="17" t="s">
        <v>1405</v>
      </c>
      <c r="K267" s="104" t="s">
        <v>396</v>
      </c>
      <c r="L267" s="109" t="s">
        <v>712</v>
      </c>
      <c r="M267" s="106" t="s">
        <v>1073</v>
      </c>
      <c r="N267" s="91" t="s">
        <v>150</v>
      </c>
    </row>
    <row r="268" spans="1:14" s="88" customFormat="1" ht="45" hidden="1" customHeight="1">
      <c r="A268" s="87">
        <v>1</v>
      </c>
      <c r="B268" s="99" t="s">
        <v>819</v>
      </c>
      <c r="C268" s="100" t="s">
        <v>1406</v>
      </c>
      <c r="D268" s="100" t="s">
        <v>140</v>
      </c>
      <c r="E268" s="100" t="s">
        <v>1120</v>
      </c>
      <c r="F268" s="110">
        <v>41130</v>
      </c>
      <c r="G268" s="102">
        <v>1108.25</v>
      </c>
      <c r="H268" s="103" t="s">
        <v>714</v>
      </c>
      <c r="I268" s="102"/>
      <c r="J268" s="25" t="s">
        <v>1259</v>
      </c>
      <c r="K268" s="104" t="s">
        <v>396</v>
      </c>
      <c r="L268" s="105" t="s">
        <v>712</v>
      </c>
      <c r="M268" s="106" t="s">
        <v>1073</v>
      </c>
      <c r="N268" s="91" t="s">
        <v>713</v>
      </c>
    </row>
    <row r="269" spans="1:14" s="88" customFormat="1" ht="45" hidden="1" customHeight="1">
      <c r="A269" s="87">
        <v>1</v>
      </c>
      <c r="B269" s="99" t="s">
        <v>315</v>
      </c>
      <c r="C269" s="100" t="s">
        <v>596</v>
      </c>
      <c r="D269" s="100" t="s">
        <v>144</v>
      </c>
      <c r="E269" s="100" t="s">
        <v>103</v>
      </c>
      <c r="F269" s="110">
        <v>33092</v>
      </c>
      <c r="G269" s="102">
        <v>2163</v>
      </c>
      <c r="H269" s="103">
        <v>1</v>
      </c>
      <c r="I269" s="102"/>
      <c r="J269" s="17" t="s">
        <v>1407</v>
      </c>
      <c r="K269" s="104" t="s">
        <v>395</v>
      </c>
      <c r="L269" s="105" t="s">
        <v>712</v>
      </c>
      <c r="M269" s="106" t="s">
        <v>1073</v>
      </c>
      <c r="N269" s="91" t="s">
        <v>150</v>
      </c>
    </row>
    <row r="270" spans="1:14" s="88" customFormat="1" ht="45" hidden="1" customHeight="1">
      <c r="A270" s="87">
        <v>1</v>
      </c>
      <c r="B270" s="99" t="s">
        <v>746</v>
      </c>
      <c r="C270" s="100" t="s">
        <v>490</v>
      </c>
      <c r="D270" s="100" t="s">
        <v>116</v>
      </c>
      <c r="E270" s="100" t="s">
        <v>511</v>
      </c>
      <c r="F270" s="110">
        <v>41128</v>
      </c>
      <c r="G270" s="102">
        <v>641.11</v>
      </c>
      <c r="H270" s="103" t="s">
        <v>714</v>
      </c>
      <c r="I270" s="102"/>
      <c r="J270" s="25" t="s">
        <v>1259</v>
      </c>
      <c r="K270" s="104" t="s">
        <v>396</v>
      </c>
      <c r="L270" s="109" t="s">
        <v>712</v>
      </c>
      <c r="M270" s="106" t="s">
        <v>1073</v>
      </c>
      <c r="N270" s="91" t="s">
        <v>150</v>
      </c>
    </row>
    <row r="271" spans="1:14" s="88" customFormat="1" ht="45" hidden="1" customHeight="1">
      <c r="A271" s="87">
        <v>1</v>
      </c>
      <c r="B271" s="99" t="s">
        <v>290</v>
      </c>
      <c r="C271" s="100" t="s">
        <v>803</v>
      </c>
      <c r="D271" s="100" t="s">
        <v>149</v>
      </c>
      <c r="E271" s="100" t="s">
        <v>291</v>
      </c>
      <c r="F271" s="110">
        <v>38504</v>
      </c>
      <c r="G271" s="102">
        <v>1003.4</v>
      </c>
      <c r="H271" s="103">
        <v>1</v>
      </c>
      <c r="I271" s="102"/>
      <c r="J271" s="25" t="s">
        <v>1259</v>
      </c>
      <c r="K271" s="104" t="s">
        <v>396</v>
      </c>
      <c r="L271" s="105" t="s">
        <v>712</v>
      </c>
      <c r="M271" s="106" t="s">
        <v>1073</v>
      </c>
      <c r="N271" s="91" t="s">
        <v>150</v>
      </c>
    </row>
    <row r="272" spans="1:14" s="88" customFormat="1" ht="45" hidden="1" customHeight="1">
      <c r="A272" s="87">
        <v>1</v>
      </c>
      <c r="B272" s="99" t="s">
        <v>282</v>
      </c>
      <c r="C272" s="100" t="s">
        <v>489</v>
      </c>
      <c r="D272" s="100" t="s">
        <v>230</v>
      </c>
      <c r="E272" s="100" t="s">
        <v>283</v>
      </c>
      <c r="F272" s="110">
        <v>37561</v>
      </c>
      <c r="G272" s="102">
        <v>1955.5</v>
      </c>
      <c r="H272" s="103">
        <v>1</v>
      </c>
      <c r="I272" s="102"/>
      <c r="J272" s="25" t="s">
        <v>1259</v>
      </c>
      <c r="K272" s="104" t="s">
        <v>396</v>
      </c>
      <c r="L272" s="105" t="s">
        <v>712</v>
      </c>
      <c r="M272" s="106" t="s">
        <v>1073</v>
      </c>
      <c r="N272" s="91" t="s">
        <v>713</v>
      </c>
    </row>
    <row r="273" spans="1:14" s="88" customFormat="1" ht="45" hidden="1" customHeight="1">
      <c r="A273" s="87">
        <v>1</v>
      </c>
      <c r="B273" s="99" t="s">
        <v>804</v>
      </c>
      <c r="C273" s="100" t="s">
        <v>805</v>
      </c>
      <c r="D273" s="100" t="s">
        <v>107</v>
      </c>
      <c r="E273" s="100" t="s">
        <v>741</v>
      </c>
      <c r="F273" s="110">
        <v>41141</v>
      </c>
      <c r="G273" s="102">
        <v>1200</v>
      </c>
      <c r="H273" s="103" t="s">
        <v>714</v>
      </c>
      <c r="I273" s="102"/>
      <c r="J273" s="17" t="s">
        <v>1408</v>
      </c>
      <c r="K273" s="100" t="s">
        <v>395</v>
      </c>
      <c r="L273" s="105" t="s">
        <v>712</v>
      </c>
      <c r="M273" s="106" t="s">
        <v>1073</v>
      </c>
      <c r="N273" s="91" t="s">
        <v>150</v>
      </c>
    </row>
    <row r="274" spans="1:14" s="88" customFormat="1" ht="45" hidden="1" customHeight="1">
      <c r="A274" s="87">
        <v>1</v>
      </c>
      <c r="B274" s="99" t="s">
        <v>487</v>
      </c>
      <c r="C274" s="100" t="s">
        <v>490</v>
      </c>
      <c r="D274" s="100" t="s">
        <v>136</v>
      </c>
      <c r="E274" s="100" t="s">
        <v>138</v>
      </c>
      <c r="F274" s="110">
        <v>38936</v>
      </c>
      <c r="G274" s="169">
        <v>2420.5</v>
      </c>
      <c r="H274" s="103">
        <v>1</v>
      </c>
      <c r="I274" s="169"/>
      <c r="J274" s="17" t="s">
        <v>1409</v>
      </c>
      <c r="K274" s="104" t="s">
        <v>395</v>
      </c>
      <c r="L274" s="105" t="s">
        <v>712</v>
      </c>
      <c r="M274" s="106" t="s">
        <v>1073</v>
      </c>
      <c r="N274" s="91" t="s">
        <v>150</v>
      </c>
    </row>
    <row r="275" spans="1:14" s="3" customFormat="1" ht="45.95" hidden="1" customHeight="1">
      <c r="A275" s="60">
        <v>1</v>
      </c>
      <c r="B275" s="41" t="s">
        <v>1080</v>
      </c>
      <c r="C275" s="15" t="s">
        <v>1081</v>
      </c>
      <c r="D275" s="15" t="s">
        <v>154</v>
      </c>
      <c r="E275" s="58" t="s">
        <v>1082</v>
      </c>
      <c r="F275" s="18">
        <v>42009</v>
      </c>
      <c r="G275" s="56">
        <v>750</v>
      </c>
      <c r="H275" s="16" t="s">
        <v>714</v>
      </c>
      <c r="I275" s="57"/>
      <c r="J275" s="17" t="s">
        <v>1410</v>
      </c>
      <c r="K275" s="15" t="s">
        <v>398</v>
      </c>
      <c r="L275" s="51" t="s">
        <v>916</v>
      </c>
      <c r="M275" s="15" t="s">
        <v>1073</v>
      </c>
      <c r="N275" s="16" t="s">
        <v>150</v>
      </c>
    </row>
    <row r="276" spans="1:14" s="88" customFormat="1" ht="45" hidden="1" customHeight="1">
      <c r="A276" s="87">
        <v>1</v>
      </c>
      <c r="B276" s="182" t="s">
        <v>424</v>
      </c>
      <c r="C276" s="120" t="s">
        <v>1083</v>
      </c>
      <c r="D276" s="143" t="s">
        <v>123</v>
      </c>
      <c r="E276" s="100" t="s">
        <v>423</v>
      </c>
      <c r="F276" s="110">
        <v>41791</v>
      </c>
      <c r="G276" s="102">
        <v>2080.58</v>
      </c>
      <c r="H276" s="103">
        <v>1</v>
      </c>
      <c r="I276" s="102"/>
      <c r="J276" s="25" t="s">
        <v>1259</v>
      </c>
      <c r="K276" s="107" t="s">
        <v>396</v>
      </c>
      <c r="L276" s="105" t="s">
        <v>712</v>
      </c>
      <c r="M276" s="106" t="s">
        <v>1084</v>
      </c>
      <c r="N276" s="91" t="s">
        <v>150</v>
      </c>
    </row>
    <row r="277" spans="1:14" s="3" customFormat="1" ht="45.95" hidden="1" customHeight="1">
      <c r="A277" s="60">
        <v>1</v>
      </c>
      <c r="B277" s="8" t="s">
        <v>597</v>
      </c>
      <c r="C277" s="9" t="s">
        <v>142</v>
      </c>
      <c r="D277" s="9" t="s">
        <v>110</v>
      </c>
      <c r="E277" s="22" t="s">
        <v>1100</v>
      </c>
      <c r="F277" s="18">
        <v>41836</v>
      </c>
      <c r="G277" s="11">
        <v>715.02</v>
      </c>
      <c r="H277" s="12">
        <v>1</v>
      </c>
      <c r="I277" s="11"/>
      <c r="J277" s="17"/>
      <c r="K277" s="29" t="s">
        <v>398</v>
      </c>
      <c r="L277" s="51" t="s">
        <v>1431</v>
      </c>
      <c r="M277" s="15" t="s">
        <v>313</v>
      </c>
      <c r="N277" s="16" t="s">
        <v>150</v>
      </c>
    </row>
    <row r="278" spans="1:14" s="1" customFormat="1" ht="45.95" hidden="1" customHeight="1">
      <c r="A278" s="60">
        <v>1</v>
      </c>
      <c r="B278" s="42" t="s">
        <v>1412</v>
      </c>
      <c r="C278" s="29" t="s">
        <v>1085</v>
      </c>
      <c r="D278" s="29" t="s">
        <v>1085</v>
      </c>
      <c r="E278" s="38" t="s">
        <v>1086</v>
      </c>
      <c r="F278" s="28">
        <v>42223</v>
      </c>
      <c r="G278" s="43">
        <v>2000</v>
      </c>
      <c r="H278" s="59" t="s">
        <v>102</v>
      </c>
      <c r="I278" s="59"/>
      <c r="J278" s="17" t="s">
        <v>1413</v>
      </c>
      <c r="K278" s="74" t="s">
        <v>398</v>
      </c>
      <c r="L278" s="63" t="s">
        <v>916</v>
      </c>
      <c r="M278" s="15" t="s">
        <v>1084</v>
      </c>
      <c r="N278" s="16" t="s">
        <v>150</v>
      </c>
    </row>
    <row r="279" spans="1:14" s="3" customFormat="1" ht="45.95" hidden="1" customHeight="1">
      <c r="A279" s="60">
        <v>1</v>
      </c>
      <c r="B279" s="21" t="s">
        <v>510</v>
      </c>
      <c r="C279" s="29" t="s">
        <v>1414</v>
      </c>
      <c r="D279" s="29" t="s">
        <v>136</v>
      </c>
      <c r="E279" s="22" t="s">
        <v>511</v>
      </c>
      <c r="F279" s="18">
        <v>40485</v>
      </c>
      <c r="G279" s="23">
        <v>2500</v>
      </c>
      <c r="H279" s="24" t="s">
        <v>102</v>
      </c>
      <c r="I279" s="23"/>
      <c r="J279" s="46" t="s">
        <v>1299</v>
      </c>
      <c r="K279" s="22" t="s">
        <v>398</v>
      </c>
      <c r="L279" s="63" t="s">
        <v>1264</v>
      </c>
      <c r="M279" s="15" t="s">
        <v>1084</v>
      </c>
      <c r="N279" s="16" t="s">
        <v>150</v>
      </c>
    </row>
    <row r="280" spans="1:14" s="88" customFormat="1" ht="45" hidden="1" customHeight="1">
      <c r="A280" s="87">
        <v>1</v>
      </c>
      <c r="B280" s="123" t="s">
        <v>1168</v>
      </c>
      <c r="C280" s="100" t="s">
        <v>1617</v>
      </c>
      <c r="D280" s="100" t="s">
        <v>246</v>
      </c>
      <c r="E280" s="100" t="s">
        <v>1170</v>
      </c>
      <c r="F280" s="110">
        <v>40867</v>
      </c>
      <c r="G280" s="102">
        <v>1595</v>
      </c>
      <c r="H280" s="103">
        <v>1</v>
      </c>
      <c r="I280" s="102"/>
      <c r="J280" s="25" t="s">
        <v>1259</v>
      </c>
      <c r="K280" s="120" t="s">
        <v>396</v>
      </c>
      <c r="L280" s="109" t="s">
        <v>712</v>
      </c>
      <c r="M280" s="106" t="s">
        <v>1084</v>
      </c>
      <c r="N280" s="91" t="s">
        <v>713</v>
      </c>
    </row>
    <row r="281" spans="1:14" s="3" customFormat="1" ht="45.95" hidden="1" customHeight="1">
      <c r="A281" s="60">
        <v>1</v>
      </c>
      <c r="B281" s="21" t="s">
        <v>1087</v>
      </c>
      <c r="C281" s="20" t="s">
        <v>1088</v>
      </c>
      <c r="D281" s="22" t="s">
        <v>127</v>
      </c>
      <c r="E281" s="22" t="s">
        <v>619</v>
      </c>
      <c r="F281" s="18">
        <v>42065</v>
      </c>
      <c r="G281" s="23">
        <v>2034.08</v>
      </c>
      <c r="H281" s="32">
        <v>1</v>
      </c>
      <c r="I281" s="23"/>
      <c r="J281" s="25" t="s">
        <v>1415</v>
      </c>
      <c r="K281" s="26" t="s">
        <v>398</v>
      </c>
      <c r="L281" s="63" t="s">
        <v>916</v>
      </c>
      <c r="M281" s="26" t="s">
        <v>1084</v>
      </c>
      <c r="N281" s="27" t="s">
        <v>150</v>
      </c>
    </row>
    <row r="282" spans="1:14" s="88" customFormat="1" ht="45" hidden="1" customHeight="1">
      <c r="A282" s="87">
        <v>1</v>
      </c>
      <c r="B282" s="99" t="s">
        <v>662</v>
      </c>
      <c r="C282" s="120" t="s">
        <v>446</v>
      </c>
      <c r="D282" s="120" t="s">
        <v>140</v>
      </c>
      <c r="E282" s="100" t="s">
        <v>95</v>
      </c>
      <c r="F282" s="110">
        <v>40360</v>
      </c>
      <c r="G282" s="102">
        <v>1108.25</v>
      </c>
      <c r="H282" s="91" t="s">
        <v>102</v>
      </c>
      <c r="I282" s="91"/>
      <c r="J282" s="45" t="s">
        <v>1411</v>
      </c>
      <c r="K282" s="104" t="s">
        <v>395</v>
      </c>
      <c r="L282" s="109" t="s">
        <v>712</v>
      </c>
      <c r="M282" s="106" t="s">
        <v>1084</v>
      </c>
      <c r="N282" s="91" t="s">
        <v>150</v>
      </c>
    </row>
    <row r="283" spans="1:14" s="88" customFormat="1" ht="45" hidden="1" customHeight="1">
      <c r="A283" s="87">
        <v>1</v>
      </c>
      <c r="B283" s="113" t="s">
        <v>1416</v>
      </c>
      <c r="C283" s="108" t="s">
        <v>1417</v>
      </c>
      <c r="D283" s="112" t="s">
        <v>1418</v>
      </c>
      <c r="E283" s="112" t="s">
        <v>95</v>
      </c>
      <c r="F283" s="101">
        <v>42696</v>
      </c>
      <c r="G283" s="114">
        <v>521.12</v>
      </c>
      <c r="H283" s="115">
        <v>1</v>
      </c>
      <c r="I283" s="154"/>
      <c r="J283" s="44" t="s">
        <v>1419</v>
      </c>
      <c r="K283" s="120" t="s">
        <v>396</v>
      </c>
      <c r="L283" s="105" t="s">
        <v>712</v>
      </c>
      <c r="M283" s="117" t="s">
        <v>1084</v>
      </c>
      <c r="N283" s="118" t="s">
        <v>150</v>
      </c>
    </row>
    <row r="284" spans="1:14" s="88" customFormat="1" ht="45" hidden="1" customHeight="1">
      <c r="A284" s="87">
        <v>1</v>
      </c>
      <c r="B284" s="99" t="s">
        <v>280</v>
      </c>
      <c r="C284" s="100" t="s">
        <v>1091</v>
      </c>
      <c r="D284" s="100" t="s">
        <v>136</v>
      </c>
      <c r="E284" s="100" t="s">
        <v>281</v>
      </c>
      <c r="F284" s="110">
        <v>31352</v>
      </c>
      <c r="G284" s="102">
        <v>2645.64</v>
      </c>
      <c r="H284" s="103">
        <v>1</v>
      </c>
      <c r="I284" s="102"/>
      <c r="J284" s="17" t="s">
        <v>1420</v>
      </c>
      <c r="K284" s="104" t="s">
        <v>395</v>
      </c>
      <c r="L284" s="106" t="s">
        <v>712</v>
      </c>
      <c r="M284" s="106" t="s">
        <v>1084</v>
      </c>
      <c r="N284" s="91" t="s">
        <v>150</v>
      </c>
    </row>
    <row r="285" spans="1:14" s="88" customFormat="1" ht="45" hidden="1" customHeight="1">
      <c r="A285" s="87">
        <v>1</v>
      </c>
      <c r="B285" s="185" t="s">
        <v>1092</v>
      </c>
      <c r="C285" s="112" t="s">
        <v>1093</v>
      </c>
      <c r="D285" s="176" t="s">
        <v>1094</v>
      </c>
      <c r="E285" s="112" t="s">
        <v>1421</v>
      </c>
      <c r="F285" s="110">
        <v>42148</v>
      </c>
      <c r="G285" s="186">
        <v>788.29</v>
      </c>
      <c r="H285" s="176" t="s">
        <v>102</v>
      </c>
      <c r="I285" s="176"/>
      <c r="J285" s="69" t="s">
        <v>1422</v>
      </c>
      <c r="K285" s="176" t="s">
        <v>395</v>
      </c>
      <c r="L285" s="178" t="s">
        <v>712</v>
      </c>
      <c r="M285" s="106" t="s">
        <v>1084</v>
      </c>
      <c r="N285" s="91" t="s">
        <v>150</v>
      </c>
    </row>
    <row r="286" spans="1:14" s="88" customFormat="1" ht="45" customHeight="1">
      <c r="A286" s="87">
        <v>1</v>
      </c>
      <c r="B286" s="113" t="s">
        <v>83</v>
      </c>
      <c r="C286" s="112" t="s">
        <v>1095</v>
      </c>
      <c r="D286" s="112" t="s">
        <v>246</v>
      </c>
      <c r="E286" s="112" t="s">
        <v>103</v>
      </c>
      <c r="F286" s="110">
        <v>38808</v>
      </c>
      <c r="G286" s="114">
        <v>1492</v>
      </c>
      <c r="H286" s="115">
        <v>3</v>
      </c>
      <c r="I286" s="114">
        <v>1342.8</v>
      </c>
      <c r="J286" s="46" t="s">
        <v>1259</v>
      </c>
      <c r="K286" s="112" t="s">
        <v>396</v>
      </c>
      <c r="L286" s="117" t="s">
        <v>712</v>
      </c>
      <c r="M286" s="117" t="s">
        <v>1084</v>
      </c>
      <c r="N286" s="118" t="s">
        <v>150</v>
      </c>
    </row>
    <row r="287" spans="1:14" s="88" customFormat="1" ht="45" hidden="1" customHeight="1">
      <c r="A287" s="87">
        <v>1</v>
      </c>
      <c r="B287" s="113" t="s">
        <v>1096</v>
      </c>
      <c r="C287" s="112" t="s">
        <v>1095</v>
      </c>
      <c r="D287" s="112" t="s">
        <v>922</v>
      </c>
      <c r="E287" s="112" t="s">
        <v>103</v>
      </c>
      <c r="F287" s="110">
        <v>42168</v>
      </c>
      <c r="G287" s="114">
        <v>1240.68</v>
      </c>
      <c r="H287" s="115" t="s">
        <v>102</v>
      </c>
      <c r="I287" s="114"/>
      <c r="J287" s="46" t="s">
        <v>1423</v>
      </c>
      <c r="K287" s="176" t="s">
        <v>395</v>
      </c>
      <c r="L287" s="176" t="s">
        <v>712</v>
      </c>
      <c r="M287" s="106" t="s">
        <v>1084</v>
      </c>
      <c r="N287" s="91" t="s">
        <v>150</v>
      </c>
    </row>
    <row r="288" spans="1:14" s="88" customFormat="1" ht="45" hidden="1" customHeight="1">
      <c r="A288" s="87">
        <v>1</v>
      </c>
      <c r="B288" s="99" t="s">
        <v>1424</v>
      </c>
      <c r="C288" s="100" t="s">
        <v>1425</v>
      </c>
      <c r="D288" s="112" t="s">
        <v>112</v>
      </c>
      <c r="E288" s="112" t="s">
        <v>518</v>
      </c>
      <c r="F288" s="110">
        <v>42527</v>
      </c>
      <c r="G288" s="114">
        <v>641.11</v>
      </c>
      <c r="H288" s="115">
        <v>1</v>
      </c>
      <c r="I288" s="114"/>
      <c r="J288" s="46" t="s">
        <v>1426</v>
      </c>
      <c r="K288" s="176" t="s">
        <v>395</v>
      </c>
      <c r="L288" s="176" t="s">
        <v>712</v>
      </c>
      <c r="M288" s="106" t="s">
        <v>1084</v>
      </c>
      <c r="N288" s="91" t="s">
        <v>150</v>
      </c>
    </row>
    <row r="289" spans="1:14" s="88" customFormat="1" ht="45" hidden="1" customHeight="1">
      <c r="A289" s="87">
        <v>1</v>
      </c>
      <c r="B289" s="99" t="s">
        <v>1427</v>
      </c>
      <c r="C289" s="100" t="s">
        <v>1095</v>
      </c>
      <c r="D289" s="112" t="s">
        <v>112</v>
      </c>
      <c r="E289" s="112" t="s">
        <v>518</v>
      </c>
      <c r="F289" s="110">
        <v>42563</v>
      </c>
      <c r="G289" s="114">
        <v>641.11</v>
      </c>
      <c r="H289" s="115">
        <v>1</v>
      </c>
      <c r="I289" s="114"/>
      <c r="J289" s="46" t="s">
        <v>1428</v>
      </c>
      <c r="K289" s="176" t="s">
        <v>395</v>
      </c>
      <c r="L289" s="176" t="s">
        <v>712</v>
      </c>
      <c r="M289" s="106" t="s">
        <v>1084</v>
      </c>
      <c r="N289" s="91" t="s">
        <v>713</v>
      </c>
    </row>
    <row r="290" spans="1:14" s="88" customFormat="1" ht="45" hidden="1" customHeight="1">
      <c r="A290" s="87">
        <v>1</v>
      </c>
      <c r="B290" s="113" t="s">
        <v>1097</v>
      </c>
      <c r="C290" s="112" t="s">
        <v>1098</v>
      </c>
      <c r="D290" s="112" t="s">
        <v>121</v>
      </c>
      <c r="E290" s="112" t="s">
        <v>92</v>
      </c>
      <c r="F290" s="110">
        <v>42168</v>
      </c>
      <c r="G290" s="114">
        <v>490.6</v>
      </c>
      <c r="H290" s="115" t="s">
        <v>102</v>
      </c>
      <c r="I290" s="114"/>
      <c r="J290" s="46" t="s">
        <v>1429</v>
      </c>
      <c r="K290" s="176" t="s">
        <v>395</v>
      </c>
      <c r="L290" s="178" t="s">
        <v>712</v>
      </c>
      <c r="M290" s="106" t="s">
        <v>1084</v>
      </c>
      <c r="N290" s="91" t="s">
        <v>150</v>
      </c>
    </row>
    <row r="291" spans="1:14" s="88" customFormat="1" ht="45" hidden="1" customHeight="1">
      <c r="A291" s="87">
        <v>1</v>
      </c>
      <c r="B291" s="99" t="s">
        <v>442</v>
      </c>
      <c r="C291" s="100" t="s">
        <v>1099</v>
      </c>
      <c r="D291" s="120" t="s">
        <v>187</v>
      </c>
      <c r="E291" s="120" t="s">
        <v>100</v>
      </c>
      <c r="F291" s="110">
        <v>41792</v>
      </c>
      <c r="G291" s="102">
        <v>3174.76</v>
      </c>
      <c r="H291" s="103">
        <v>1</v>
      </c>
      <c r="I291" s="102"/>
      <c r="J291" s="45" t="s">
        <v>1430</v>
      </c>
      <c r="K291" s="104" t="s">
        <v>395</v>
      </c>
      <c r="L291" s="105" t="s">
        <v>712</v>
      </c>
      <c r="M291" s="106" t="s">
        <v>313</v>
      </c>
      <c r="N291" s="91" t="s">
        <v>150</v>
      </c>
    </row>
    <row r="292" spans="1:14" s="88" customFormat="1" ht="45" hidden="1" customHeight="1">
      <c r="A292" s="87">
        <v>1</v>
      </c>
      <c r="B292" s="99" t="s">
        <v>1136</v>
      </c>
      <c r="C292" s="100" t="s">
        <v>185</v>
      </c>
      <c r="D292" s="100" t="s">
        <v>134</v>
      </c>
      <c r="E292" s="100" t="s">
        <v>518</v>
      </c>
      <c r="F292" s="101">
        <v>42660</v>
      </c>
      <c r="G292" s="102">
        <v>474.29</v>
      </c>
      <c r="H292" s="103">
        <v>1</v>
      </c>
      <c r="I292" s="102"/>
      <c r="J292" s="25" t="s">
        <v>1469</v>
      </c>
      <c r="K292" s="120" t="s">
        <v>395</v>
      </c>
      <c r="L292" s="105" t="s">
        <v>712</v>
      </c>
      <c r="M292" s="106" t="s">
        <v>313</v>
      </c>
      <c r="N292" s="91" t="s">
        <v>150</v>
      </c>
    </row>
    <row r="293" spans="1:14" s="88" customFormat="1" ht="45" hidden="1" customHeight="1">
      <c r="A293" s="87">
        <v>1</v>
      </c>
      <c r="B293" s="99" t="s">
        <v>1648</v>
      </c>
      <c r="C293" s="100" t="s">
        <v>185</v>
      </c>
      <c r="D293" s="100" t="s">
        <v>134</v>
      </c>
      <c r="E293" s="100" t="s">
        <v>518</v>
      </c>
      <c r="F293" s="101">
        <v>42406</v>
      </c>
      <c r="G293" s="102">
        <v>474.29</v>
      </c>
      <c r="H293" s="103">
        <v>1</v>
      </c>
      <c r="I293" s="102"/>
      <c r="J293" s="25" t="s">
        <v>1649</v>
      </c>
      <c r="K293" s="120" t="s">
        <v>395</v>
      </c>
      <c r="L293" s="105" t="s">
        <v>712</v>
      </c>
      <c r="M293" s="106" t="s">
        <v>313</v>
      </c>
      <c r="N293" s="91" t="s">
        <v>150</v>
      </c>
    </row>
    <row r="294" spans="1:14" s="88" customFormat="1" ht="45" hidden="1" customHeight="1">
      <c r="A294" s="87">
        <v>1</v>
      </c>
      <c r="B294" s="113" t="s">
        <v>1101</v>
      </c>
      <c r="C294" s="112" t="s">
        <v>598</v>
      </c>
      <c r="D294" s="112" t="s">
        <v>151</v>
      </c>
      <c r="E294" s="112" t="s">
        <v>511</v>
      </c>
      <c r="F294" s="110">
        <v>40302</v>
      </c>
      <c r="G294" s="114">
        <v>846.59</v>
      </c>
      <c r="H294" s="115">
        <v>1</v>
      </c>
      <c r="I294" s="114"/>
      <c r="J294" s="25" t="s">
        <v>1259</v>
      </c>
      <c r="K294" s="112" t="s">
        <v>396</v>
      </c>
      <c r="L294" s="119" t="s">
        <v>712</v>
      </c>
      <c r="M294" s="117" t="s">
        <v>313</v>
      </c>
      <c r="N294" s="118" t="s">
        <v>713</v>
      </c>
    </row>
    <row r="295" spans="1:14" s="88" customFormat="1" ht="45" hidden="1" customHeight="1">
      <c r="A295" s="87">
        <v>1</v>
      </c>
      <c r="B295" s="99" t="s">
        <v>386</v>
      </c>
      <c r="C295" s="100" t="s">
        <v>1102</v>
      </c>
      <c r="D295" s="100" t="s">
        <v>131</v>
      </c>
      <c r="E295" s="100" t="s">
        <v>130</v>
      </c>
      <c r="F295" s="110">
        <v>41640</v>
      </c>
      <c r="G295" s="102">
        <v>1373.12</v>
      </c>
      <c r="H295" s="103">
        <v>1</v>
      </c>
      <c r="I295" s="102"/>
      <c r="J295" s="17" t="s">
        <v>1432</v>
      </c>
      <c r="K295" s="104" t="s">
        <v>395</v>
      </c>
      <c r="L295" s="105" t="s">
        <v>712</v>
      </c>
      <c r="M295" s="106" t="s">
        <v>313</v>
      </c>
      <c r="N295" s="91" t="s">
        <v>150</v>
      </c>
    </row>
    <row r="296" spans="1:14" s="88" customFormat="1" ht="45" customHeight="1">
      <c r="A296" s="87">
        <v>1</v>
      </c>
      <c r="B296" s="99" t="s">
        <v>318</v>
      </c>
      <c r="C296" s="100" t="s">
        <v>806</v>
      </c>
      <c r="D296" s="100" t="s">
        <v>145</v>
      </c>
      <c r="E296" s="100" t="s">
        <v>1103</v>
      </c>
      <c r="F296" s="110">
        <v>28198</v>
      </c>
      <c r="G296" s="102">
        <v>1637.38</v>
      </c>
      <c r="H296" s="103">
        <v>2</v>
      </c>
      <c r="I296" s="102">
        <v>1555.51</v>
      </c>
      <c r="J296" s="25" t="s">
        <v>1259</v>
      </c>
      <c r="K296" s="104" t="s">
        <v>396</v>
      </c>
      <c r="L296" s="105" t="s">
        <v>712</v>
      </c>
      <c r="M296" s="106" t="s">
        <v>313</v>
      </c>
      <c r="N296" s="91" t="s">
        <v>713</v>
      </c>
    </row>
    <row r="297" spans="1:14" s="88" customFormat="1" ht="45" hidden="1" customHeight="1">
      <c r="A297" s="87">
        <v>1</v>
      </c>
      <c r="B297" s="99" t="s">
        <v>808</v>
      </c>
      <c r="C297" s="100" t="s">
        <v>807</v>
      </c>
      <c r="D297" s="100" t="s">
        <v>134</v>
      </c>
      <c r="E297" s="100" t="s">
        <v>343</v>
      </c>
      <c r="F297" s="110">
        <v>41306</v>
      </c>
      <c r="G297" s="102">
        <v>479.74</v>
      </c>
      <c r="H297" s="103" t="s">
        <v>714</v>
      </c>
      <c r="I297" s="102"/>
      <c r="J297" s="17" t="s">
        <v>1433</v>
      </c>
      <c r="K297" s="104" t="s">
        <v>395</v>
      </c>
      <c r="L297" s="105" t="s">
        <v>712</v>
      </c>
      <c r="M297" s="106" t="s">
        <v>313</v>
      </c>
      <c r="N297" s="91" t="s">
        <v>713</v>
      </c>
    </row>
    <row r="298" spans="1:14" s="88" customFormat="1" ht="45" hidden="1" customHeight="1">
      <c r="A298" s="87">
        <v>1</v>
      </c>
      <c r="B298" s="99" t="s">
        <v>317</v>
      </c>
      <c r="C298" s="100" t="s">
        <v>1616</v>
      </c>
      <c r="D298" s="100" t="s">
        <v>136</v>
      </c>
      <c r="E298" s="100" t="s">
        <v>130</v>
      </c>
      <c r="F298" s="110">
        <v>32295</v>
      </c>
      <c r="G298" s="102">
        <v>2645.64</v>
      </c>
      <c r="H298" s="103">
        <v>1</v>
      </c>
      <c r="I298" s="102"/>
      <c r="J298" s="17" t="s">
        <v>1434</v>
      </c>
      <c r="K298" s="104" t="s">
        <v>395</v>
      </c>
      <c r="L298" s="105" t="s">
        <v>712</v>
      </c>
      <c r="M298" s="106" t="s">
        <v>313</v>
      </c>
      <c r="N298" s="91" t="s">
        <v>150</v>
      </c>
    </row>
    <row r="299" spans="1:14" s="88" customFormat="1" ht="45" hidden="1" customHeight="1">
      <c r="A299" s="87">
        <v>1</v>
      </c>
      <c r="B299" s="99" t="s">
        <v>326</v>
      </c>
      <c r="C299" s="100" t="s">
        <v>599</v>
      </c>
      <c r="D299" s="100" t="s">
        <v>140</v>
      </c>
      <c r="E299" s="100" t="s">
        <v>225</v>
      </c>
      <c r="F299" s="110">
        <v>36577</v>
      </c>
      <c r="G299" s="102">
        <v>1108.25</v>
      </c>
      <c r="H299" s="103">
        <v>1</v>
      </c>
      <c r="I299" s="102"/>
      <c r="J299" s="25" t="s">
        <v>1259</v>
      </c>
      <c r="K299" s="104" t="s">
        <v>396</v>
      </c>
      <c r="L299" s="105" t="s">
        <v>712</v>
      </c>
      <c r="M299" s="106" t="s">
        <v>313</v>
      </c>
      <c r="N299" s="91" t="s">
        <v>713</v>
      </c>
    </row>
    <row r="300" spans="1:14" s="88" customFormat="1" ht="45" hidden="1" customHeight="1">
      <c r="A300" s="87">
        <v>1</v>
      </c>
      <c r="B300" s="99" t="s">
        <v>427</v>
      </c>
      <c r="C300" s="100" t="s">
        <v>1435</v>
      </c>
      <c r="D300" s="100" t="s">
        <v>149</v>
      </c>
      <c r="E300" s="100" t="s">
        <v>426</v>
      </c>
      <c r="F300" s="110">
        <v>40135</v>
      </c>
      <c r="G300" s="102">
        <v>1003.4</v>
      </c>
      <c r="H300" s="103">
        <v>1</v>
      </c>
      <c r="I300" s="102"/>
      <c r="J300" s="25" t="s">
        <v>1259</v>
      </c>
      <c r="K300" s="100" t="s">
        <v>396</v>
      </c>
      <c r="L300" s="109" t="s">
        <v>712</v>
      </c>
      <c r="M300" s="106" t="s">
        <v>313</v>
      </c>
      <c r="N300" s="91" t="s">
        <v>713</v>
      </c>
    </row>
    <row r="301" spans="1:14" s="88" customFormat="1" ht="45" hidden="1" customHeight="1">
      <c r="A301" s="87">
        <v>1</v>
      </c>
      <c r="B301" s="99" t="s">
        <v>327</v>
      </c>
      <c r="C301" s="100" t="s">
        <v>600</v>
      </c>
      <c r="D301" s="100" t="s">
        <v>140</v>
      </c>
      <c r="E301" s="100" t="s">
        <v>143</v>
      </c>
      <c r="F301" s="110">
        <v>28982</v>
      </c>
      <c r="G301" s="102">
        <v>1108.25</v>
      </c>
      <c r="H301" s="103">
        <v>1</v>
      </c>
      <c r="I301" s="102"/>
      <c r="J301" s="25" t="s">
        <v>1259</v>
      </c>
      <c r="K301" s="104" t="s">
        <v>396</v>
      </c>
      <c r="L301" s="105" t="s">
        <v>712</v>
      </c>
      <c r="M301" s="106" t="s">
        <v>313</v>
      </c>
      <c r="N301" s="91" t="s">
        <v>713</v>
      </c>
    </row>
    <row r="302" spans="1:14" s="88" customFormat="1" ht="45" hidden="1" customHeight="1">
      <c r="A302" s="87">
        <v>1</v>
      </c>
      <c r="B302" s="99" t="s">
        <v>236</v>
      </c>
      <c r="C302" s="100" t="s">
        <v>600</v>
      </c>
      <c r="D302" s="100" t="s">
        <v>107</v>
      </c>
      <c r="E302" s="100" t="s">
        <v>237</v>
      </c>
      <c r="F302" s="110">
        <v>34702</v>
      </c>
      <c r="G302" s="102">
        <v>1240.68</v>
      </c>
      <c r="H302" s="103">
        <v>1</v>
      </c>
      <c r="I302" s="102"/>
      <c r="J302" s="25" t="s">
        <v>1259</v>
      </c>
      <c r="K302" s="104" t="s">
        <v>396</v>
      </c>
      <c r="L302" s="105" t="s">
        <v>712</v>
      </c>
      <c r="M302" s="106" t="s">
        <v>313</v>
      </c>
      <c r="N302" s="91" t="s">
        <v>150</v>
      </c>
    </row>
    <row r="303" spans="1:14" s="88" customFormat="1" ht="45" hidden="1" customHeight="1">
      <c r="A303" s="87">
        <v>1</v>
      </c>
      <c r="B303" s="99" t="s">
        <v>299</v>
      </c>
      <c r="C303" s="100" t="s">
        <v>600</v>
      </c>
      <c r="D303" s="100" t="s">
        <v>110</v>
      </c>
      <c r="E303" s="100" t="s">
        <v>601</v>
      </c>
      <c r="F303" s="110">
        <v>39041</v>
      </c>
      <c r="G303" s="102">
        <v>715.02</v>
      </c>
      <c r="H303" s="103">
        <v>1</v>
      </c>
      <c r="I303" s="102"/>
      <c r="J303" s="25" t="s">
        <v>1259</v>
      </c>
      <c r="K303" s="104" t="s">
        <v>396</v>
      </c>
      <c r="L303" s="105" t="s">
        <v>712</v>
      </c>
      <c r="M303" s="106" t="s">
        <v>313</v>
      </c>
      <c r="N303" s="91" t="s">
        <v>150</v>
      </c>
    </row>
    <row r="304" spans="1:14" s="88" customFormat="1" ht="45" hidden="1" customHeight="1">
      <c r="A304" s="87">
        <v>1</v>
      </c>
      <c r="B304" s="99" t="s">
        <v>47</v>
      </c>
      <c r="C304" s="100" t="s">
        <v>600</v>
      </c>
      <c r="D304" s="100" t="s">
        <v>107</v>
      </c>
      <c r="E304" s="100" t="s">
        <v>48</v>
      </c>
      <c r="F304" s="110">
        <v>36528</v>
      </c>
      <c r="G304" s="102">
        <v>1240.68</v>
      </c>
      <c r="H304" s="103">
        <v>1</v>
      </c>
      <c r="I304" s="102"/>
      <c r="J304" s="25" t="s">
        <v>1259</v>
      </c>
      <c r="K304" s="104" t="s">
        <v>396</v>
      </c>
      <c r="L304" s="105" t="s">
        <v>712</v>
      </c>
      <c r="M304" s="106" t="s">
        <v>313</v>
      </c>
      <c r="N304" s="91" t="s">
        <v>713</v>
      </c>
    </row>
    <row r="305" spans="1:14" s="88" customFormat="1" ht="45" hidden="1" customHeight="1">
      <c r="A305" s="87">
        <v>1</v>
      </c>
      <c r="B305" s="99" t="s">
        <v>1104</v>
      </c>
      <c r="C305" s="100" t="s">
        <v>599</v>
      </c>
      <c r="D305" s="100" t="s">
        <v>149</v>
      </c>
      <c r="E305" s="100" t="s">
        <v>95</v>
      </c>
      <c r="F305" s="110">
        <v>40182</v>
      </c>
      <c r="G305" s="102">
        <v>1003.4</v>
      </c>
      <c r="H305" s="103">
        <v>1</v>
      </c>
      <c r="I305" s="102"/>
      <c r="J305" s="25" t="s">
        <v>1259</v>
      </c>
      <c r="K305" s="104" t="s">
        <v>396</v>
      </c>
      <c r="L305" s="105" t="s">
        <v>712</v>
      </c>
      <c r="M305" s="106" t="s">
        <v>313</v>
      </c>
      <c r="N305" s="91" t="s">
        <v>150</v>
      </c>
    </row>
    <row r="306" spans="1:14" s="88" customFormat="1" ht="45" customHeight="1">
      <c r="A306" s="87">
        <v>1</v>
      </c>
      <c r="B306" s="187" t="s">
        <v>488</v>
      </c>
      <c r="C306" s="188" t="s">
        <v>602</v>
      </c>
      <c r="D306" s="188" t="s">
        <v>194</v>
      </c>
      <c r="E306" s="188" t="s">
        <v>130</v>
      </c>
      <c r="F306" s="189">
        <v>40182</v>
      </c>
      <c r="G306" s="190">
        <v>2942.71</v>
      </c>
      <c r="H306" s="191">
        <v>4</v>
      </c>
      <c r="I306" s="192">
        <f>2942.71*0.85</f>
        <v>2501.3035</v>
      </c>
      <c r="J306" s="75" t="s">
        <v>1436</v>
      </c>
      <c r="K306" s="188" t="s">
        <v>395</v>
      </c>
      <c r="L306" s="158" t="s">
        <v>712</v>
      </c>
      <c r="M306" s="193" t="s">
        <v>313</v>
      </c>
      <c r="N306" s="128" t="s">
        <v>713</v>
      </c>
    </row>
    <row r="307" spans="1:14" s="88" customFormat="1" ht="45" hidden="1" customHeight="1">
      <c r="A307" s="87">
        <v>1</v>
      </c>
      <c r="B307" s="99" t="s">
        <v>613</v>
      </c>
      <c r="C307" s="100" t="s">
        <v>324</v>
      </c>
      <c r="D307" s="100" t="s">
        <v>140</v>
      </c>
      <c r="E307" s="100" t="s">
        <v>511</v>
      </c>
      <c r="F307" s="110">
        <v>40743</v>
      </c>
      <c r="G307" s="102">
        <v>1108.25</v>
      </c>
      <c r="H307" s="103">
        <v>1</v>
      </c>
      <c r="I307" s="91"/>
      <c r="J307" s="25" t="s">
        <v>1259</v>
      </c>
      <c r="K307" s="104" t="s">
        <v>396</v>
      </c>
      <c r="L307" s="105" t="s">
        <v>712</v>
      </c>
      <c r="M307" s="106" t="s">
        <v>313</v>
      </c>
      <c r="N307" s="91" t="s">
        <v>713</v>
      </c>
    </row>
    <row r="308" spans="1:14" s="88" customFormat="1" ht="45" hidden="1" customHeight="1">
      <c r="A308" s="87">
        <v>1</v>
      </c>
      <c r="B308" s="99" t="s">
        <v>438</v>
      </c>
      <c r="C308" s="100" t="s">
        <v>811</v>
      </c>
      <c r="D308" s="100" t="s">
        <v>151</v>
      </c>
      <c r="E308" s="100" t="s">
        <v>92</v>
      </c>
      <c r="F308" s="110">
        <v>40042</v>
      </c>
      <c r="G308" s="102">
        <v>846.59</v>
      </c>
      <c r="H308" s="103">
        <v>1</v>
      </c>
      <c r="I308" s="102"/>
      <c r="J308" s="25" t="s">
        <v>1259</v>
      </c>
      <c r="K308" s="100" t="s">
        <v>396</v>
      </c>
      <c r="L308" s="105" t="s">
        <v>712</v>
      </c>
      <c r="M308" s="106" t="s">
        <v>313</v>
      </c>
      <c r="N308" s="106" t="s">
        <v>150</v>
      </c>
    </row>
    <row r="309" spans="1:14" s="88" customFormat="1" ht="45" hidden="1" customHeight="1">
      <c r="A309" s="87">
        <v>1</v>
      </c>
      <c r="B309" s="99" t="s">
        <v>604</v>
      </c>
      <c r="C309" s="100" t="s">
        <v>809</v>
      </c>
      <c r="D309" s="100" t="s">
        <v>107</v>
      </c>
      <c r="E309" s="100" t="s">
        <v>605</v>
      </c>
      <c r="F309" s="110">
        <v>40819</v>
      </c>
      <c r="G309" s="102">
        <v>1240.68</v>
      </c>
      <c r="H309" s="103">
        <v>1</v>
      </c>
      <c r="I309" s="102"/>
      <c r="J309" s="25" t="s">
        <v>1259</v>
      </c>
      <c r="K309" s="142" t="s">
        <v>396</v>
      </c>
      <c r="L309" s="105" t="s">
        <v>712</v>
      </c>
      <c r="M309" s="106" t="s">
        <v>313</v>
      </c>
      <c r="N309" s="91" t="s">
        <v>713</v>
      </c>
    </row>
    <row r="310" spans="1:14" s="88" customFormat="1" ht="45" hidden="1" customHeight="1">
      <c r="A310" s="87">
        <v>1</v>
      </c>
      <c r="B310" s="99" t="s">
        <v>483</v>
      </c>
      <c r="C310" s="100" t="s">
        <v>1105</v>
      </c>
      <c r="D310" s="100" t="s">
        <v>151</v>
      </c>
      <c r="E310" s="100" t="s">
        <v>482</v>
      </c>
      <c r="F310" s="110">
        <v>40274</v>
      </c>
      <c r="G310" s="102">
        <v>846.59</v>
      </c>
      <c r="H310" s="103" t="s">
        <v>102</v>
      </c>
      <c r="I310" s="102"/>
      <c r="J310" s="46" t="s">
        <v>1259</v>
      </c>
      <c r="K310" s="146" t="s">
        <v>396</v>
      </c>
      <c r="L310" s="105" t="s">
        <v>712</v>
      </c>
      <c r="M310" s="106" t="s">
        <v>313</v>
      </c>
      <c r="N310" s="91" t="s">
        <v>150</v>
      </c>
    </row>
    <row r="311" spans="1:14" s="88" customFormat="1" ht="45" hidden="1" customHeight="1">
      <c r="A311" s="87">
        <v>1</v>
      </c>
      <c r="B311" s="113" t="s">
        <v>259</v>
      </c>
      <c r="C311" s="100" t="s">
        <v>1106</v>
      </c>
      <c r="D311" s="112" t="s">
        <v>134</v>
      </c>
      <c r="E311" s="112" t="s">
        <v>260</v>
      </c>
      <c r="F311" s="110">
        <v>39667</v>
      </c>
      <c r="G311" s="114">
        <v>400</v>
      </c>
      <c r="H311" s="115">
        <v>1</v>
      </c>
      <c r="I311" s="114"/>
      <c r="J311" s="25" t="s">
        <v>1437</v>
      </c>
      <c r="K311" s="194" t="s">
        <v>395</v>
      </c>
      <c r="L311" s="119" t="s">
        <v>712</v>
      </c>
      <c r="M311" s="117" t="s">
        <v>313</v>
      </c>
      <c r="N311" s="118" t="s">
        <v>150</v>
      </c>
    </row>
    <row r="312" spans="1:14" s="88" customFormat="1" ht="45" hidden="1" customHeight="1">
      <c r="A312" s="87">
        <v>1</v>
      </c>
      <c r="B312" s="99" t="s">
        <v>1107</v>
      </c>
      <c r="C312" s="100" t="s">
        <v>1106</v>
      </c>
      <c r="D312" s="100" t="s">
        <v>116</v>
      </c>
      <c r="E312" s="100" t="s">
        <v>458</v>
      </c>
      <c r="F312" s="110">
        <v>41848</v>
      </c>
      <c r="G312" s="102">
        <v>589.27</v>
      </c>
      <c r="H312" s="103">
        <v>1</v>
      </c>
      <c r="I312" s="102"/>
      <c r="J312" s="25" t="s">
        <v>1259</v>
      </c>
      <c r="K312" s="100" t="s">
        <v>396</v>
      </c>
      <c r="L312" s="105" t="s">
        <v>712</v>
      </c>
      <c r="M312" s="106" t="s">
        <v>313</v>
      </c>
      <c r="N312" s="91" t="s">
        <v>150</v>
      </c>
    </row>
    <row r="313" spans="1:14" s="88" customFormat="1" ht="45" customHeight="1">
      <c r="A313" s="87">
        <v>1</v>
      </c>
      <c r="B313" s="99" t="s">
        <v>319</v>
      </c>
      <c r="C313" s="100" t="s">
        <v>606</v>
      </c>
      <c r="D313" s="100" t="s">
        <v>145</v>
      </c>
      <c r="E313" s="100" t="s">
        <v>130</v>
      </c>
      <c r="F313" s="110">
        <v>35534</v>
      </c>
      <c r="G313" s="102">
        <v>1637.38</v>
      </c>
      <c r="H313" s="103">
        <v>2</v>
      </c>
      <c r="I313" s="102">
        <v>1555.51</v>
      </c>
      <c r="J313" s="25" t="s">
        <v>1259</v>
      </c>
      <c r="K313" s="104" t="s">
        <v>396</v>
      </c>
      <c r="L313" s="105" t="s">
        <v>712</v>
      </c>
      <c r="M313" s="106" t="s">
        <v>313</v>
      </c>
      <c r="N313" s="91" t="s">
        <v>713</v>
      </c>
    </row>
    <row r="314" spans="1:14" s="3" customFormat="1" ht="45.95" hidden="1" customHeight="1">
      <c r="A314" s="60">
        <v>1</v>
      </c>
      <c r="B314" s="8" t="s">
        <v>715</v>
      </c>
      <c r="C314" s="9" t="s">
        <v>1108</v>
      </c>
      <c r="D314" s="9" t="s">
        <v>185</v>
      </c>
      <c r="E314" s="9" t="s">
        <v>103</v>
      </c>
      <c r="F314" s="18">
        <v>41366</v>
      </c>
      <c r="G314" s="11">
        <v>1300</v>
      </c>
      <c r="H314" s="19" t="s">
        <v>714</v>
      </c>
      <c r="I314" s="11"/>
      <c r="J314" s="17" t="s">
        <v>1438</v>
      </c>
      <c r="K314" s="29" t="s">
        <v>398</v>
      </c>
      <c r="L314" s="51" t="s">
        <v>1431</v>
      </c>
      <c r="M314" s="15" t="s">
        <v>313</v>
      </c>
      <c r="N314" s="16" t="s">
        <v>150</v>
      </c>
    </row>
    <row r="315" spans="1:14" s="88" customFormat="1" ht="45" hidden="1" customHeight="1">
      <c r="A315" s="87">
        <v>1</v>
      </c>
      <c r="B315" s="99" t="s">
        <v>333</v>
      </c>
      <c r="C315" s="100" t="s">
        <v>1109</v>
      </c>
      <c r="D315" s="100" t="s">
        <v>202</v>
      </c>
      <c r="E315" s="120" t="s">
        <v>334</v>
      </c>
      <c r="F315" s="110">
        <v>33609</v>
      </c>
      <c r="G315" s="102">
        <v>919.14</v>
      </c>
      <c r="H315" s="103">
        <v>1</v>
      </c>
      <c r="I315" s="102"/>
      <c r="J315" s="25" t="s">
        <v>1259</v>
      </c>
      <c r="K315" s="104" t="s">
        <v>396</v>
      </c>
      <c r="L315" s="105" t="s">
        <v>712</v>
      </c>
      <c r="M315" s="106" t="s">
        <v>313</v>
      </c>
      <c r="N315" s="91" t="s">
        <v>150</v>
      </c>
    </row>
    <row r="316" spans="1:14" s="88" customFormat="1" ht="45" hidden="1" customHeight="1">
      <c r="A316" s="87">
        <v>1</v>
      </c>
      <c r="B316" s="99" t="s">
        <v>1110</v>
      </c>
      <c r="C316" s="100" t="s">
        <v>1109</v>
      </c>
      <c r="D316" s="100" t="s">
        <v>149</v>
      </c>
      <c r="E316" s="100" t="s">
        <v>518</v>
      </c>
      <c r="F316" s="110">
        <v>41848</v>
      </c>
      <c r="G316" s="102">
        <v>1003.4</v>
      </c>
      <c r="H316" s="103">
        <v>1</v>
      </c>
      <c r="I316" s="102"/>
      <c r="J316" s="25" t="s">
        <v>1259</v>
      </c>
      <c r="K316" s="104" t="s">
        <v>396</v>
      </c>
      <c r="L316" s="105" t="s">
        <v>712</v>
      </c>
      <c r="M316" s="106" t="s">
        <v>313</v>
      </c>
      <c r="N316" s="91" t="s">
        <v>150</v>
      </c>
    </row>
    <row r="317" spans="1:14" s="88" customFormat="1" ht="45" hidden="1" customHeight="1">
      <c r="A317" s="87">
        <v>1</v>
      </c>
      <c r="B317" s="99" t="s">
        <v>603</v>
      </c>
      <c r="C317" s="100" t="s">
        <v>321</v>
      </c>
      <c r="D317" s="100" t="s">
        <v>818</v>
      </c>
      <c r="E317" s="100" t="s">
        <v>73</v>
      </c>
      <c r="F317" s="110">
        <v>40422</v>
      </c>
      <c r="G317" s="102">
        <v>715.02</v>
      </c>
      <c r="H317" s="103" t="s">
        <v>714</v>
      </c>
      <c r="I317" s="102"/>
      <c r="J317" s="25" t="s">
        <v>1259</v>
      </c>
      <c r="K317" s="100" t="s">
        <v>396</v>
      </c>
      <c r="L317" s="105" t="s">
        <v>712</v>
      </c>
      <c r="M317" s="106" t="s">
        <v>313</v>
      </c>
      <c r="N317" s="91" t="s">
        <v>150</v>
      </c>
    </row>
    <row r="318" spans="1:14" s="88" customFormat="1" ht="45" hidden="1" customHeight="1">
      <c r="A318" s="87">
        <v>1</v>
      </c>
      <c r="B318" s="135" t="s">
        <v>263</v>
      </c>
      <c r="C318" s="100" t="s">
        <v>1111</v>
      </c>
      <c r="D318" s="100" t="s">
        <v>154</v>
      </c>
      <c r="E318" s="120" t="s">
        <v>167</v>
      </c>
      <c r="F318" s="110">
        <v>38481</v>
      </c>
      <c r="G318" s="102">
        <v>788.29</v>
      </c>
      <c r="H318" s="103">
        <v>1</v>
      </c>
      <c r="I318" s="102"/>
      <c r="J318" s="25" t="s">
        <v>1259</v>
      </c>
      <c r="K318" s="104" t="s">
        <v>396</v>
      </c>
      <c r="L318" s="105" t="s">
        <v>712</v>
      </c>
      <c r="M318" s="106" t="s">
        <v>313</v>
      </c>
      <c r="N318" s="91" t="s">
        <v>713</v>
      </c>
    </row>
    <row r="319" spans="1:14" s="88" customFormat="1" ht="45" hidden="1" customHeight="1">
      <c r="A319" s="87">
        <v>1</v>
      </c>
      <c r="B319" s="99" t="s">
        <v>328</v>
      </c>
      <c r="C319" s="100" t="s">
        <v>248</v>
      </c>
      <c r="D319" s="100" t="s">
        <v>149</v>
      </c>
      <c r="E319" s="100" t="s">
        <v>130</v>
      </c>
      <c r="F319" s="110">
        <v>35534</v>
      </c>
      <c r="G319" s="102">
        <v>1003.4</v>
      </c>
      <c r="H319" s="103">
        <v>1</v>
      </c>
      <c r="I319" s="102"/>
      <c r="J319" s="25" t="s">
        <v>1259</v>
      </c>
      <c r="K319" s="104" t="s">
        <v>396</v>
      </c>
      <c r="L319" s="105" t="s">
        <v>712</v>
      </c>
      <c r="M319" s="106" t="s">
        <v>313</v>
      </c>
      <c r="N319" s="91" t="s">
        <v>150</v>
      </c>
    </row>
    <row r="320" spans="1:14" s="88" customFormat="1" ht="45" hidden="1" customHeight="1">
      <c r="A320" s="87">
        <v>1</v>
      </c>
      <c r="B320" s="99" t="s">
        <v>810</v>
      </c>
      <c r="C320" s="100" t="s">
        <v>1112</v>
      </c>
      <c r="D320" s="100" t="s">
        <v>110</v>
      </c>
      <c r="E320" s="100" t="s">
        <v>518</v>
      </c>
      <c r="F320" s="110">
        <v>41204</v>
      </c>
      <c r="G320" s="102">
        <v>700</v>
      </c>
      <c r="H320" s="103" t="s">
        <v>714</v>
      </c>
      <c r="I320" s="102"/>
      <c r="J320" s="17" t="s">
        <v>1439</v>
      </c>
      <c r="K320" s="100" t="s">
        <v>395</v>
      </c>
      <c r="L320" s="105" t="s">
        <v>712</v>
      </c>
      <c r="M320" s="106" t="s">
        <v>313</v>
      </c>
      <c r="N320" s="91" t="s">
        <v>150</v>
      </c>
    </row>
    <row r="321" spans="1:14" s="88" customFormat="1" ht="45" hidden="1" customHeight="1">
      <c r="A321" s="87">
        <v>1</v>
      </c>
      <c r="B321" s="99" t="s">
        <v>32</v>
      </c>
      <c r="C321" s="100" t="s">
        <v>1112</v>
      </c>
      <c r="D321" s="100" t="s">
        <v>116</v>
      </c>
      <c r="E321" s="100" t="s">
        <v>366</v>
      </c>
      <c r="F321" s="110">
        <v>38474</v>
      </c>
      <c r="G321" s="102">
        <v>589.27</v>
      </c>
      <c r="H321" s="103">
        <v>1</v>
      </c>
      <c r="I321" s="102"/>
      <c r="J321" s="25" t="s">
        <v>1259</v>
      </c>
      <c r="K321" s="104" t="s">
        <v>396</v>
      </c>
      <c r="L321" s="105" t="s">
        <v>712</v>
      </c>
      <c r="M321" s="106" t="s">
        <v>313</v>
      </c>
      <c r="N321" s="91" t="s">
        <v>150</v>
      </c>
    </row>
    <row r="322" spans="1:14" s="88" customFormat="1" ht="45" hidden="1" customHeight="1">
      <c r="A322" s="87">
        <v>1</v>
      </c>
      <c r="B322" s="99" t="s">
        <v>1113</v>
      </c>
      <c r="C322" s="100" t="s">
        <v>1112</v>
      </c>
      <c r="D322" s="100" t="s">
        <v>112</v>
      </c>
      <c r="E322" s="100" t="s">
        <v>118</v>
      </c>
      <c r="F322" s="110">
        <v>38384</v>
      </c>
      <c r="G322" s="102">
        <v>641.11</v>
      </c>
      <c r="H322" s="103">
        <v>1</v>
      </c>
      <c r="I322" s="102"/>
      <c r="J322" s="46" t="s">
        <v>1259</v>
      </c>
      <c r="K322" s="104" t="s">
        <v>396</v>
      </c>
      <c r="L322" s="105" t="s">
        <v>712</v>
      </c>
      <c r="M322" s="106" t="s">
        <v>313</v>
      </c>
      <c r="N322" s="91" t="s">
        <v>713</v>
      </c>
    </row>
    <row r="323" spans="1:14" s="3" customFormat="1" ht="45.95" hidden="1" customHeight="1">
      <c r="A323" s="60">
        <v>1</v>
      </c>
      <c r="B323" s="21" t="s">
        <v>1114</v>
      </c>
      <c r="C323" s="9" t="s">
        <v>1112</v>
      </c>
      <c r="D323" s="9" t="s">
        <v>112</v>
      </c>
      <c r="E323" s="9" t="s">
        <v>1115</v>
      </c>
      <c r="F323" s="18">
        <v>41883</v>
      </c>
      <c r="G323" s="11">
        <v>641.11</v>
      </c>
      <c r="H323" s="12">
        <v>1</v>
      </c>
      <c r="I323" s="11"/>
      <c r="J323" s="17" t="s">
        <v>1440</v>
      </c>
      <c r="K323" s="29" t="s">
        <v>398</v>
      </c>
      <c r="L323" s="51" t="s">
        <v>1431</v>
      </c>
      <c r="M323" s="15" t="s">
        <v>313</v>
      </c>
      <c r="N323" s="16" t="s">
        <v>150</v>
      </c>
    </row>
    <row r="324" spans="1:14" s="88" customFormat="1" ht="45" hidden="1" customHeight="1">
      <c r="A324" s="87">
        <v>1</v>
      </c>
      <c r="B324" s="113" t="s">
        <v>1116</v>
      </c>
      <c r="C324" s="112" t="s">
        <v>1112</v>
      </c>
      <c r="D324" s="112" t="s">
        <v>134</v>
      </c>
      <c r="E324" s="112" t="s">
        <v>518</v>
      </c>
      <c r="F324" s="110">
        <v>41883</v>
      </c>
      <c r="G324" s="114">
        <v>474.29</v>
      </c>
      <c r="H324" s="115">
        <v>1</v>
      </c>
      <c r="I324" s="114"/>
      <c r="J324" s="25" t="s">
        <v>1441</v>
      </c>
      <c r="K324" s="108" t="s">
        <v>395</v>
      </c>
      <c r="L324" s="119" t="s">
        <v>712</v>
      </c>
      <c r="M324" s="117" t="s">
        <v>313</v>
      </c>
      <c r="N324" s="118" t="s">
        <v>713</v>
      </c>
    </row>
    <row r="325" spans="1:14" s="3" customFormat="1" ht="45.95" hidden="1" customHeight="1">
      <c r="A325" s="60">
        <v>1</v>
      </c>
      <c r="B325" s="21" t="s">
        <v>1442</v>
      </c>
      <c r="C325" s="22" t="s">
        <v>1112</v>
      </c>
      <c r="D325" s="22" t="s">
        <v>185</v>
      </c>
      <c r="E325" s="22" t="s">
        <v>1443</v>
      </c>
      <c r="F325" s="18">
        <v>42629</v>
      </c>
      <c r="G325" s="23">
        <v>400</v>
      </c>
      <c r="H325" s="32">
        <v>1</v>
      </c>
      <c r="I325" s="23"/>
      <c r="J325" s="25" t="s">
        <v>1444</v>
      </c>
      <c r="K325" s="20" t="s">
        <v>395</v>
      </c>
      <c r="L325" s="63" t="s">
        <v>1445</v>
      </c>
      <c r="M325" s="26" t="s">
        <v>313</v>
      </c>
      <c r="N325" s="27" t="s">
        <v>713</v>
      </c>
    </row>
    <row r="326" spans="1:14" s="88" customFormat="1" ht="45" hidden="1" customHeight="1">
      <c r="A326" s="87">
        <v>1</v>
      </c>
      <c r="B326" s="113" t="s">
        <v>1117</v>
      </c>
      <c r="C326" s="100" t="s">
        <v>1118</v>
      </c>
      <c r="D326" s="100" t="s">
        <v>246</v>
      </c>
      <c r="E326" s="100" t="s">
        <v>1119</v>
      </c>
      <c r="F326" s="110">
        <v>42170</v>
      </c>
      <c r="G326" s="102">
        <v>1595</v>
      </c>
      <c r="H326" s="103" t="s">
        <v>102</v>
      </c>
      <c r="I326" s="102"/>
      <c r="J326" s="25" t="s">
        <v>1259</v>
      </c>
      <c r="K326" s="120" t="s">
        <v>396</v>
      </c>
      <c r="L326" s="109" t="s">
        <v>712</v>
      </c>
      <c r="M326" s="106" t="s">
        <v>313</v>
      </c>
      <c r="N326" s="91" t="s">
        <v>713</v>
      </c>
    </row>
    <row r="327" spans="1:14" s="88" customFormat="1" ht="45" hidden="1" customHeight="1">
      <c r="A327" s="87">
        <v>1</v>
      </c>
      <c r="B327" s="99" t="s">
        <v>611</v>
      </c>
      <c r="C327" s="100" t="s">
        <v>612</v>
      </c>
      <c r="D327" s="100" t="s">
        <v>202</v>
      </c>
      <c r="E327" s="100" t="s">
        <v>103</v>
      </c>
      <c r="F327" s="110">
        <v>33424</v>
      </c>
      <c r="G327" s="102">
        <v>919.14</v>
      </c>
      <c r="H327" s="103">
        <v>1</v>
      </c>
      <c r="I327" s="102"/>
      <c r="J327" s="25" t="s">
        <v>1259</v>
      </c>
      <c r="K327" s="104" t="s">
        <v>396</v>
      </c>
      <c r="L327" s="105" t="s">
        <v>712</v>
      </c>
      <c r="M327" s="106" t="s">
        <v>313</v>
      </c>
      <c r="N327" s="91" t="s">
        <v>150</v>
      </c>
    </row>
    <row r="328" spans="1:14" s="88" customFormat="1" ht="45" hidden="1" customHeight="1">
      <c r="A328" s="87">
        <v>1</v>
      </c>
      <c r="B328" s="99" t="s">
        <v>238</v>
      </c>
      <c r="C328" s="100" t="s">
        <v>446</v>
      </c>
      <c r="D328" s="100" t="s">
        <v>107</v>
      </c>
      <c r="E328" s="100" t="s">
        <v>130</v>
      </c>
      <c r="F328" s="110">
        <v>34610</v>
      </c>
      <c r="G328" s="102">
        <v>1240.68</v>
      </c>
      <c r="H328" s="103">
        <v>1</v>
      </c>
      <c r="I328" s="102"/>
      <c r="J328" s="46" t="s">
        <v>1259</v>
      </c>
      <c r="K328" s="142" t="s">
        <v>396</v>
      </c>
      <c r="L328" s="109" t="s">
        <v>712</v>
      </c>
      <c r="M328" s="106" t="s">
        <v>313</v>
      </c>
      <c r="N328" s="91" t="s">
        <v>713</v>
      </c>
    </row>
    <row r="329" spans="1:14" s="88" customFormat="1" ht="45" hidden="1" customHeight="1">
      <c r="A329" s="87">
        <v>1</v>
      </c>
      <c r="B329" s="99" t="s">
        <v>201</v>
      </c>
      <c r="C329" s="100" t="s">
        <v>812</v>
      </c>
      <c r="D329" s="100" t="s">
        <v>127</v>
      </c>
      <c r="E329" s="100" t="s">
        <v>103</v>
      </c>
      <c r="F329" s="110">
        <v>36809</v>
      </c>
      <c r="G329" s="102">
        <v>2034.08</v>
      </c>
      <c r="H329" s="103">
        <v>1</v>
      </c>
      <c r="I329" s="102"/>
      <c r="J329" s="17" t="s">
        <v>1446</v>
      </c>
      <c r="K329" s="104" t="s">
        <v>395</v>
      </c>
      <c r="L329" s="105" t="s">
        <v>712</v>
      </c>
      <c r="M329" s="106" t="s">
        <v>313</v>
      </c>
      <c r="N329" s="91" t="s">
        <v>150</v>
      </c>
    </row>
    <row r="330" spans="1:14" s="88" customFormat="1" ht="45" customHeight="1">
      <c r="A330" s="87">
        <v>1</v>
      </c>
      <c r="B330" s="99" t="s">
        <v>468</v>
      </c>
      <c r="C330" s="100" t="s">
        <v>813</v>
      </c>
      <c r="D330" s="100" t="s">
        <v>151</v>
      </c>
      <c r="E330" s="100" t="s">
        <v>92</v>
      </c>
      <c r="F330" s="110">
        <v>40042</v>
      </c>
      <c r="G330" s="102">
        <v>846.59</v>
      </c>
      <c r="H330" s="103" t="s">
        <v>137</v>
      </c>
      <c r="I330" s="102">
        <v>761.93</v>
      </c>
      <c r="J330" s="25" t="s">
        <v>1259</v>
      </c>
      <c r="K330" s="100" t="s">
        <v>396</v>
      </c>
      <c r="L330" s="105" t="s">
        <v>712</v>
      </c>
      <c r="M330" s="106" t="s">
        <v>313</v>
      </c>
      <c r="N330" s="91" t="s">
        <v>150</v>
      </c>
    </row>
    <row r="331" spans="1:14" s="88" customFormat="1" ht="45" hidden="1" customHeight="1">
      <c r="A331" s="87">
        <v>1</v>
      </c>
      <c r="B331" s="99" t="s">
        <v>332</v>
      </c>
      <c r="C331" s="100" t="s">
        <v>813</v>
      </c>
      <c r="D331" s="100" t="s">
        <v>202</v>
      </c>
      <c r="E331" s="100" t="s">
        <v>92</v>
      </c>
      <c r="F331" s="110">
        <v>38516</v>
      </c>
      <c r="G331" s="102">
        <v>919.14</v>
      </c>
      <c r="H331" s="103">
        <v>1</v>
      </c>
      <c r="I331" s="102"/>
      <c r="J331" s="25" t="s">
        <v>1259</v>
      </c>
      <c r="K331" s="104" t="s">
        <v>396</v>
      </c>
      <c r="L331" s="105" t="s">
        <v>712</v>
      </c>
      <c r="M331" s="106" t="s">
        <v>313</v>
      </c>
      <c r="N331" s="91" t="s">
        <v>713</v>
      </c>
    </row>
    <row r="332" spans="1:14" s="88" customFormat="1" ht="45" hidden="1" customHeight="1">
      <c r="A332" s="87">
        <v>1</v>
      </c>
      <c r="B332" s="99" t="s">
        <v>325</v>
      </c>
      <c r="C332" s="100" t="s">
        <v>814</v>
      </c>
      <c r="D332" s="100" t="s">
        <v>140</v>
      </c>
      <c r="E332" s="100" t="s">
        <v>16</v>
      </c>
      <c r="F332" s="110">
        <v>38544</v>
      </c>
      <c r="G332" s="102">
        <v>1108.25</v>
      </c>
      <c r="H332" s="103">
        <v>1</v>
      </c>
      <c r="I332" s="102"/>
      <c r="J332" s="25" t="s">
        <v>1259</v>
      </c>
      <c r="K332" s="104" t="s">
        <v>396</v>
      </c>
      <c r="L332" s="105" t="s">
        <v>712</v>
      </c>
      <c r="M332" s="106" t="s">
        <v>313</v>
      </c>
      <c r="N332" s="91" t="s">
        <v>150</v>
      </c>
    </row>
    <row r="333" spans="1:14" s="88" customFormat="1" ht="45" hidden="1" customHeight="1">
      <c r="A333" s="87">
        <v>1</v>
      </c>
      <c r="B333" s="99" t="s">
        <v>337</v>
      </c>
      <c r="C333" s="100" t="s">
        <v>814</v>
      </c>
      <c r="D333" s="100" t="s">
        <v>112</v>
      </c>
      <c r="E333" s="100" t="s">
        <v>338</v>
      </c>
      <c r="F333" s="110">
        <v>32690</v>
      </c>
      <c r="G333" s="102">
        <v>641.11</v>
      </c>
      <c r="H333" s="103">
        <v>1</v>
      </c>
      <c r="I333" s="102"/>
      <c r="J333" s="25" t="s">
        <v>1259</v>
      </c>
      <c r="K333" s="104" t="s">
        <v>396</v>
      </c>
      <c r="L333" s="105" t="s">
        <v>712</v>
      </c>
      <c r="M333" s="106" t="s">
        <v>313</v>
      </c>
      <c r="N333" s="91" t="s">
        <v>713</v>
      </c>
    </row>
    <row r="334" spans="1:14" s="88" customFormat="1" ht="45" hidden="1" customHeight="1">
      <c r="A334" s="87">
        <v>1</v>
      </c>
      <c r="B334" s="99" t="s">
        <v>340</v>
      </c>
      <c r="C334" s="100" t="s">
        <v>813</v>
      </c>
      <c r="D334" s="100" t="s">
        <v>112</v>
      </c>
      <c r="E334" s="100" t="s">
        <v>92</v>
      </c>
      <c r="F334" s="110">
        <v>34228</v>
      </c>
      <c r="G334" s="102">
        <v>641.11</v>
      </c>
      <c r="H334" s="103">
        <v>1</v>
      </c>
      <c r="I334" s="102"/>
      <c r="J334" s="25" t="s">
        <v>1259</v>
      </c>
      <c r="K334" s="104" t="s">
        <v>396</v>
      </c>
      <c r="L334" s="105" t="s">
        <v>712</v>
      </c>
      <c r="M334" s="106" t="s">
        <v>313</v>
      </c>
      <c r="N334" s="91" t="s">
        <v>150</v>
      </c>
    </row>
    <row r="335" spans="1:14" s="88" customFormat="1" ht="45" hidden="1" customHeight="1">
      <c r="A335" s="87">
        <v>1</v>
      </c>
      <c r="B335" s="99" t="s">
        <v>1121</v>
      </c>
      <c r="C335" s="100" t="s">
        <v>813</v>
      </c>
      <c r="D335" s="100" t="s">
        <v>202</v>
      </c>
      <c r="E335" s="100" t="s">
        <v>1122</v>
      </c>
      <c r="F335" s="110">
        <v>41621</v>
      </c>
      <c r="G335" s="102">
        <v>861.47</v>
      </c>
      <c r="H335" s="103">
        <v>1</v>
      </c>
      <c r="I335" s="102"/>
      <c r="J335" s="25" t="s">
        <v>1259</v>
      </c>
      <c r="K335" s="104" t="s">
        <v>396</v>
      </c>
      <c r="L335" s="105" t="s">
        <v>712</v>
      </c>
      <c r="M335" s="106" t="s">
        <v>313</v>
      </c>
      <c r="N335" s="91" t="s">
        <v>713</v>
      </c>
    </row>
    <row r="336" spans="1:14" s="88" customFormat="1" ht="45" hidden="1" customHeight="1">
      <c r="A336" s="87">
        <v>1</v>
      </c>
      <c r="B336" s="99" t="s">
        <v>678</v>
      </c>
      <c r="C336" s="100" t="s">
        <v>813</v>
      </c>
      <c r="D336" s="100" t="s">
        <v>202</v>
      </c>
      <c r="E336" s="100" t="s">
        <v>388</v>
      </c>
      <c r="F336" s="110">
        <v>40525</v>
      </c>
      <c r="G336" s="102">
        <v>919.14</v>
      </c>
      <c r="H336" s="103">
        <v>1</v>
      </c>
      <c r="I336" s="102"/>
      <c r="J336" s="25" t="s">
        <v>1259</v>
      </c>
      <c r="K336" s="100" t="s">
        <v>396</v>
      </c>
      <c r="L336" s="105" t="s">
        <v>712</v>
      </c>
      <c r="M336" s="106" t="s">
        <v>313</v>
      </c>
      <c r="N336" s="91" t="s">
        <v>150</v>
      </c>
    </row>
    <row r="337" spans="1:15" s="88" customFormat="1" ht="45" hidden="1" customHeight="1">
      <c r="A337" s="87">
        <v>1</v>
      </c>
      <c r="B337" s="99" t="s">
        <v>618</v>
      </c>
      <c r="C337" s="100" t="s">
        <v>1123</v>
      </c>
      <c r="D337" s="100" t="s">
        <v>134</v>
      </c>
      <c r="E337" s="100" t="s">
        <v>619</v>
      </c>
      <c r="F337" s="110">
        <v>40581</v>
      </c>
      <c r="G337" s="102">
        <v>474.29</v>
      </c>
      <c r="H337" s="103" t="s">
        <v>714</v>
      </c>
      <c r="I337" s="102"/>
      <c r="J337" s="17" t="s">
        <v>1447</v>
      </c>
      <c r="K337" s="104" t="s">
        <v>395</v>
      </c>
      <c r="L337" s="105" t="s">
        <v>712</v>
      </c>
      <c r="M337" s="106" t="s">
        <v>313</v>
      </c>
      <c r="N337" s="91" t="s">
        <v>150</v>
      </c>
    </row>
    <row r="338" spans="1:15" s="88" customFormat="1" ht="45" hidden="1" customHeight="1">
      <c r="A338" s="87">
        <v>1</v>
      </c>
      <c r="B338" s="99" t="s">
        <v>322</v>
      </c>
      <c r="C338" s="100" t="s">
        <v>323</v>
      </c>
      <c r="D338" s="100" t="s">
        <v>107</v>
      </c>
      <c r="E338" s="100" t="s">
        <v>1103</v>
      </c>
      <c r="F338" s="110">
        <v>38516</v>
      </c>
      <c r="G338" s="102">
        <v>1240.68</v>
      </c>
      <c r="H338" s="103">
        <v>1</v>
      </c>
      <c r="I338" s="102"/>
      <c r="J338" s="25" t="s">
        <v>1259</v>
      </c>
      <c r="K338" s="104" t="s">
        <v>396</v>
      </c>
      <c r="L338" s="105" t="s">
        <v>712</v>
      </c>
      <c r="M338" s="106" t="s">
        <v>313</v>
      </c>
      <c r="N338" s="91" t="s">
        <v>713</v>
      </c>
    </row>
    <row r="339" spans="1:15" s="88" customFormat="1" ht="45" hidden="1" customHeight="1">
      <c r="A339" s="87">
        <v>1</v>
      </c>
      <c r="B339" s="99" t="s">
        <v>607</v>
      </c>
      <c r="C339" s="100" t="s">
        <v>608</v>
      </c>
      <c r="D339" s="100" t="s">
        <v>202</v>
      </c>
      <c r="E339" s="100" t="s">
        <v>609</v>
      </c>
      <c r="F339" s="110">
        <v>40280</v>
      </c>
      <c r="G339" s="102">
        <v>919.14</v>
      </c>
      <c r="H339" s="103" t="s">
        <v>714</v>
      </c>
      <c r="I339" s="102"/>
      <c r="J339" s="25" t="s">
        <v>1259</v>
      </c>
      <c r="K339" s="104" t="s">
        <v>396</v>
      </c>
      <c r="L339" s="105" t="s">
        <v>712</v>
      </c>
      <c r="M339" s="106" t="s">
        <v>313</v>
      </c>
      <c r="N339" s="91" t="s">
        <v>713</v>
      </c>
    </row>
    <row r="340" spans="1:15" s="88" customFormat="1" ht="45" hidden="1" customHeight="1">
      <c r="A340" s="87">
        <v>1</v>
      </c>
      <c r="B340" s="99" t="s">
        <v>1448</v>
      </c>
      <c r="C340" s="100" t="s">
        <v>402</v>
      </c>
      <c r="D340" s="100" t="s">
        <v>134</v>
      </c>
      <c r="E340" s="100" t="s">
        <v>103</v>
      </c>
      <c r="F340" s="110">
        <v>42614</v>
      </c>
      <c r="G340" s="102">
        <v>521.72</v>
      </c>
      <c r="H340" s="103" t="s">
        <v>714</v>
      </c>
      <c r="I340" s="102"/>
      <c r="J340" s="25" t="s">
        <v>1449</v>
      </c>
      <c r="K340" s="104" t="s">
        <v>396</v>
      </c>
      <c r="L340" s="105" t="s">
        <v>712</v>
      </c>
      <c r="M340" s="106" t="s">
        <v>313</v>
      </c>
      <c r="N340" s="91" t="s">
        <v>150</v>
      </c>
    </row>
    <row r="341" spans="1:15" s="88" customFormat="1" ht="45" hidden="1" customHeight="1">
      <c r="A341" s="87">
        <v>1</v>
      </c>
      <c r="B341" s="99" t="s">
        <v>815</v>
      </c>
      <c r="C341" s="100" t="s">
        <v>608</v>
      </c>
      <c r="D341" s="100" t="s">
        <v>149</v>
      </c>
      <c r="E341" s="100" t="s">
        <v>1124</v>
      </c>
      <c r="F341" s="110">
        <v>40476</v>
      </c>
      <c r="G341" s="102">
        <v>1003.4</v>
      </c>
      <c r="H341" s="103" t="s">
        <v>714</v>
      </c>
      <c r="I341" s="102"/>
      <c r="J341" s="17" t="s">
        <v>1450</v>
      </c>
      <c r="K341" s="104" t="s">
        <v>395</v>
      </c>
      <c r="L341" s="105" t="s">
        <v>712</v>
      </c>
      <c r="M341" s="106" t="s">
        <v>313</v>
      </c>
      <c r="N341" s="91" t="s">
        <v>713</v>
      </c>
    </row>
    <row r="342" spans="1:15" s="88" customFormat="1" ht="45" hidden="1" customHeight="1">
      <c r="A342" s="87">
        <v>1</v>
      </c>
      <c r="B342" s="99" t="s">
        <v>190</v>
      </c>
      <c r="C342" s="100" t="s">
        <v>885</v>
      </c>
      <c r="D342" s="100" t="s">
        <v>191</v>
      </c>
      <c r="E342" s="100" t="s">
        <v>186</v>
      </c>
      <c r="F342" s="110">
        <v>36586</v>
      </c>
      <c r="G342" s="102">
        <v>443.6</v>
      </c>
      <c r="H342" s="103">
        <v>1</v>
      </c>
      <c r="I342" s="102"/>
      <c r="J342" s="25" t="s">
        <v>1259</v>
      </c>
      <c r="K342" s="104" t="s">
        <v>396</v>
      </c>
      <c r="L342" s="105" t="s">
        <v>712</v>
      </c>
      <c r="M342" s="106" t="s">
        <v>313</v>
      </c>
      <c r="N342" s="91" t="s">
        <v>713</v>
      </c>
    </row>
    <row r="343" spans="1:15" s="88" customFormat="1" ht="45" hidden="1" customHeight="1">
      <c r="A343" s="87">
        <v>1</v>
      </c>
      <c r="B343" s="99" t="s">
        <v>320</v>
      </c>
      <c r="C343" s="100" t="s">
        <v>1125</v>
      </c>
      <c r="D343" s="100" t="s">
        <v>131</v>
      </c>
      <c r="E343" s="100" t="s">
        <v>138</v>
      </c>
      <c r="F343" s="110">
        <v>34827</v>
      </c>
      <c r="G343" s="102">
        <v>1373.12</v>
      </c>
      <c r="H343" s="103">
        <v>1</v>
      </c>
      <c r="I343" s="102"/>
      <c r="J343" s="46" t="s">
        <v>1259</v>
      </c>
      <c r="K343" s="104" t="s">
        <v>396</v>
      </c>
      <c r="L343" s="105" t="s">
        <v>712</v>
      </c>
      <c r="M343" s="106" t="s">
        <v>313</v>
      </c>
      <c r="N343" s="91" t="s">
        <v>150</v>
      </c>
    </row>
    <row r="344" spans="1:15" s="88" customFormat="1" ht="45" hidden="1" customHeight="1">
      <c r="A344" s="87">
        <v>1</v>
      </c>
      <c r="B344" s="99" t="s">
        <v>1451</v>
      </c>
      <c r="C344" s="100" t="s">
        <v>1126</v>
      </c>
      <c r="D344" s="100" t="s">
        <v>107</v>
      </c>
      <c r="E344" s="100" t="s">
        <v>1452</v>
      </c>
      <c r="F344" s="110">
        <v>40393</v>
      </c>
      <c r="G344" s="102">
        <v>1240.68</v>
      </c>
      <c r="H344" s="103" t="s">
        <v>102</v>
      </c>
      <c r="I344" s="102"/>
      <c r="J344" s="17" t="s">
        <v>1453</v>
      </c>
      <c r="K344" s="104" t="s">
        <v>396</v>
      </c>
      <c r="L344" s="105" t="s">
        <v>712</v>
      </c>
      <c r="M344" s="106" t="s">
        <v>313</v>
      </c>
      <c r="N344" s="91" t="s">
        <v>150</v>
      </c>
      <c r="O344" s="90"/>
    </row>
    <row r="345" spans="1:15" s="88" customFormat="1" ht="45" hidden="1" customHeight="1">
      <c r="A345" s="87">
        <v>1</v>
      </c>
      <c r="B345" s="99" t="s">
        <v>610</v>
      </c>
      <c r="C345" s="100" t="s">
        <v>1126</v>
      </c>
      <c r="D345" s="100" t="s">
        <v>140</v>
      </c>
      <c r="E345" s="100" t="s">
        <v>92</v>
      </c>
      <c r="F345" s="110">
        <v>38600</v>
      </c>
      <c r="G345" s="102">
        <v>1071.54</v>
      </c>
      <c r="H345" s="103">
        <v>1</v>
      </c>
      <c r="I345" s="102"/>
      <c r="J345" s="25" t="s">
        <v>1259</v>
      </c>
      <c r="K345" s="142" t="s">
        <v>396</v>
      </c>
      <c r="L345" s="105" t="s">
        <v>712</v>
      </c>
      <c r="M345" s="106" t="s">
        <v>313</v>
      </c>
      <c r="N345" s="91" t="s">
        <v>150</v>
      </c>
    </row>
    <row r="346" spans="1:15" s="88" customFormat="1" ht="45" hidden="1" customHeight="1">
      <c r="A346" s="87">
        <v>1</v>
      </c>
      <c r="B346" s="99" t="s">
        <v>1128</v>
      </c>
      <c r="C346" s="100" t="s">
        <v>1127</v>
      </c>
      <c r="D346" s="100" t="s">
        <v>134</v>
      </c>
      <c r="E346" s="100" t="s">
        <v>95</v>
      </c>
      <c r="F346" s="110">
        <v>42317</v>
      </c>
      <c r="G346" s="102">
        <v>521.72</v>
      </c>
      <c r="H346" s="103">
        <v>1</v>
      </c>
      <c r="I346" s="102"/>
      <c r="J346" s="25" t="s">
        <v>1454</v>
      </c>
      <c r="K346" s="146" t="s">
        <v>396</v>
      </c>
      <c r="L346" s="105" t="s">
        <v>712</v>
      </c>
      <c r="M346" s="106" t="s">
        <v>313</v>
      </c>
      <c r="N346" s="91" t="s">
        <v>713</v>
      </c>
    </row>
    <row r="347" spans="1:15" s="88" customFormat="1" ht="45" hidden="1" customHeight="1">
      <c r="A347" s="87">
        <v>1</v>
      </c>
      <c r="B347" s="99" t="s">
        <v>1455</v>
      </c>
      <c r="C347" s="100" t="s">
        <v>1127</v>
      </c>
      <c r="D347" s="100" t="s">
        <v>116</v>
      </c>
      <c r="E347" s="100" t="s">
        <v>95</v>
      </c>
      <c r="F347" s="110">
        <v>42492</v>
      </c>
      <c r="G347" s="102">
        <v>589.27</v>
      </c>
      <c r="H347" s="103" t="s">
        <v>714</v>
      </c>
      <c r="I347" s="102"/>
      <c r="J347" s="25" t="s">
        <v>1650</v>
      </c>
      <c r="K347" s="146" t="s">
        <v>396</v>
      </c>
      <c r="L347" s="105" t="s">
        <v>712</v>
      </c>
      <c r="M347" s="106" t="s">
        <v>313</v>
      </c>
      <c r="N347" s="91" t="s">
        <v>150</v>
      </c>
    </row>
    <row r="348" spans="1:15" s="88" customFormat="1" ht="45" customHeight="1">
      <c r="A348" s="87">
        <v>1</v>
      </c>
      <c r="B348" s="99" t="s">
        <v>81</v>
      </c>
      <c r="C348" s="100" t="s">
        <v>816</v>
      </c>
      <c r="D348" s="100" t="s">
        <v>817</v>
      </c>
      <c r="E348" s="100" t="s">
        <v>82</v>
      </c>
      <c r="F348" s="110">
        <v>38936</v>
      </c>
      <c r="G348" s="102">
        <v>1637.38</v>
      </c>
      <c r="H348" s="103">
        <v>3</v>
      </c>
      <c r="I348" s="102">
        <v>1473.64</v>
      </c>
      <c r="J348" s="25" t="s">
        <v>1259</v>
      </c>
      <c r="K348" s="104" t="s">
        <v>396</v>
      </c>
      <c r="L348" s="105" t="s">
        <v>712</v>
      </c>
      <c r="M348" s="106" t="s">
        <v>313</v>
      </c>
      <c r="N348" s="91" t="s">
        <v>150</v>
      </c>
    </row>
    <row r="349" spans="1:15" s="88" customFormat="1" ht="45" hidden="1" customHeight="1">
      <c r="A349" s="87">
        <v>1</v>
      </c>
      <c r="B349" s="99" t="s">
        <v>1456</v>
      </c>
      <c r="C349" s="100" t="s">
        <v>215</v>
      </c>
      <c r="D349" s="100" t="s">
        <v>1457</v>
      </c>
      <c r="E349" s="100" t="s">
        <v>95</v>
      </c>
      <c r="F349" s="110">
        <v>42614</v>
      </c>
      <c r="G349" s="102">
        <v>397.27</v>
      </c>
      <c r="H349" s="103" t="s">
        <v>714</v>
      </c>
      <c r="I349" s="102"/>
      <c r="J349" s="25" t="s">
        <v>1458</v>
      </c>
      <c r="K349" s="104" t="s">
        <v>396</v>
      </c>
      <c r="L349" s="105" t="s">
        <v>712</v>
      </c>
      <c r="M349" s="106" t="s">
        <v>313</v>
      </c>
      <c r="N349" s="91" t="s">
        <v>713</v>
      </c>
    </row>
    <row r="350" spans="1:15" s="88" customFormat="1" ht="45" hidden="1" customHeight="1">
      <c r="A350" s="87">
        <v>1</v>
      </c>
      <c r="B350" s="99" t="s">
        <v>620</v>
      </c>
      <c r="C350" s="100" t="s">
        <v>820</v>
      </c>
      <c r="D350" s="100" t="s">
        <v>134</v>
      </c>
      <c r="E350" s="100" t="s">
        <v>621</v>
      </c>
      <c r="F350" s="110">
        <v>40609</v>
      </c>
      <c r="G350" s="102">
        <v>474.29</v>
      </c>
      <c r="H350" s="103" t="s">
        <v>714</v>
      </c>
      <c r="I350" s="102"/>
      <c r="J350" s="17" t="s">
        <v>1284</v>
      </c>
      <c r="K350" s="104" t="s">
        <v>395</v>
      </c>
      <c r="L350" s="105" t="s">
        <v>712</v>
      </c>
      <c r="M350" s="106" t="s">
        <v>313</v>
      </c>
      <c r="N350" s="91" t="s">
        <v>150</v>
      </c>
    </row>
    <row r="351" spans="1:15" s="88" customFormat="1" ht="45" hidden="1" customHeight="1">
      <c r="A351" s="87">
        <v>1</v>
      </c>
      <c r="B351" s="99" t="s">
        <v>622</v>
      </c>
      <c r="C351" s="100" t="s">
        <v>820</v>
      </c>
      <c r="D351" s="100" t="s">
        <v>134</v>
      </c>
      <c r="E351" s="100" t="s">
        <v>518</v>
      </c>
      <c r="F351" s="110">
        <v>40609</v>
      </c>
      <c r="G351" s="102">
        <v>474.29</v>
      </c>
      <c r="H351" s="103" t="s">
        <v>714</v>
      </c>
      <c r="I351" s="102"/>
      <c r="J351" s="17" t="s">
        <v>1276</v>
      </c>
      <c r="K351" s="104" t="s">
        <v>395</v>
      </c>
      <c r="L351" s="105" t="s">
        <v>712</v>
      </c>
      <c r="M351" s="106" t="s">
        <v>313</v>
      </c>
      <c r="N351" s="91" t="s">
        <v>713</v>
      </c>
    </row>
    <row r="352" spans="1:15" s="88" customFormat="1" ht="45" hidden="1" customHeight="1">
      <c r="A352" s="87">
        <v>1</v>
      </c>
      <c r="B352" s="99" t="s">
        <v>623</v>
      </c>
      <c r="C352" s="100" t="s">
        <v>820</v>
      </c>
      <c r="D352" s="100" t="s">
        <v>134</v>
      </c>
      <c r="E352" s="100" t="s">
        <v>518</v>
      </c>
      <c r="F352" s="110">
        <v>40609</v>
      </c>
      <c r="G352" s="102">
        <v>474.29</v>
      </c>
      <c r="H352" s="103" t="s">
        <v>714</v>
      </c>
      <c r="I352" s="102"/>
      <c r="J352" s="17" t="s">
        <v>1459</v>
      </c>
      <c r="K352" s="104" t="s">
        <v>395</v>
      </c>
      <c r="L352" s="105" t="s">
        <v>712</v>
      </c>
      <c r="M352" s="106" t="s">
        <v>313</v>
      </c>
      <c r="N352" s="91" t="s">
        <v>150</v>
      </c>
    </row>
    <row r="353" spans="1:14" s="88" customFormat="1" ht="45" hidden="1" customHeight="1">
      <c r="A353" s="87">
        <v>1</v>
      </c>
      <c r="B353" s="99" t="s">
        <v>821</v>
      </c>
      <c r="C353" s="100" t="s">
        <v>820</v>
      </c>
      <c r="D353" s="100" t="s">
        <v>134</v>
      </c>
      <c r="E353" s="100" t="s">
        <v>518</v>
      </c>
      <c r="F353" s="110">
        <v>40609</v>
      </c>
      <c r="G353" s="102">
        <v>474.29</v>
      </c>
      <c r="H353" s="103" t="s">
        <v>714</v>
      </c>
      <c r="I353" s="102"/>
      <c r="J353" s="17" t="s">
        <v>1444</v>
      </c>
      <c r="K353" s="104" t="s">
        <v>395</v>
      </c>
      <c r="L353" s="105" t="s">
        <v>712</v>
      </c>
      <c r="M353" s="106" t="s">
        <v>313</v>
      </c>
      <c r="N353" s="91" t="s">
        <v>150</v>
      </c>
    </row>
    <row r="354" spans="1:14" s="88" customFormat="1" ht="45" hidden="1" customHeight="1">
      <c r="A354" s="87">
        <v>1</v>
      </c>
      <c r="B354" s="99" t="s">
        <v>624</v>
      </c>
      <c r="C354" s="100" t="s">
        <v>820</v>
      </c>
      <c r="D354" s="100" t="s">
        <v>134</v>
      </c>
      <c r="E354" s="100" t="s">
        <v>518</v>
      </c>
      <c r="F354" s="110">
        <v>40609</v>
      </c>
      <c r="G354" s="102">
        <v>474.29</v>
      </c>
      <c r="H354" s="103" t="s">
        <v>714</v>
      </c>
      <c r="I354" s="102"/>
      <c r="J354" s="17" t="s">
        <v>1129</v>
      </c>
      <c r="K354" s="104" t="s">
        <v>395</v>
      </c>
      <c r="L354" s="105" t="s">
        <v>712</v>
      </c>
      <c r="M354" s="106" t="s">
        <v>313</v>
      </c>
      <c r="N354" s="91" t="s">
        <v>150</v>
      </c>
    </row>
    <row r="355" spans="1:14" s="88" customFormat="1" ht="45" hidden="1" customHeight="1">
      <c r="A355" s="87">
        <v>1</v>
      </c>
      <c r="B355" s="99" t="s">
        <v>1130</v>
      </c>
      <c r="C355" s="100" t="s">
        <v>820</v>
      </c>
      <c r="D355" s="100" t="s">
        <v>191</v>
      </c>
      <c r="E355" s="100" t="s">
        <v>518</v>
      </c>
      <c r="F355" s="110">
        <v>41128</v>
      </c>
      <c r="G355" s="102">
        <v>443.6</v>
      </c>
      <c r="H355" s="103" t="s">
        <v>714</v>
      </c>
      <c r="I355" s="102"/>
      <c r="J355" s="25" t="s">
        <v>1259</v>
      </c>
      <c r="K355" s="104" t="s">
        <v>396</v>
      </c>
      <c r="L355" s="105" t="s">
        <v>712</v>
      </c>
      <c r="M355" s="106" t="s">
        <v>313</v>
      </c>
      <c r="N355" s="91" t="s">
        <v>150</v>
      </c>
    </row>
    <row r="356" spans="1:14" s="88" customFormat="1" ht="45" hidden="1" customHeight="1">
      <c r="A356" s="87">
        <v>1</v>
      </c>
      <c r="B356" s="99" t="s">
        <v>824</v>
      </c>
      <c r="C356" s="100" t="s">
        <v>820</v>
      </c>
      <c r="D356" s="100" t="s">
        <v>134</v>
      </c>
      <c r="E356" s="100" t="s">
        <v>518</v>
      </c>
      <c r="F356" s="110">
        <v>41148</v>
      </c>
      <c r="G356" s="102">
        <v>474.29</v>
      </c>
      <c r="H356" s="103" t="s">
        <v>714</v>
      </c>
      <c r="I356" s="102"/>
      <c r="J356" s="17" t="s">
        <v>1460</v>
      </c>
      <c r="K356" s="104" t="s">
        <v>395</v>
      </c>
      <c r="L356" s="105" t="s">
        <v>712</v>
      </c>
      <c r="M356" s="106" t="s">
        <v>313</v>
      </c>
      <c r="N356" s="91" t="s">
        <v>713</v>
      </c>
    </row>
    <row r="357" spans="1:14" s="88" customFormat="1" ht="45" hidden="1" customHeight="1">
      <c r="A357" s="87">
        <v>1</v>
      </c>
      <c r="B357" s="99" t="s">
        <v>825</v>
      </c>
      <c r="C357" s="100" t="s">
        <v>820</v>
      </c>
      <c r="D357" s="100" t="s">
        <v>134</v>
      </c>
      <c r="E357" s="100" t="s">
        <v>518</v>
      </c>
      <c r="F357" s="110">
        <v>41148</v>
      </c>
      <c r="G357" s="102">
        <v>474.29</v>
      </c>
      <c r="H357" s="103" t="s">
        <v>714</v>
      </c>
      <c r="I357" s="102"/>
      <c r="J357" s="17" t="s">
        <v>1461</v>
      </c>
      <c r="K357" s="104" t="s">
        <v>395</v>
      </c>
      <c r="L357" s="105" t="s">
        <v>712</v>
      </c>
      <c r="M357" s="106" t="s">
        <v>313</v>
      </c>
      <c r="N357" s="91" t="s">
        <v>713</v>
      </c>
    </row>
    <row r="358" spans="1:14" s="88" customFormat="1" ht="45" hidden="1" customHeight="1">
      <c r="A358" s="87">
        <v>1</v>
      </c>
      <c r="B358" s="99" t="s">
        <v>1131</v>
      </c>
      <c r="C358" s="100" t="s">
        <v>820</v>
      </c>
      <c r="D358" s="100" t="s">
        <v>134</v>
      </c>
      <c r="E358" s="100" t="s">
        <v>1132</v>
      </c>
      <c r="F358" s="110">
        <v>41435</v>
      </c>
      <c r="G358" s="102">
        <v>474.29</v>
      </c>
      <c r="H358" s="103">
        <v>1</v>
      </c>
      <c r="I358" s="102"/>
      <c r="J358" s="17" t="s">
        <v>1462</v>
      </c>
      <c r="K358" s="104" t="s">
        <v>395</v>
      </c>
      <c r="L358" s="105" t="s">
        <v>712</v>
      </c>
      <c r="M358" s="106" t="s">
        <v>313</v>
      </c>
      <c r="N358" s="91" t="s">
        <v>150</v>
      </c>
    </row>
    <row r="359" spans="1:14" s="88" customFormat="1" ht="45" hidden="1" customHeight="1">
      <c r="A359" s="87">
        <v>1</v>
      </c>
      <c r="B359" s="99" t="s">
        <v>1133</v>
      </c>
      <c r="C359" s="100" t="s">
        <v>820</v>
      </c>
      <c r="D359" s="100" t="s">
        <v>134</v>
      </c>
      <c r="E359" s="100" t="s">
        <v>615</v>
      </c>
      <c r="F359" s="110">
        <v>41548</v>
      </c>
      <c r="G359" s="102">
        <v>474.29</v>
      </c>
      <c r="H359" s="103">
        <v>1</v>
      </c>
      <c r="I359" s="102"/>
      <c r="J359" s="17" t="s">
        <v>1463</v>
      </c>
      <c r="K359" s="104" t="s">
        <v>395</v>
      </c>
      <c r="L359" s="105" t="s">
        <v>712</v>
      </c>
      <c r="M359" s="106" t="s">
        <v>313</v>
      </c>
      <c r="N359" s="91" t="s">
        <v>713</v>
      </c>
    </row>
    <row r="360" spans="1:14" s="88" customFormat="1" ht="45" hidden="1" customHeight="1">
      <c r="A360" s="87">
        <v>1</v>
      </c>
      <c r="B360" s="113" t="s">
        <v>1134</v>
      </c>
      <c r="C360" s="112" t="s">
        <v>820</v>
      </c>
      <c r="D360" s="112" t="s">
        <v>134</v>
      </c>
      <c r="E360" s="112" t="s">
        <v>1135</v>
      </c>
      <c r="F360" s="110">
        <v>41913</v>
      </c>
      <c r="G360" s="114">
        <v>474.29</v>
      </c>
      <c r="H360" s="115">
        <v>1</v>
      </c>
      <c r="I360" s="114"/>
      <c r="J360" s="25" t="s">
        <v>1464</v>
      </c>
      <c r="K360" s="112" t="s">
        <v>395</v>
      </c>
      <c r="L360" s="119" t="s">
        <v>712</v>
      </c>
      <c r="M360" s="117" t="s">
        <v>313</v>
      </c>
      <c r="N360" s="118" t="s">
        <v>713</v>
      </c>
    </row>
    <row r="361" spans="1:14" s="88" customFormat="1" ht="45" hidden="1" customHeight="1">
      <c r="A361" s="87">
        <v>1</v>
      </c>
      <c r="B361" s="99" t="s">
        <v>1465</v>
      </c>
      <c r="C361" s="100" t="s">
        <v>820</v>
      </c>
      <c r="D361" s="100" t="s">
        <v>134</v>
      </c>
      <c r="E361" s="100" t="s">
        <v>518</v>
      </c>
      <c r="F361" s="110">
        <v>42562</v>
      </c>
      <c r="G361" s="102">
        <v>474.29</v>
      </c>
      <c r="H361" s="103" t="s">
        <v>102</v>
      </c>
      <c r="I361" s="102"/>
      <c r="J361" s="17" t="s">
        <v>1466</v>
      </c>
      <c r="K361" s="100" t="s">
        <v>395</v>
      </c>
      <c r="L361" s="109" t="s">
        <v>712</v>
      </c>
      <c r="M361" s="106" t="s">
        <v>313</v>
      </c>
      <c r="N361" s="91" t="s">
        <v>150</v>
      </c>
    </row>
    <row r="362" spans="1:14" s="88" customFormat="1" ht="45" hidden="1" customHeight="1">
      <c r="A362" s="87">
        <v>1</v>
      </c>
      <c r="B362" s="99" t="s">
        <v>1200</v>
      </c>
      <c r="C362" s="100" t="s">
        <v>820</v>
      </c>
      <c r="D362" s="100" t="s">
        <v>310</v>
      </c>
      <c r="E362" s="100" t="s">
        <v>1201</v>
      </c>
      <c r="F362" s="110">
        <v>42229</v>
      </c>
      <c r="G362" s="102">
        <v>397.27</v>
      </c>
      <c r="H362" s="103">
        <v>1</v>
      </c>
      <c r="I362" s="102"/>
      <c r="J362" s="25" t="s">
        <v>1259</v>
      </c>
      <c r="K362" s="104" t="s">
        <v>396</v>
      </c>
      <c r="L362" s="109" t="s">
        <v>712</v>
      </c>
      <c r="M362" s="106" t="s">
        <v>313</v>
      </c>
      <c r="N362" s="91" t="s">
        <v>150</v>
      </c>
    </row>
    <row r="363" spans="1:14" s="88" customFormat="1" ht="45" hidden="1" customHeight="1">
      <c r="A363" s="87">
        <v>1</v>
      </c>
      <c r="B363" s="99" t="s">
        <v>1467</v>
      </c>
      <c r="C363" s="100" t="s">
        <v>820</v>
      </c>
      <c r="D363" s="100" t="s">
        <v>134</v>
      </c>
      <c r="E363" s="100" t="s">
        <v>518</v>
      </c>
      <c r="F363" s="110">
        <v>42522</v>
      </c>
      <c r="G363" s="102">
        <v>474.29</v>
      </c>
      <c r="H363" s="103">
        <v>1</v>
      </c>
      <c r="I363" s="102"/>
      <c r="J363" s="25" t="s">
        <v>1468</v>
      </c>
      <c r="K363" s="120" t="s">
        <v>395</v>
      </c>
      <c r="L363" s="105" t="s">
        <v>712</v>
      </c>
      <c r="M363" s="106" t="s">
        <v>313</v>
      </c>
      <c r="N363" s="91" t="s">
        <v>150</v>
      </c>
    </row>
    <row r="364" spans="1:14" s="88" customFormat="1" ht="45" hidden="1" customHeight="1">
      <c r="A364" s="87">
        <v>1</v>
      </c>
      <c r="B364" s="99" t="s">
        <v>1470</v>
      </c>
      <c r="C364" s="100" t="s">
        <v>820</v>
      </c>
      <c r="D364" s="100" t="s">
        <v>134</v>
      </c>
      <c r="E364" s="100" t="s">
        <v>518</v>
      </c>
      <c r="F364" s="101">
        <v>42702</v>
      </c>
      <c r="G364" s="102">
        <v>380</v>
      </c>
      <c r="H364" s="103">
        <v>1</v>
      </c>
      <c r="I364" s="102"/>
      <c r="J364" s="25" t="s">
        <v>1471</v>
      </c>
      <c r="K364" s="120" t="s">
        <v>395</v>
      </c>
      <c r="L364" s="105" t="s">
        <v>712</v>
      </c>
      <c r="M364" s="106" t="s">
        <v>313</v>
      </c>
      <c r="N364" s="91" t="s">
        <v>150</v>
      </c>
    </row>
    <row r="365" spans="1:14" s="88" customFormat="1" ht="45" hidden="1" customHeight="1">
      <c r="A365" s="87">
        <v>1</v>
      </c>
      <c r="B365" s="99" t="s">
        <v>1615</v>
      </c>
      <c r="C365" s="100" t="s">
        <v>820</v>
      </c>
      <c r="D365" s="100" t="s">
        <v>134</v>
      </c>
      <c r="E365" s="100" t="s">
        <v>306</v>
      </c>
      <c r="F365" s="101">
        <v>42689</v>
      </c>
      <c r="G365" s="102">
        <v>474.29</v>
      </c>
      <c r="H365" s="103">
        <v>1</v>
      </c>
      <c r="I365" s="102"/>
      <c r="J365" s="25" t="s">
        <v>1614</v>
      </c>
      <c r="K365" s="120" t="s">
        <v>395</v>
      </c>
      <c r="L365" s="105" t="s">
        <v>712</v>
      </c>
      <c r="M365" s="106" t="s">
        <v>313</v>
      </c>
      <c r="N365" s="91" t="s">
        <v>150</v>
      </c>
    </row>
    <row r="366" spans="1:14" s="88" customFormat="1" ht="45" hidden="1" customHeight="1">
      <c r="A366" s="87">
        <v>1</v>
      </c>
      <c r="B366" s="99" t="s">
        <v>1651</v>
      </c>
      <c r="C366" s="100" t="s">
        <v>820</v>
      </c>
      <c r="D366" s="100" t="s">
        <v>134</v>
      </c>
      <c r="E366" s="100" t="s">
        <v>518</v>
      </c>
      <c r="F366" s="101">
        <v>42772</v>
      </c>
      <c r="G366" s="102">
        <v>474.29</v>
      </c>
      <c r="H366" s="103">
        <v>1</v>
      </c>
      <c r="I366" s="102"/>
      <c r="J366" s="25" t="s">
        <v>1652</v>
      </c>
      <c r="K366" s="120" t="s">
        <v>395</v>
      </c>
      <c r="L366" s="105" t="s">
        <v>712</v>
      </c>
      <c r="M366" s="106" t="s">
        <v>313</v>
      </c>
      <c r="N366" s="91" t="s">
        <v>713</v>
      </c>
    </row>
    <row r="367" spans="1:14" s="88" customFormat="1" ht="45" hidden="1" customHeight="1">
      <c r="A367" s="87">
        <v>1</v>
      </c>
      <c r="B367" s="99" t="s">
        <v>1472</v>
      </c>
      <c r="C367" s="100" t="s">
        <v>826</v>
      </c>
      <c r="D367" s="100" t="s">
        <v>187</v>
      </c>
      <c r="E367" s="100" t="s">
        <v>130</v>
      </c>
      <c r="F367" s="110">
        <v>40024</v>
      </c>
      <c r="G367" s="102">
        <v>3174.76</v>
      </c>
      <c r="H367" s="103">
        <v>1</v>
      </c>
      <c r="I367" s="102"/>
      <c r="J367" s="17" t="s">
        <v>1415</v>
      </c>
      <c r="K367" s="120" t="s">
        <v>395</v>
      </c>
      <c r="L367" s="105" t="s">
        <v>712</v>
      </c>
      <c r="M367" s="106" t="s">
        <v>827</v>
      </c>
      <c r="N367" s="91" t="s">
        <v>150</v>
      </c>
    </row>
    <row r="368" spans="1:14" s="88" customFormat="1" ht="45" customHeight="1">
      <c r="A368" s="87">
        <v>1</v>
      </c>
      <c r="B368" s="99" t="s">
        <v>734</v>
      </c>
      <c r="C368" s="100" t="s">
        <v>1473</v>
      </c>
      <c r="D368" s="100" t="s">
        <v>144</v>
      </c>
      <c r="E368" s="100" t="s">
        <v>735</v>
      </c>
      <c r="F368" s="110">
        <v>41092</v>
      </c>
      <c r="G368" s="102">
        <v>2380.77</v>
      </c>
      <c r="H368" s="103" t="s">
        <v>279</v>
      </c>
      <c r="I368" s="102">
        <f>2380.77*0.75</f>
        <v>1785.5774999999999</v>
      </c>
      <c r="J368" s="17" t="s">
        <v>1438</v>
      </c>
      <c r="K368" s="104" t="s">
        <v>395</v>
      </c>
      <c r="L368" s="105" t="s">
        <v>712</v>
      </c>
      <c r="M368" s="106" t="s">
        <v>827</v>
      </c>
      <c r="N368" s="91" t="s">
        <v>150</v>
      </c>
    </row>
    <row r="369" spans="1:14" s="1" customFormat="1" ht="45.95" hidden="1" customHeight="1">
      <c r="A369" s="60">
        <v>1</v>
      </c>
      <c r="B369" s="8" t="s">
        <v>932</v>
      </c>
      <c r="C369" s="9" t="s">
        <v>1474</v>
      </c>
      <c r="D369" s="31" t="s">
        <v>109</v>
      </c>
      <c r="E369" s="31" t="s">
        <v>108</v>
      </c>
      <c r="F369" s="18">
        <v>28563</v>
      </c>
      <c r="G369" s="11">
        <v>1003.1</v>
      </c>
      <c r="H369" s="19">
        <v>2</v>
      </c>
      <c r="I369" s="11">
        <v>952.95</v>
      </c>
      <c r="J369" s="45" t="s">
        <v>1293</v>
      </c>
      <c r="K369" s="29" t="s">
        <v>398</v>
      </c>
      <c r="L369" s="51" t="s">
        <v>916</v>
      </c>
      <c r="M369" s="15" t="s">
        <v>827</v>
      </c>
      <c r="N369" s="16" t="s">
        <v>150</v>
      </c>
    </row>
    <row r="370" spans="1:14" s="3" customFormat="1" ht="45.95" hidden="1" customHeight="1">
      <c r="A370" s="60">
        <v>1</v>
      </c>
      <c r="B370" s="8" t="s">
        <v>1475</v>
      </c>
      <c r="C370" s="9" t="s">
        <v>829</v>
      </c>
      <c r="D370" s="31" t="s">
        <v>109</v>
      </c>
      <c r="E370" s="9" t="s">
        <v>138</v>
      </c>
      <c r="F370" s="18">
        <v>34851</v>
      </c>
      <c r="G370" s="23">
        <v>715.02</v>
      </c>
      <c r="H370" s="12">
        <v>1</v>
      </c>
      <c r="I370" s="11"/>
      <c r="J370" s="45" t="s">
        <v>1476</v>
      </c>
      <c r="K370" s="29" t="s">
        <v>398</v>
      </c>
      <c r="L370" s="51" t="s">
        <v>1477</v>
      </c>
      <c r="M370" s="15" t="s">
        <v>827</v>
      </c>
      <c r="N370" s="16" t="s">
        <v>150</v>
      </c>
    </row>
    <row r="371" spans="1:14" s="88" customFormat="1" ht="45" customHeight="1">
      <c r="A371" s="87">
        <v>1</v>
      </c>
      <c r="B371" s="99" t="s">
        <v>1137</v>
      </c>
      <c r="C371" s="100" t="s">
        <v>830</v>
      </c>
      <c r="D371" s="100" t="s">
        <v>136</v>
      </c>
      <c r="E371" s="100" t="s">
        <v>1138</v>
      </c>
      <c r="F371" s="110">
        <v>41579</v>
      </c>
      <c r="G371" s="102">
        <v>2523.5</v>
      </c>
      <c r="H371" s="103">
        <v>2</v>
      </c>
      <c r="I371" s="102">
        <v>2397.33</v>
      </c>
      <c r="J371" s="17" t="s">
        <v>1289</v>
      </c>
      <c r="K371" s="100" t="s">
        <v>395</v>
      </c>
      <c r="L371" s="105" t="s">
        <v>712</v>
      </c>
      <c r="M371" s="106" t="s">
        <v>827</v>
      </c>
      <c r="N371" s="91" t="s">
        <v>713</v>
      </c>
    </row>
    <row r="372" spans="1:14" s="88" customFormat="1" ht="45" hidden="1" customHeight="1">
      <c r="A372" s="87">
        <v>1</v>
      </c>
      <c r="B372" s="195" t="s">
        <v>210</v>
      </c>
      <c r="C372" s="194" t="s">
        <v>1139</v>
      </c>
      <c r="D372" s="194" t="s">
        <v>149</v>
      </c>
      <c r="E372" s="194" t="s">
        <v>92</v>
      </c>
      <c r="F372" s="110">
        <v>37907</v>
      </c>
      <c r="G372" s="196">
        <v>1003.4</v>
      </c>
      <c r="H372" s="197">
        <v>1</v>
      </c>
      <c r="I372" s="196"/>
      <c r="J372" s="46" t="s">
        <v>1259</v>
      </c>
      <c r="K372" s="167" t="s">
        <v>396</v>
      </c>
      <c r="L372" s="194" t="s">
        <v>712</v>
      </c>
      <c r="M372" s="117" t="s">
        <v>827</v>
      </c>
      <c r="N372" s="118" t="s">
        <v>713</v>
      </c>
    </row>
    <row r="373" spans="1:14" s="88" customFormat="1" ht="45" customHeight="1">
      <c r="A373" s="87">
        <v>1</v>
      </c>
      <c r="B373" s="198" t="s">
        <v>1140</v>
      </c>
      <c r="C373" s="117" t="s">
        <v>1141</v>
      </c>
      <c r="D373" s="117" t="s">
        <v>194</v>
      </c>
      <c r="E373" s="117" t="s">
        <v>511</v>
      </c>
      <c r="F373" s="110">
        <v>42064</v>
      </c>
      <c r="G373" s="199">
        <v>2909.9</v>
      </c>
      <c r="H373" s="117">
        <v>3</v>
      </c>
      <c r="I373" s="199">
        <f>2909.9*0.9</f>
        <v>2618.9100000000003</v>
      </c>
      <c r="J373" s="20" t="s">
        <v>1478</v>
      </c>
      <c r="K373" s="117" t="s">
        <v>395</v>
      </c>
      <c r="L373" s="119" t="s">
        <v>712</v>
      </c>
      <c r="M373" s="106" t="s">
        <v>1142</v>
      </c>
      <c r="N373" s="117" t="s">
        <v>150</v>
      </c>
    </row>
    <row r="374" spans="1:14" s="88" customFormat="1" ht="45" hidden="1" customHeight="1">
      <c r="A374" s="87">
        <v>1</v>
      </c>
      <c r="B374" s="99" t="s">
        <v>1143</v>
      </c>
      <c r="C374" s="100" t="s">
        <v>142</v>
      </c>
      <c r="D374" s="100" t="s">
        <v>116</v>
      </c>
      <c r="E374" s="100" t="s">
        <v>619</v>
      </c>
      <c r="F374" s="110">
        <v>42032</v>
      </c>
      <c r="G374" s="102">
        <v>589.27</v>
      </c>
      <c r="H374" s="103">
        <v>1</v>
      </c>
      <c r="I374" s="102"/>
      <c r="J374" s="25" t="s">
        <v>1259</v>
      </c>
      <c r="K374" s="146" t="s">
        <v>396</v>
      </c>
      <c r="L374" s="105" t="s">
        <v>712</v>
      </c>
      <c r="M374" s="106" t="s">
        <v>1142</v>
      </c>
      <c r="N374" s="91" t="s">
        <v>150</v>
      </c>
    </row>
    <row r="375" spans="1:14" s="88" customFormat="1" ht="45" hidden="1" customHeight="1">
      <c r="A375" s="87">
        <v>1</v>
      </c>
      <c r="B375" s="99" t="s">
        <v>498</v>
      </c>
      <c r="C375" s="100" t="s">
        <v>1144</v>
      </c>
      <c r="D375" s="100" t="s">
        <v>497</v>
      </c>
      <c r="E375" s="100" t="s">
        <v>95</v>
      </c>
      <c r="F375" s="110">
        <v>40274</v>
      </c>
      <c r="G375" s="102">
        <v>1110</v>
      </c>
      <c r="H375" s="103" t="s">
        <v>102</v>
      </c>
      <c r="I375" s="102"/>
      <c r="J375" s="25" t="s">
        <v>1259</v>
      </c>
      <c r="K375" s="104" t="s">
        <v>396</v>
      </c>
      <c r="L375" s="105" t="s">
        <v>712</v>
      </c>
      <c r="M375" s="106" t="s">
        <v>1142</v>
      </c>
      <c r="N375" s="91" t="s">
        <v>713</v>
      </c>
    </row>
    <row r="376" spans="1:14" s="88" customFormat="1" ht="45" hidden="1" customHeight="1">
      <c r="A376" s="87">
        <v>1</v>
      </c>
      <c r="B376" s="99" t="s">
        <v>289</v>
      </c>
      <c r="C376" s="100" t="s">
        <v>1144</v>
      </c>
      <c r="D376" s="100" t="s">
        <v>107</v>
      </c>
      <c r="E376" s="100" t="s">
        <v>130</v>
      </c>
      <c r="F376" s="110">
        <v>37090</v>
      </c>
      <c r="G376" s="102">
        <v>1240.68</v>
      </c>
      <c r="H376" s="103">
        <v>1</v>
      </c>
      <c r="I376" s="102"/>
      <c r="J376" s="25" t="s">
        <v>1259</v>
      </c>
      <c r="K376" s="104" t="s">
        <v>396</v>
      </c>
      <c r="L376" s="109" t="s">
        <v>712</v>
      </c>
      <c r="M376" s="109" t="s">
        <v>1142</v>
      </c>
      <c r="N376" s="91" t="s">
        <v>150</v>
      </c>
    </row>
    <row r="377" spans="1:14" s="88" customFormat="1" ht="45" hidden="1" customHeight="1">
      <c r="A377" s="87">
        <v>1</v>
      </c>
      <c r="B377" s="113" t="s">
        <v>831</v>
      </c>
      <c r="C377" s="112" t="s">
        <v>1145</v>
      </c>
      <c r="D377" s="112" t="s">
        <v>144</v>
      </c>
      <c r="E377" s="112" t="s">
        <v>832</v>
      </c>
      <c r="F377" s="110">
        <v>41009</v>
      </c>
      <c r="G377" s="114">
        <v>2380.77</v>
      </c>
      <c r="H377" s="115" t="s">
        <v>714</v>
      </c>
      <c r="I377" s="114"/>
      <c r="J377" s="25" t="s">
        <v>1479</v>
      </c>
      <c r="K377" s="112" t="s">
        <v>395</v>
      </c>
      <c r="L377" s="119" t="s">
        <v>712</v>
      </c>
      <c r="M377" s="117" t="s">
        <v>1142</v>
      </c>
      <c r="N377" s="118" t="s">
        <v>713</v>
      </c>
    </row>
    <row r="378" spans="1:14" s="88" customFormat="1" ht="45" hidden="1" customHeight="1">
      <c r="A378" s="87">
        <v>1</v>
      </c>
      <c r="B378" s="113" t="s">
        <v>251</v>
      </c>
      <c r="C378" s="100" t="s">
        <v>833</v>
      </c>
      <c r="D378" s="100" t="s">
        <v>140</v>
      </c>
      <c r="E378" s="100" t="s">
        <v>628</v>
      </c>
      <c r="F378" s="110">
        <v>39510</v>
      </c>
      <c r="G378" s="102">
        <v>1108.25</v>
      </c>
      <c r="H378" s="103">
        <v>1</v>
      </c>
      <c r="I378" s="102"/>
      <c r="J378" s="25" t="s">
        <v>1259</v>
      </c>
      <c r="K378" s="104" t="s">
        <v>396</v>
      </c>
      <c r="L378" s="105" t="s">
        <v>712</v>
      </c>
      <c r="M378" s="106" t="s">
        <v>1142</v>
      </c>
      <c r="N378" s="91" t="s">
        <v>150</v>
      </c>
    </row>
    <row r="379" spans="1:14" s="88" customFormat="1" ht="45" hidden="1" customHeight="1">
      <c r="A379" s="87">
        <v>1</v>
      </c>
      <c r="B379" s="99" t="s">
        <v>434</v>
      </c>
      <c r="C379" s="100" t="s">
        <v>834</v>
      </c>
      <c r="D379" s="100" t="s">
        <v>116</v>
      </c>
      <c r="E379" s="100" t="s">
        <v>92</v>
      </c>
      <c r="F379" s="110">
        <v>40057</v>
      </c>
      <c r="G379" s="102">
        <v>589.27</v>
      </c>
      <c r="H379" s="103">
        <v>1</v>
      </c>
      <c r="I379" s="102"/>
      <c r="J379" s="25" t="s">
        <v>1259</v>
      </c>
      <c r="K379" s="100" t="s">
        <v>396</v>
      </c>
      <c r="L379" s="109" t="s">
        <v>712</v>
      </c>
      <c r="M379" s="109" t="s">
        <v>1142</v>
      </c>
      <c r="N379" s="91" t="s">
        <v>150</v>
      </c>
    </row>
    <row r="380" spans="1:14" s="88" customFormat="1" ht="45" hidden="1" customHeight="1">
      <c r="A380" s="87">
        <v>1</v>
      </c>
      <c r="B380" s="113" t="s">
        <v>433</v>
      </c>
      <c r="C380" s="112" t="s">
        <v>1147</v>
      </c>
      <c r="D380" s="112" t="s">
        <v>144</v>
      </c>
      <c r="E380" s="112" t="s">
        <v>92</v>
      </c>
      <c r="F380" s="110">
        <v>40118</v>
      </c>
      <c r="G380" s="114">
        <v>2380.77</v>
      </c>
      <c r="H380" s="115">
        <v>1</v>
      </c>
      <c r="I380" s="114"/>
      <c r="J380" s="25" t="s">
        <v>1480</v>
      </c>
      <c r="K380" s="112" t="s">
        <v>395</v>
      </c>
      <c r="L380" s="119" t="s">
        <v>712</v>
      </c>
      <c r="M380" s="117" t="s">
        <v>1142</v>
      </c>
      <c r="N380" s="118" t="s">
        <v>713</v>
      </c>
    </row>
    <row r="381" spans="1:14" s="88" customFormat="1" ht="45" hidden="1" customHeight="1">
      <c r="A381" s="87">
        <v>1</v>
      </c>
      <c r="B381" s="99" t="s">
        <v>629</v>
      </c>
      <c r="C381" s="100" t="s">
        <v>835</v>
      </c>
      <c r="D381" s="100" t="s">
        <v>149</v>
      </c>
      <c r="E381" s="100" t="s">
        <v>130</v>
      </c>
      <c r="F381" s="110">
        <v>40487</v>
      </c>
      <c r="G381" s="102">
        <v>1003.4</v>
      </c>
      <c r="H381" s="103" t="s">
        <v>714</v>
      </c>
      <c r="I381" s="102"/>
      <c r="J381" s="25" t="s">
        <v>1259</v>
      </c>
      <c r="K381" s="100" t="s">
        <v>396</v>
      </c>
      <c r="L381" s="109" t="s">
        <v>712</v>
      </c>
      <c r="M381" s="106" t="s">
        <v>1142</v>
      </c>
      <c r="N381" s="91" t="s">
        <v>150</v>
      </c>
    </row>
    <row r="382" spans="1:14" s="88" customFormat="1" ht="45" hidden="1" customHeight="1">
      <c r="A382" s="87">
        <v>1</v>
      </c>
      <c r="B382" s="99" t="s">
        <v>1148</v>
      </c>
      <c r="C382" s="100" t="s">
        <v>1149</v>
      </c>
      <c r="D382" s="100" t="s">
        <v>149</v>
      </c>
      <c r="E382" s="100" t="s">
        <v>733</v>
      </c>
      <c r="F382" s="110">
        <v>41717</v>
      </c>
      <c r="G382" s="102">
        <v>1003.4</v>
      </c>
      <c r="H382" s="103">
        <v>1</v>
      </c>
      <c r="I382" s="102"/>
      <c r="J382" s="17" t="s">
        <v>1481</v>
      </c>
      <c r="K382" s="100" t="s">
        <v>395</v>
      </c>
      <c r="L382" s="109" t="s">
        <v>712</v>
      </c>
      <c r="M382" s="106" t="s">
        <v>1142</v>
      </c>
      <c r="N382" s="91" t="s">
        <v>713</v>
      </c>
    </row>
    <row r="383" spans="1:14" s="88" customFormat="1" ht="45" hidden="1" customHeight="1">
      <c r="A383" s="87">
        <v>1</v>
      </c>
      <c r="B383" s="99" t="s">
        <v>65</v>
      </c>
      <c r="C383" s="100" t="s">
        <v>1149</v>
      </c>
      <c r="D383" s="100" t="s">
        <v>107</v>
      </c>
      <c r="E383" s="100" t="s">
        <v>138</v>
      </c>
      <c r="F383" s="110">
        <v>38988</v>
      </c>
      <c r="G383" s="102">
        <v>1239.6500000000001</v>
      </c>
      <c r="H383" s="103">
        <v>1</v>
      </c>
      <c r="I383" s="102"/>
      <c r="J383" s="25" t="s">
        <v>1259</v>
      </c>
      <c r="K383" s="104" t="s">
        <v>396</v>
      </c>
      <c r="L383" s="109" t="s">
        <v>712</v>
      </c>
      <c r="M383" s="106" t="s">
        <v>1142</v>
      </c>
      <c r="N383" s="91" t="s">
        <v>150</v>
      </c>
    </row>
    <row r="384" spans="1:14" s="1" customFormat="1" ht="45.95" hidden="1" customHeight="1">
      <c r="A384" s="60">
        <v>1</v>
      </c>
      <c r="B384" s="8" t="s">
        <v>1146</v>
      </c>
      <c r="C384" s="9" t="s">
        <v>1482</v>
      </c>
      <c r="D384" s="9" t="s">
        <v>230</v>
      </c>
      <c r="E384" s="9" t="s">
        <v>95</v>
      </c>
      <c r="F384" s="18">
        <v>40299</v>
      </c>
      <c r="G384" s="11">
        <v>1800</v>
      </c>
      <c r="H384" s="19">
        <v>1</v>
      </c>
      <c r="I384" s="11"/>
      <c r="J384" s="17" t="s">
        <v>1411</v>
      </c>
      <c r="K384" s="9" t="s">
        <v>398</v>
      </c>
      <c r="L384" s="51" t="s">
        <v>1431</v>
      </c>
      <c r="M384" s="15" t="s">
        <v>1142</v>
      </c>
      <c r="N384" s="16" t="s">
        <v>713</v>
      </c>
    </row>
    <row r="385" spans="1:15" s="1" customFormat="1" ht="45.95" hidden="1" customHeight="1">
      <c r="A385" s="60">
        <v>1</v>
      </c>
      <c r="B385" s="8" t="s">
        <v>1483</v>
      </c>
      <c r="C385" s="9" t="s">
        <v>1484</v>
      </c>
      <c r="D385" s="9" t="s">
        <v>140</v>
      </c>
      <c r="E385" s="9" t="s">
        <v>1485</v>
      </c>
      <c r="F385" s="18">
        <v>42347</v>
      </c>
      <c r="G385" s="11">
        <v>1170</v>
      </c>
      <c r="H385" s="12">
        <v>1</v>
      </c>
      <c r="I385" s="11"/>
      <c r="J385" s="17" t="s">
        <v>1281</v>
      </c>
      <c r="K385" s="9" t="s">
        <v>398</v>
      </c>
      <c r="L385" s="51" t="s">
        <v>1486</v>
      </c>
      <c r="M385" s="15" t="s">
        <v>1142</v>
      </c>
      <c r="N385" s="16" t="s">
        <v>150</v>
      </c>
    </row>
    <row r="386" spans="1:15" s="1" customFormat="1" ht="45.95" hidden="1" customHeight="1">
      <c r="A386" s="60">
        <v>1</v>
      </c>
      <c r="B386" s="8" t="s">
        <v>1487</v>
      </c>
      <c r="C386" s="9" t="s">
        <v>1484</v>
      </c>
      <c r="D386" s="9" t="s">
        <v>140</v>
      </c>
      <c r="E386" s="9" t="s">
        <v>1488</v>
      </c>
      <c r="F386" s="18">
        <v>42347</v>
      </c>
      <c r="G386" s="11">
        <v>1170</v>
      </c>
      <c r="H386" s="12">
        <v>1</v>
      </c>
      <c r="I386" s="11"/>
      <c r="J386" s="17" t="s">
        <v>1489</v>
      </c>
      <c r="K386" s="9" t="s">
        <v>398</v>
      </c>
      <c r="L386" s="51" t="s">
        <v>1486</v>
      </c>
      <c r="M386" s="15" t="s">
        <v>1142</v>
      </c>
      <c r="N386" s="16" t="s">
        <v>713</v>
      </c>
    </row>
    <row r="387" spans="1:15" s="1" customFormat="1" ht="45.95" hidden="1" customHeight="1">
      <c r="A387" s="60">
        <v>1</v>
      </c>
      <c r="B387" s="8" t="s">
        <v>1490</v>
      </c>
      <c r="C387" s="9" t="s">
        <v>1484</v>
      </c>
      <c r="D387" s="9" t="s">
        <v>140</v>
      </c>
      <c r="E387" s="9" t="s">
        <v>130</v>
      </c>
      <c r="F387" s="18">
        <v>42347</v>
      </c>
      <c r="G387" s="11">
        <v>1170</v>
      </c>
      <c r="H387" s="12">
        <v>1</v>
      </c>
      <c r="I387" s="11"/>
      <c r="J387" s="17" t="s">
        <v>1287</v>
      </c>
      <c r="K387" s="9" t="s">
        <v>398</v>
      </c>
      <c r="L387" s="51" t="s">
        <v>1486</v>
      </c>
      <c r="M387" s="15" t="s">
        <v>1142</v>
      </c>
      <c r="N387" s="16" t="s">
        <v>713</v>
      </c>
    </row>
    <row r="388" spans="1:15" s="88" customFormat="1" ht="45" hidden="1" customHeight="1">
      <c r="A388" s="87">
        <v>1</v>
      </c>
      <c r="B388" s="99" t="s">
        <v>1491</v>
      </c>
      <c r="C388" s="100" t="s">
        <v>1484</v>
      </c>
      <c r="D388" s="100" t="s">
        <v>151</v>
      </c>
      <c r="E388" s="100" t="s">
        <v>138</v>
      </c>
      <c r="F388" s="101">
        <v>42563</v>
      </c>
      <c r="G388" s="102">
        <v>846.59</v>
      </c>
      <c r="H388" s="103">
        <v>1</v>
      </c>
      <c r="I388" s="102"/>
      <c r="J388" s="17" t="s">
        <v>1323</v>
      </c>
      <c r="K388" s="100" t="s">
        <v>395</v>
      </c>
      <c r="L388" s="109" t="s">
        <v>712</v>
      </c>
      <c r="M388" s="106" t="s">
        <v>1142</v>
      </c>
      <c r="N388" s="91" t="s">
        <v>713</v>
      </c>
    </row>
    <row r="389" spans="1:15" s="88" customFormat="1" ht="45" hidden="1" customHeight="1">
      <c r="A389" s="87">
        <v>1</v>
      </c>
      <c r="B389" s="99" t="s">
        <v>1492</v>
      </c>
      <c r="C389" s="100" t="s">
        <v>1484</v>
      </c>
      <c r="D389" s="100" t="s">
        <v>151</v>
      </c>
      <c r="E389" s="100" t="s">
        <v>1493</v>
      </c>
      <c r="F389" s="101">
        <v>42563</v>
      </c>
      <c r="G389" s="102">
        <v>846.59</v>
      </c>
      <c r="H389" s="103">
        <v>1</v>
      </c>
      <c r="I389" s="102"/>
      <c r="J389" s="17" t="s">
        <v>1494</v>
      </c>
      <c r="K389" s="100" t="s">
        <v>395</v>
      </c>
      <c r="L389" s="109" t="s">
        <v>712</v>
      </c>
      <c r="M389" s="106" t="s">
        <v>1142</v>
      </c>
      <c r="N389" s="91" t="s">
        <v>713</v>
      </c>
    </row>
    <row r="390" spans="1:15" s="88" customFormat="1" ht="45" hidden="1" customHeight="1">
      <c r="A390" s="87">
        <v>1</v>
      </c>
      <c r="B390" s="99" t="s">
        <v>1495</v>
      </c>
      <c r="C390" s="100" t="s">
        <v>1484</v>
      </c>
      <c r="D390" s="100" t="s">
        <v>151</v>
      </c>
      <c r="E390" s="100" t="s">
        <v>95</v>
      </c>
      <c r="F390" s="101">
        <v>42563</v>
      </c>
      <c r="G390" s="102">
        <v>846.59</v>
      </c>
      <c r="H390" s="103">
        <v>1</v>
      </c>
      <c r="I390" s="102"/>
      <c r="J390" s="17" t="s">
        <v>1496</v>
      </c>
      <c r="K390" s="100" t="s">
        <v>395</v>
      </c>
      <c r="L390" s="109" t="s">
        <v>712</v>
      </c>
      <c r="M390" s="106" t="s">
        <v>1142</v>
      </c>
      <c r="N390" s="91" t="s">
        <v>713</v>
      </c>
    </row>
    <row r="391" spans="1:15" s="88" customFormat="1" ht="45" hidden="1" customHeight="1">
      <c r="A391" s="87">
        <v>1</v>
      </c>
      <c r="B391" s="99" t="s">
        <v>1497</v>
      </c>
      <c r="C391" s="100" t="s">
        <v>1484</v>
      </c>
      <c r="D391" s="100" t="s">
        <v>151</v>
      </c>
      <c r="E391" s="100" t="s">
        <v>162</v>
      </c>
      <c r="F391" s="101">
        <v>42563</v>
      </c>
      <c r="G391" s="102">
        <v>846.59</v>
      </c>
      <c r="H391" s="103">
        <v>1</v>
      </c>
      <c r="I391" s="102"/>
      <c r="J391" s="17" t="s">
        <v>1498</v>
      </c>
      <c r="K391" s="100" t="s">
        <v>395</v>
      </c>
      <c r="L391" s="109" t="s">
        <v>712</v>
      </c>
      <c r="M391" s="106" t="s">
        <v>1142</v>
      </c>
      <c r="N391" s="91" t="s">
        <v>713</v>
      </c>
    </row>
    <row r="392" spans="1:15" s="88" customFormat="1" ht="45" hidden="1" customHeight="1">
      <c r="A392" s="87">
        <v>1</v>
      </c>
      <c r="B392" s="99" t="s">
        <v>1499</v>
      </c>
      <c r="C392" s="100" t="s">
        <v>1484</v>
      </c>
      <c r="D392" s="100" t="s">
        <v>112</v>
      </c>
      <c r="E392" s="112" t="s">
        <v>92</v>
      </c>
      <c r="F392" s="101">
        <v>42563</v>
      </c>
      <c r="G392" s="102">
        <v>641.11</v>
      </c>
      <c r="H392" s="103">
        <v>1</v>
      </c>
      <c r="I392" s="102"/>
      <c r="J392" s="17" t="s">
        <v>1500</v>
      </c>
      <c r="K392" s="100" t="s">
        <v>395</v>
      </c>
      <c r="L392" s="109" t="s">
        <v>712</v>
      </c>
      <c r="M392" s="106" t="s">
        <v>1142</v>
      </c>
      <c r="N392" s="91" t="s">
        <v>713</v>
      </c>
    </row>
    <row r="393" spans="1:15" s="88" customFormat="1" ht="45" hidden="1" customHeight="1">
      <c r="A393" s="87">
        <v>1</v>
      </c>
      <c r="B393" s="99" t="s">
        <v>1501</v>
      </c>
      <c r="C393" s="100" t="s">
        <v>1484</v>
      </c>
      <c r="D393" s="100" t="s">
        <v>112</v>
      </c>
      <c r="E393" s="100" t="s">
        <v>1502</v>
      </c>
      <c r="F393" s="101">
        <v>42563</v>
      </c>
      <c r="G393" s="102">
        <v>641.11</v>
      </c>
      <c r="H393" s="103">
        <v>1</v>
      </c>
      <c r="I393" s="102"/>
      <c r="J393" s="17" t="s">
        <v>1503</v>
      </c>
      <c r="K393" s="100" t="s">
        <v>395</v>
      </c>
      <c r="L393" s="109" t="s">
        <v>712</v>
      </c>
      <c r="M393" s="106" t="s">
        <v>1142</v>
      </c>
      <c r="N393" s="91" t="s">
        <v>713</v>
      </c>
    </row>
    <row r="394" spans="1:15" s="88" customFormat="1" ht="45" hidden="1" customHeight="1">
      <c r="A394" s="87">
        <v>1</v>
      </c>
      <c r="B394" s="99" t="s">
        <v>1504</v>
      </c>
      <c r="C394" s="100" t="s">
        <v>1484</v>
      </c>
      <c r="D394" s="100" t="s">
        <v>151</v>
      </c>
      <c r="E394" s="112" t="s">
        <v>92</v>
      </c>
      <c r="F394" s="101">
        <v>42576</v>
      </c>
      <c r="G394" s="102">
        <v>846.59</v>
      </c>
      <c r="H394" s="103">
        <v>1</v>
      </c>
      <c r="I394" s="102"/>
      <c r="J394" s="17" t="s">
        <v>1505</v>
      </c>
      <c r="K394" s="100" t="s">
        <v>395</v>
      </c>
      <c r="L394" s="106" t="s">
        <v>712</v>
      </c>
      <c r="M394" s="106" t="s">
        <v>1142</v>
      </c>
      <c r="N394" s="91" t="s">
        <v>713</v>
      </c>
    </row>
    <row r="395" spans="1:15" s="88" customFormat="1" ht="45" hidden="1" customHeight="1">
      <c r="A395" s="87">
        <v>1</v>
      </c>
      <c r="B395" s="99" t="s">
        <v>1506</v>
      </c>
      <c r="C395" s="100" t="s">
        <v>1484</v>
      </c>
      <c r="D395" s="100" t="s">
        <v>149</v>
      </c>
      <c r="E395" s="112" t="s">
        <v>92</v>
      </c>
      <c r="F395" s="101">
        <v>42563</v>
      </c>
      <c r="G395" s="102">
        <v>1003.4</v>
      </c>
      <c r="H395" s="103">
        <v>1</v>
      </c>
      <c r="I395" s="102"/>
      <c r="J395" s="17" t="s">
        <v>1507</v>
      </c>
      <c r="K395" s="100" t="s">
        <v>395</v>
      </c>
      <c r="L395" s="106" t="s">
        <v>712</v>
      </c>
      <c r="M395" s="106" t="s">
        <v>1142</v>
      </c>
      <c r="N395" s="91" t="s">
        <v>713</v>
      </c>
    </row>
    <row r="396" spans="1:15" s="88" customFormat="1" ht="45" hidden="1" customHeight="1">
      <c r="A396" s="87">
        <v>1</v>
      </c>
      <c r="B396" s="123" t="s">
        <v>431</v>
      </c>
      <c r="C396" s="124" t="s">
        <v>1150</v>
      </c>
      <c r="D396" s="100" t="s">
        <v>187</v>
      </c>
      <c r="E396" s="100" t="s">
        <v>430</v>
      </c>
      <c r="F396" s="110">
        <v>40007</v>
      </c>
      <c r="G396" s="102">
        <v>3174.76</v>
      </c>
      <c r="H396" s="103">
        <v>1</v>
      </c>
      <c r="I396" s="102"/>
      <c r="J396" s="17" t="s">
        <v>1508</v>
      </c>
      <c r="K396" s="100" t="s">
        <v>395</v>
      </c>
      <c r="L396" s="109" t="s">
        <v>712</v>
      </c>
      <c r="M396" s="106" t="s">
        <v>432</v>
      </c>
      <c r="N396" s="91" t="s">
        <v>150</v>
      </c>
    </row>
    <row r="397" spans="1:15" s="88" customFormat="1" ht="45" hidden="1" customHeight="1">
      <c r="A397" s="87">
        <v>1</v>
      </c>
      <c r="B397" s="123" t="s">
        <v>1151</v>
      </c>
      <c r="C397" s="124" t="s">
        <v>142</v>
      </c>
      <c r="D397" s="317" t="s">
        <v>1152</v>
      </c>
      <c r="E397" s="318" t="s">
        <v>92</v>
      </c>
      <c r="F397" s="319">
        <v>42213</v>
      </c>
      <c r="G397" s="320">
        <v>521.72</v>
      </c>
      <c r="H397" s="321" t="s">
        <v>102</v>
      </c>
      <c r="I397" s="320"/>
      <c r="J397" s="25" t="s">
        <v>1259</v>
      </c>
      <c r="K397" s="317" t="s">
        <v>396</v>
      </c>
      <c r="L397" s="322" t="s">
        <v>712</v>
      </c>
      <c r="M397" s="323" t="s">
        <v>432</v>
      </c>
      <c r="N397" s="324" t="s">
        <v>150</v>
      </c>
    </row>
    <row r="398" spans="1:15" s="88" customFormat="1" ht="45" hidden="1" customHeight="1">
      <c r="A398" s="87">
        <v>1</v>
      </c>
      <c r="B398" s="99" t="s">
        <v>486</v>
      </c>
      <c r="C398" s="100" t="s">
        <v>631</v>
      </c>
      <c r="D398" s="100" t="s">
        <v>116</v>
      </c>
      <c r="E398" s="100" t="s">
        <v>95</v>
      </c>
      <c r="F398" s="110">
        <v>40301</v>
      </c>
      <c r="G398" s="102">
        <v>589.27</v>
      </c>
      <c r="H398" s="103" t="s">
        <v>102</v>
      </c>
      <c r="I398" s="102"/>
      <c r="J398" s="25" t="s">
        <v>1259</v>
      </c>
      <c r="K398" s="100" t="s">
        <v>396</v>
      </c>
      <c r="L398" s="109" t="s">
        <v>712</v>
      </c>
      <c r="M398" s="106" t="s">
        <v>432</v>
      </c>
      <c r="N398" s="91" t="s">
        <v>150</v>
      </c>
    </row>
    <row r="399" spans="1:15" s="88" customFormat="1" ht="45" customHeight="1">
      <c r="A399" s="87">
        <v>1</v>
      </c>
      <c r="B399" s="99" t="s">
        <v>485</v>
      </c>
      <c r="C399" s="100" t="s">
        <v>1509</v>
      </c>
      <c r="D399" s="100" t="s">
        <v>1153</v>
      </c>
      <c r="E399" s="100" t="s">
        <v>16</v>
      </c>
      <c r="F399" s="110">
        <v>40193</v>
      </c>
      <c r="G399" s="102">
        <v>2645.64</v>
      </c>
      <c r="H399" s="103">
        <v>3</v>
      </c>
      <c r="I399" s="102">
        <f>2645.64*0.9</f>
        <v>2381.076</v>
      </c>
      <c r="J399" s="17" t="s">
        <v>1510</v>
      </c>
      <c r="K399" s="100" t="s">
        <v>395</v>
      </c>
      <c r="L399" s="106" t="s">
        <v>712</v>
      </c>
      <c r="M399" s="106" t="s">
        <v>432</v>
      </c>
      <c r="N399" s="91" t="s">
        <v>150</v>
      </c>
    </row>
    <row r="400" spans="1:15" s="88" customFormat="1" ht="45" hidden="1" customHeight="1">
      <c r="A400" s="87">
        <v>1</v>
      </c>
      <c r="B400" s="205" t="s">
        <v>842</v>
      </c>
      <c r="C400" s="112" t="s">
        <v>1511</v>
      </c>
      <c r="D400" s="112" t="s">
        <v>110</v>
      </c>
      <c r="E400" s="112" t="s">
        <v>1016</v>
      </c>
      <c r="F400" s="110">
        <v>41281</v>
      </c>
      <c r="G400" s="114">
        <v>715.02</v>
      </c>
      <c r="H400" s="115" t="s">
        <v>714</v>
      </c>
      <c r="I400" s="114"/>
      <c r="J400" s="25" t="s">
        <v>1512</v>
      </c>
      <c r="K400" s="112" t="s">
        <v>395</v>
      </c>
      <c r="L400" s="119" t="s">
        <v>712</v>
      </c>
      <c r="M400" s="117" t="s">
        <v>432</v>
      </c>
      <c r="N400" s="118" t="s">
        <v>713</v>
      </c>
      <c r="O400" s="91"/>
    </row>
    <row r="401" spans="1:15" s="88" customFormat="1" ht="45" hidden="1" customHeight="1">
      <c r="A401" s="87">
        <v>1</v>
      </c>
      <c r="B401" s="113" t="s">
        <v>1513</v>
      </c>
      <c r="C401" s="112" t="s">
        <v>1511</v>
      </c>
      <c r="D401" s="100" t="s">
        <v>107</v>
      </c>
      <c r="E401" s="100" t="s">
        <v>1514</v>
      </c>
      <c r="F401" s="110">
        <v>42401</v>
      </c>
      <c r="G401" s="114">
        <v>1240.68</v>
      </c>
      <c r="H401" s="115" t="s">
        <v>102</v>
      </c>
      <c r="I401" s="114"/>
      <c r="J401" s="25" t="s">
        <v>1515</v>
      </c>
      <c r="K401" s="120" t="s">
        <v>396</v>
      </c>
      <c r="L401" s="105" t="s">
        <v>712</v>
      </c>
      <c r="M401" s="106" t="s">
        <v>432</v>
      </c>
      <c r="N401" s="91" t="s">
        <v>150</v>
      </c>
      <c r="O401" s="89"/>
    </row>
    <row r="402" spans="1:15" s="88" customFormat="1" ht="45" hidden="1" customHeight="1">
      <c r="A402" s="87">
        <v>1</v>
      </c>
      <c r="B402" s="113" t="s">
        <v>1516</v>
      </c>
      <c r="C402" s="112" t="s">
        <v>1511</v>
      </c>
      <c r="D402" s="100" t="s">
        <v>107</v>
      </c>
      <c r="E402" s="100" t="s">
        <v>1514</v>
      </c>
      <c r="F402" s="110">
        <v>42614</v>
      </c>
      <c r="G402" s="114">
        <v>1240.68</v>
      </c>
      <c r="H402" s="115" t="s">
        <v>102</v>
      </c>
      <c r="I402" s="114"/>
      <c r="J402" s="25" t="s">
        <v>1517</v>
      </c>
      <c r="K402" s="120" t="s">
        <v>396</v>
      </c>
      <c r="L402" s="105" t="s">
        <v>712</v>
      </c>
      <c r="M402" s="106" t="s">
        <v>432</v>
      </c>
      <c r="N402" s="91" t="s">
        <v>150</v>
      </c>
    </row>
    <row r="403" spans="1:15" s="88" customFormat="1" ht="45" hidden="1" customHeight="1">
      <c r="A403" s="87">
        <v>1</v>
      </c>
      <c r="B403" s="99" t="s">
        <v>429</v>
      </c>
      <c r="C403" s="112" t="s">
        <v>1154</v>
      </c>
      <c r="D403" s="100" t="s">
        <v>246</v>
      </c>
      <c r="E403" s="100" t="s">
        <v>103</v>
      </c>
      <c r="F403" s="110">
        <v>40042</v>
      </c>
      <c r="G403" s="102">
        <v>1595</v>
      </c>
      <c r="H403" s="103">
        <v>1</v>
      </c>
      <c r="I403" s="102"/>
      <c r="J403" s="25" t="s">
        <v>1259</v>
      </c>
      <c r="K403" s="100" t="s">
        <v>396</v>
      </c>
      <c r="L403" s="109" t="s">
        <v>712</v>
      </c>
      <c r="M403" s="106" t="s">
        <v>432</v>
      </c>
      <c r="N403" s="91" t="s">
        <v>150</v>
      </c>
    </row>
    <row r="404" spans="1:15" s="88" customFormat="1" ht="45" hidden="1" customHeight="1">
      <c r="A404" s="87">
        <v>1</v>
      </c>
      <c r="B404" s="123" t="s">
        <v>839</v>
      </c>
      <c r="C404" s="112" t="s">
        <v>1154</v>
      </c>
      <c r="D404" s="100" t="s">
        <v>202</v>
      </c>
      <c r="E404" s="100" t="s">
        <v>1155</v>
      </c>
      <c r="F404" s="110">
        <v>40057</v>
      </c>
      <c r="G404" s="102">
        <v>919.14</v>
      </c>
      <c r="H404" s="103">
        <v>1</v>
      </c>
      <c r="I404" s="102"/>
      <c r="J404" s="25" t="s">
        <v>1259</v>
      </c>
      <c r="K404" s="100" t="s">
        <v>396</v>
      </c>
      <c r="L404" s="109" t="s">
        <v>712</v>
      </c>
      <c r="M404" s="106" t="s">
        <v>432</v>
      </c>
      <c r="N404" s="91" t="s">
        <v>150</v>
      </c>
    </row>
    <row r="405" spans="1:15" s="88" customFormat="1" ht="45" customHeight="1">
      <c r="A405" s="87">
        <v>1</v>
      </c>
      <c r="B405" s="123" t="s">
        <v>837</v>
      </c>
      <c r="C405" s="100" t="s">
        <v>1156</v>
      </c>
      <c r="D405" s="100" t="s">
        <v>194</v>
      </c>
      <c r="E405" s="100" t="s">
        <v>16</v>
      </c>
      <c r="F405" s="110">
        <v>41009</v>
      </c>
      <c r="G405" s="102">
        <v>2909.9</v>
      </c>
      <c r="H405" s="103">
        <v>5</v>
      </c>
      <c r="I405" s="102">
        <f>2909.9*0.8</f>
        <v>2327.92</v>
      </c>
      <c r="J405" s="17" t="s">
        <v>1337</v>
      </c>
      <c r="K405" s="100" t="s">
        <v>395</v>
      </c>
      <c r="L405" s="109" t="s">
        <v>712</v>
      </c>
      <c r="M405" s="106" t="s">
        <v>432</v>
      </c>
      <c r="N405" s="91" t="s">
        <v>150</v>
      </c>
    </row>
    <row r="406" spans="1:15" s="1" customFormat="1" ht="45.95" hidden="1" customHeight="1">
      <c r="A406" s="60">
        <v>1</v>
      </c>
      <c r="B406" s="21" t="s">
        <v>1157</v>
      </c>
      <c r="C406" s="9" t="s">
        <v>1158</v>
      </c>
      <c r="D406" s="9" t="s">
        <v>202</v>
      </c>
      <c r="E406" s="9" t="s">
        <v>511</v>
      </c>
      <c r="F406" s="18">
        <v>42037</v>
      </c>
      <c r="G406" s="11">
        <v>919.14</v>
      </c>
      <c r="H406" s="12">
        <v>1</v>
      </c>
      <c r="I406" s="11"/>
      <c r="J406" s="17" t="s">
        <v>1260</v>
      </c>
      <c r="K406" s="9" t="s">
        <v>398</v>
      </c>
      <c r="L406" s="51" t="s">
        <v>1518</v>
      </c>
      <c r="M406" s="15" t="s">
        <v>432</v>
      </c>
      <c r="N406" s="16" t="s">
        <v>150</v>
      </c>
    </row>
    <row r="407" spans="1:15" s="88" customFormat="1" ht="45" hidden="1" customHeight="1">
      <c r="A407" s="87">
        <v>1</v>
      </c>
      <c r="B407" s="99" t="s">
        <v>85</v>
      </c>
      <c r="C407" s="100" t="s">
        <v>1158</v>
      </c>
      <c r="D407" s="100" t="s">
        <v>478</v>
      </c>
      <c r="E407" s="100" t="s">
        <v>92</v>
      </c>
      <c r="F407" s="110">
        <v>38899</v>
      </c>
      <c r="G407" s="102">
        <v>589.27</v>
      </c>
      <c r="H407" s="103">
        <v>1</v>
      </c>
      <c r="I407" s="102"/>
      <c r="J407" s="25" t="s">
        <v>1259</v>
      </c>
      <c r="K407" s="100" t="s">
        <v>396</v>
      </c>
      <c r="L407" s="109" t="s">
        <v>712</v>
      </c>
      <c r="M407" s="106" t="s">
        <v>432</v>
      </c>
      <c r="N407" s="91" t="s">
        <v>150</v>
      </c>
    </row>
    <row r="408" spans="1:15" s="88" customFormat="1" ht="45" customHeight="1">
      <c r="A408" s="87">
        <v>1</v>
      </c>
      <c r="B408" s="99" t="s">
        <v>249</v>
      </c>
      <c r="C408" s="100" t="s">
        <v>1159</v>
      </c>
      <c r="D408" s="100" t="s">
        <v>140</v>
      </c>
      <c r="E408" s="100" t="s">
        <v>103</v>
      </c>
      <c r="F408" s="110">
        <v>39553</v>
      </c>
      <c r="G408" s="102">
        <v>1110</v>
      </c>
      <c r="H408" s="103">
        <v>3</v>
      </c>
      <c r="I408" s="102">
        <f>1110*0.9</f>
        <v>999</v>
      </c>
      <c r="J408" s="25" t="s">
        <v>1259</v>
      </c>
      <c r="K408" s="100" t="s">
        <v>396</v>
      </c>
      <c r="L408" s="109" t="s">
        <v>712</v>
      </c>
      <c r="M408" s="106" t="s">
        <v>432</v>
      </c>
      <c r="N408" s="91" t="s">
        <v>150</v>
      </c>
    </row>
    <row r="409" spans="1:15" s="88" customFormat="1" ht="45" hidden="1" customHeight="1">
      <c r="A409" s="87">
        <v>1</v>
      </c>
      <c r="B409" s="170" t="s">
        <v>840</v>
      </c>
      <c r="C409" s="100" t="s">
        <v>1160</v>
      </c>
      <c r="D409" s="100" t="s">
        <v>110</v>
      </c>
      <c r="E409" s="100" t="s">
        <v>92</v>
      </c>
      <c r="F409" s="110">
        <v>39309</v>
      </c>
      <c r="G409" s="102">
        <v>715.02</v>
      </c>
      <c r="H409" s="103">
        <v>1</v>
      </c>
      <c r="I409" s="102"/>
      <c r="J409" s="45" t="s">
        <v>1519</v>
      </c>
      <c r="K409" s="100" t="s">
        <v>395</v>
      </c>
      <c r="L409" s="109" t="s">
        <v>712</v>
      </c>
      <c r="M409" s="106" t="s">
        <v>432</v>
      </c>
      <c r="N409" s="91" t="s">
        <v>150</v>
      </c>
    </row>
    <row r="410" spans="1:15" s="88" customFormat="1" ht="45" hidden="1" customHeight="1">
      <c r="A410" s="87">
        <v>1</v>
      </c>
      <c r="B410" s="99" t="s">
        <v>484</v>
      </c>
      <c r="C410" s="100" t="s">
        <v>1159</v>
      </c>
      <c r="D410" s="100" t="s">
        <v>149</v>
      </c>
      <c r="E410" s="100" t="s">
        <v>331</v>
      </c>
      <c r="F410" s="110">
        <v>40301</v>
      </c>
      <c r="G410" s="102">
        <v>1003.4</v>
      </c>
      <c r="H410" s="103" t="s">
        <v>714</v>
      </c>
      <c r="I410" s="102"/>
      <c r="J410" s="17" t="s">
        <v>1520</v>
      </c>
      <c r="K410" s="100" t="s">
        <v>395</v>
      </c>
      <c r="L410" s="109" t="s">
        <v>712</v>
      </c>
      <c r="M410" s="106" t="s">
        <v>432</v>
      </c>
      <c r="N410" s="118" t="s">
        <v>713</v>
      </c>
    </row>
    <row r="411" spans="1:15" s="88" customFormat="1" ht="45" hidden="1" customHeight="1">
      <c r="A411" s="87">
        <v>1</v>
      </c>
      <c r="B411" s="113" t="s">
        <v>1161</v>
      </c>
      <c r="C411" s="112" t="s">
        <v>293</v>
      </c>
      <c r="D411" s="112" t="s">
        <v>151</v>
      </c>
      <c r="E411" s="112" t="s">
        <v>518</v>
      </c>
      <c r="F411" s="110">
        <v>42051</v>
      </c>
      <c r="G411" s="114">
        <v>846.59</v>
      </c>
      <c r="H411" s="115">
        <v>1</v>
      </c>
      <c r="I411" s="114"/>
      <c r="J411" s="25" t="s">
        <v>1521</v>
      </c>
      <c r="K411" s="108" t="s">
        <v>395</v>
      </c>
      <c r="L411" s="119" t="s">
        <v>712</v>
      </c>
      <c r="M411" s="117" t="s">
        <v>432</v>
      </c>
      <c r="N411" s="91" t="s">
        <v>150</v>
      </c>
    </row>
    <row r="412" spans="1:15" s="88" customFormat="1" ht="45" customHeight="1">
      <c r="A412" s="87">
        <v>1</v>
      </c>
      <c r="B412" s="99" t="s">
        <v>1162</v>
      </c>
      <c r="C412" s="100" t="s">
        <v>838</v>
      </c>
      <c r="D412" s="100" t="s">
        <v>246</v>
      </c>
      <c r="E412" s="100" t="s">
        <v>619</v>
      </c>
      <c r="F412" s="110">
        <v>40301</v>
      </c>
      <c r="G412" s="102">
        <v>1595</v>
      </c>
      <c r="H412" s="103">
        <v>3</v>
      </c>
      <c r="I412" s="102">
        <f>1595*0.9</f>
        <v>1435.5</v>
      </c>
      <c r="J412" s="25" t="s">
        <v>1259</v>
      </c>
      <c r="K412" s="100" t="s">
        <v>396</v>
      </c>
      <c r="L412" s="109" t="s">
        <v>712</v>
      </c>
      <c r="M412" s="106" t="s">
        <v>432</v>
      </c>
      <c r="N412" s="91" t="s">
        <v>150</v>
      </c>
    </row>
    <row r="413" spans="1:15" s="88" customFormat="1" ht="45" hidden="1" customHeight="1">
      <c r="A413" s="87">
        <v>1</v>
      </c>
      <c r="B413" s="99" t="s">
        <v>630</v>
      </c>
      <c r="C413" s="100" t="s">
        <v>1163</v>
      </c>
      <c r="D413" s="100" t="s">
        <v>107</v>
      </c>
      <c r="E413" s="100" t="s">
        <v>95</v>
      </c>
      <c r="F413" s="110">
        <v>39755</v>
      </c>
      <c r="G413" s="102">
        <v>1291.1500000000001</v>
      </c>
      <c r="H413" s="103" t="s">
        <v>714</v>
      </c>
      <c r="I413" s="102"/>
      <c r="J413" s="17" t="s">
        <v>1522</v>
      </c>
      <c r="K413" s="100" t="s">
        <v>395</v>
      </c>
      <c r="L413" s="109" t="s">
        <v>712</v>
      </c>
      <c r="M413" s="106" t="s">
        <v>432</v>
      </c>
      <c r="N413" s="91" t="s">
        <v>150</v>
      </c>
    </row>
    <row r="414" spans="1:15" s="88" customFormat="1" ht="45" hidden="1" customHeight="1">
      <c r="A414" s="87">
        <v>1</v>
      </c>
      <c r="B414" s="99" t="s">
        <v>836</v>
      </c>
      <c r="C414" s="100" t="s">
        <v>1164</v>
      </c>
      <c r="D414" s="100" t="s">
        <v>151</v>
      </c>
      <c r="E414" s="100" t="s">
        <v>16</v>
      </c>
      <c r="F414" s="101">
        <v>41212</v>
      </c>
      <c r="G414" s="102">
        <v>846.59</v>
      </c>
      <c r="H414" s="103" t="s">
        <v>714</v>
      </c>
      <c r="I414" s="102"/>
      <c r="J414" s="25" t="s">
        <v>1259</v>
      </c>
      <c r="K414" s="100" t="s">
        <v>396</v>
      </c>
      <c r="L414" s="109" t="s">
        <v>712</v>
      </c>
      <c r="M414" s="106" t="s">
        <v>432</v>
      </c>
      <c r="N414" s="91" t="s">
        <v>150</v>
      </c>
    </row>
    <row r="415" spans="1:15" s="88" customFormat="1" ht="45" hidden="1" customHeight="1">
      <c r="A415" s="87">
        <v>1</v>
      </c>
      <c r="B415" s="99" t="s">
        <v>444</v>
      </c>
      <c r="C415" s="100" t="s">
        <v>1164</v>
      </c>
      <c r="D415" s="120" t="s">
        <v>246</v>
      </c>
      <c r="E415" s="120" t="s">
        <v>1165</v>
      </c>
      <c r="F415" s="110">
        <v>40008</v>
      </c>
      <c r="G415" s="102">
        <v>1500</v>
      </c>
      <c r="H415" s="103">
        <v>1</v>
      </c>
      <c r="I415" s="102"/>
      <c r="J415" s="25" t="s">
        <v>1259</v>
      </c>
      <c r="K415" s="100" t="s">
        <v>396</v>
      </c>
      <c r="L415" s="109" t="s">
        <v>712</v>
      </c>
      <c r="M415" s="106" t="s">
        <v>432</v>
      </c>
      <c r="N415" s="91" t="s">
        <v>150</v>
      </c>
    </row>
    <row r="416" spans="1:15" s="88" customFormat="1" ht="45" hidden="1" customHeight="1">
      <c r="A416" s="87">
        <v>1</v>
      </c>
      <c r="B416" s="99" t="s">
        <v>335</v>
      </c>
      <c r="C416" s="100" t="s">
        <v>1164</v>
      </c>
      <c r="D416" s="100" t="s">
        <v>131</v>
      </c>
      <c r="E416" s="100" t="s">
        <v>336</v>
      </c>
      <c r="F416" s="110">
        <v>34439</v>
      </c>
      <c r="G416" s="102">
        <v>1373.12</v>
      </c>
      <c r="H416" s="103">
        <v>1</v>
      </c>
      <c r="I416" s="102"/>
      <c r="J416" s="25" t="s">
        <v>1259</v>
      </c>
      <c r="K416" s="104" t="s">
        <v>396</v>
      </c>
      <c r="L416" s="105" t="s">
        <v>712</v>
      </c>
      <c r="M416" s="106" t="s">
        <v>432</v>
      </c>
      <c r="N416" s="91" t="s">
        <v>150</v>
      </c>
    </row>
    <row r="417" spans="1:14" s="88" customFormat="1" ht="45" hidden="1" customHeight="1">
      <c r="A417" s="87">
        <v>1</v>
      </c>
      <c r="B417" s="99" t="s">
        <v>241</v>
      </c>
      <c r="C417" s="100" t="s">
        <v>1166</v>
      </c>
      <c r="D417" s="100" t="s">
        <v>112</v>
      </c>
      <c r="E417" s="100" t="s">
        <v>242</v>
      </c>
      <c r="F417" s="110">
        <v>39265</v>
      </c>
      <c r="G417" s="102">
        <v>650</v>
      </c>
      <c r="H417" s="103">
        <v>1</v>
      </c>
      <c r="I417" s="102"/>
      <c r="J417" s="17" t="s">
        <v>1523</v>
      </c>
      <c r="K417" s="100" t="s">
        <v>395</v>
      </c>
      <c r="L417" s="109" t="s">
        <v>712</v>
      </c>
      <c r="M417" s="106" t="s">
        <v>432</v>
      </c>
      <c r="N417" s="91" t="s">
        <v>713</v>
      </c>
    </row>
    <row r="418" spans="1:14" s="88" customFormat="1" ht="45" hidden="1" customHeight="1">
      <c r="A418" s="87">
        <v>1</v>
      </c>
      <c r="B418" s="99" t="s">
        <v>296</v>
      </c>
      <c r="C418" s="100" t="s">
        <v>1166</v>
      </c>
      <c r="D418" s="100" t="s">
        <v>134</v>
      </c>
      <c r="E418" s="100" t="s">
        <v>92</v>
      </c>
      <c r="F418" s="110">
        <v>38953</v>
      </c>
      <c r="G418" s="102">
        <v>380</v>
      </c>
      <c r="H418" s="103">
        <v>1</v>
      </c>
      <c r="I418" s="102"/>
      <c r="J418" s="17" t="s">
        <v>1524</v>
      </c>
      <c r="K418" s="100" t="s">
        <v>395</v>
      </c>
      <c r="L418" s="109" t="s">
        <v>712</v>
      </c>
      <c r="M418" s="106" t="s">
        <v>432</v>
      </c>
      <c r="N418" s="91" t="s">
        <v>713</v>
      </c>
    </row>
    <row r="419" spans="1:14" s="88" customFormat="1" ht="45" hidden="1" customHeight="1">
      <c r="A419" s="87">
        <v>1</v>
      </c>
      <c r="B419" s="123" t="s">
        <v>303</v>
      </c>
      <c r="C419" s="100" t="s">
        <v>841</v>
      </c>
      <c r="D419" s="100" t="s">
        <v>151</v>
      </c>
      <c r="E419" s="100" t="s">
        <v>16</v>
      </c>
      <c r="F419" s="110">
        <v>39328</v>
      </c>
      <c r="G419" s="102">
        <v>846.59</v>
      </c>
      <c r="H419" s="103">
        <v>1</v>
      </c>
      <c r="I419" s="102"/>
      <c r="J419" s="17" t="s">
        <v>1525</v>
      </c>
      <c r="K419" s="100" t="s">
        <v>395</v>
      </c>
      <c r="L419" s="109" t="s">
        <v>712</v>
      </c>
      <c r="M419" s="106" t="s">
        <v>432</v>
      </c>
      <c r="N419" s="91" t="s">
        <v>150</v>
      </c>
    </row>
    <row r="420" spans="1:14" s="88" customFormat="1" ht="45" hidden="1" customHeight="1">
      <c r="A420" s="87">
        <v>1</v>
      </c>
      <c r="B420" s="123" t="s">
        <v>868</v>
      </c>
      <c r="C420" s="100" t="s">
        <v>1167</v>
      </c>
      <c r="D420" s="100" t="s">
        <v>145</v>
      </c>
      <c r="E420" s="100" t="s">
        <v>869</v>
      </c>
      <c r="F420" s="110">
        <v>40913</v>
      </c>
      <c r="G420" s="102">
        <v>1377.5</v>
      </c>
      <c r="H420" s="103">
        <v>1</v>
      </c>
      <c r="I420" s="102"/>
      <c r="J420" s="17" t="s">
        <v>1526</v>
      </c>
      <c r="K420" s="120" t="s">
        <v>395</v>
      </c>
      <c r="L420" s="109" t="s">
        <v>712</v>
      </c>
      <c r="M420" s="106" t="s">
        <v>432</v>
      </c>
      <c r="N420" s="91" t="s">
        <v>150</v>
      </c>
    </row>
    <row r="421" spans="1:14" s="88" customFormat="1" ht="45" hidden="1" customHeight="1">
      <c r="A421" s="87">
        <v>1</v>
      </c>
      <c r="B421" s="123" t="s">
        <v>1168</v>
      </c>
      <c r="C421" s="100" t="s">
        <v>1169</v>
      </c>
      <c r="D421" s="100" t="s">
        <v>246</v>
      </c>
      <c r="E421" s="100" t="s">
        <v>1170</v>
      </c>
      <c r="F421" s="110">
        <v>40867</v>
      </c>
      <c r="G421" s="102">
        <v>1595</v>
      </c>
      <c r="H421" s="103">
        <v>1</v>
      </c>
      <c r="I421" s="102"/>
      <c r="J421" s="25" t="s">
        <v>1259</v>
      </c>
      <c r="K421" s="120" t="s">
        <v>396</v>
      </c>
      <c r="L421" s="109" t="s">
        <v>712</v>
      </c>
      <c r="M421" s="106" t="s">
        <v>432</v>
      </c>
      <c r="N421" s="91" t="s">
        <v>713</v>
      </c>
    </row>
    <row r="422" spans="1:14" s="88" customFormat="1" ht="45" hidden="1" customHeight="1">
      <c r="A422" s="87">
        <v>1</v>
      </c>
      <c r="B422" s="123" t="s">
        <v>632</v>
      </c>
      <c r="C422" s="100" t="s">
        <v>633</v>
      </c>
      <c r="D422" s="100" t="s">
        <v>145</v>
      </c>
      <c r="E422" s="100" t="s">
        <v>634</v>
      </c>
      <c r="F422" s="110">
        <v>40805</v>
      </c>
      <c r="G422" s="102">
        <v>1700</v>
      </c>
      <c r="H422" s="103">
        <v>1</v>
      </c>
      <c r="I422" s="102"/>
      <c r="J422" s="17" t="s">
        <v>1527</v>
      </c>
      <c r="K422" s="100" t="s">
        <v>395</v>
      </c>
      <c r="L422" s="109" t="s">
        <v>712</v>
      </c>
      <c r="M422" s="106" t="s">
        <v>843</v>
      </c>
      <c r="N422" s="91" t="s">
        <v>713</v>
      </c>
    </row>
    <row r="423" spans="1:14" s="88" customFormat="1" ht="45" hidden="1" customHeight="1">
      <c r="A423" s="87">
        <v>1</v>
      </c>
      <c r="B423" s="123" t="s">
        <v>635</v>
      </c>
      <c r="C423" s="100" t="s">
        <v>636</v>
      </c>
      <c r="D423" s="100" t="s">
        <v>107</v>
      </c>
      <c r="E423" s="100" t="s">
        <v>1005</v>
      </c>
      <c r="F423" s="110">
        <v>40805</v>
      </c>
      <c r="G423" s="102">
        <v>1240.68</v>
      </c>
      <c r="H423" s="103">
        <v>1</v>
      </c>
      <c r="I423" s="102"/>
      <c r="J423" s="17" t="s">
        <v>1332</v>
      </c>
      <c r="K423" s="100" t="s">
        <v>395</v>
      </c>
      <c r="L423" s="109" t="s">
        <v>712</v>
      </c>
      <c r="M423" s="106" t="s">
        <v>843</v>
      </c>
      <c r="N423" s="91" t="s">
        <v>150</v>
      </c>
    </row>
    <row r="424" spans="1:14" s="88" customFormat="1" ht="45" hidden="1" customHeight="1">
      <c r="A424" s="87">
        <v>1</v>
      </c>
      <c r="B424" s="123" t="s">
        <v>637</v>
      </c>
      <c r="C424" s="100" t="s">
        <v>142</v>
      </c>
      <c r="D424" s="100" t="s">
        <v>134</v>
      </c>
      <c r="E424" s="100" t="s">
        <v>638</v>
      </c>
      <c r="F424" s="110">
        <v>40805</v>
      </c>
      <c r="G424" s="102">
        <v>521.72</v>
      </c>
      <c r="H424" s="103">
        <v>1</v>
      </c>
      <c r="I424" s="102"/>
      <c r="J424" s="17" t="s">
        <v>1405</v>
      </c>
      <c r="K424" s="100" t="s">
        <v>395</v>
      </c>
      <c r="L424" s="109" t="s">
        <v>712</v>
      </c>
      <c r="M424" s="106" t="s">
        <v>843</v>
      </c>
      <c r="N424" s="91" t="s">
        <v>150</v>
      </c>
    </row>
    <row r="425" spans="1:14" s="88" customFormat="1" ht="45" hidden="1" customHeight="1">
      <c r="A425" s="87">
        <v>1</v>
      </c>
      <c r="B425" s="123" t="s">
        <v>639</v>
      </c>
      <c r="C425" s="100" t="s">
        <v>640</v>
      </c>
      <c r="D425" s="100" t="s">
        <v>121</v>
      </c>
      <c r="E425" s="100" t="s">
        <v>641</v>
      </c>
      <c r="F425" s="110">
        <v>40848</v>
      </c>
      <c r="G425" s="102">
        <v>490.6</v>
      </c>
      <c r="H425" s="103" t="s">
        <v>714</v>
      </c>
      <c r="I425" s="102"/>
      <c r="J425" s="17" t="s">
        <v>1528</v>
      </c>
      <c r="K425" s="100" t="s">
        <v>395</v>
      </c>
      <c r="L425" s="109" t="s">
        <v>712</v>
      </c>
      <c r="M425" s="106" t="s">
        <v>843</v>
      </c>
      <c r="N425" s="91" t="s">
        <v>150</v>
      </c>
    </row>
    <row r="426" spans="1:14" s="88" customFormat="1" ht="45" hidden="1" customHeight="1">
      <c r="A426" s="87">
        <v>1</v>
      </c>
      <c r="B426" s="123" t="s">
        <v>844</v>
      </c>
      <c r="C426" s="100" t="s">
        <v>636</v>
      </c>
      <c r="D426" s="100" t="s">
        <v>107</v>
      </c>
      <c r="E426" s="100" t="s">
        <v>1005</v>
      </c>
      <c r="F426" s="110">
        <v>40869</v>
      </c>
      <c r="G426" s="102">
        <v>1240.68</v>
      </c>
      <c r="H426" s="103" t="s">
        <v>714</v>
      </c>
      <c r="I426" s="102"/>
      <c r="J426" s="45" t="s">
        <v>1529</v>
      </c>
      <c r="K426" s="100" t="s">
        <v>395</v>
      </c>
      <c r="L426" s="109" t="s">
        <v>712</v>
      </c>
      <c r="M426" s="106" t="s">
        <v>843</v>
      </c>
      <c r="N426" s="91" t="s">
        <v>150</v>
      </c>
    </row>
    <row r="427" spans="1:14" s="88" customFormat="1" ht="45" hidden="1" customHeight="1">
      <c r="A427" s="87">
        <v>1</v>
      </c>
      <c r="B427" s="123" t="s">
        <v>845</v>
      </c>
      <c r="C427" s="100" t="s">
        <v>636</v>
      </c>
      <c r="D427" s="100" t="s">
        <v>107</v>
      </c>
      <c r="E427" s="100" t="s">
        <v>1005</v>
      </c>
      <c r="F427" s="110">
        <v>40869</v>
      </c>
      <c r="G427" s="102">
        <v>1240.68</v>
      </c>
      <c r="H427" s="103" t="s">
        <v>714</v>
      </c>
      <c r="I427" s="102"/>
      <c r="J427" s="17" t="s">
        <v>1530</v>
      </c>
      <c r="K427" s="100" t="s">
        <v>395</v>
      </c>
      <c r="L427" s="109" t="s">
        <v>712</v>
      </c>
      <c r="M427" s="106" t="s">
        <v>843</v>
      </c>
      <c r="N427" s="91" t="s">
        <v>150</v>
      </c>
    </row>
    <row r="428" spans="1:14" s="88" customFormat="1" ht="45" hidden="1" customHeight="1">
      <c r="A428" s="87">
        <v>1</v>
      </c>
      <c r="B428" s="123" t="s">
        <v>846</v>
      </c>
      <c r="C428" s="100" t="s">
        <v>636</v>
      </c>
      <c r="D428" s="100" t="s">
        <v>246</v>
      </c>
      <c r="E428" s="100" t="s">
        <v>516</v>
      </c>
      <c r="F428" s="110">
        <v>40828</v>
      </c>
      <c r="G428" s="102">
        <v>1500</v>
      </c>
      <c r="H428" s="103" t="s">
        <v>714</v>
      </c>
      <c r="I428" s="102"/>
      <c r="J428" s="17" t="s">
        <v>1531</v>
      </c>
      <c r="K428" s="100" t="s">
        <v>395</v>
      </c>
      <c r="L428" s="109" t="s">
        <v>712</v>
      </c>
      <c r="M428" s="106" t="s">
        <v>843</v>
      </c>
      <c r="N428" s="91" t="s">
        <v>713</v>
      </c>
    </row>
    <row r="429" spans="1:14" s="88" customFormat="1" ht="45" hidden="1" customHeight="1">
      <c r="A429" s="87">
        <v>1</v>
      </c>
      <c r="B429" s="123" t="s">
        <v>847</v>
      </c>
      <c r="C429" s="100" t="s">
        <v>636</v>
      </c>
      <c r="D429" s="100" t="s">
        <v>107</v>
      </c>
      <c r="E429" s="100" t="s">
        <v>237</v>
      </c>
      <c r="F429" s="110">
        <v>40952</v>
      </c>
      <c r="G429" s="102">
        <v>1240.68</v>
      </c>
      <c r="H429" s="103" t="s">
        <v>714</v>
      </c>
      <c r="I429" s="102"/>
      <c r="J429" s="17" t="s">
        <v>1454</v>
      </c>
      <c r="K429" s="100" t="s">
        <v>395</v>
      </c>
      <c r="L429" s="109" t="s">
        <v>712</v>
      </c>
      <c r="M429" s="106" t="s">
        <v>843</v>
      </c>
      <c r="N429" s="91" t="s">
        <v>713</v>
      </c>
    </row>
    <row r="430" spans="1:14" s="88" customFormat="1" ht="45" hidden="1" customHeight="1">
      <c r="A430" s="87">
        <v>1</v>
      </c>
      <c r="B430" s="99" t="s">
        <v>848</v>
      </c>
      <c r="C430" s="100" t="s">
        <v>636</v>
      </c>
      <c r="D430" s="100" t="s">
        <v>107</v>
      </c>
      <c r="E430" s="100" t="s">
        <v>849</v>
      </c>
      <c r="F430" s="110">
        <v>41148</v>
      </c>
      <c r="G430" s="102">
        <v>1240.68</v>
      </c>
      <c r="H430" s="103" t="s">
        <v>714</v>
      </c>
      <c r="I430" s="102"/>
      <c r="J430" s="17" t="s">
        <v>1532</v>
      </c>
      <c r="K430" s="100" t="s">
        <v>395</v>
      </c>
      <c r="L430" s="109" t="s">
        <v>712</v>
      </c>
      <c r="M430" s="106" t="s">
        <v>843</v>
      </c>
      <c r="N430" s="91" t="s">
        <v>150</v>
      </c>
    </row>
    <row r="431" spans="1:14" s="88" customFormat="1" ht="45" hidden="1" customHeight="1">
      <c r="A431" s="87">
        <v>1</v>
      </c>
      <c r="B431" s="99" t="s">
        <v>850</v>
      </c>
      <c r="C431" s="100" t="s">
        <v>851</v>
      </c>
      <c r="D431" s="100" t="s">
        <v>134</v>
      </c>
      <c r="E431" s="100" t="s">
        <v>852</v>
      </c>
      <c r="F431" s="110">
        <v>41225</v>
      </c>
      <c r="G431" s="102">
        <v>521.72</v>
      </c>
      <c r="H431" s="103" t="s">
        <v>714</v>
      </c>
      <c r="I431" s="102"/>
      <c r="J431" s="17" t="s">
        <v>1271</v>
      </c>
      <c r="K431" s="100" t="s">
        <v>395</v>
      </c>
      <c r="L431" s="109" t="s">
        <v>712</v>
      </c>
      <c r="M431" s="106" t="s">
        <v>843</v>
      </c>
      <c r="N431" s="91" t="s">
        <v>713</v>
      </c>
    </row>
    <row r="432" spans="1:14" s="88" customFormat="1" ht="45" hidden="1" customHeight="1">
      <c r="A432" s="87">
        <v>1</v>
      </c>
      <c r="B432" s="99" t="s">
        <v>719</v>
      </c>
      <c r="C432" s="100" t="s">
        <v>1171</v>
      </c>
      <c r="D432" s="100" t="s">
        <v>136</v>
      </c>
      <c r="E432" s="100" t="s">
        <v>1172</v>
      </c>
      <c r="F432" s="110">
        <v>40969</v>
      </c>
      <c r="G432" s="102">
        <v>2645.64</v>
      </c>
      <c r="H432" s="103" t="s">
        <v>714</v>
      </c>
      <c r="I432" s="102"/>
      <c r="J432" s="17" t="s">
        <v>1413</v>
      </c>
      <c r="K432" s="100" t="s">
        <v>395</v>
      </c>
      <c r="L432" s="109" t="s">
        <v>712</v>
      </c>
      <c r="M432" s="106" t="s">
        <v>642</v>
      </c>
      <c r="N432" s="91" t="s">
        <v>713</v>
      </c>
    </row>
    <row r="433" spans="1:14" s="88" customFormat="1" ht="45" hidden="1" customHeight="1">
      <c r="A433" s="87">
        <v>1</v>
      </c>
      <c r="B433" s="99" t="s">
        <v>643</v>
      </c>
      <c r="C433" s="100" t="s">
        <v>142</v>
      </c>
      <c r="D433" s="100" t="s">
        <v>112</v>
      </c>
      <c r="E433" s="100" t="s">
        <v>59</v>
      </c>
      <c r="F433" s="110">
        <v>38859</v>
      </c>
      <c r="G433" s="102">
        <v>641.11</v>
      </c>
      <c r="H433" s="103" t="s">
        <v>102</v>
      </c>
      <c r="I433" s="102"/>
      <c r="J433" s="46" t="s">
        <v>1533</v>
      </c>
      <c r="K433" s="104" t="s">
        <v>396</v>
      </c>
      <c r="L433" s="109" t="s">
        <v>712</v>
      </c>
      <c r="M433" s="106" t="s">
        <v>642</v>
      </c>
      <c r="N433" s="91" t="s">
        <v>150</v>
      </c>
    </row>
    <row r="434" spans="1:14" s="88" customFormat="1" ht="45" hidden="1" customHeight="1">
      <c r="A434" s="87">
        <v>1</v>
      </c>
      <c r="B434" s="99" t="s">
        <v>651</v>
      </c>
      <c r="C434" s="100" t="s">
        <v>853</v>
      </c>
      <c r="D434" s="100" t="s">
        <v>136</v>
      </c>
      <c r="E434" s="100" t="s">
        <v>652</v>
      </c>
      <c r="F434" s="110">
        <v>40644</v>
      </c>
      <c r="G434" s="102">
        <v>2645.64</v>
      </c>
      <c r="H434" s="103" t="s">
        <v>102</v>
      </c>
      <c r="I434" s="102"/>
      <c r="J434" s="45" t="s">
        <v>1534</v>
      </c>
      <c r="K434" s="100" t="s">
        <v>395</v>
      </c>
      <c r="L434" s="109" t="s">
        <v>712</v>
      </c>
      <c r="M434" s="106" t="s">
        <v>642</v>
      </c>
      <c r="N434" s="91" t="s">
        <v>150</v>
      </c>
    </row>
    <row r="435" spans="1:14" s="88" customFormat="1" ht="45" customHeight="1">
      <c r="A435" s="87">
        <v>1</v>
      </c>
      <c r="B435" s="99" t="s">
        <v>174</v>
      </c>
      <c r="C435" s="100" t="s">
        <v>854</v>
      </c>
      <c r="D435" s="100" t="s">
        <v>127</v>
      </c>
      <c r="E435" s="100" t="s">
        <v>175</v>
      </c>
      <c r="F435" s="110">
        <v>37047</v>
      </c>
      <c r="G435" s="102">
        <v>2034.08</v>
      </c>
      <c r="H435" s="103" t="s">
        <v>165</v>
      </c>
      <c r="I435" s="102">
        <f>2034.08*0.95</f>
        <v>1932.3759999999997</v>
      </c>
      <c r="J435" s="17" t="s">
        <v>1440</v>
      </c>
      <c r="K435" s="104" t="s">
        <v>395</v>
      </c>
      <c r="L435" s="109" t="s">
        <v>712</v>
      </c>
      <c r="M435" s="106" t="s">
        <v>642</v>
      </c>
      <c r="N435" s="91" t="s">
        <v>150</v>
      </c>
    </row>
    <row r="436" spans="1:14" s="88" customFormat="1" ht="45" hidden="1" customHeight="1">
      <c r="A436" s="87">
        <v>1</v>
      </c>
      <c r="B436" s="99" t="s">
        <v>1535</v>
      </c>
      <c r="C436" s="100" t="s">
        <v>1536</v>
      </c>
      <c r="D436" s="100" t="s">
        <v>151</v>
      </c>
      <c r="E436" s="100" t="s">
        <v>1537</v>
      </c>
      <c r="F436" s="110">
        <v>42545</v>
      </c>
      <c r="G436" s="114">
        <v>846.59</v>
      </c>
      <c r="H436" s="103" t="s">
        <v>102</v>
      </c>
      <c r="I436" s="102"/>
      <c r="J436" s="17" t="s">
        <v>1538</v>
      </c>
      <c r="K436" s="100" t="s">
        <v>396</v>
      </c>
      <c r="L436" s="109" t="s">
        <v>712</v>
      </c>
      <c r="M436" s="106" t="s">
        <v>642</v>
      </c>
      <c r="N436" s="91" t="s">
        <v>713</v>
      </c>
    </row>
    <row r="437" spans="1:14" s="88" customFormat="1" ht="45" hidden="1" customHeight="1">
      <c r="A437" s="87">
        <v>1</v>
      </c>
      <c r="B437" s="99" t="s">
        <v>706</v>
      </c>
      <c r="C437" s="100" t="s">
        <v>644</v>
      </c>
      <c r="D437" s="100" t="s">
        <v>202</v>
      </c>
      <c r="E437" s="100" t="s">
        <v>172</v>
      </c>
      <c r="F437" s="110">
        <v>40042</v>
      </c>
      <c r="G437" s="102">
        <v>919.14</v>
      </c>
      <c r="H437" s="103" t="s">
        <v>102</v>
      </c>
      <c r="I437" s="102"/>
      <c r="J437" s="25" t="s">
        <v>1259</v>
      </c>
      <c r="K437" s="100" t="s">
        <v>396</v>
      </c>
      <c r="L437" s="109" t="s">
        <v>712</v>
      </c>
      <c r="M437" s="106" t="s">
        <v>642</v>
      </c>
      <c r="N437" s="91" t="s">
        <v>150</v>
      </c>
    </row>
    <row r="438" spans="1:14" s="88" customFormat="1" ht="45" customHeight="1">
      <c r="A438" s="87">
        <v>1</v>
      </c>
      <c r="B438" s="99" t="s">
        <v>250</v>
      </c>
      <c r="C438" s="100" t="s">
        <v>855</v>
      </c>
      <c r="D438" s="100" t="s">
        <v>246</v>
      </c>
      <c r="E438" s="100" t="s">
        <v>167</v>
      </c>
      <c r="F438" s="110">
        <v>40042</v>
      </c>
      <c r="G438" s="102">
        <v>1637.38</v>
      </c>
      <c r="H438" s="103">
        <v>3</v>
      </c>
      <c r="I438" s="102">
        <f>1637.38*0.9</f>
        <v>1473.6420000000001</v>
      </c>
      <c r="J438" s="25" t="s">
        <v>1259</v>
      </c>
      <c r="K438" s="100" t="s">
        <v>396</v>
      </c>
      <c r="L438" s="109" t="s">
        <v>712</v>
      </c>
      <c r="M438" s="106" t="s">
        <v>642</v>
      </c>
      <c r="N438" s="91" t="s">
        <v>713</v>
      </c>
    </row>
    <row r="439" spans="1:14" s="88" customFormat="1" ht="45" hidden="1" customHeight="1">
      <c r="A439" s="87">
        <v>1</v>
      </c>
      <c r="B439" s="99" t="s">
        <v>179</v>
      </c>
      <c r="C439" s="100" t="s">
        <v>645</v>
      </c>
      <c r="D439" s="100" t="s">
        <v>140</v>
      </c>
      <c r="E439" s="100" t="s">
        <v>92</v>
      </c>
      <c r="F439" s="110">
        <v>36563</v>
      </c>
      <c r="G439" s="102">
        <v>1108.25</v>
      </c>
      <c r="H439" s="103" t="s">
        <v>102</v>
      </c>
      <c r="I439" s="102"/>
      <c r="J439" s="25" t="s">
        <v>1259</v>
      </c>
      <c r="K439" s="104" t="s">
        <v>396</v>
      </c>
      <c r="L439" s="109" t="s">
        <v>712</v>
      </c>
      <c r="M439" s="106" t="s">
        <v>642</v>
      </c>
      <c r="N439" s="91" t="s">
        <v>713</v>
      </c>
    </row>
    <row r="440" spans="1:14" s="88" customFormat="1" ht="45" hidden="1" customHeight="1">
      <c r="A440" s="87">
        <v>1</v>
      </c>
      <c r="B440" s="99" t="s">
        <v>20</v>
      </c>
      <c r="C440" s="100" t="s">
        <v>646</v>
      </c>
      <c r="D440" s="100" t="s">
        <v>110</v>
      </c>
      <c r="E440" s="100" t="s">
        <v>518</v>
      </c>
      <c r="F440" s="110">
        <v>40042</v>
      </c>
      <c r="G440" s="102">
        <v>665.99</v>
      </c>
      <c r="H440" s="103">
        <v>1</v>
      </c>
      <c r="I440" s="102"/>
      <c r="J440" s="25" t="s">
        <v>1539</v>
      </c>
      <c r="K440" s="100" t="s">
        <v>396</v>
      </c>
      <c r="L440" s="109" t="s">
        <v>712</v>
      </c>
      <c r="M440" s="106" t="s">
        <v>642</v>
      </c>
      <c r="N440" s="91" t="s">
        <v>713</v>
      </c>
    </row>
    <row r="441" spans="1:14" s="88" customFormat="1" ht="45" hidden="1" customHeight="1">
      <c r="A441" s="87">
        <v>1</v>
      </c>
      <c r="B441" s="99" t="s">
        <v>1173</v>
      </c>
      <c r="C441" s="100" t="s">
        <v>645</v>
      </c>
      <c r="D441" s="100" t="s">
        <v>202</v>
      </c>
      <c r="E441" s="100" t="s">
        <v>727</v>
      </c>
      <c r="F441" s="110">
        <v>41913</v>
      </c>
      <c r="G441" s="102">
        <v>919.14</v>
      </c>
      <c r="H441" s="103">
        <v>1</v>
      </c>
      <c r="I441" s="102"/>
      <c r="J441" s="25" t="s">
        <v>1259</v>
      </c>
      <c r="K441" s="100" t="s">
        <v>396</v>
      </c>
      <c r="L441" s="109" t="s">
        <v>712</v>
      </c>
      <c r="M441" s="106" t="s">
        <v>642</v>
      </c>
      <c r="N441" s="91" t="s">
        <v>713</v>
      </c>
    </row>
    <row r="442" spans="1:14" s="88" customFormat="1" ht="45" hidden="1" customHeight="1">
      <c r="A442" s="87">
        <v>1</v>
      </c>
      <c r="B442" s="99" t="s">
        <v>168</v>
      </c>
      <c r="C442" s="100" t="s">
        <v>647</v>
      </c>
      <c r="D442" s="100" t="s">
        <v>127</v>
      </c>
      <c r="E442" s="100" t="s">
        <v>135</v>
      </c>
      <c r="F442" s="110">
        <v>34151</v>
      </c>
      <c r="G442" s="102">
        <v>2034.08</v>
      </c>
      <c r="H442" s="103" t="s">
        <v>102</v>
      </c>
      <c r="I442" s="102"/>
      <c r="J442" s="17" t="s">
        <v>1540</v>
      </c>
      <c r="K442" s="142" t="s">
        <v>395</v>
      </c>
      <c r="L442" s="109" t="s">
        <v>712</v>
      </c>
      <c r="M442" s="106" t="s">
        <v>642</v>
      </c>
      <c r="N442" s="91" t="s">
        <v>713</v>
      </c>
    </row>
    <row r="443" spans="1:14" s="88" customFormat="1" ht="45" hidden="1" customHeight="1">
      <c r="A443" s="87">
        <v>1</v>
      </c>
      <c r="B443" s="99" t="s">
        <v>58</v>
      </c>
      <c r="C443" s="100" t="s">
        <v>1174</v>
      </c>
      <c r="D443" s="100" t="s">
        <v>107</v>
      </c>
      <c r="E443" s="100" t="s">
        <v>135</v>
      </c>
      <c r="F443" s="110">
        <v>39345</v>
      </c>
      <c r="G443" s="102">
        <v>1334.58</v>
      </c>
      <c r="H443" s="103" t="s">
        <v>102</v>
      </c>
      <c r="I443" s="102"/>
      <c r="J443" s="25" t="s">
        <v>1259</v>
      </c>
      <c r="K443" s="104" t="s">
        <v>396</v>
      </c>
      <c r="L443" s="109" t="s">
        <v>712</v>
      </c>
      <c r="M443" s="106" t="s">
        <v>642</v>
      </c>
      <c r="N443" s="91" t="s">
        <v>713</v>
      </c>
    </row>
    <row r="444" spans="1:14" s="88" customFormat="1" ht="45" hidden="1" customHeight="1">
      <c r="A444" s="87">
        <v>1</v>
      </c>
      <c r="B444" s="99" t="s">
        <v>648</v>
      </c>
      <c r="C444" s="100" t="s">
        <v>649</v>
      </c>
      <c r="D444" s="100" t="s">
        <v>1653</v>
      </c>
      <c r="E444" s="100" t="s">
        <v>1541</v>
      </c>
      <c r="F444" s="101">
        <v>42416</v>
      </c>
      <c r="G444" s="102">
        <v>1240.68</v>
      </c>
      <c r="H444" s="103" t="s">
        <v>102</v>
      </c>
      <c r="I444" s="101"/>
      <c r="J444" s="25" t="s">
        <v>1542</v>
      </c>
      <c r="K444" s="104" t="s">
        <v>396</v>
      </c>
      <c r="L444" s="109" t="s">
        <v>712</v>
      </c>
      <c r="M444" s="106" t="s">
        <v>642</v>
      </c>
      <c r="N444" s="91" t="s">
        <v>150</v>
      </c>
    </row>
    <row r="445" spans="1:14" s="88" customFormat="1" ht="45" hidden="1" customHeight="1">
      <c r="A445" s="87">
        <v>1</v>
      </c>
      <c r="B445" s="113" t="s">
        <v>1176</v>
      </c>
      <c r="C445" s="100" t="s">
        <v>649</v>
      </c>
      <c r="D445" s="112" t="s">
        <v>202</v>
      </c>
      <c r="E445" s="112" t="s">
        <v>1177</v>
      </c>
      <c r="F445" s="110">
        <v>42240</v>
      </c>
      <c r="G445" s="114">
        <v>919.14</v>
      </c>
      <c r="H445" s="115" t="s">
        <v>102</v>
      </c>
      <c r="I445" s="114"/>
      <c r="J445" s="25" t="s">
        <v>1259</v>
      </c>
      <c r="K445" s="130" t="s">
        <v>396</v>
      </c>
      <c r="L445" s="122" t="s">
        <v>712</v>
      </c>
      <c r="M445" s="117" t="s">
        <v>642</v>
      </c>
      <c r="N445" s="91" t="s">
        <v>713</v>
      </c>
    </row>
    <row r="446" spans="1:14" s="88" customFormat="1" ht="45" hidden="1" customHeight="1">
      <c r="A446" s="87">
        <v>1</v>
      </c>
      <c r="B446" s="99" t="s">
        <v>173</v>
      </c>
      <c r="C446" s="100" t="s">
        <v>1178</v>
      </c>
      <c r="D446" s="100" t="s">
        <v>127</v>
      </c>
      <c r="E446" s="100" t="s">
        <v>94</v>
      </c>
      <c r="F446" s="110">
        <v>36563</v>
      </c>
      <c r="G446" s="102">
        <v>2034.08</v>
      </c>
      <c r="H446" s="103" t="s">
        <v>102</v>
      </c>
      <c r="I446" s="102"/>
      <c r="J446" s="17" t="s">
        <v>1410</v>
      </c>
      <c r="K446" s="142" t="s">
        <v>395</v>
      </c>
      <c r="L446" s="105" t="s">
        <v>712</v>
      </c>
      <c r="M446" s="106" t="s">
        <v>642</v>
      </c>
      <c r="N446" s="91" t="s">
        <v>713</v>
      </c>
    </row>
    <row r="447" spans="1:14" s="88" customFormat="1" ht="45" hidden="1" customHeight="1">
      <c r="A447" s="87">
        <v>1</v>
      </c>
      <c r="B447" s="99" t="s">
        <v>663</v>
      </c>
      <c r="C447" s="100" t="s">
        <v>650</v>
      </c>
      <c r="D447" s="100" t="s">
        <v>202</v>
      </c>
      <c r="E447" s="100" t="s">
        <v>583</v>
      </c>
      <c r="F447" s="101">
        <v>40598</v>
      </c>
      <c r="G447" s="114">
        <v>919.14</v>
      </c>
      <c r="H447" s="103" t="s">
        <v>102</v>
      </c>
      <c r="I447" s="91"/>
      <c r="J447" s="25" t="s">
        <v>1259</v>
      </c>
      <c r="K447" s="104" t="s">
        <v>396</v>
      </c>
      <c r="L447" s="109" t="s">
        <v>712</v>
      </c>
      <c r="M447" s="106" t="s">
        <v>642</v>
      </c>
      <c r="N447" s="91" t="s">
        <v>713</v>
      </c>
    </row>
    <row r="448" spans="1:14" s="88" customFormat="1" ht="45" hidden="1" customHeight="1">
      <c r="A448" s="87">
        <v>1</v>
      </c>
      <c r="B448" s="99" t="s">
        <v>856</v>
      </c>
      <c r="C448" s="100" t="s">
        <v>650</v>
      </c>
      <c r="D448" s="100" t="s">
        <v>154</v>
      </c>
      <c r="E448" s="100" t="s">
        <v>1179</v>
      </c>
      <c r="F448" s="110">
        <v>41407</v>
      </c>
      <c r="G448" s="102">
        <v>788.29</v>
      </c>
      <c r="H448" s="103" t="s">
        <v>714</v>
      </c>
      <c r="I448" s="102"/>
      <c r="J448" s="25" t="s">
        <v>1259</v>
      </c>
      <c r="K448" s="100" t="s">
        <v>396</v>
      </c>
      <c r="L448" s="105" t="s">
        <v>712</v>
      </c>
      <c r="M448" s="106" t="s">
        <v>642</v>
      </c>
      <c r="N448" s="91" t="s">
        <v>713</v>
      </c>
    </row>
    <row r="449" spans="1:14" s="88" customFormat="1" ht="45" hidden="1" customHeight="1">
      <c r="A449" s="87">
        <v>1</v>
      </c>
      <c r="B449" s="99" t="s">
        <v>170</v>
      </c>
      <c r="C449" s="100" t="s">
        <v>171</v>
      </c>
      <c r="D449" s="100" t="s">
        <v>127</v>
      </c>
      <c r="E449" s="100" t="s">
        <v>172</v>
      </c>
      <c r="F449" s="110">
        <v>33871</v>
      </c>
      <c r="G449" s="102">
        <v>2034.08</v>
      </c>
      <c r="H449" s="103" t="s">
        <v>102</v>
      </c>
      <c r="I449" s="102"/>
      <c r="J449" s="17" t="s">
        <v>1309</v>
      </c>
      <c r="K449" s="142" t="s">
        <v>395</v>
      </c>
      <c r="L449" s="105" t="s">
        <v>712</v>
      </c>
      <c r="M449" s="106" t="s">
        <v>642</v>
      </c>
      <c r="N449" s="91" t="s">
        <v>713</v>
      </c>
    </row>
    <row r="450" spans="1:14" s="88" customFormat="1" ht="45" hidden="1" customHeight="1">
      <c r="A450" s="87">
        <v>1</v>
      </c>
      <c r="B450" s="99" t="s">
        <v>181</v>
      </c>
      <c r="C450" s="100" t="s">
        <v>177</v>
      </c>
      <c r="D450" s="100" t="s">
        <v>149</v>
      </c>
      <c r="E450" s="100" t="s">
        <v>178</v>
      </c>
      <c r="F450" s="110">
        <v>36773</v>
      </c>
      <c r="G450" s="102">
        <v>1003.4</v>
      </c>
      <c r="H450" s="103" t="s">
        <v>102</v>
      </c>
      <c r="I450" s="102"/>
      <c r="J450" s="25" t="s">
        <v>1259</v>
      </c>
      <c r="K450" s="104" t="s">
        <v>396</v>
      </c>
      <c r="L450" s="91" t="s">
        <v>712</v>
      </c>
      <c r="M450" s="106" t="s">
        <v>642</v>
      </c>
      <c r="N450" s="91" t="s">
        <v>713</v>
      </c>
    </row>
    <row r="451" spans="1:14" s="88" customFormat="1" ht="45" hidden="1" customHeight="1">
      <c r="A451" s="87">
        <v>1</v>
      </c>
      <c r="B451" s="99" t="s">
        <v>857</v>
      </c>
      <c r="C451" s="100" t="s">
        <v>177</v>
      </c>
      <c r="D451" s="100" t="s">
        <v>151</v>
      </c>
      <c r="E451" s="100" t="s">
        <v>858</v>
      </c>
      <c r="F451" s="110">
        <v>41214</v>
      </c>
      <c r="G451" s="102">
        <v>846.59</v>
      </c>
      <c r="H451" s="103" t="s">
        <v>714</v>
      </c>
      <c r="I451" s="91"/>
      <c r="J451" s="25" t="s">
        <v>1259</v>
      </c>
      <c r="K451" s="100" t="s">
        <v>396</v>
      </c>
      <c r="L451" s="109" t="s">
        <v>712</v>
      </c>
      <c r="M451" s="106" t="s">
        <v>642</v>
      </c>
      <c r="N451" s="118" t="s">
        <v>150</v>
      </c>
    </row>
    <row r="452" spans="1:14" s="88" customFormat="1" ht="45" hidden="1" customHeight="1">
      <c r="A452" s="87">
        <v>1</v>
      </c>
      <c r="B452" s="113" t="s">
        <v>1180</v>
      </c>
      <c r="C452" s="112" t="s">
        <v>705</v>
      </c>
      <c r="D452" s="112" t="s">
        <v>112</v>
      </c>
      <c r="E452" s="112" t="s">
        <v>388</v>
      </c>
      <c r="F452" s="110">
        <v>42107</v>
      </c>
      <c r="G452" s="114">
        <v>641.11</v>
      </c>
      <c r="H452" s="115" t="s">
        <v>102</v>
      </c>
      <c r="I452" s="114"/>
      <c r="J452" s="25" t="s">
        <v>1543</v>
      </c>
      <c r="K452" s="130" t="s">
        <v>395</v>
      </c>
      <c r="L452" s="122" t="s">
        <v>712</v>
      </c>
      <c r="M452" s="117" t="s">
        <v>642</v>
      </c>
      <c r="N452" s="91" t="s">
        <v>150</v>
      </c>
    </row>
    <row r="453" spans="1:14" s="88" customFormat="1" ht="45" hidden="1" customHeight="1">
      <c r="A453" s="87">
        <v>1</v>
      </c>
      <c r="B453" s="99" t="s">
        <v>1544</v>
      </c>
      <c r="C453" s="100" t="s">
        <v>177</v>
      </c>
      <c r="D453" s="100" t="s">
        <v>116</v>
      </c>
      <c r="E453" s="100" t="s">
        <v>388</v>
      </c>
      <c r="F453" s="101">
        <v>42416</v>
      </c>
      <c r="G453" s="102">
        <v>589.27</v>
      </c>
      <c r="H453" s="103" t="s">
        <v>102</v>
      </c>
      <c r="I453" s="101"/>
      <c r="J453" s="25" t="s">
        <v>1545</v>
      </c>
      <c r="K453" s="104" t="s">
        <v>396</v>
      </c>
      <c r="L453" s="109" t="s">
        <v>712</v>
      </c>
      <c r="M453" s="106" t="s">
        <v>642</v>
      </c>
      <c r="N453" s="91" t="s">
        <v>150</v>
      </c>
    </row>
    <row r="454" spans="1:14" s="88" customFormat="1" ht="45" hidden="1" customHeight="1">
      <c r="A454" s="87">
        <v>1</v>
      </c>
      <c r="B454" s="99" t="s">
        <v>481</v>
      </c>
      <c r="C454" s="100" t="s">
        <v>1181</v>
      </c>
      <c r="D454" s="100" t="s">
        <v>187</v>
      </c>
      <c r="E454" s="100" t="s">
        <v>511</v>
      </c>
      <c r="F454" s="110">
        <v>40210</v>
      </c>
      <c r="G454" s="102">
        <v>3174.76</v>
      </c>
      <c r="H454" s="115" t="s">
        <v>102</v>
      </c>
      <c r="I454" s="102"/>
      <c r="J454" s="17" t="s">
        <v>1546</v>
      </c>
      <c r="K454" s="100" t="s">
        <v>395</v>
      </c>
      <c r="L454" s="105" t="s">
        <v>712</v>
      </c>
      <c r="M454" s="106" t="s">
        <v>654</v>
      </c>
      <c r="N454" s="91" t="s">
        <v>713</v>
      </c>
    </row>
    <row r="455" spans="1:14" s="3" customFormat="1" ht="45.95" hidden="1" customHeight="1">
      <c r="A455" s="60">
        <v>1</v>
      </c>
      <c r="B455" s="8" t="s">
        <v>1182</v>
      </c>
      <c r="C455" s="9" t="s">
        <v>469</v>
      </c>
      <c r="D455" s="9" t="s">
        <v>1183</v>
      </c>
      <c r="E455" s="9" t="s">
        <v>1184</v>
      </c>
      <c r="F455" s="28">
        <v>40148</v>
      </c>
      <c r="G455" s="11">
        <v>300</v>
      </c>
      <c r="H455" s="24" t="s">
        <v>102</v>
      </c>
      <c r="I455" s="11"/>
      <c r="J455" s="17"/>
      <c r="K455" s="9" t="s">
        <v>398</v>
      </c>
      <c r="L455" s="51" t="s">
        <v>916</v>
      </c>
      <c r="M455" s="15" t="s">
        <v>654</v>
      </c>
      <c r="N455" s="16" t="s">
        <v>713</v>
      </c>
    </row>
    <row r="456" spans="1:14" s="88" customFormat="1" ht="45" hidden="1" customHeight="1">
      <c r="A456" s="87">
        <v>1</v>
      </c>
      <c r="B456" s="99" t="s">
        <v>1185</v>
      </c>
      <c r="C456" s="100" t="s">
        <v>185</v>
      </c>
      <c r="D456" s="100" t="s">
        <v>134</v>
      </c>
      <c r="E456" s="100" t="s">
        <v>138</v>
      </c>
      <c r="F456" s="110">
        <v>42201</v>
      </c>
      <c r="G456" s="102">
        <v>521.72</v>
      </c>
      <c r="H456" s="103" t="s">
        <v>102</v>
      </c>
      <c r="I456" s="102"/>
      <c r="J456" s="25" t="s">
        <v>1259</v>
      </c>
      <c r="K456" s="120" t="s">
        <v>396</v>
      </c>
      <c r="L456" s="105" t="s">
        <v>712</v>
      </c>
      <c r="M456" s="106" t="s">
        <v>654</v>
      </c>
      <c r="N456" s="91" t="s">
        <v>150</v>
      </c>
    </row>
    <row r="457" spans="1:14" s="88" customFormat="1" ht="45" hidden="1" customHeight="1">
      <c r="A457" s="87">
        <v>1</v>
      </c>
      <c r="B457" s="99" t="s">
        <v>664</v>
      </c>
      <c r="C457" s="100" t="s">
        <v>142</v>
      </c>
      <c r="D457" s="100" t="s">
        <v>665</v>
      </c>
      <c r="E457" s="100" t="s">
        <v>95</v>
      </c>
      <c r="F457" s="110">
        <v>40506</v>
      </c>
      <c r="G457" s="102">
        <v>641.11</v>
      </c>
      <c r="H457" s="103" t="s">
        <v>102</v>
      </c>
      <c r="I457" s="102"/>
      <c r="J457" s="25" t="s">
        <v>1259</v>
      </c>
      <c r="K457" s="104" t="s">
        <v>396</v>
      </c>
      <c r="L457" s="109" t="s">
        <v>712</v>
      </c>
      <c r="M457" s="106" t="s">
        <v>654</v>
      </c>
      <c r="N457" s="91" t="s">
        <v>150</v>
      </c>
    </row>
    <row r="458" spans="1:14" s="88" customFormat="1" ht="45" hidden="1" customHeight="1">
      <c r="A458" s="87">
        <v>1</v>
      </c>
      <c r="B458" s="99" t="s">
        <v>1219</v>
      </c>
      <c r="C458" s="100" t="s">
        <v>142</v>
      </c>
      <c r="D458" s="100" t="s">
        <v>110</v>
      </c>
      <c r="E458" s="112" t="s">
        <v>95</v>
      </c>
      <c r="F458" s="110">
        <v>40360</v>
      </c>
      <c r="G458" s="114">
        <v>715.02</v>
      </c>
      <c r="H458" s="115" t="s">
        <v>102</v>
      </c>
      <c r="I458" s="114"/>
      <c r="J458" s="25" t="s">
        <v>1547</v>
      </c>
      <c r="K458" s="130" t="s">
        <v>396</v>
      </c>
      <c r="L458" s="122" t="s">
        <v>712</v>
      </c>
      <c r="M458" s="106" t="s">
        <v>654</v>
      </c>
      <c r="N458" s="118" t="s">
        <v>150</v>
      </c>
    </row>
    <row r="459" spans="1:14" s="88" customFormat="1" ht="45" hidden="1" customHeight="1">
      <c r="A459" s="87">
        <v>1</v>
      </c>
      <c r="B459" s="99" t="s">
        <v>139</v>
      </c>
      <c r="C459" s="100" t="s">
        <v>54</v>
      </c>
      <c r="D459" s="100" t="s">
        <v>145</v>
      </c>
      <c r="E459" s="100" t="s">
        <v>100</v>
      </c>
      <c r="F459" s="110">
        <v>35310</v>
      </c>
      <c r="G459" s="102">
        <v>1637.38</v>
      </c>
      <c r="H459" s="103">
        <v>1</v>
      </c>
      <c r="I459" s="102"/>
      <c r="J459" s="25" t="s">
        <v>1259</v>
      </c>
      <c r="K459" s="104" t="s">
        <v>396</v>
      </c>
      <c r="L459" s="105" t="s">
        <v>712</v>
      </c>
      <c r="M459" s="106" t="s">
        <v>654</v>
      </c>
      <c r="N459" s="91" t="s">
        <v>713</v>
      </c>
    </row>
    <row r="460" spans="1:14" s="88" customFormat="1" ht="45" hidden="1" customHeight="1">
      <c r="A460" s="87">
        <v>1</v>
      </c>
      <c r="B460" s="206" t="s">
        <v>658</v>
      </c>
      <c r="C460" s="100" t="s">
        <v>859</v>
      </c>
      <c r="D460" s="100" t="s">
        <v>151</v>
      </c>
      <c r="E460" s="100" t="s">
        <v>609</v>
      </c>
      <c r="F460" s="110">
        <v>40770</v>
      </c>
      <c r="G460" s="102">
        <v>846.59</v>
      </c>
      <c r="H460" s="103">
        <v>1</v>
      </c>
      <c r="I460" s="102"/>
      <c r="J460" s="25" t="s">
        <v>1259</v>
      </c>
      <c r="K460" s="104" t="s">
        <v>396</v>
      </c>
      <c r="L460" s="105" t="s">
        <v>712</v>
      </c>
      <c r="M460" s="106" t="s">
        <v>654</v>
      </c>
      <c r="N460" s="91" t="s">
        <v>150</v>
      </c>
    </row>
    <row r="461" spans="1:14" s="92" customFormat="1" ht="45" hidden="1" customHeight="1">
      <c r="A461" s="87">
        <v>1</v>
      </c>
      <c r="B461" s="99" t="s">
        <v>860</v>
      </c>
      <c r="C461" s="100" t="s">
        <v>859</v>
      </c>
      <c r="D461" s="100" t="s">
        <v>202</v>
      </c>
      <c r="E461" s="100" t="s">
        <v>562</v>
      </c>
      <c r="F461" s="110">
        <v>40983</v>
      </c>
      <c r="G461" s="102">
        <v>919.14</v>
      </c>
      <c r="H461" s="103">
        <v>1</v>
      </c>
      <c r="I461" s="102"/>
      <c r="J461" s="25" t="s">
        <v>1259</v>
      </c>
      <c r="K461" s="100" t="s">
        <v>396</v>
      </c>
      <c r="L461" s="109" t="s">
        <v>712</v>
      </c>
      <c r="M461" s="106" t="s">
        <v>654</v>
      </c>
      <c r="N461" s="91" t="s">
        <v>713</v>
      </c>
    </row>
    <row r="462" spans="1:14" s="92" customFormat="1" ht="45" hidden="1" customHeight="1">
      <c r="A462" s="87">
        <v>1</v>
      </c>
      <c r="B462" s="99" t="s">
        <v>52</v>
      </c>
      <c r="C462" s="100" t="s">
        <v>861</v>
      </c>
      <c r="D462" s="100" t="s">
        <v>145</v>
      </c>
      <c r="E462" s="100" t="s">
        <v>135</v>
      </c>
      <c r="F462" s="110">
        <v>40057</v>
      </c>
      <c r="G462" s="102">
        <v>1492</v>
      </c>
      <c r="H462" s="103">
        <v>1</v>
      </c>
      <c r="I462" s="102"/>
      <c r="J462" s="25" t="s">
        <v>1259</v>
      </c>
      <c r="K462" s="100" t="s">
        <v>396</v>
      </c>
      <c r="L462" s="105" t="s">
        <v>712</v>
      </c>
      <c r="M462" s="106" t="s">
        <v>654</v>
      </c>
      <c r="N462" s="91" t="s">
        <v>150</v>
      </c>
    </row>
    <row r="463" spans="1:14" s="92" customFormat="1" ht="45" hidden="1" customHeight="1">
      <c r="A463" s="87">
        <v>1</v>
      </c>
      <c r="B463" s="99" t="s">
        <v>655</v>
      </c>
      <c r="C463" s="100" t="s">
        <v>51</v>
      </c>
      <c r="D463" s="100" t="s">
        <v>202</v>
      </c>
      <c r="E463" s="100" t="s">
        <v>656</v>
      </c>
      <c r="F463" s="110">
        <v>40532</v>
      </c>
      <c r="G463" s="102">
        <v>919.14</v>
      </c>
      <c r="H463" s="103" t="s">
        <v>102</v>
      </c>
      <c r="I463" s="102"/>
      <c r="J463" s="25" t="s">
        <v>1259</v>
      </c>
      <c r="K463" s="104" t="s">
        <v>396</v>
      </c>
      <c r="L463" s="105" t="s">
        <v>712</v>
      </c>
      <c r="M463" s="106" t="s">
        <v>654</v>
      </c>
      <c r="N463" s="91" t="s">
        <v>150</v>
      </c>
    </row>
    <row r="464" spans="1:14" s="92" customFormat="1" ht="45" hidden="1" customHeight="1">
      <c r="A464" s="87">
        <v>1</v>
      </c>
      <c r="B464" s="99" t="s">
        <v>616</v>
      </c>
      <c r="C464" s="100" t="s">
        <v>51</v>
      </c>
      <c r="D464" s="100" t="s">
        <v>110</v>
      </c>
      <c r="E464" s="100" t="s">
        <v>617</v>
      </c>
      <c r="F464" s="110">
        <v>40581</v>
      </c>
      <c r="G464" s="102">
        <v>715.02</v>
      </c>
      <c r="H464" s="103" t="s">
        <v>714</v>
      </c>
      <c r="I464" s="102"/>
      <c r="J464" s="25" t="s">
        <v>1259</v>
      </c>
      <c r="K464" s="104" t="s">
        <v>396</v>
      </c>
      <c r="L464" s="105" t="s">
        <v>712</v>
      </c>
      <c r="M464" s="106" t="s">
        <v>654</v>
      </c>
      <c r="N464" s="183" t="s">
        <v>150</v>
      </c>
    </row>
    <row r="465" spans="1:14" s="92" customFormat="1" ht="45" hidden="1" customHeight="1">
      <c r="A465" s="87">
        <v>1</v>
      </c>
      <c r="B465" s="207" t="s">
        <v>344</v>
      </c>
      <c r="C465" s="139" t="s">
        <v>1186</v>
      </c>
      <c r="D465" s="139" t="s">
        <v>127</v>
      </c>
      <c r="E465" s="139" t="s">
        <v>135</v>
      </c>
      <c r="F465" s="110">
        <v>35370</v>
      </c>
      <c r="G465" s="151">
        <v>2034.08</v>
      </c>
      <c r="H465" s="149" t="s">
        <v>714</v>
      </c>
      <c r="I465" s="151"/>
      <c r="J465" s="17" t="s">
        <v>1548</v>
      </c>
      <c r="K465" s="161" t="s">
        <v>395</v>
      </c>
      <c r="L465" s="141" t="s">
        <v>712</v>
      </c>
      <c r="M465" s="181" t="s">
        <v>654</v>
      </c>
      <c r="N465" s="91" t="s">
        <v>150</v>
      </c>
    </row>
    <row r="466" spans="1:14" s="88" customFormat="1" ht="45" hidden="1" customHeight="1">
      <c r="A466" s="87">
        <v>1</v>
      </c>
      <c r="B466" s="99" t="s">
        <v>441</v>
      </c>
      <c r="C466" s="100" t="s">
        <v>862</v>
      </c>
      <c r="D466" s="100" t="s">
        <v>151</v>
      </c>
      <c r="E466" s="100" t="s">
        <v>130</v>
      </c>
      <c r="F466" s="110">
        <v>40057</v>
      </c>
      <c r="G466" s="102">
        <v>846.59</v>
      </c>
      <c r="H466" s="103" t="s">
        <v>102</v>
      </c>
      <c r="I466" s="102"/>
      <c r="J466" s="25" t="s">
        <v>1259</v>
      </c>
      <c r="K466" s="100" t="s">
        <v>396</v>
      </c>
      <c r="L466" s="109" t="s">
        <v>712</v>
      </c>
      <c r="M466" s="106" t="s">
        <v>654</v>
      </c>
      <c r="N466" s="91" t="s">
        <v>150</v>
      </c>
    </row>
    <row r="467" spans="1:14" s="88" customFormat="1" ht="45" hidden="1" customHeight="1">
      <c r="A467" s="87">
        <v>1</v>
      </c>
      <c r="B467" s="99" t="s">
        <v>62</v>
      </c>
      <c r="C467" s="112" t="s">
        <v>1187</v>
      </c>
      <c r="D467" s="100" t="s">
        <v>127</v>
      </c>
      <c r="E467" s="100" t="s">
        <v>1549</v>
      </c>
      <c r="F467" s="110">
        <v>38943</v>
      </c>
      <c r="G467" s="102">
        <v>2034.08</v>
      </c>
      <c r="H467" s="103">
        <v>1</v>
      </c>
      <c r="I467" s="102"/>
      <c r="J467" s="17" t="s">
        <v>1550</v>
      </c>
      <c r="K467" s="104" t="s">
        <v>395</v>
      </c>
      <c r="L467" s="109" t="s">
        <v>712</v>
      </c>
      <c r="M467" s="106" t="s">
        <v>505</v>
      </c>
      <c r="N467" s="91" t="s">
        <v>713</v>
      </c>
    </row>
    <row r="468" spans="1:14" s="88" customFormat="1" ht="45" hidden="1" customHeight="1">
      <c r="A468" s="87">
        <v>1</v>
      </c>
      <c r="B468" s="99" t="s">
        <v>8</v>
      </c>
      <c r="C468" s="100" t="s">
        <v>1205</v>
      </c>
      <c r="D468" s="100" t="s">
        <v>116</v>
      </c>
      <c r="E468" s="100" t="s">
        <v>92</v>
      </c>
      <c r="F468" s="110">
        <v>33196</v>
      </c>
      <c r="G468" s="102">
        <v>589.27</v>
      </c>
      <c r="H468" s="103">
        <v>1</v>
      </c>
      <c r="I468" s="102"/>
      <c r="J468" s="25" t="s">
        <v>1259</v>
      </c>
      <c r="K468" s="104" t="s">
        <v>396</v>
      </c>
      <c r="L468" s="105" t="s">
        <v>712</v>
      </c>
      <c r="M468" s="193" t="s">
        <v>505</v>
      </c>
      <c r="N468" s="91" t="s">
        <v>150</v>
      </c>
    </row>
    <row r="469" spans="1:14" s="88" customFormat="1" ht="45" hidden="1" customHeight="1">
      <c r="A469" s="87">
        <v>1</v>
      </c>
      <c r="B469" s="99" t="s">
        <v>797</v>
      </c>
      <c r="C469" s="100" t="s">
        <v>341</v>
      </c>
      <c r="D469" s="100" t="s">
        <v>110</v>
      </c>
      <c r="E469" s="100" t="s">
        <v>518</v>
      </c>
      <c r="F469" s="110">
        <v>41141</v>
      </c>
      <c r="G469" s="102">
        <v>715.02</v>
      </c>
      <c r="H469" s="103" t="s">
        <v>714</v>
      </c>
      <c r="I469" s="102"/>
      <c r="J469" s="25" t="s">
        <v>1259</v>
      </c>
      <c r="K469" s="146" t="s">
        <v>396</v>
      </c>
      <c r="L469" s="208" t="s">
        <v>712</v>
      </c>
      <c r="M469" s="106" t="s">
        <v>505</v>
      </c>
      <c r="N469" s="91" t="s">
        <v>150</v>
      </c>
    </row>
    <row r="470" spans="1:14" s="88" customFormat="1" ht="45" hidden="1" customHeight="1">
      <c r="A470" s="87">
        <v>1</v>
      </c>
      <c r="B470" s="99" t="s">
        <v>64</v>
      </c>
      <c r="C470" s="100" t="s">
        <v>1188</v>
      </c>
      <c r="D470" s="100" t="s">
        <v>107</v>
      </c>
      <c r="E470" s="100" t="s">
        <v>95</v>
      </c>
      <c r="F470" s="110">
        <v>38808</v>
      </c>
      <c r="G470" s="102">
        <v>1240.68</v>
      </c>
      <c r="H470" s="103">
        <v>1</v>
      </c>
      <c r="I470" s="102"/>
      <c r="J470" s="25" t="s">
        <v>1259</v>
      </c>
      <c r="K470" s="104" t="s">
        <v>396</v>
      </c>
      <c r="L470" s="105" t="s">
        <v>712</v>
      </c>
      <c r="M470" s="106" t="s">
        <v>505</v>
      </c>
      <c r="N470" s="91" t="s">
        <v>150</v>
      </c>
    </row>
    <row r="471" spans="1:14" s="88" customFormat="1" ht="45" customHeight="1">
      <c r="A471" s="87">
        <v>1</v>
      </c>
      <c r="B471" s="99" t="s">
        <v>863</v>
      </c>
      <c r="C471" s="100" t="s">
        <v>1189</v>
      </c>
      <c r="D471" s="100" t="s">
        <v>136</v>
      </c>
      <c r="E471" s="100" t="s">
        <v>1190</v>
      </c>
      <c r="F471" s="110">
        <v>39532</v>
      </c>
      <c r="G471" s="102">
        <v>2645.64</v>
      </c>
      <c r="H471" s="103">
        <v>5</v>
      </c>
      <c r="I471" s="102">
        <f>2645.64*0.8</f>
        <v>2116.5120000000002</v>
      </c>
      <c r="J471" s="17" t="s">
        <v>1551</v>
      </c>
      <c r="K471" s="104" t="s">
        <v>395</v>
      </c>
      <c r="L471" s="109" t="s">
        <v>712</v>
      </c>
      <c r="M471" s="106" t="s">
        <v>505</v>
      </c>
      <c r="N471" s="91" t="s">
        <v>150</v>
      </c>
    </row>
    <row r="472" spans="1:14" s="88" customFormat="1" ht="45" hidden="1" customHeight="1">
      <c r="A472" s="87">
        <v>1</v>
      </c>
      <c r="B472" s="99" t="s">
        <v>864</v>
      </c>
      <c r="C472" s="100" t="s">
        <v>865</v>
      </c>
      <c r="D472" s="100" t="s">
        <v>149</v>
      </c>
      <c r="E472" s="100" t="s">
        <v>1191</v>
      </c>
      <c r="F472" s="110">
        <v>41031</v>
      </c>
      <c r="G472" s="102">
        <v>1003.4</v>
      </c>
      <c r="H472" s="103" t="s">
        <v>714</v>
      </c>
      <c r="I472" s="102"/>
      <c r="J472" s="25" t="s">
        <v>1259</v>
      </c>
      <c r="K472" s="104" t="s">
        <v>396</v>
      </c>
      <c r="L472" s="109" t="s">
        <v>712</v>
      </c>
      <c r="M472" s="106" t="s">
        <v>505</v>
      </c>
      <c r="N472" s="91" t="s">
        <v>150</v>
      </c>
    </row>
    <row r="473" spans="1:14" s="88" customFormat="1" ht="45" hidden="1" customHeight="1">
      <c r="A473" s="87">
        <v>1</v>
      </c>
      <c r="B473" s="99" t="s">
        <v>1192</v>
      </c>
      <c r="C473" s="100" t="s">
        <v>1193</v>
      </c>
      <c r="D473" s="100" t="s">
        <v>107</v>
      </c>
      <c r="E473" s="100" t="s">
        <v>336</v>
      </c>
      <c r="F473" s="110">
        <v>30078</v>
      </c>
      <c r="G473" s="102">
        <v>1240.68</v>
      </c>
      <c r="H473" s="103">
        <v>1</v>
      </c>
      <c r="I473" s="102"/>
      <c r="J473" s="25" t="s">
        <v>1259</v>
      </c>
      <c r="K473" s="104" t="s">
        <v>396</v>
      </c>
      <c r="L473" s="109" t="s">
        <v>712</v>
      </c>
      <c r="M473" s="106" t="s">
        <v>505</v>
      </c>
      <c r="N473" s="91" t="s">
        <v>150</v>
      </c>
    </row>
    <row r="474" spans="1:14" s="88" customFormat="1" ht="45" hidden="1" customHeight="1">
      <c r="A474" s="87">
        <v>1</v>
      </c>
      <c r="B474" s="99" t="s">
        <v>74</v>
      </c>
      <c r="C474" s="100" t="s">
        <v>1194</v>
      </c>
      <c r="D474" s="100" t="s">
        <v>246</v>
      </c>
      <c r="E474" s="100" t="s">
        <v>1195</v>
      </c>
      <c r="F474" s="110">
        <v>38491</v>
      </c>
      <c r="G474" s="102">
        <v>1400</v>
      </c>
      <c r="H474" s="103" t="s">
        <v>714</v>
      </c>
      <c r="I474" s="102"/>
      <c r="J474" s="25" t="s">
        <v>1259</v>
      </c>
      <c r="K474" s="142" t="s">
        <v>396</v>
      </c>
      <c r="L474" s="109" t="s">
        <v>712</v>
      </c>
      <c r="M474" s="106" t="s">
        <v>505</v>
      </c>
      <c r="N474" s="91" t="s">
        <v>150</v>
      </c>
    </row>
    <row r="475" spans="1:14" s="88" customFormat="1" ht="45" customHeight="1">
      <c r="A475" s="87">
        <v>1</v>
      </c>
      <c r="B475" s="99" t="s">
        <v>411</v>
      </c>
      <c r="C475" s="100" t="s">
        <v>1196</v>
      </c>
      <c r="D475" s="100" t="s">
        <v>149</v>
      </c>
      <c r="E475" s="100" t="s">
        <v>609</v>
      </c>
      <c r="F475" s="110">
        <v>40057</v>
      </c>
      <c r="G475" s="102">
        <v>1006.4</v>
      </c>
      <c r="H475" s="103">
        <v>3</v>
      </c>
      <c r="I475" s="102">
        <f>1006.4*0.9</f>
        <v>905.76</v>
      </c>
      <c r="J475" s="25" t="s">
        <v>1259</v>
      </c>
      <c r="K475" s="104" t="s">
        <v>396</v>
      </c>
      <c r="L475" s="105" t="s">
        <v>712</v>
      </c>
      <c r="M475" s="106" t="s">
        <v>505</v>
      </c>
      <c r="N475" s="91" t="s">
        <v>150</v>
      </c>
    </row>
    <row r="476" spans="1:14" s="88" customFormat="1" ht="45" hidden="1" customHeight="1">
      <c r="A476" s="87">
        <v>1</v>
      </c>
      <c r="B476" s="99" t="s">
        <v>1197</v>
      </c>
      <c r="C476" s="100" t="s">
        <v>1198</v>
      </c>
      <c r="D476" s="100" t="s">
        <v>149</v>
      </c>
      <c r="E476" s="100" t="s">
        <v>108</v>
      </c>
      <c r="F476" s="110">
        <v>32910</v>
      </c>
      <c r="G476" s="102">
        <v>1003.4</v>
      </c>
      <c r="H476" s="103">
        <v>1</v>
      </c>
      <c r="I476" s="102"/>
      <c r="J476" s="25" t="s">
        <v>1259</v>
      </c>
      <c r="K476" s="104" t="s">
        <v>396</v>
      </c>
      <c r="L476" s="109" t="s">
        <v>712</v>
      </c>
      <c r="M476" s="106" t="s">
        <v>505</v>
      </c>
      <c r="N476" s="91" t="s">
        <v>150</v>
      </c>
    </row>
    <row r="477" spans="1:14" s="88" customFormat="1" ht="45" hidden="1" customHeight="1">
      <c r="A477" s="87">
        <v>1</v>
      </c>
      <c r="B477" s="99" t="s">
        <v>668</v>
      </c>
      <c r="C477" s="100" t="s">
        <v>480</v>
      </c>
      <c r="D477" s="100" t="s">
        <v>151</v>
      </c>
      <c r="E477" s="100" t="s">
        <v>1552</v>
      </c>
      <c r="F477" s="110">
        <v>40602</v>
      </c>
      <c r="G477" s="102">
        <v>800</v>
      </c>
      <c r="H477" s="103">
        <v>1</v>
      </c>
      <c r="I477" s="102"/>
      <c r="J477" s="25" t="s">
        <v>1259</v>
      </c>
      <c r="K477" s="104" t="s">
        <v>396</v>
      </c>
      <c r="L477" s="109" t="s">
        <v>712</v>
      </c>
      <c r="M477" s="106" t="s">
        <v>505</v>
      </c>
      <c r="N477" s="91" t="s">
        <v>150</v>
      </c>
    </row>
    <row r="478" spans="1:14" s="88" customFormat="1" ht="45" hidden="1" customHeight="1">
      <c r="A478" s="87">
        <v>1</v>
      </c>
      <c r="B478" s="99" t="s">
        <v>399</v>
      </c>
      <c r="C478" s="100" t="s">
        <v>1202</v>
      </c>
      <c r="D478" s="100" t="s">
        <v>246</v>
      </c>
      <c r="E478" s="100" t="s">
        <v>1203</v>
      </c>
      <c r="F478" s="110">
        <v>40057</v>
      </c>
      <c r="G478" s="102">
        <v>1575.32</v>
      </c>
      <c r="H478" s="103">
        <v>1</v>
      </c>
      <c r="I478" s="102"/>
      <c r="J478" s="17" t="s">
        <v>1553</v>
      </c>
      <c r="K478" s="104" t="s">
        <v>395</v>
      </c>
      <c r="L478" s="109" t="s">
        <v>712</v>
      </c>
      <c r="M478" s="106" t="s">
        <v>505</v>
      </c>
      <c r="N478" s="91" t="s">
        <v>150</v>
      </c>
    </row>
    <row r="479" spans="1:14" s="88" customFormat="1" ht="45" hidden="1" customHeight="1">
      <c r="A479" s="87">
        <v>1</v>
      </c>
      <c r="B479" s="99" t="s">
        <v>1554</v>
      </c>
      <c r="C479" s="100" t="s">
        <v>350</v>
      </c>
      <c r="D479" s="100" t="s">
        <v>110</v>
      </c>
      <c r="E479" s="100" t="s">
        <v>103</v>
      </c>
      <c r="F479" s="110">
        <v>41351</v>
      </c>
      <c r="G479" s="102">
        <v>715.02</v>
      </c>
      <c r="H479" s="103" t="s">
        <v>102</v>
      </c>
      <c r="I479" s="102"/>
      <c r="J479" s="25" t="s">
        <v>1555</v>
      </c>
      <c r="K479" s="104" t="s">
        <v>396</v>
      </c>
      <c r="L479" s="105" t="s">
        <v>712</v>
      </c>
      <c r="M479" s="106" t="s">
        <v>505</v>
      </c>
      <c r="N479" s="91" t="s">
        <v>150</v>
      </c>
    </row>
    <row r="480" spans="1:14" s="88" customFormat="1" ht="45" hidden="1" customHeight="1">
      <c r="A480" s="87">
        <v>1</v>
      </c>
      <c r="B480" s="99" t="s">
        <v>129</v>
      </c>
      <c r="C480" s="100" t="s">
        <v>1204</v>
      </c>
      <c r="D480" s="100" t="s">
        <v>110</v>
      </c>
      <c r="E480" s="100" t="s">
        <v>517</v>
      </c>
      <c r="F480" s="101">
        <v>39290</v>
      </c>
      <c r="G480" s="102">
        <v>715.02</v>
      </c>
      <c r="H480" s="103" t="s">
        <v>714</v>
      </c>
      <c r="I480" s="102"/>
      <c r="J480" s="25" t="s">
        <v>1259</v>
      </c>
      <c r="K480" s="104" t="s">
        <v>396</v>
      </c>
      <c r="L480" s="109" t="s">
        <v>712</v>
      </c>
      <c r="M480" s="106" t="s">
        <v>505</v>
      </c>
      <c r="N480" s="91" t="s">
        <v>150</v>
      </c>
    </row>
    <row r="481" spans="1:14" s="88" customFormat="1" ht="45" hidden="1" customHeight="1">
      <c r="A481" s="87">
        <v>1</v>
      </c>
      <c r="B481" s="145" t="s">
        <v>625</v>
      </c>
      <c r="C481" s="100" t="s">
        <v>1556</v>
      </c>
      <c r="D481" s="100" t="s">
        <v>116</v>
      </c>
      <c r="E481" s="100" t="s">
        <v>518</v>
      </c>
      <c r="F481" s="110">
        <v>40862</v>
      </c>
      <c r="G481" s="102">
        <v>589.27</v>
      </c>
      <c r="H481" s="103" t="s">
        <v>714</v>
      </c>
      <c r="I481" s="102"/>
      <c r="J481" s="17" t="s">
        <v>1557</v>
      </c>
      <c r="K481" s="104" t="s">
        <v>395</v>
      </c>
      <c r="L481" s="105" t="s">
        <v>712</v>
      </c>
      <c r="M481" s="106" t="s">
        <v>505</v>
      </c>
      <c r="N481" s="91" t="s">
        <v>150</v>
      </c>
    </row>
    <row r="482" spans="1:14" s="88" customFormat="1" ht="45" hidden="1" customHeight="1">
      <c r="A482" s="87">
        <v>1</v>
      </c>
      <c r="B482" s="145" t="s">
        <v>1613</v>
      </c>
      <c r="C482" s="100" t="s">
        <v>185</v>
      </c>
      <c r="D482" s="100" t="s">
        <v>310</v>
      </c>
      <c r="E482" s="100" t="s">
        <v>518</v>
      </c>
      <c r="F482" s="101">
        <v>42776</v>
      </c>
      <c r="G482" s="102">
        <v>397.27</v>
      </c>
      <c r="H482" s="103" t="s">
        <v>714</v>
      </c>
      <c r="I482" s="102"/>
      <c r="J482" s="17" t="s">
        <v>1612</v>
      </c>
      <c r="K482" s="142" t="s">
        <v>396</v>
      </c>
      <c r="L482" s="109" t="s">
        <v>712</v>
      </c>
      <c r="M482" s="106" t="s">
        <v>505</v>
      </c>
      <c r="N482" s="91" t="s">
        <v>150</v>
      </c>
    </row>
    <row r="483" spans="1:14" s="88" customFormat="1" ht="45" hidden="1" customHeight="1">
      <c r="A483" s="87">
        <v>1</v>
      </c>
      <c r="B483" s="147" t="s">
        <v>666</v>
      </c>
      <c r="C483" s="100" t="s">
        <v>867</v>
      </c>
      <c r="D483" s="100" t="s">
        <v>246</v>
      </c>
      <c r="E483" s="106" t="s">
        <v>175</v>
      </c>
      <c r="F483" s="110">
        <v>40575</v>
      </c>
      <c r="G483" s="102">
        <v>1500</v>
      </c>
      <c r="H483" s="103" t="s">
        <v>102</v>
      </c>
      <c r="I483" s="102"/>
      <c r="J483" s="25" t="s">
        <v>1259</v>
      </c>
      <c r="K483" s="142" t="s">
        <v>396</v>
      </c>
      <c r="L483" s="109" t="s">
        <v>712</v>
      </c>
      <c r="M483" s="193" t="s">
        <v>505</v>
      </c>
      <c r="N483" s="91" t="s">
        <v>150</v>
      </c>
    </row>
    <row r="484" spans="1:14" s="88" customFormat="1" ht="45" hidden="1" customHeight="1">
      <c r="A484" s="87">
        <v>1</v>
      </c>
      <c r="B484" s="99" t="s">
        <v>479</v>
      </c>
      <c r="C484" s="100" t="s">
        <v>1206</v>
      </c>
      <c r="D484" s="100" t="s">
        <v>151</v>
      </c>
      <c r="E484" s="100" t="s">
        <v>95</v>
      </c>
      <c r="F484" s="110">
        <v>40287</v>
      </c>
      <c r="G484" s="102">
        <v>846.59</v>
      </c>
      <c r="H484" s="103" t="s">
        <v>102</v>
      </c>
      <c r="I484" s="102"/>
      <c r="J484" s="17" t="s">
        <v>1558</v>
      </c>
      <c r="K484" s="100" t="s">
        <v>395</v>
      </c>
      <c r="L484" s="105" t="s">
        <v>712</v>
      </c>
      <c r="M484" s="106" t="s">
        <v>505</v>
      </c>
      <c r="N484" s="91" t="s">
        <v>713</v>
      </c>
    </row>
    <row r="485" spans="1:14" s="88" customFormat="1" ht="45" hidden="1" customHeight="1">
      <c r="A485" s="87">
        <v>1</v>
      </c>
      <c r="B485" s="99" t="s">
        <v>667</v>
      </c>
      <c r="C485" s="100" t="s">
        <v>1207</v>
      </c>
      <c r="D485" s="100" t="s">
        <v>151</v>
      </c>
      <c r="E485" s="100" t="s">
        <v>138</v>
      </c>
      <c r="F485" s="110">
        <v>40422</v>
      </c>
      <c r="G485" s="102">
        <v>846.59</v>
      </c>
      <c r="H485" s="103" t="s">
        <v>102</v>
      </c>
      <c r="I485" s="102"/>
      <c r="J485" s="25" t="s">
        <v>1259</v>
      </c>
      <c r="K485" s="104" t="s">
        <v>396</v>
      </c>
      <c r="L485" s="109" t="s">
        <v>712</v>
      </c>
      <c r="M485" s="193" t="s">
        <v>505</v>
      </c>
      <c r="N485" s="91" t="s">
        <v>713</v>
      </c>
    </row>
    <row r="486" spans="1:14" s="88" customFormat="1" ht="45" hidden="1" customHeight="1">
      <c r="A486" s="87">
        <v>1</v>
      </c>
      <c r="B486" s="99" t="s">
        <v>397</v>
      </c>
      <c r="C486" s="100" t="s">
        <v>1209</v>
      </c>
      <c r="D486" s="100" t="s">
        <v>107</v>
      </c>
      <c r="E486" s="100" t="s">
        <v>138</v>
      </c>
      <c r="F486" s="101">
        <v>39891</v>
      </c>
      <c r="G486" s="102">
        <v>1286</v>
      </c>
      <c r="H486" s="103">
        <v>1</v>
      </c>
      <c r="I486" s="102"/>
      <c r="J486" s="25" t="s">
        <v>1259</v>
      </c>
      <c r="K486" s="104" t="s">
        <v>396</v>
      </c>
      <c r="L486" s="105" t="s">
        <v>712</v>
      </c>
      <c r="M486" s="106" t="s">
        <v>505</v>
      </c>
      <c r="N486" s="91" t="s">
        <v>713</v>
      </c>
    </row>
    <row r="487" spans="1:14" s="88" customFormat="1" ht="45" hidden="1" customHeight="1">
      <c r="A487" s="87">
        <v>1</v>
      </c>
      <c r="B487" s="99" t="s">
        <v>15</v>
      </c>
      <c r="C487" s="100" t="s">
        <v>111</v>
      </c>
      <c r="D487" s="188" t="s">
        <v>116</v>
      </c>
      <c r="E487" s="100" t="s">
        <v>92</v>
      </c>
      <c r="F487" s="110">
        <v>34274</v>
      </c>
      <c r="G487" s="102">
        <v>589.27</v>
      </c>
      <c r="H487" s="103">
        <v>1</v>
      </c>
      <c r="I487" s="102"/>
      <c r="J487" s="25" t="s">
        <v>1259</v>
      </c>
      <c r="K487" s="104" t="s">
        <v>396</v>
      </c>
      <c r="L487" s="105" t="s">
        <v>712</v>
      </c>
      <c r="M487" s="106" t="s">
        <v>505</v>
      </c>
      <c r="N487" s="118" t="s">
        <v>150</v>
      </c>
    </row>
    <row r="488" spans="1:14" s="88" customFormat="1" ht="45" hidden="1" customHeight="1">
      <c r="A488" s="87">
        <v>1</v>
      </c>
      <c r="B488" s="113" t="s">
        <v>420</v>
      </c>
      <c r="C488" s="112" t="s">
        <v>258</v>
      </c>
      <c r="D488" s="112" t="s">
        <v>151</v>
      </c>
      <c r="E488" s="112" t="s">
        <v>1210</v>
      </c>
      <c r="F488" s="110">
        <v>39904</v>
      </c>
      <c r="G488" s="114">
        <v>823.75</v>
      </c>
      <c r="H488" s="115">
        <v>1</v>
      </c>
      <c r="I488" s="114"/>
      <c r="J488" s="25" t="s">
        <v>1559</v>
      </c>
      <c r="K488" s="108" t="s">
        <v>395</v>
      </c>
      <c r="L488" s="119" t="s">
        <v>712</v>
      </c>
      <c r="M488" s="117" t="s">
        <v>505</v>
      </c>
      <c r="N488" s="91" t="s">
        <v>150</v>
      </c>
    </row>
    <row r="489" spans="1:14" s="88" customFormat="1" ht="45" hidden="1" customHeight="1">
      <c r="A489" s="87">
        <v>1</v>
      </c>
      <c r="B489" s="99" t="s">
        <v>707</v>
      </c>
      <c r="C489" s="100" t="s">
        <v>142</v>
      </c>
      <c r="D489" s="100" t="s">
        <v>112</v>
      </c>
      <c r="E489" s="100" t="s">
        <v>108</v>
      </c>
      <c r="F489" s="110">
        <v>36586</v>
      </c>
      <c r="G489" s="102">
        <v>641.11</v>
      </c>
      <c r="H489" s="103">
        <v>1</v>
      </c>
      <c r="I489" s="102"/>
      <c r="J489" s="25" t="s">
        <v>1259</v>
      </c>
      <c r="K489" s="104" t="s">
        <v>396</v>
      </c>
      <c r="L489" s="105" t="s">
        <v>712</v>
      </c>
      <c r="M489" s="117" t="s">
        <v>505</v>
      </c>
      <c r="N489" s="91" t="s">
        <v>150</v>
      </c>
    </row>
    <row r="490" spans="1:14" s="88" customFormat="1" ht="45" hidden="1" customHeight="1">
      <c r="A490" s="87">
        <v>1</v>
      </c>
      <c r="B490" s="99" t="s">
        <v>422</v>
      </c>
      <c r="C490" s="100" t="s">
        <v>1211</v>
      </c>
      <c r="D490" s="100" t="s">
        <v>151</v>
      </c>
      <c r="E490" s="100" t="s">
        <v>237</v>
      </c>
      <c r="F490" s="110">
        <v>39904</v>
      </c>
      <c r="G490" s="102">
        <v>823.75</v>
      </c>
      <c r="H490" s="103">
        <v>1</v>
      </c>
      <c r="I490" s="102"/>
      <c r="J490" s="17" t="s">
        <v>1560</v>
      </c>
      <c r="K490" s="120" t="s">
        <v>395</v>
      </c>
      <c r="L490" s="109" t="s">
        <v>712</v>
      </c>
      <c r="M490" s="106" t="s">
        <v>505</v>
      </c>
      <c r="N490" s="91" t="s">
        <v>150</v>
      </c>
    </row>
    <row r="491" spans="1:14" s="88" customFormat="1" ht="45" hidden="1" customHeight="1">
      <c r="A491" s="87">
        <v>1</v>
      </c>
      <c r="B491" s="99" t="s">
        <v>870</v>
      </c>
      <c r="C491" s="100" t="s">
        <v>419</v>
      </c>
      <c r="D491" s="100" t="s">
        <v>112</v>
      </c>
      <c r="E491" s="100" t="s">
        <v>869</v>
      </c>
      <c r="F491" s="110">
        <v>41396</v>
      </c>
      <c r="G491" s="102">
        <v>641.11</v>
      </c>
      <c r="H491" s="103">
        <v>1</v>
      </c>
      <c r="I491" s="102"/>
      <c r="J491" s="25" t="s">
        <v>1259</v>
      </c>
      <c r="K491" s="120" t="s">
        <v>396</v>
      </c>
      <c r="L491" s="109" t="s">
        <v>712</v>
      </c>
      <c r="M491" s="106" t="s">
        <v>505</v>
      </c>
      <c r="N491" s="91" t="s">
        <v>150</v>
      </c>
    </row>
    <row r="492" spans="1:14" s="88" customFormat="1" ht="45" hidden="1" customHeight="1">
      <c r="A492" s="87">
        <v>1</v>
      </c>
      <c r="B492" s="99" t="s">
        <v>1208</v>
      </c>
      <c r="C492" s="100" t="s">
        <v>419</v>
      </c>
      <c r="D492" s="100" t="s">
        <v>151</v>
      </c>
      <c r="E492" s="100" t="s">
        <v>7</v>
      </c>
      <c r="F492" s="110">
        <v>40182</v>
      </c>
      <c r="G492" s="102">
        <v>823.75</v>
      </c>
      <c r="H492" s="103">
        <v>1</v>
      </c>
      <c r="I492" s="102"/>
      <c r="J492" s="17" t="s">
        <v>1561</v>
      </c>
      <c r="K492" s="120" t="s">
        <v>395</v>
      </c>
      <c r="L492" s="109" t="s">
        <v>712</v>
      </c>
      <c r="M492" s="106" t="s">
        <v>505</v>
      </c>
      <c r="N492" s="91" t="s">
        <v>150</v>
      </c>
    </row>
    <row r="493" spans="1:14" s="3" customFormat="1" ht="45.95" hidden="1" customHeight="1">
      <c r="A493" s="60">
        <v>1</v>
      </c>
      <c r="B493" s="8" t="s">
        <v>1562</v>
      </c>
      <c r="C493" s="9" t="s">
        <v>419</v>
      </c>
      <c r="D493" s="9" t="s">
        <v>112</v>
      </c>
      <c r="E493" s="9" t="s">
        <v>1563</v>
      </c>
      <c r="F493" s="18">
        <v>42411</v>
      </c>
      <c r="G493" s="11">
        <v>641.11</v>
      </c>
      <c r="H493" s="19">
        <v>1</v>
      </c>
      <c r="I493" s="11"/>
      <c r="J493" s="17" t="s">
        <v>1564</v>
      </c>
      <c r="K493" s="29" t="s">
        <v>398</v>
      </c>
      <c r="L493" s="51" t="s">
        <v>1264</v>
      </c>
      <c r="M493" s="15" t="s">
        <v>505</v>
      </c>
      <c r="N493" s="16" t="s">
        <v>150</v>
      </c>
    </row>
    <row r="494" spans="1:14" s="88" customFormat="1" ht="45" hidden="1" customHeight="1">
      <c r="A494" s="87">
        <v>1</v>
      </c>
      <c r="B494" s="99" t="s">
        <v>416</v>
      </c>
      <c r="C494" s="100" t="s">
        <v>415</v>
      </c>
      <c r="D494" s="100" t="s">
        <v>112</v>
      </c>
      <c r="E494" s="100" t="s">
        <v>334</v>
      </c>
      <c r="F494" s="110">
        <v>39904</v>
      </c>
      <c r="G494" s="102">
        <v>640.82000000000005</v>
      </c>
      <c r="H494" s="103">
        <v>1</v>
      </c>
      <c r="I494" s="102"/>
      <c r="J494" s="17" t="s">
        <v>1565</v>
      </c>
      <c r="K494" s="120" t="s">
        <v>395</v>
      </c>
      <c r="L494" s="109" t="s">
        <v>712</v>
      </c>
      <c r="M494" s="106" t="s">
        <v>505</v>
      </c>
      <c r="N494" s="91" t="s">
        <v>150</v>
      </c>
    </row>
    <row r="495" spans="1:14" s="88" customFormat="1" ht="45" hidden="1" customHeight="1">
      <c r="A495" s="87">
        <v>1</v>
      </c>
      <c r="B495" s="99" t="s">
        <v>418</v>
      </c>
      <c r="C495" s="100" t="s">
        <v>415</v>
      </c>
      <c r="D495" s="100" t="s">
        <v>112</v>
      </c>
      <c r="E495" s="100" t="s">
        <v>1212</v>
      </c>
      <c r="F495" s="110">
        <v>39904</v>
      </c>
      <c r="G495" s="102">
        <v>640.82000000000005</v>
      </c>
      <c r="H495" s="103">
        <v>1</v>
      </c>
      <c r="I495" s="102"/>
      <c r="J495" s="17" t="s">
        <v>1566</v>
      </c>
      <c r="K495" s="120" t="s">
        <v>395</v>
      </c>
      <c r="L495" s="109" t="s">
        <v>712</v>
      </c>
      <c r="M495" s="106" t="s">
        <v>505</v>
      </c>
      <c r="N495" s="91" t="s">
        <v>150</v>
      </c>
    </row>
    <row r="496" spans="1:14" s="88" customFormat="1" ht="45" hidden="1" customHeight="1">
      <c r="A496" s="87">
        <v>1</v>
      </c>
      <c r="B496" s="99" t="s">
        <v>417</v>
      </c>
      <c r="C496" s="100" t="s">
        <v>415</v>
      </c>
      <c r="D496" s="100" t="s">
        <v>112</v>
      </c>
      <c r="E496" s="100" t="s">
        <v>518</v>
      </c>
      <c r="F496" s="110">
        <v>39904</v>
      </c>
      <c r="G496" s="102">
        <v>640.82000000000005</v>
      </c>
      <c r="H496" s="103">
        <v>1</v>
      </c>
      <c r="I496" s="102"/>
      <c r="J496" s="17" t="s">
        <v>1567</v>
      </c>
      <c r="K496" s="120" t="s">
        <v>395</v>
      </c>
      <c r="L496" s="109" t="s">
        <v>712</v>
      </c>
      <c r="M496" s="106" t="s">
        <v>505</v>
      </c>
      <c r="N496" s="91" t="s">
        <v>150</v>
      </c>
    </row>
    <row r="497" spans="1:14" s="88" customFormat="1" ht="45" hidden="1" customHeight="1">
      <c r="A497" s="87">
        <v>1</v>
      </c>
      <c r="B497" s="99" t="s">
        <v>669</v>
      </c>
      <c r="C497" s="100" t="s">
        <v>670</v>
      </c>
      <c r="D497" s="100" t="s">
        <v>310</v>
      </c>
      <c r="E497" s="100" t="s">
        <v>95</v>
      </c>
      <c r="F497" s="101">
        <v>40665</v>
      </c>
      <c r="G497" s="102">
        <v>397.27</v>
      </c>
      <c r="H497" s="103" t="s">
        <v>102</v>
      </c>
      <c r="I497" s="102"/>
      <c r="J497" s="17" t="s">
        <v>1568</v>
      </c>
      <c r="K497" s="120" t="s">
        <v>396</v>
      </c>
      <c r="L497" s="109" t="s">
        <v>712</v>
      </c>
      <c r="M497" s="106" t="s">
        <v>505</v>
      </c>
      <c r="N497" s="91" t="s">
        <v>150</v>
      </c>
    </row>
    <row r="498" spans="1:14" s="88" customFormat="1" ht="45" hidden="1" customHeight="1">
      <c r="A498" s="87">
        <v>1</v>
      </c>
      <c r="B498" s="99" t="s">
        <v>871</v>
      </c>
      <c r="C498" s="100" t="s">
        <v>671</v>
      </c>
      <c r="D498" s="100" t="s">
        <v>672</v>
      </c>
      <c r="E498" s="100" t="s">
        <v>872</v>
      </c>
      <c r="F498" s="110">
        <v>41306</v>
      </c>
      <c r="G498" s="102">
        <v>474.29</v>
      </c>
      <c r="H498" s="103" t="s">
        <v>102</v>
      </c>
      <c r="I498" s="102"/>
      <c r="J498" s="25" t="s">
        <v>1259</v>
      </c>
      <c r="K498" s="120" t="s">
        <v>396</v>
      </c>
      <c r="L498" s="109" t="s">
        <v>712</v>
      </c>
      <c r="M498" s="106" t="s">
        <v>505</v>
      </c>
      <c r="N498" s="91" t="s">
        <v>150</v>
      </c>
    </row>
    <row r="499" spans="1:14" s="88" customFormat="1" ht="45" hidden="1" customHeight="1">
      <c r="A499" s="87">
        <v>1</v>
      </c>
      <c r="B499" s="99" t="s">
        <v>355</v>
      </c>
      <c r="C499" s="100" t="s">
        <v>356</v>
      </c>
      <c r="D499" s="100" t="s">
        <v>673</v>
      </c>
      <c r="E499" s="100" t="s">
        <v>357</v>
      </c>
      <c r="F499" s="110">
        <v>34950</v>
      </c>
      <c r="G499" s="102">
        <v>485.7</v>
      </c>
      <c r="H499" s="103">
        <v>1</v>
      </c>
      <c r="I499" s="102"/>
      <c r="J499" s="25" t="s">
        <v>1259</v>
      </c>
      <c r="K499" s="100" t="s">
        <v>396</v>
      </c>
      <c r="L499" s="109" t="s">
        <v>712</v>
      </c>
      <c r="M499" s="106" t="s">
        <v>505</v>
      </c>
      <c r="N499" s="91" t="s">
        <v>150</v>
      </c>
    </row>
    <row r="500" spans="1:14" s="88" customFormat="1" ht="45" hidden="1" customHeight="1">
      <c r="A500" s="87">
        <v>1</v>
      </c>
      <c r="B500" s="99" t="s">
        <v>360</v>
      </c>
      <c r="C500" s="100" t="s">
        <v>361</v>
      </c>
      <c r="D500" s="100" t="s">
        <v>44</v>
      </c>
      <c r="E500" s="100" t="s">
        <v>226</v>
      </c>
      <c r="F500" s="110">
        <v>40114</v>
      </c>
      <c r="G500" s="102">
        <v>424.29</v>
      </c>
      <c r="H500" s="103">
        <v>1</v>
      </c>
      <c r="I500" s="102"/>
      <c r="J500" s="25" t="s">
        <v>1259</v>
      </c>
      <c r="K500" s="104" t="s">
        <v>396</v>
      </c>
      <c r="L500" s="91" t="s">
        <v>712</v>
      </c>
      <c r="M500" s="106" t="s">
        <v>505</v>
      </c>
      <c r="N500" s="100" t="s">
        <v>713</v>
      </c>
    </row>
    <row r="501" spans="1:14" s="88" customFormat="1" ht="45" hidden="1" customHeight="1">
      <c r="A501" s="87">
        <v>1</v>
      </c>
      <c r="B501" s="170" t="s">
        <v>1213</v>
      </c>
      <c r="C501" s="100" t="s">
        <v>234</v>
      </c>
      <c r="D501" s="100" t="s">
        <v>116</v>
      </c>
      <c r="E501" s="100" t="s">
        <v>1214</v>
      </c>
      <c r="F501" s="110">
        <v>42297</v>
      </c>
      <c r="G501" s="102">
        <v>589.27</v>
      </c>
      <c r="H501" s="103">
        <v>1</v>
      </c>
      <c r="I501" s="100"/>
      <c r="J501" s="25" t="s">
        <v>1259</v>
      </c>
      <c r="K501" s="100" t="s">
        <v>396</v>
      </c>
      <c r="L501" s="146" t="s">
        <v>712</v>
      </c>
      <c r="M501" s="106" t="s">
        <v>505</v>
      </c>
      <c r="N501" s="91" t="s">
        <v>150</v>
      </c>
    </row>
    <row r="502" spans="1:14" s="88" customFormat="1" ht="45" hidden="1" customHeight="1">
      <c r="A502" s="87">
        <v>1</v>
      </c>
      <c r="B502" s="99" t="s">
        <v>1215</v>
      </c>
      <c r="C502" s="100" t="s">
        <v>1216</v>
      </c>
      <c r="D502" s="100" t="s">
        <v>112</v>
      </c>
      <c r="E502" s="100" t="s">
        <v>1217</v>
      </c>
      <c r="F502" s="110">
        <v>41396</v>
      </c>
      <c r="G502" s="102">
        <v>641.11</v>
      </c>
      <c r="H502" s="103" t="s">
        <v>714</v>
      </c>
      <c r="I502" s="102"/>
      <c r="J502" s="17" t="s">
        <v>1569</v>
      </c>
      <c r="K502" s="120" t="s">
        <v>395</v>
      </c>
      <c r="L502" s="109" t="s">
        <v>712</v>
      </c>
      <c r="M502" s="106" t="s">
        <v>505</v>
      </c>
      <c r="N502" s="91" t="s">
        <v>150</v>
      </c>
    </row>
    <row r="503" spans="1:14" s="88" customFormat="1" ht="45" hidden="1" customHeight="1">
      <c r="A503" s="87">
        <v>1</v>
      </c>
      <c r="B503" s="99" t="s">
        <v>358</v>
      </c>
      <c r="C503" s="100" t="s">
        <v>1218</v>
      </c>
      <c r="D503" s="100" t="s">
        <v>116</v>
      </c>
      <c r="E503" s="100" t="s">
        <v>359</v>
      </c>
      <c r="F503" s="110">
        <v>33664</v>
      </c>
      <c r="G503" s="102">
        <v>589.27</v>
      </c>
      <c r="H503" s="103">
        <v>1</v>
      </c>
      <c r="I503" s="102"/>
      <c r="J503" s="25" t="s">
        <v>1259</v>
      </c>
      <c r="K503" s="104" t="s">
        <v>396</v>
      </c>
      <c r="L503" s="105" t="s">
        <v>712</v>
      </c>
      <c r="M503" s="106" t="s">
        <v>505</v>
      </c>
      <c r="N503" s="91" t="s">
        <v>150</v>
      </c>
    </row>
    <row r="504" spans="1:14" s="88" customFormat="1" ht="45" hidden="1" customHeight="1">
      <c r="A504" s="87">
        <v>1</v>
      </c>
      <c r="B504" s="99" t="s">
        <v>1654</v>
      </c>
      <c r="C504" s="100" t="s">
        <v>1655</v>
      </c>
      <c r="D504" s="100" t="s">
        <v>134</v>
      </c>
      <c r="E504" s="100" t="s">
        <v>95</v>
      </c>
      <c r="F504" s="110">
        <v>42772</v>
      </c>
      <c r="G504" s="102">
        <v>521.72</v>
      </c>
      <c r="H504" s="103">
        <v>1</v>
      </c>
      <c r="I504" s="102"/>
      <c r="J504" s="25" t="s">
        <v>1656</v>
      </c>
      <c r="K504" s="146" t="s">
        <v>395</v>
      </c>
      <c r="L504" s="105" t="s">
        <v>712</v>
      </c>
      <c r="M504" s="106" t="s">
        <v>505</v>
      </c>
      <c r="N504" s="100" t="s">
        <v>713</v>
      </c>
    </row>
    <row r="505" spans="1:14" s="88" customFormat="1" ht="45" hidden="1" customHeight="1">
      <c r="A505" s="87">
        <v>1</v>
      </c>
      <c r="B505" s="99" t="s">
        <v>401</v>
      </c>
      <c r="C505" s="100" t="s">
        <v>674</v>
      </c>
      <c r="D505" s="100" t="s">
        <v>187</v>
      </c>
      <c r="E505" s="100" t="s">
        <v>400</v>
      </c>
      <c r="F505" s="110">
        <v>40009</v>
      </c>
      <c r="G505" s="102">
        <v>3174.76</v>
      </c>
      <c r="H505" s="103">
        <v>1</v>
      </c>
      <c r="I505" s="102"/>
      <c r="J505" s="17" t="s">
        <v>1489</v>
      </c>
      <c r="K505" s="146" t="s">
        <v>395</v>
      </c>
      <c r="L505" s="109" t="s">
        <v>712</v>
      </c>
      <c r="M505" s="106" t="s">
        <v>675</v>
      </c>
      <c r="N505" s="91" t="s">
        <v>713</v>
      </c>
    </row>
    <row r="506" spans="1:14" s="88" customFormat="1" ht="45" hidden="1" customHeight="1">
      <c r="A506" s="87">
        <v>1</v>
      </c>
      <c r="B506" s="99" t="s">
        <v>755</v>
      </c>
      <c r="C506" s="100" t="s">
        <v>142</v>
      </c>
      <c r="D506" s="100" t="s">
        <v>116</v>
      </c>
      <c r="E506" s="100" t="s">
        <v>641</v>
      </c>
      <c r="F506" s="110">
        <v>40987</v>
      </c>
      <c r="G506" s="102">
        <v>589.27</v>
      </c>
      <c r="H506" s="103" t="s">
        <v>714</v>
      </c>
      <c r="I506" s="102"/>
      <c r="J506" s="25" t="s">
        <v>1259</v>
      </c>
      <c r="K506" s="142" t="s">
        <v>396</v>
      </c>
      <c r="L506" s="105" t="s">
        <v>712</v>
      </c>
      <c r="M506" s="106" t="s">
        <v>675</v>
      </c>
      <c r="N506" s="91" t="s">
        <v>150</v>
      </c>
    </row>
    <row r="507" spans="1:14" s="88" customFormat="1" ht="45" hidden="1" customHeight="1">
      <c r="A507" s="87">
        <v>1</v>
      </c>
      <c r="B507" s="99" t="s">
        <v>45</v>
      </c>
      <c r="C507" s="100" t="s">
        <v>873</v>
      </c>
      <c r="D507" s="100" t="s">
        <v>134</v>
      </c>
      <c r="E507" s="100" t="s">
        <v>186</v>
      </c>
      <c r="F507" s="110">
        <v>34700</v>
      </c>
      <c r="G507" s="102">
        <v>521.72</v>
      </c>
      <c r="H507" s="103">
        <v>1</v>
      </c>
      <c r="I507" s="102"/>
      <c r="J507" s="46" t="s">
        <v>1259</v>
      </c>
      <c r="K507" s="142" t="s">
        <v>396</v>
      </c>
      <c r="L507" s="109" t="s">
        <v>712</v>
      </c>
      <c r="M507" s="106" t="s">
        <v>675</v>
      </c>
      <c r="N507" s="91" t="s">
        <v>150</v>
      </c>
    </row>
    <row r="508" spans="1:14" s="88" customFormat="1" ht="45" hidden="1" customHeight="1">
      <c r="A508" s="87">
        <v>1</v>
      </c>
      <c r="B508" s="99" t="s">
        <v>367</v>
      </c>
      <c r="C508" s="100" t="s">
        <v>677</v>
      </c>
      <c r="D508" s="100" t="s">
        <v>144</v>
      </c>
      <c r="E508" s="100" t="s">
        <v>92</v>
      </c>
      <c r="F508" s="110">
        <v>34554</v>
      </c>
      <c r="G508" s="102">
        <v>2380.77</v>
      </c>
      <c r="H508" s="103">
        <v>1</v>
      </c>
      <c r="I508" s="102"/>
      <c r="J508" s="17" t="s">
        <v>1570</v>
      </c>
      <c r="K508" s="142" t="s">
        <v>395</v>
      </c>
      <c r="L508" s="105" t="s">
        <v>712</v>
      </c>
      <c r="M508" s="106" t="s">
        <v>675</v>
      </c>
      <c r="N508" s="91" t="s">
        <v>713</v>
      </c>
    </row>
    <row r="509" spans="1:14" s="88" customFormat="1" ht="45" hidden="1" customHeight="1">
      <c r="A509" s="87">
        <v>1</v>
      </c>
      <c r="B509" s="99" t="s">
        <v>1657</v>
      </c>
      <c r="C509" s="100" t="s">
        <v>142</v>
      </c>
      <c r="D509" s="100" t="s">
        <v>310</v>
      </c>
      <c r="E509" s="100" t="s">
        <v>92</v>
      </c>
      <c r="F509" s="110">
        <v>42789</v>
      </c>
      <c r="G509" s="102">
        <v>397.27</v>
      </c>
      <c r="H509" s="103">
        <v>1</v>
      </c>
      <c r="I509" s="102"/>
      <c r="J509" s="17" t="s">
        <v>1658</v>
      </c>
      <c r="K509" s="142" t="s">
        <v>396</v>
      </c>
      <c r="L509" s="105" t="s">
        <v>712</v>
      </c>
      <c r="M509" s="106" t="s">
        <v>675</v>
      </c>
      <c r="N509" s="91" t="s">
        <v>150</v>
      </c>
    </row>
    <row r="510" spans="1:14" s="88" customFormat="1" ht="45" hidden="1" customHeight="1">
      <c r="A510" s="87">
        <v>1</v>
      </c>
      <c r="B510" s="99" t="s">
        <v>50</v>
      </c>
      <c r="C510" s="100" t="s">
        <v>874</v>
      </c>
      <c r="D510" s="100" t="s">
        <v>149</v>
      </c>
      <c r="E510" s="100" t="s">
        <v>104</v>
      </c>
      <c r="F510" s="110">
        <v>38810</v>
      </c>
      <c r="G510" s="102">
        <v>1003.4</v>
      </c>
      <c r="H510" s="103">
        <v>1</v>
      </c>
      <c r="I510" s="102"/>
      <c r="J510" s="25" t="s">
        <v>469</v>
      </c>
      <c r="K510" s="142" t="s">
        <v>396</v>
      </c>
      <c r="L510" s="105" t="s">
        <v>712</v>
      </c>
      <c r="M510" s="106" t="s">
        <v>675</v>
      </c>
      <c r="N510" s="91" t="s">
        <v>150</v>
      </c>
    </row>
    <row r="511" spans="1:14" s="88" customFormat="1" ht="45" hidden="1" customHeight="1">
      <c r="A511" s="87">
        <v>1</v>
      </c>
      <c r="B511" s="99" t="s">
        <v>379</v>
      </c>
      <c r="C511" s="100" t="s">
        <v>874</v>
      </c>
      <c r="D511" s="100" t="s">
        <v>151</v>
      </c>
      <c r="E511" s="100" t="s">
        <v>138</v>
      </c>
      <c r="F511" s="110">
        <v>34200</v>
      </c>
      <c r="G511" s="102">
        <v>846.59</v>
      </c>
      <c r="H511" s="103">
        <v>1</v>
      </c>
      <c r="I511" s="102"/>
      <c r="J511" s="25" t="s">
        <v>1259</v>
      </c>
      <c r="K511" s="142" t="s">
        <v>396</v>
      </c>
      <c r="L511" s="105" t="s">
        <v>712</v>
      </c>
      <c r="M511" s="106" t="s">
        <v>675</v>
      </c>
      <c r="N511" s="91" t="s">
        <v>150</v>
      </c>
    </row>
    <row r="512" spans="1:14" s="88" customFormat="1" ht="45" hidden="1" customHeight="1">
      <c r="A512" s="87">
        <v>1</v>
      </c>
      <c r="B512" s="99" t="s">
        <v>70</v>
      </c>
      <c r="C512" s="100" t="s">
        <v>874</v>
      </c>
      <c r="D512" s="100" t="s">
        <v>202</v>
      </c>
      <c r="E512" s="100" t="s">
        <v>138</v>
      </c>
      <c r="F512" s="110">
        <v>40057</v>
      </c>
      <c r="G512" s="102">
        <v>919.14</v>
      </c>
      <c r="H512" s="103">
        <v>1</v>
      </c>
      <c r="I512" s="102"/>
      <c r="J512" s="25" t="s">
        <v>1259</v>
      </c>
      <c r="K512" s="100" t="s">
        <v>396</v>
      </c>
      <c r="L512" s="105" t="s">
        <v>712</v>
      </c>
      <c r="M512" s="106" t="s">
        <v>675</v>
      </c>
      <c r="N512" s="91" t="s">
        <v>150</v>
      </c>
    </row>
    <row r="513" spans="1:14" s="3" customFormat="1" ht="45.95" hidden="1" customHeight="1">
      <c r="A513" s="60">
        <v>1</v>
      </c>
      <c r="B513" s="33" t="s">
        <v>53</v>
      </c>
      <c r="C513" s="9" t="s">
        <v>874</v>
      </c>
      <c r="D513" s="9" t="s">
        <v>230</v>
      </c>
      <c r="E513" s="31" t="s">
        <v>96</v>
      </c>
      <c r="F513" s="18" t="s">
        <v>792</v>
      </c>
      <c r="G513" s="11">
        <v>1815.72</v>
      </c>
      <c r="H513" s="12">
        <v>1</v>
      </c>
      <c r="I513" s="11"/>
      <c r="J513" s="17" t="s">
        <v>1534</v>
      </c>
      <c r="K513" s="40" t="s">
        <v>398</v>
      </c>
      <c r="L513" s="51" t="s">
        <v>916</v>
      </c>
      <c r="M513" s="15" t="s">
        <v>675</v>
      </c>
      <c r="N513" s="16" t="s">
        <v>150</v>
      </c>
    </row>
    <row r="514" spans="1:14" s="88" customFormat="1" ht="45" hidden="1" customHeight="1">
      <c r="A514" s="87">
        <v>1</v>
      </c>
      <c r="B514" s="99" t="s">
        <v>368</v>
      </c>
      <c r="C514" s="100" t="s">
        <v>369</v>
      </c>
      <c r="D514" s="100" t="s">
        <v>127</v>
      </c>
      <c r="E514" s="100" t="s">
        <v>162</v>
      </c>
      <c r="F514" s="110">
        <v>32636</v>
      </c>
      <c r="G514" s="102">
        <v>2034.08</v>
      </c>
      <c r="H514" s="103">
        <v>1</v>
      </c>
      <c r="I514" s="102"/>
      <c r="J514" s="17" t="s">
        <v>1360</v>
      </c>
      <c r="K514" s="146" t="s">
        <v>395</v>
      </c>
      <c r="L514" s="105" t="s">
        <v>712</v>
      </c>
      <c r="M514" s="106" t="s">
        <v>675</v>
      </c>
      <c r="N514" s="91" t="s">
        <v>713</v>
      </c>
    </row>
    <row r="515" spans="1:14" s="88" customFormat="1" ht="45" hidden="1" customHeight="1">
      <c r="A515" s="87">
        <v>1</v>
      </c>
      <c r="B515" s="99" t="s">
        <v>371</v>
      </c>
      <c r="C515" s="100" t="s">
        <v>372</v>
      </c>
      <c r="D515" s="100" t="s">
        <v>107</v>
      </c>
      <c r="E515" s="100" t="s">
        <v>286</v>
      </c>
      <c r="F515" s="110">
        <v>30804</v>
      </c>
      <c r="G515" s="102">
        <v>1240.68</v>
      </c>
      <c r="H515" s="103" t="s">
        <v>102</v>
      </c>
      <c r="I515" s="102"/>
      <c r="J515" s="25" t="s">
        <v>1259</v>
      </c>
      <c r="K515" s="142" t="s">
        <v>396</v>
      </c>
      <c r="L515" s="105" t="s">
        <v>712</v>
      </c>
      <c r="M515" s="106" t="s">
        <v>675</v>
      </c>
      <c r="N515" s="91" t="s">
        <v>713</v>
      </c>
    </row>
    <row r="516" spans="1:14" s="88" customFormat="1" ht="45" hidden="1" customHeight="1">
      <c r="A516" s="87">
        <v>1</v>
      </c>
      <c r="B516" s="99" t="s">
        <v>679</v>
      </c>
      <c r="C516" s="100" t="s">
        <v>372</v>
      </c>
      <c r="D516" s="100" t="s">
        <v>149</v>
      </c>
      <c r="E516" s="100" t="s">
        <v>680</v>
      </c>
      <c r="F516" s="110">
        <v>40428</v>
      </c>
      <c r="G516" s="102">
        <v>1003.4</v>
      </c>
      <c r="H516" s="103" t="s">
        <v>102</v>
      </c>
      <c r="I516" s="102"/>
      <c r="J516" s="17" t="s">
        <v>1571</v>
      </c>
      <c r="K516" s="146" t="s">
        <v>395</v>
      </c>
      <c r="L516" s="105" t="s">
        <v>712</v>
      </c>
      <c r="M516" s="106" t="s">
        <v>675</v>
      </c>
      <c r="N516" s="91" t="s">
        <v>713</v>
      </c>
    </row>
    <row r="517" spans="1:14" s="88" customFormat="1" ht="45" hidden="1" customHeight="1">
      <c r="A517" s="87">
        <v>1</v>
      </c>
      <c r="B517" s="99" t="s">
        <v>881</v>
      </c>
      <c r="C517" s="100" t="s">
        <v>372</v>
      </c>
      <c r="D517" s="100" t="s">
        <v>151</v>
      </c>
      <c r="E517" s="100" t="s">
        <v>878</v>
      </c>
      <c r="F517" s="110">
        <v>41366</v>
      </c>
      <c r="G517" s="102">
        <v>846.59</v>
      </c>
      <c r="H517" s="103" t="s">
        <v>714</v>
      </c>
      <c r="I517" s="102"/>
      <c r="J517" s="25" t="s">
        <v>1259</v>
      </c>
      <c r="K517" s="120" t="s">
        <v>396</v>
      </c>
      <c r="L517" s="109" t="s">
        <v>712</v>
      </c>
      <c r="M517" s="106" t="s">
        <v>675</v>
      </c>
      <c r="N517" s="91"/>
    </row>
    <row r="518" spans="1:14" s="88" customFormat="1" ht="45" hidden="1" customHeight="1">
      <c r="A518" s="87">
        <v>1</v>
      </c>
      <c r="B518" s="99" t="s">
        <v>491</v>
      </c>
      <c r="C518" s="100" t="s">
        <v>372</v>
      </c>
      <c r="D518" s="100" t="s">
        <v>107</v>
      </c>
      <c r="E518" s="100" t="s">
        <v>162</v>
      </c>
      <c r="F518" s="110">
        <v>32531</v>
      </c>
      <c r="G518" s="102">
        <v>1240.68</v>
      </c>
      <c r="H518" s="103">
        <v>1</v>
      </c>
      <c r="I518" s="102"/>
      <c r="J518" s="46" t="s">
        <v>1259</v>
      </c>
      <c r="K518" s="142" t="s">
        <v>396</v>
      </c>
      <c r="L518" s="105" t="s">
        <v>712</v>
      </c>
      <c r="M518" s="106" t="s">
        <v>675</v>
      </c>
      <c r="N518" s="91" t="s">
        <v>713</v>
      </c>
    </row>
    <row r="519" spans="1:14" s="88" customFormat="1" ht="45" hidden="1" customHeight="1">
      <c r="A519" s="87">
        <v>1</v>
      </c>
      <c r="B519" s="99" t="s">
        <v>686</v>
      </c>
      <c r="C519" s="100" t="s">
        <v>370</v>
      </c>
      <c r="D519" s="100" t="s">
        <v>127</v>
      </c>
      <c r="E519" s="100" t="s">
        <v>162</v>
      </c>
      <c r="F519" s="110">
        <v>40575</v>
      </c>
      <c r="G519" s="102">
        <v>2034.08</v>
      </c>
      <c r="H519" s="103" t="s">
        <v>102</v>
      </c>
      <c r="I519" s="102"/>
      <c r="J519" s="17" t="s">
        <v>1572</v>
      </c>
      <c r="K519" s="100" t="s">
        <v>395</v>
      </c>
      <c r="L519" s="109" t="s">
        <v>712</v>
      </c>
      <c r="M519" s="106" t="s">
        <v>675</v>
      </c>
      <c r="N519" s="91" t="s">
        <v>713</v>
      </c>
    </row>
    <row r="520" spans="1:14" s="88" customFormat="1" ht="45" hidden="1" customHeight="1">
      <c r="A520" s="87">
        <v>1</v>
      </c>
      <c r="B520" s="99" t="s">
        <v>659</v>
      </c>
      <c r="C520" s="100" t="s">
        <v>142</v>
      </c>
      <c r="D520" s="100" t="s">
        <v>110</v>
      </c>
      <c r="E520" s="100" t="s">
        <v>660</v>
      </c>
      <c r="F520" s="110">
        <v>40581</v>
      </c>
      <c r="G520" s="102">
        <v>715.02</v>
      </c>
      <c r="H520" s="91" t="s">
        <v>102</v>
      </c>
      <c r="I520" s="91"/>
      <c r="J520" s="25" t="s">
        <v>1259</v>
      </c>
      <c r="K520" s="104" t="s">
        <v>396</v>
      </c>
      <c r="L520" s="109" t="s">
        <v>712</v>
      </c>
      <c r="M520" s="106" t="s">
        <v>675</v>
      </c>
      <c r="N520" s="91" t="s">
        <v>150</v>
      </c>
    </row>
    <row r="521" spans="1:14" s="88" customFormat="1" ht="45" hidden="1" customHeight="1">
      <c r="A521" s="87">
        <v>1</v>
      </c>
      <c r="B521" s="135" t="s">
        <v>676</v>
      </c>
      <c r="C521" s="100" t="s">
        <v>682</v>
      </c>
      <c r="D521" s="100" t="s">
        <v>140</v>
      </c>
      <c r="E521" s="100" t="s">
        <v>366</v>
      </c>
      <c r="F521" s="110">
        <v>40217</v>
      </c>
      <c r="G521" s="102">
        <v>1108.25</v>
      </c>
      <c r="H521" s="103" t="s">
        <v>714</v>
      </c>
      <c r="I521" s="102"/>
      <c r="J521" s="25" t="s">
        <v>1259</v>
      </c>
      <c r="K521" s="146" t="s">
        <v>396</v>
      </c>
      <c r="L521" s="105" t="s">
        <v>712</v>
      </c>
      <c r="M521" s="106" t="s">
        <v>675</v>
      </c>
      <c r="N521" s="91" t="s">
        <v>150</v>
      </c>
    </row>
    <row r="522" spans="1:14" s="88" customFormat="1" ht="45" hidden="1" customHeight="1">
      <c r="A522" s="87">
        <v>1</v>
      </c>
      <c r="B522" s="99" t="s">
        <v>373</v>
      </c>
      <c r="C522" s="100" t="s">
        <v>683</v>
      </c>
      <c r="D522" s="100" t="s">
        <v>107</v>
      </c>
      <c r="E522" s="100" t="s">
        <v>162</v>
      </c>
      <c r="F522" s="110">
        <v>34578</v>
      </c>
      <c r="G522" s="102">
        <v>1183</v>
      </c>
      <c r="H522" s="103">
        <v>1</v>
      </c>
      <c r="I522" s="102"/>
      <c r="J522" s="25" t="s">
        <v>1259</v>
      </c>
      <c r="K522" s="142" t="s">
        <v>396</v>
      </c>
      <c r="L522" s="109" t="s">
        <v>712</v>
      </c>
      <c r="M522" s="106" t="s">
        <v>675</v>
      </c>
      <c r="N522" s="91" t="s">
        <v>150</v>
      </c>
    </row>
    <row r="523" spans="1:14" s="88" customFormat="1" ht="45" hidden="1" customHeight="1">
      <c r="A523" s="87">
        <v>1</v>
      </c>
      <c r="B523" s="99" t="s">
        <v>376</v>
      </c>
      <c r="C523" s="100" t="s">
        <v>55</v>
      </c>
      <c r="D523" s="100" t="s">
        <v>151</v>
      </c>
      <c r="E523" s="100" t="s">
        <v>92</v>
      </c>
      <c r="F523" s="110">
        <v>31544</v>
      </c>
      <c r="G523" s="102">
        <v>846.59</v>
      </c>
      <c r="H523" s="103">
        <v>1</v>
      </c>
      <c r="I523" s="102"/>
      <c r="J523" s="25" t="s">
        <v>1259</v>
      </c>
      <c r="K523" s="142" t="s">
        <v>396</v>
      </c>
      <c r="L523" s="109" t="s">
        <v>712</v>
      </c>
      <c r="M523" s="106" t="s">
        <v>675</v>
      </c>
      <c r="N523" s="91" t="s">
        <v>150</v>
      </c>
    </row>
    <row r="524" spans="1:14" s="88" customFormat="1" ht="45" hidden="1" customHeight="1">
      <c r="A524" s="87">
        <v>1</v>
      </c>
      <c r="B524" s="99" t="s">
        <v>377</v>
      </c>
      <c r="C524" s="100" t="s">
        <v>55</v>
      </c>
      <c r="D524" s="100" t="s">
        <v>151</v>
      </c>
      <c r="E524" s="100" t="s">
        <v>92</v>
      </c>
      <c r="F524" s="110">
        <v>35086</v>
      </c>
      <c r="G524" s="102">
        <v>846.59</v>
      </c>
      <c r="H524" s="103">
        <v>1</v>
      </c>
      <c r="I524" s="102"/>
      <c r="J524" s="25" t="s">
        <v>1573</v>
      </c>
      <c r="K524" s="142" t="s">
        <v>396</v>
      </c>
      <c r="L524" s="109" t="s">
        <v>712</v>
      </c>
      <c r="M524" s="106" t="s">
        <v>675</v>
      </c>
      <c r="N524" s="91" t="s">
        <v>150</v>
      </c>
    </row>
    <row r="525" spans="1:14" s="88" customFormat="1" ht="45" hidden="1" customHeight="1">
      <c r="A525" s="87">
        <v>1</v>
      </c>
      <c r="B525" s="99" t="s">
        <v>688</v>
      </c>
      <c r="C525" s="100" t="s">
        <v>55</v>
      </c>
      <c r="D525" s="100" t="s">
        <v>151</v>
      </c>
      <c r="E525" s="100" t="s">
        <v>162</v>
      </c>
      <c r="F525" s="101">
        <v>42599</v>
      </c>
      <c r="G525" s="102">
        <v>846.59</v>
      </c>
      <c r="H525" s="103">
        <v>1</v>
      </c>
      <c r="I525" s="102"/>
      <c r="J525" s="25" t="s">
        <v>1574</v>
      </c>
      <c r="K525" s="104" t="s">
        <v>396</v>
      </c>
      <c r="L525" s="109" t="s">
        <v>712</v>
      </c>
      <c r="M525" s="106" t="s">
        <v>675</v>
      </c>
      <c r="N525" s="91" t="s">
        <v>150</v>
      </c>
    </row>
    <row r="526" spans="1:14" s="88" customFormat="1" ht="45" hidden="1" customHeight="1">
      <c r="A526" s="87">
        <v>1</v>
      </c>
      <c r="B526" s="99" t="s">
        <v>68</v>
      </c>
      <c r="C526" s="100" t="s">
        <v>55</v>
      </c>
      <c r="D526" s="100" t="s">
        <v>742</v>
      </c>
      <c r="E526" s="100" t="s">
        <v>609</v>
      </c>
      <c r="F526" s="110">
        <v>40014</v>
      </c>
      <c r="G526" s="102">
        <v>1852.5</v>
      </c>
      <c r="H526" s="103" t="s">
        <v>102</v>
      </c>
      <c r="I526" s="102"/>
      <c r="J526" s="25" t="s">
        <v>1259</v>
      </c>
      <c r="K526" s="142" t="s">
        <v>396</v>
      </c>
      <c r="L526" s="105" t="s">
        <v>712</v>
      </c>
      <c r="M526" s="106" t="s">
        <v>675</v>
      </c>
      <c r="N526" s="91" t="s">
        <v>713</v>
      </c>
    </row>
    <row r="527" spans="1:14" s="88" customFormat="1" ht="45" hidden="1" customHeight="1">
      <c r="A527" s="87">
        <v>1</v>
      </c>
      <c r="B527" s="113" t="s">
        <v>375</v>
      </c>
      <c r="C527" s="112" t="s">
        <v>1220</v>
      </c>
      <c r="D527" s="112" t="s">
        <v>151</v>
      </c>
      <c r="E527" s="112" t="s">
        <v>685</v>
      </c>
      <c r="F527" s="110">
        <v>30515</v>
      </c>
      <c r="G527" s="114">
        <v>846.59</v>
      </c>
      <c r="H527" s="115">
        <v>1</v>
      </c>
      <c r="I527" s="114"/>
      <c r="J527" s="76" t="s">
        <v>1259</v>
      </c>
      <c r="K527" s="194" t="s">
        <v>396</v>
      </c>
      <c r="L527" s="119" t="s">
        <v>712</v>
      </c>
      <c r="M527" s="117" t="s">
        <v>675</v>
      </c>
      <c r="N527" s="118" t="s">
        <v>713</v>
      </c>
    </row>
    <row r="528" spans="1:14" s="88" customFormat="1" ht="45" hidden="1" customHeight="1">
      <c r="A528" s="87">
        <v>1</v>
      </c>
      <c r="B528" s="99" t="s">
        <v>378</v>
      </c>
      <c r="C528" s="100" t="s">
        <v>709</v>
      </c>
      <c r="D528" s="100" t="s">
        <v>110</v>
      </c>
      <c r="E528" s="100" t="s">
        <v>92</v>
      </c>
      <c r="F528" s="110">
        <v>33917</v>
      </c>
      <c r="G528" s="102">
        <v>715.02</v>
      </c>
      <c r="H528" s="103">
        <v>1</v>
      </c>
      <c r="I528" s="102"/>
      <c r="J528" s="25" t="s">
        <v>1259</v>
      </c>
      <c r="K528" s="104" t="s">
        <v>396</v>
      </c>
      <c r="L528" s="109" t="s">
        <v>712</v>
      </c>
      <c r="M528" s="106" t="s">
        <v>675</v>
      </c>
      <c r="N528" s="91" t="s">
        <v>713</v>
      </c>
    </row>
    <row r="529" spans="1:14" s="88" customFormat="1" ht="45" hidden="1" customHeight="1">
      <c r="A529" s="87">
        <v>1</v>
      </c>
      <c r="B529" s="99" t="s">
        <v>875</v>
      </c>
      <c r="C529" s="100" t="s">
        <v>876</v>
      </c>
      <c r="D529" s="100" t="s">
        <v>230</v>
      </c>
      <c r="E529" s="100" t="s">
        <v>162</v>
      </c>
      <c r="F529" s="110">
        <v>36878</v>
      </c>
      <c r="G529" s="102">
        <v>1700</v>
      </c>
      <c r="H529" s="103">
        <v>1</v>
      </c>
      <c r="I529" s="102"/>
      <c r="J529" s="25" t="s">
        <v>1259</v>
      </c>
      <c r="K529" s="146" t="s">
        <v>396</v>
      </c>
      <c r="L529" s="109" t="s">
        <v>712</v>
      </c>
      <c r="M529" s="106" t="s">
        <v>675</v>
      </c>
      <c r="N529" s="91" t="s">
        <v>150</v>
      </c>
    </row>
    <row r="530" spans="1:14" s="88" customFormat="1" ht="45" hidden="1" customHeight="1">
      <c r="A530" s="87">
        <v>1</v>
      </c>
      <c r="B530" s="99" t="s">
        <v>227</v>
      </c>
      <c r="C530" s="100" t="s">
        <v>877</v>
      </c>
      <c r="D530" s="100" t="s">
        <v>127</v>
      </c>
      <c r="E530" s="100" t="s">
        <v>162</v>
      </c>
      <c r="F530" s="110">
        <v>33420</v>
      </c>
      <c r="G530" s="102">
        <v>2034.08</v>
      </c>
      <c r="H530" s="103">
        <v>1</v>
      </c>
      <c r="I530" s="102"/>
      <c r="J530" s="17" t="s">
        <v>1355</v>
      </c>
      <c r="K530" s="100" t="s">
        <v>395</v>
      </c>
      <c r="L530" s="105" t="s">
        <v>712</v>
      </c>
      <c r="M530" s="106" t="s">
        <v>675</v>
      </c>
      <c r="N530" s="91" t="s">
        <v>713</v>
      </c>
    </row>
    <row r="531" spans="1:14" s="88" customFormat="1" ht="45" hidden="1" customHeight="1">
      <c r="A531" s="87">
        <v>1</v>
      </c>
      <c r="B531" s="99" t="s">
        <v>661</v>
      </c>
      <c r="C531" s="100" t="s">
        <v>1221</v>
      </c>
      <c r="D531" s="100" t="s">
        <v>149</v>
      </c>
      <c r="E531" s="100" t="s">
        <v>878</v>
      </c>
      <c r="F531" s="110">
        <v>40626</v>
      </c>
      <c r="G531" s="102">
        <v>1003.4</v>
      </c>
      <c r="H531" s="103">
        <v>1</v>
      </c>
      <c r="I531" s="102"/>
      <c r="J531" s="46" t="s">
        <v>1259</v>
      </c>
      <c r="K531" s="142" t="s">
        <v>396</v>
      </c>
      <c r="L531" s="109" t="s">
        <v>712</v>
      </c>
      <c r="M531" s="106" t="s">
        <v>675</v>
      </c>
      <c r="N531" s="91" t="s">
        <v>713</v>
      </c>
    </row>
    <row r="532" spans="1:14" s="88" customFormat="1" ht="45" hidden="1" customHeight="1">
      <c r="A532" s="87">
        <v>1</v>
      </c>
      <c r="B532" s="99" t="s">
        <v>879</v>
      </c>
      <c r="C532" s="100" t="s">
        <v>880</v>
      </c>
      <c r="D532" s="100" t="s">
        <v>127</v>
      </c>
      <c r="E532" s="100" t="s">
        <v>162</v>
      </c>
      <c r="F532" s="110">
        <v>41031</v>
      </c>
      <c r="G532" s="102">
        <v>2034.08</v>
      </c>
      <c r="H532" s="103" t="s">
        <v>714</v>
      </c>
      <c r="I532" s="102"/>
      <c r="J532" s="17" t="s">
        <v>1263</v>
      </c>
      <c r="K532" s="146" t="s">
        <v>395</v>
      </c>
      <c r="L532" s="106" t="s">
        <v>712</v>
      </c>
      <c r="M532" s="106" t="s">
        <v>675</v>
      </c>
      <c r="N532" s="91" t="s">
        <v>150</v>
      </c>
    </row>
    <row r="533" spans="1:14" s="3" customFormat="1" ht="45.95" hidden="1" customHeight="1">
      <c r="A533" s="60">
        <v>1</v>
      </c>
      <c r="B533" s="8" t="s">
        <v>1222</v>
      </c>
      <c r="C533" s="9" t="s">
        <v>185</v>
      </c>
      <c r="D533" s="9" t="s">
        <v>134</v>
      </c>
      <c r="E533" s="9" t="s">
        <v>1223</v>
      </c>
      <c r="F533" s="28">
        <v>42242</v>
      </c>
      <c r="G533" s="11">
        <v>521.72</v>
      </c>
      <c r="H533" s="19" t="s">
        <v>102</v>
      </c>
      <c r="I533" s="11"/>
      <c r="J533" s="17" t="s">
        <v>1540</v>
      </c>
      <c r="K533" s="9" t="s">
        <v>398</v>
      </c>
      <c r="L533" s="51" t="s">
        <v>916</v>
      </c>
      <c r="M533" s="15" t="s">
        <v>675</v>
      </c>
      <c r="N533" s="16" t="s">
        <v>150</v>
      </c>
    </row>
    <row r="534" spans="1:14" s="88" customFormat="1" ht="45" hidden="1" customHeight="1">
      <c r="A534" s="87">
        <v>1</v>
      </c>
      <c r="B534" s="99" t="s">
        <v>681</v>
      </c>
      <c r="C534" s="100" t="s">
        <v>687</v>
      </c>
      <c r="D534" s="100" t="s">
        <v>109</v>
      </c>
      <c r="E534" s="100" t="s">
        <v>336</v>
      </c>
      <c r="F534" s="110">
        <v>40595</v>
      </c>
      <c r="G534" s="102">
        <v>846.59</v>
      </c>
      <c r="H534" s="103" t="s">
        <v>102</v>
      </c>
      <c r="I534" s="102"/>
      <c r="J534" s="25" t="s">
        <v>1259</v>
      </c>
      <c r="K534" s="100" t="s">
        <v>396</v>
      </c>
      <c r="L534" s="105" t="s">
        <v>712</v>
      </c>
      <c r="M534" s="106" t="s">
        <v>675</v>
      </c>
      <c r="N534" s="91" t="s">
        <v>150</v>
      </c>
    </row>
    <row r="535" spans="1:14" s="88" customFormat="1" ht="45" hidden="1" customHeight="1">
      <c r="A535" s="87">
        <v>1</v>
      </c>
      <c r="B535" s="99" t="s">
        <v>14</v>
      </c>
      <c r="C535" s="100" t="s">
        <v>687</v>
      </c>
      <c r="D535" s="100" t="s">
        <v>149</v>
      </c>
      <c r="E535" s="100" t="s">
        <v>162</v>
      </c>
      <c r="F535" s="110">
        <v>38992</v>
      </c>
      <c r="G535" s="102">
        <v>1003.4</v>
      </c>
      <c r="H535" s="103">
        <v>1</v>
      </c>
      <c r="I535" s="102"/>
      <c r="J535" s="25" t="s">
        <v>1259</v>
      </c>
      <c r="K535" s="142" t="s">
        <v>396</v>
      </c>
      <c r="L535" s="105" t="s">
        <v>712</v>
      </c>
      <c r="M535" s="106" t="s">
        <v>675</v>
      </c>
      <c r="N535" s="91" t="s">
        <v>713</v>
      </c>
    </row>
    <row r="536" spans="1:14" s="88" customFormat="1" ht="45" hidden="1" customHeight="1">
      <c r="A536" s="87">
        <v>1</v>
      </c>
      <c r="B536" s="99" t="s">
        <v>1224</v>
      </c>
      <c r="C536" s="100" t="s">
        <v>1225</v>
      </c>
      <c r="D536" s="100" t="s">
        <v>144</v>
      </c>
      <c r="E536" s="100" t="s">
        <v>703</v>
      </c>
      <c r="F536" s="110">
        <v>41428</v>
      </c>
      <c r="G536" s="102">
        <v>2380.77</v>
      </c>
      <c r="H536" s="103">
        <v>1</v>
      </c>
      <c r="I536" s="102"/>
      <c r="J536" s="17" t="s">
        <v>1476</v>
      </c>
      <c r="K536" s="146" t="s">
        <v>395</v>
      </c>
      <c r="L536" s="109" t="s">
        <v>712</v>
      </c>
      <c r="M536" s="106" t="s">
        <v>689</v>
      </c>
      <c r="N536" s="91" t="s">
        <v>713</v>
      </c>
    </row>
    <row r="537" spans="1:14" s="88" customFormat="1" ht="45" hidden="1" customHeight="1">
      <c r="A537" s="87">
        <v>1</v>
      </c>
      <c r="B537" s="99" t="s">
        <v>158</v>
      </c>
      <c r="C537" s="100" t="s">
        <v>142</v>
      </c>
      <c r="D537" s="100" t="s">
        <v>116</v>
      </c>
      <c r="E537" s="100" t="s">
        <v>92</v>
      </c>
      <c r="F537" s="110">
        <v>35219</v>
      </c>
      <c r="G537" s="102">
        <v>589.27</v>
      </c>
      <c r="H537" s="103">
        <v>1</v>
      </c>
      <c r="I537" s="102"/>
      <c r="J537" s="25" t="s">
        <v>1259</v>
      </c>
      <c r="K537" s="104" t="s">
        <v>396</v>
      </c>
      <c r="L537" s="105" t="s">
        <v>712</v>
      </c>
      <c r="M537" s="106" t="s">
        <v>689</v>
      </c>
      <c r="N537" s="91" t="s">
        <v>713</v>
      </c>
    </row>
    <row r="538" spans="1:14" s="3" customFormat="1" ht="45.95" hidden="1" customHeight="1">
      <c r="A538" s="60">
        <v>1</v>
      </c>
      <c r="B538" s="8" t="s">
        <v>1226</v>
      </c>
      <c r="C538" s="9" t="s">
        <v>98</v>
      </c>
      <c r="D538" s="9" t="s">
        <v>131</v>
      </c>
      <c r="E538" s="9" t="s">
        <v>135</v>
      </c>
      <c r="F538" s="18">
        <v>41806</v>
      </c>
      <c r="G538" s="11">
        <v>1373.12</v>
      </c>
      <c r="H538" s="12">
        <v>1</v>
      </c>
      <c r="I538" s="11"/>
      <c r="J538" s="17" t="s">
        <v>1282</v>
      </c>
      <c r="K538" s="31" t="s">
        <v>398</v>
      </c>
      <c r="L538" s="51" t="s">
        <v>916</v>
      </c>
      <c r="M538" s="15" t="s">
        <v>689</v>
      </c>
      <c r="N538" s="16" t="s">
        <v>713</v>
      </c>
    </row>
    <row r="539" spans="1:14" s="88" customFormat="1" ht="45" hidden="1" customHeight="1">
      <c r="A539" s="87">
        <v>1</v>
      </c>
      <c r="B539" s="99" t="s">
        <v>97</v>
      </c>
      <c r="C539" s="100" t="s">
        <v>142</v>
      </c>
      <c r="D539" s="100" t="s">
        <v>112</v>
      </c>
      <c r="E539" s="100" t="s">
        <v>518</v>
      </c>
      <c r="F539" s="110">
        <v>39044</v>
      </c>
      <c r="G539" s="102">
        <v>641.11</v>
      </c>
      <c r="H539" s="103">
        <v>1</v>
      </c>
      <c r="I539" s="102"/>
      <c r="J539" s="25" t="s">
        <v>1259</v>
      </c>
      <c r="K539" s="120" t="s">
        <v>396</v>
      </c>
      <c r="L539" s="105" t="s">
        <v>712</v>
      </c>
      <c r="M539" s="106" t="s">
        <v>689</v>
      </c>
      <c r="N539" s="91" t="s">
        <v>150</v>
      </c>
    </row>
    <row r="540" spans="1:14" s="3" customFormat="1" ht="45.95" hidden="1" customHeight="1">
      <c r="A540" s="60">
        <v>1</v>
      </c>
      <c r="B540" s="8" t="s">
        <v>692</v>
      </c>
      <c r="C540" s="9" t="s">
        <v>1227</v>
      </c>
      <c r="D540" s="9" t="s">
        <v>131</v>
      </c>
      <c r="E540" s="9" t="s">
        <v>92</v>
      </c>
      <c r="F540" s="18">
        <v>40679</v>
      </c>
      <c r="G540" s="11">
        <v>1300</v>
      </c>
      <c r="H540" s="19" t="s">
        <v>102</v>
      </c>
      <c r="I540" s="11"/>
      <c r="J540" s="17" t="s">
        <v>1575</v>
      </c>
      <c r="K540" s="9" t="s">
        <v>398</v>
      </c>
      <c r="L540" s="51" t="s">
        <v>916</v>
      </c>
      <c r="M540" s="15" t="s">
        <v>689</v>
      </c>
      <c r="N540" s="16" t="s">
        <v>713</v>
      </c>
    </row>
    <row r="541" spans="1:14" s="88" customFormat="1" ht="45" hidden="1" customHeight="1">
      <c r="A541" s="87">
        <v>1</v>
      </c>
      <c r="B541" s="99" t="s">
        <v>384</v>
      </c>
      <c r="C541" s="100" t="s">
        <v>693</v>
      </c>
      <c r="D541" s="100" t="s">
        <v>116</v>
      </c>
      <c r="E541" s="100" t="s">
        <v>92</v>
      </c>
      <c r="F541" s="110">
        <v>34700</v>
      </c>
      <c r="G541" s="102">
        <v>589.27</v>
      </c>
      <c r="H541" s="103">
        <v>1</v>
      </c>
      <c r="I541" s="102"/>
      <c r="J541" s="25" t="s">
        <v>1259</v>
      </c>
      <c r="K541" s="104" t="s">
        <v>396</v>
      </c>
      <c r="L541" s="105" t="s">
        <v>712</v>
      </c>
      <c r="M541" s="106" t="s">
        <v>689</v>
      </c>
      <c r="N541" s="91" t="s">
        <v>713</v>
      </c>
    </row>
    <row r="542" spans="1:14" s="88" customFormat="1" ht="45" hidden="1" customHeight="1">
      <c r="A542" s="87">
        <v>1</v>
      </c>
      <c r="B542" s="99" t="s">
        <v>380</v>
      </c>
      <c r="C542" s="100" t="s">
        <v>381</v>
      </c>
      <c r="D542" s="100" t="s">
        <v>202</v>
      </c>
      <c r="E542" s="100" t="s">
        <v>518</v>
      </c>
      <c r="F542" s="110">
        <v>32905</v>
      </c>
      <c r="G542" s="102">
        <v>861.47</v>
      </c>
      <c r="H542" s="103">
        <v>1</v>
      </c>
      <c r="I542" s="102"/>
      <c r="J542" s="25" t="s">
        <v>1259</v>
      </c>
      <c r="K542" s="104" t="s">
        <v>396</v>
      </c>
      <c r="L542" s="105" t="s">
        <v>712</v>
      </c>
      <c r="M542" s="106" t="s">
        <v>689</v>
      </c>
      <c r="N542" s="91" t="s">
        <v>713</v>
      </c>
    </row>
    <row r="543" spans="1:14" s="88" customFormat="1" ht="45" hidden="1" customHeight="1">
      <c r="A543" s="87">
        <v>1</v>
      </c>
      <c r="B543" s="99" t="s">
        <v>21</v>
      </c>
      <c r="C543" s="100" t="s">
        <v>884</v>
      </c>
      <c r="D543" s="100" t="s">
        <v>121</v>
      </c>
      <c r="E543" s="100" t="s">
        <v>216</v>
      </c>
      <c r="F543" s="110">
        <v>34683</v>
      </c>
      <c r="G543" s="102">
        <v>490.6</v>
      </c>
      <c r="H543" s="103">
        <v>1</v>
      </c>
      <c r="I543" s="102"/>
      <c r="J543" s="25" t="s">
        <v>1259</v>
      </c>
      <c r="K543" s="104" t="s">
        <v>396</v>
      </c>
      <c r="L543" s="105" t="s">
        <v>712</v>
      </c>
      <c r="M543" s="106" t="s">
        <v>689</v>
      </c>
      <c r="N543" s="91" t="s">
        <v>713</v>
      </c>
    </row>
    <row r="544" spans="1:14" s="88" customFormat="1" ht="45" hidden="1" customHeight="1">
      <c r="A544" s="87">
        <v>1</v>
      </c>
      <c r="B544" s="99" t="s">
        <v>217</v>
      </c>
      <c r="C544" s="100" t="s">
        <v>1228</v>
      </c>
      <c r="D544" s="100" t="s">
        <v>110</v>
      </c>
      <c r="E544" s="100" t="s">
        <v>92</v>
      </c>
      <c r="F544" s="110">
        <v>33543</v>
      </c>
      <c r="G544" s="102">
        <v>715.02</v>
      </c>
      <c r="H544" s="103">
        <v>1</v>
      </c>
      <c r="I544" s="102"/>
      <c r="J544" s="25" t="s">
        <v>1259</v>
      </c>
      <c r="K544" s="104" t="s">
        <v>396</v>
      </c>
      <c r="L544" s="105" t="s">
        <v>712</v>
      </c>
      <c r="M544" s="106" t="s">
        <v>689</v>
      </c>
      <c r="N544" s="91" t="s">
        <v>713</v>
      </c>
    </row>
    <row r="545" spans="1:14" s="88" customFormat="1" ht="45" hidden="1" customHeight="1">
      <c r="A545" s="87">
        <v>1</v>
      </c>
      <c r="B545" s="99" t="s">
        <v>698</v>
      </c>
      <c r="C545" s="100" t="s">
        <v>1229</v>
      </c>
      <c r="D545" s="100" t="s">
        <v>134</v>
      </c>
      <c r="E545" s="100" t="s">
        <v>95</v>
      </c>
      <c r="F545" s="110">
        <v>40497</v>
      </c>
      <c r="G545" s="102">
        <v>521.72</v>
      </c>
      <c r="H545" s="103" t="s">
        <v>102</v>
      </c>
      <c r="I545" s="102"/>
      <c r="J545" s="25" t="s">
        <v>1259</v>
      </c>
      <c r="K545" s="146" t="s">
        <v>396</v>
      </c>
      <c r="L545" s="109" t="s">
        <v>712</v>
      </c>
      <c r="M545" s="106" t="s">
        <v>689</v>
      </c>
      <c r="N545" s="91" t="s">
        <v>713</v>
      </c>
    </row>
    <row r="546" spans="1:14" s="88" customFormat="1" ht="45" hidden="1" customHeight="1">
      <c r="A546" s="87">
        <v>1</v>
      </c>
      <c r="B546" s="99" t="s">
        <v>218</v>
      </c>
      <c r="C546" s="100" t="s">
        <v>754</v>
      </c>
      <c r="D546" s="100" t="s">
        <v>116</v>
      </c>
      <c r="E546" s="100" t="s">
        <v>115</v>
      </c>
      <c r="F546" s="110">
        <v>31208</v>
      </c>
      <c r="G546" s="102">
        <v>589.27</v>
      </c>
      <c r="H546" s="103">
        <v>1</v>
      </c>
      <c r="I546" s="102"/>
      <c r="J546" s="25" t="s">
        <v>1259</v>
      </c>
      <c r="K546" s="104" t="s">
        <v>396</v>
      </c>
      <c r="L546" s="105" t="s">
        <v>712</v>
      </c>
      <c r="M546" s="106" t="s">
        <v>689</v>
      </c>
      <c r="N546" s="91" t="s">
        <v>713</v>
      </c>
    </row>
    <row r="547" spans="1:14" s="88" customFormat="1" ht="45" hidden="1" customHeight="1">
      <c r="A547" s="87">
        <v>1</v>
      </c>
      <c r="B547" s="99" t="s">
        <v>26</v>
      </c>
      <c r="C547" s="100" t="s">
        <v>754</v>
      </c>
      <c r="D547" s="100" t="s">
        <v>134</v>
      </c>
      <c r="E547" s="100" t="s">
        <v>115</v>
      </c>
      <c r="F547" s="110">
        <v>31778</v>
      </c>
      <c r="G547" s="102">
        <v>521.72</v>
      </c>
      <c r="H547" s="103">
        <v>1</v>
      </c>
      <c r="I547" s="102"/>
      <c r="J547" s="25" t="s">
        <v>1259</v>
      </c>
      <c r="K547" s="104" t="s">
        <v>396</v>
      </c>
      <c r="L547" s="105" t="s">
        <v>712</v>
      </c>
      <c r="M547" s="106" t="s">
        <v>689</v>
      </c>
      <c r="N547" s="91" t="s">
        <v>713</v>
      </c>
    </row>
    <row r="548" spans="1:14" s="88" customFormat="1" ht="45" hidden="1" customHeight="1">
      <c r="A548" s="87">
        <v>1</v>
      </c>
      <c r="B548" s="99" t="s">
        <v>117</v>
      </c>
      <c r="C548" s="100" t="s">
        <v>114</v>
      </c>
      <c r="D548" s="100" t="s">
        <v>116</v>
      </c>
      <c r="E548" s="100" t="s">
        <v>118</v>
      </c>
      <c r="F548" s="110">
        <v>38391</v>
      </c>
      <c r="G548" s="102">
        <v>589.27</v>
      </c>
      <c r="H548" s="103">
        <v>1</v>
      </c>
      <c r="I548" s="102"/>
      <c r="J548" s="25" t="s">
        <v>1259</v>
      </c>
      <c r="K548" s="104" t="s">
        <v>396</v>
      </c>
      <c r="L548" s="105" t="s">
        <v>712</v>
      </c>
      <c r="M548" s="106" t="s">
        <v>689</v>
      </c>
      <c r="N548" s="91" t="s">
        <v>713</v>
      </c>
    </row>
    <row r="549" spans="1:14" s="88" customFormat="1" ht="45" hidden="1" customHeight="1">
      <c r="A549" s="87">
        <v>1</v>
      </c>
      <c r="B549" s="99" t="s">
        <v>271</v>
      </c>
      <c r="C549" s="100" t="s">
        <v>114</v>
      </c>
      <c r="D549" s="100" t="s">
        <v>116</v>
      </c>
      <c r="E549" s="100" t="s">
        <v>10</v>
      </c>
      <c r="F549" s="110">
        <v>40057</v>
      </c>
      <c r="G549" s="102">
        <v>589.27</v>
      </c>
      <c r="H549" s="103">
        <v>1</v>
      </c>
      <c r="I549" s="102"/>
      <c r="J549" s="25" t="s">
        <v>1259</v>
      </c>
      <c r="K549" s="100" t="s">
        <v>396</v>
      </c>
      <c r="L549" s="105" t="s">
        <v>712</v>
      </c>
      <c r="M549" s="106" t="s">
        <v>689</v>
      </c>
      <c r="N549" s="91" t="s">
        <v>713</v>
      </c>
    </row>
    <row r="550" spans="1:14" s="88" customFormat="1" ht="45" hidden="1" customHeight="1">
      <c r="A550" s="87">
        <v>1</v>
      </c>
      <c r="B550" s="99" t="s">
        <v>382</v>
      </c>
      <c r="C550" s="100" t="s">
        <v>114</v>
      </c>
      <c r="D550" s="100" t="s">
        <v>116</v>
      </c>
      <c r="E550" s="100" t="s">
        <v>115</v>
      </c>
      <c r="F550" s="110">
        <v>34486</v>
      </c>
      <c r="G550" s="102">
        <v>589.27</v>
      </c>
      <c r="H550" s="103">
        <v>1</v>
      </c>
      <c r="I550" s="102"/>
      <c r="J550" s="25" t="s">
        <v>1259</v>
      </c>
      <c r="K550" s="104" t="s">
        <v>396</v>
      </c>
      <c r="L550" s="105" t="s">
        <v>712</v>
      </c>
      <c r="M550" s="106" t="s">
        <v>689</v>
      </c>
      <c r="N550" s="91" t="s">
        <v>713</v>
      </c>
    </row>
    <row r="551" spans="1:14" s="88" customFormat="1" ht="45" hidden="1" customHeight="1">
      <c r="A551" s="87">
        <v>1</v>
      </c>
      <c r="B551" s="99" t="s">
        <v>383</v>
      </c>
      <c r="C551" s="100" t="s">
        <v>114</v>
      </c>
      <c r="D551" s="100" t="s">
        <v>116</v>
      </c>
      <c r="E551" s="100" t="s">
        <v>186</v>
      </c>
      <c r="F551" s="110">
        <v>35674</v>
      </c>
      <c r="G551" s="102">
        <v>589.27</v>
      </c>
      <c r="H551" s="103">
        <v>1</v>
      </c>
      <c r="I551" s="102"/>
      <c r="J551" s="25" t="s">
        <v>1259</v>
      </c>
      <c r="K551" s="104" t="s">
        <v>396</v>
      </c>
      <c r="L551" s="105" t="s">
        <v>712</v>
      </c>
      <c r="M551" s="106" t="s">
        <v>689</v>
      </c>
      <c r="N551" s="91" t="s">
        <v>713</v>
      </c>
    </row>
    <row r="552" spans="1:14" s="88" customFormat="1" ht="45" hidden="1" customHeight="1">
      <c r="A552" s="87">
        <v>1</v>
      </c>
      <c r="B552" s="99" t="s">
        <v>389</v>
      </c>
      <c r="C552" s="100" t="s">
        <v>114</v>
      </c>
      <c r="D552" s="100" t="s">
        <v>134</v>
      </c>
      <c r="E552" s="100" t="s">
        <v>186</v>
      </c>
      <c r="F552" s="110">
        <v>34702</v>
      </c>
      <c r="G552" s="102">
        <v>521.72</v>
      </c>
      <c r="H552" s="103">
        <v>1</v>
      </c>
      <c r="I552" s="102"/>
      <c r="J552" s="25" t="s">
        <v>1259</v>
      </c>
      <c r="K552" s="104" t="s">
        <v>396</v>
      </c>
      <c r="L552" s="105" t="s">
        <v>712</v>
      </c>
      <c r="M552" s="106" t="s">
        <v>689</v>
      </c>
      <c r="N552" s="91" t="s">
        <v>713</v>
      </c>
    </row>
    <row r="553" spans="1:14" s="88" customFormat="1" ht="45" hidden="1" customHeight="1">
      <c r="A553" s="87">
        <v>1</v>
      </c>
      <c r="B553" s="99" t="s">
        <v>390</v>
      </c>
      <c r="C553" s="100" t="s">
        <v>114</v>
      </c>
      <c r="D553" s="100" t="s">
        <v>134</v>
      </c>
      <c r="E553" s="100" t="s">
        <v>186</v>
      </c>
      <c r="F553" s="110">
        <v>33270</v>
      </c>
      <c r="G553" s="102">
        <v>521.72</v>
      </c>
      <c r="H553" s="103">
        <v>1</v>
      </c>
      <c r="I553" s="102"/>
      <c r="J553" s="25" t="s">
        <v>1259</v>
      </c>
      <c r="K553" s="104" t="s">
        <v>396</v>
      </c>
      <c r="L553" s="105" t="s">
        <v>712</v>
      </c>
      <c r="M553" s="106" t="s">
        <v>689</v>
      </c>
      <c r="N553" s="91" t="s">
        <v>713</v>
      </c>
    </row>
    <row r="554" spans="1:14" s="88" customFormat="1" ht="45" hidden="1" customHeight="1">
      <c r="A554" s="87">
        <v>1</v>
      </c>
      <c r="B554" s="99" t="s">
        <v>1230</v>
      </c>
      <c r="C554" s="100" t="s">
        <v>114</v>
      </c>
      <c r="D554" s="100" t="s">
        <v>134</v>
      </c>
      <c r="E554" s="100" t="s">
        <v>92</v>
      </c>
      <c r="F554" s="110">
        <v>33270</v>
      </c>
      <c r="G554" s="102">
        <v>521.72</v>
      </c>
      <c r="H554" s="103">
        <v>1</v>
      </c>
      <c r="I554" s="102"/>
      <c r="J554" s="25" t="s">
        <v>1259</v>
      </c>
      <c r="K554" s="104" t="s">
        <v>396</v>
      </c>
      <c r="L554" s="105" t="s">
        <v>712</v>
      </c>
      <c r="M554" s="106" t="s">
        <v>689</v>
      </c>
      <c r="N554" s="91" t="s">
        <v>713</v>
      </c>
    </row>
    <row r="555" spans="1:14" s="88" customFormat="1" ht="45" hidden="1" customHeight="1">
      <c r="A555" s="87">
        <v>1</v>
      </c>
      <c r="B555" s="99" t="s">
        <v>392</v>
      </c>
      <c r="C555" s="100" t="s">
        <v>114</v>
      </c>
      <c r="D555" s="100" t="s">
        <v>134</v>
      </c>
      <c r="E555" s="100" t="s">
        <v>186</v>
      </c>
      <c r="F555" s="110">
        <v>29768</v>
      </c>
      <c r="G555" s="102">
        <v>521.72</v>
      </c>
      <c r="H555" s="103">
        <v>1</v>
      </c>
      <c r="I555" s="102"/>
      <c r="J555" s="25" t="s">
        <v>1259</v>
      </c>
      <c r="K555" s="104" t="s">
        <v>396</v>
      </c>
      <c r="L555" s="105" t="s">
        <v>712</v>
      </c>
      <c r="M555" s="106" t="s">
        <v>689</v>
      </c>
      <c r="N555" s="91" t="s">
        <v>713</v>
      </c>
    </row>
    <row r="556" spans="1:14" s="88" customFormat="1" ht="45" hidden="1" customHeight="1">
      <c r="A556" s="87">
        <v>1</v>
      </c>
      <c r="B556" s="99" t="s">
        <v>393</v>
      </c>
      <c r="C556" s="100" t="s">
        <v>114</v>
      </c>
      <c r="D556" s="100" t="s">
        <v>134</v>
      </c>
      <c r="E556" s="100" t="s">
        <v>186</v>
      </c>
      <c r="F556" s="110">
        <v>36069</v>
      </c>
      <c r="G556" s="102">
        <v>521.72</v>
      </c>
      <c r="H556" s="103">
        <v>1</v>
      </c>
      <c r="I556" s="102"/>
      <c r="J556" s="25" t="s">
        <v>1259</v>
      </c>
      <c r="K556" s="104" t="s">
        <v>396</v>
      </c>
      <c r="L556" s="105" t="s">
        <v>712</v>
      </c>
      <c r="M556" s="106" t="s">
        <v>689</v>
      </c>
      <c r="N556" s="91" t="s">
        <v>713</v>
      </c>
    </row>
    <row r="557" spans="1:14" s="88" customFormat="1" ht="45" hidden="1" customHeight="1">
      <c r="A557" s="87">
        <v>1</v>
      </c>
      <c r="B557" s="99" t="s">
        <v>61</v>
      </c>
      <c r="C557" s="100" t="s">
        <v>114</v>
      </c>
      <c r="D557" s="100" t="s">
        <v>134</v>
      </c>
      <c r="E557" s="100" t="s">
        <v>186</v>
      </c>
      <c r="F557" s="110">
        <v>38853</v>
      </c>
      <c r="G557" s="102">
        <v>521.72</v>
      </c>
      <c r="H557" s="103">
        <v>1</v>
      </c>
      <c r="I557" s="102"/>
      <c r="J557" s="25" t="s">
        <v>1259</v>
      </c>
      <c r="K557" s="104" t="s">
        <v>396</v>
      </c>
      <c r="L557" s="105" t="s">
        <v>712</v>
      </c>
      <c r="M557" s="106" t="s">
        <v>689</v>
      </c>
      <c r="N557" s="91" t="s">
        <v>713</v>
      </c>
    </row>
    <row r="558" spans="1:14" s="88" customFormat="1" ht="45" hidden="1" customHeight="1">
      <c r="A558" s="87">
        <v>1</v>
      </c>
      <c r="B558" s="99" t="s">
        <v>196</v>
      </c>
      <c r="C558" s="100" t="s">
        <v>1231</v>
      </c>
      <c r="D558" s="100" t="s">
        <v>134</v>
      </c>
      <c r="E558" s="100" t="s">
        <v>115</v>
      </c>
      <c r="F558" s="110">
        <v>34700</v>
      </c>
      <c r="G558" s="102">
        <v>521.72</v>
      </c>
      <c r="H558" s="103">
        <v>1</v>
      </c>
      <c r="I558" s="102"/>
      <c r="J558" s="25" t="s">
        <v>1259</v>
      </c>
      <c r="K558" s="104" t="s">
        <v>396</v>
      </c>
      <c r="L558" s="105" t="s">
        <v>712</v>
      </c>
      <c r="M558" s="106" t="s">
        <v>689</v>
      </c>
      <c r="N558" s="91" t="s">
        <v>713</v>
      </c>
    </row>
    <row r="559" spans="1:14" s="88" customFormat="1" ht="45" hidden="1" customHeight="1">
      <c r="A559" s="87">
        <v>1</v>
      </c>
      <c r="B559" s="99" t="s">
        <v>113</v>
      </c>
      <c r="C559" s="100" t="s">
        <v>114</v>
      </c>
      <c r="D559" s="100" t="s">
        <v>116</v>
      </c>
      <c r="E559" s="100" t="s">
        <v>115</v>
      </c>
      <c r="F559" s="110">
        <v>33816</v>
      </c>
      <c r="G559" s="102">
        <v>589.27</v>
      </c>
      <c r="H559" s="103">
        <v>1</v>
      </c>
      <c r="I559" s="102"/>
      <c r="J559" s="25" t="s">
        <v>1259</v>
      </c>
      <c r="K559" s="107" t="s">
        <v>396</v>
      </c>
      <c r="L559" s="105" t="s">
        <v>712</v>
      </c>
      <c r="M559" s="106" t="s">
        <v>689</v>
      </c>
      <c r="N559" s="91" t="s">
        <v>713</v>
      </c>
    </row>
    <row r="560" spans="1:14" s="88" customFormat="1" ht="45" hidden="1" customHeight="1">
      <c r="A560" s="87">
        <v>1</v>
      </c>
      <c r="B560" s="99" t="s">
        <v>394</v>
      </c>
      <c r="C560" s="100" t="s">
        <v>114</v>
      </c>
      <c r="D560" s="100" t="s">
        <v>121</v>
      </c>
      <c r="E560" s="100" t="s">
        <v>115</v>
      </c>
      <c r="F560" s="110">
        <v>32995</v>
      </c>
      <c r="G560" s="102">
        <v>490.6</v>
      </c>
      <c r="H560" s="103">
        <v>1</v>
      </c>
      <c r="I560" s="102"/>
      <c r="J560" s="25" t="s">
        <v>1259</v>
      </c>
      <c r="K560" s="104" t="s">
        <v>396</v>
      </c>
      <c r="L560" s="105" t="s">
        <v>712</v>
      </c>
      <c r="M560" s="106" t="s">
        <v>689</v>
      </c>
      <c r="N560" s="91" t="s">
        <v>713</v>
      </c>
    </row>
    <row r="561" spans="1:14" s="88" customFormat="1" ht="45" hidden="1" customHeight="1">
      <c r="A561" s="87">
        <v>1</v>
      </c>
      <c r="B561" s="99" t="s">
        <v>0</v>
      </c>
      <c r="C561" s="100" t="s">
        <v>114</v>
      </c>
      <c r="D561" s="100" t="s">
        <v>191</v>
      </c>
      <c r="E561" s="100" t="s">
        <v>92</v>
      </c>
      <c r="F561" s="110">
        <v>38391</v>
      </c>
      <c r="G561" s="102">
        <v>443.6</v>
      </c>
      <c r="H561" s="103">
        <v>1</v>
      </c>
      <c r="I561" s="102"/>
      <c r="J561" s="25" t="s">
        <v>1259</v>
      </c>
      <c r="K561" s="104" t="s">
        <v>396</v>
      </c>
      <c r="L561" s="105" t="s">
        <v>712</v>
      </c>
      <c r="M561" s="106" t="s">
        <v>689</v>
      </c>
      <c r="N561" s="91" t="s">
        <v>713</v>
      </c>
    </row>
    <row r="562" spans="1:14" s="88" customFormat="1" ht="45" hidden="1" customHeight="1">
      <c r="A562" s="87">
        <v>1</v>
      </c>
      <c r="B562" s="99" t="s">
        <v>362</v>
      </c>
      <c r="C562" s="100" t="s">
        <v>1232</v>
      </c>
      <c r="D562" s="100" t="s">
        <v>191</v>
      </c>
      <c r="E562" s="100" t="s">
        <v>120</v>
      </c>
      <c r="F562" s="110">
        <v>36586</v>
      </c>
      <c r="G562" s="102">
        <v>443.6</v>
      </c>
      <c r="H562" s="103">
        <v>1</v>
      </c>
      <c r="I562" s="102"/>
      <c r="J562" s="25" t="s">
        <v>1259</v>
      </c>
      <c r="K562" s="104" t="s">
        <v>396</v>
      </c>
      <c r="L562" s="105" t="s">
        <v>712</v>
      </c>
      <c r="M562" s="106" t="s">
        <v>689</v>
      </c>
      <c r="N562" s="91" t="s">
        <v>713</v>
      </c>
    </row>
    <row r="563" spans="1:14" s="88" customFormat="1" ht="45" hidden="1" customHeight="1">
      <c r="A563" s="87">
        <v>1</v>
      </c>
      <c r="B563" s="99" t="s">
        <v>1233</v>
      </c>
      <c r="C563" s="100" t="s">
        <v>114</v>
      </c>
      <c r="D563" s="100" t="s">
        <v>134</v>
      </c>
      <c r="E563" s="100" t="s">
        <v>120</v>
      </c>
      <c r="F563" s="110">
        <v>33828</v>
      </c>
      <c r="G563" s="102">
        <v>521.72</v>
      </c>
      <c r="H563" s="103">
        <v>1</v>
      </c>
      <c r="I563" s="102"/>
      <c r="J563" s="25" t="s">
        <v>1259</v>
      </c>
      <c r="K563" s="104" t="s">
        <v>396</v>
      </c>
      <c r="L563" s="105" t="s">
        <v>712</v>
      </c>
      <c r="M563" s="106" t="s">
        <v>689</v>
      </c>
      <c r="N563" s="91" t="s">
        <v>713</v>
      </c>
    </row>
    <row r="564" spans="1:14" s="88" customFormat="1" ht="45" hidden="1" customHeight="1">
      <c r="A564" s="87">
        <v>1</v>
      </c>
      <c r="B564" s="99" t="s">
        <v>409</v>
      </c>
      <c r="C564" s="100" t="s">
        <v>114</v>
      </c>
      <c r="D564" s="100" t="s">
        <v>310</v>
      </c>
      <c r="E564" s="100" t="s">
        <v>71</v>
      </c>
      <c r="F564" s="110">
        <v>40087</v>
      </c>
      <c r="G564" s="102">
        <v>397.27</v>
      </c>
      <c r="H564" s="103">
        <v>1</v>
      </c>
      <c r="I564" s="102"/>
      <c r="J564" s="25" t="s">
        <v>1259</v>
      </c>
      <c r="K564" s="120" t="s">
        <v>396</v>
      </c>
      <c r="L564" s="109" t="s">
        <v>712</v>
      </c>
      <c r="M564" s="106" t="s">
        <v>689</v>
      </c>
      <c r="N564" s="91" t="s">
        <v>713</v>
      </c>
    </row>
    <row r="565" spans="1:14" s="88" customFormat="1" ht="45" hidden="1" customHeight="1">
      <c r="A565" s="87">
        <v>1</v>
      </c>
      <c r="B565" s="99" t="s">
        <v>513</v>
      </c>
      <c r="C565" s="100" t="s">
        <v>114</v>
      </c>
      <c r="D565" s="100" t="s">
        <v>116</v>
      </c>
      <c r="E565" s="100" t="s">
        <v>514</v>
      </c>
      <c r="F565" s="110">
        <v>40756</v>
      </c>
      <c r="G565" s="102">
        <v>589.27</v>
      </c>
      <c r="H565" s="103">
        <v>1</v>
      </c>
      <c r="I565" s="102"/>
      <c r="J565" s="25" t="s">
        <v>1259</v>
      </c>
      <c r="K565" s="104" t="s">
        <v>396</v>
      </c>
      <c r="L565" s="105" t="s">
        <v>712</v>
      </c>
      <c r="M565" s="106" t="s">
        <v>689</v>
      </c>
      <c r="N565" s="91" t="s">
        <v>713</v>
      </c>
    </row>
    <row r="566" spans="1:14" s="88" customFormat="1" ht="45" hidden="1" customHeight="1">
      <c r="A566" s="87">
        <v>1</v>
      </c>
      <c r="B566" s="99" t="s">
        <v>1576</v>
      </c>
      <c r="C566" s="100" t="s">
        <v>114</v>
      </c>
      <c r="D566" s="100" t="s">
        <v>112</v>
      </c>
      <c r="E566" s="100" t="s">
        <v>92</v>
      </c>
      <c r="F566" s="110">
        <v>42534</v>
      </c>
      <c r="G566" s="102">
        <v>641.11</v>
      </c>
      <c r="H566" s="103">
        <v>1</v>
      </c>
      <c r="I566" s="102"/>
      <c r="J566" s="25" t="s">
        <v>1577</v>
      </c>
      <c r="K566" s="120" t="s">
        <v>395</v>
      </c>
      <c r="L566" s="105" t="s">
        <v>712</v>
      </c>
      <c r="M566" s="106" t="s">
        <v>689</v>
      </c>
      <c r="N566" s="91" t="s">
        <v>713</v>
      </c>
    </row>
    <row r="567" spans="1:14" s="88" customFormat="1" ht="45" hidden="1" customHeight="1">
      <c r="A567" s="87">
        <v>1</v>
      </c>
      <c r="B567" s="99" t="s">
        <v>886</v>
      </c>
      <c r="C567" s="100" t="s">
        <v>114</v>
      </c>
      <c r="D567" s="100" t="s">
        <v>310</v>
      </c>
      <c r="E567" s="100" t="s">
        <v>184</v>
      </c>
      <c r="F567" s="110">
        <v>41080</v>
      </c>
      <c r="G567" s="102">
        <v>397.27</v>
      </c>
      <c r="H567" s="103" t="s">
        <v>714</v>
      </c>
      <c r="I567" s="102"/>
      <c r="J567" s="25" t="s">
        <v>1259</v>
      </c>
      <c r="K567" s="120" t="s">
        <v>396</v>
      </c>
      <c r="L567" s="109" t="s">
        <v>712</v>
      </c>
      <c r="M567" s="106" t="s">
        <v>689</v>
      </c>
      <c r="N567" s="91" t="s">
        <v>713</v>
      </c>
    </row>
    <row r="568" spans="1:14" s="88" customFormat="1" ht="45" hidden="1" customHeight="1">
      <c r="A568" s="87">
        <v>1</v>
      </c>
      <c r="B568" s="99" t="s">
        <v>408</v>
      </c>
      <c r="C568" s="100" t="s">
        <v>1231</v>
      </c>
      <c r="D568" s="100" t="s">
        <v>110</v>
      </c>
      <c r="E568" s="100" t="s">
        <v>92</v>
      </c>
      <c r="F568" s="110">
        <v>39497</v>
      </c>
      <c r="G568" s="102">
        <v>715.02</v>
      </c>
      <c r="H568" s="103">
        <v>1</v>
      </c>
      <c r="I568" s="102"/>
      <c r="J568" s="17" t="s">
        <v>1578</v>
      </c>
      <c r="K568" s="120" t="s">
        <v>395</v>
      </c>
      <c r="L568" s="105" t="s">
        <v>712</v>
      </c>
      <c r="M568" s="106" t="s">
        <v>689</v>
      </c>
      <c r="N568" s="91" t="s">
        <v>713</v>
      </c>
    </row>
    <row r="569" spans="1:14" s="88" customFormat="1" ht="45" hidden="1" customHeight="1">
      <c r="A569" s="87">
        <v>1</v>
      </c>
      <c r="B569" s="99" t="s">
        <v>119</v>
      </c>
      <c r="C569" s="100" t="s">
        <v>1234</v>
      </c>
      <c r="D569" s="100" t="s">
        <v>134</v>
      </c>
      <c r="E569" s="100" t="s">
        <v>120</v>
      </c>
      <c r="F569" s="110">
        <v>35618</v>
      </c>
      <c r="G569" s="102">
        <v>521.72</v>
      </c>
      <c r="H569" s="103">
        <v>1</v>
      </c>
      <c r="I569" s="102"/>
      <c r="J569" s="25" t="s">
        <v>1259</v>
      </c>
      <c r="K569" s="104" t="s">
        <v>396</v>
      </c>
      <c r="L569" s="105" t="s">
        <v>712</v>
      </c>
      <c r="M569" s="106" t="s">
        <v>689</v>
      </c>
      <c r="N569" s="91" t="s">
        <v>713</v>
      </c>
    </row>
    <row r="570" spans="1:14" s="88" customFormat="1" ht="45" hidden="1" customHeight="1">
      <c r="A570" s="87">
        <v>1</v>
      </c>
      <c r="B570" s="99" t="s">
        <v>694</v>
      </c>
      <c r="C570" s="100" t="s">
        <v>114</v>
      </c>
      <c r="D570" s="100" t="s">
        <v>121</v>
      </c>
      <c r="E570" s="100" t="s">
        <v>186</v>
      </c>
      <c r="F570" s="110">
        <v>32995</v>
      </c>
      <c r="G570" s="102">
        <v>490.6</v>
      </c>
      <c r="H570" s="103">
        <v>1</v>
      </c>
      <c r="I570" s="102"/>
      <c r="J570" s="25" t="s">
        <v>1259</v>
      </c>
      <c r="K570" s="104" t="s">
        <v>396</v>
      </c>
      <c r="L570" s="105" t="s">
        <v>712</v>
      </c>
      <c r="M570" s="106" t="s">
        <v>689</v>
      </c>
      <c r="N570" s="91" t="s">
        <v>713</v>
      </c>
    </row>
    <row r="571" spans="1:14" s="88" customFormat="1" ht="45" customHeight="1">
      <c r="A571" s="87">
        <v>1</v>
      </c>
      <c r="B571" s="99" t="s">
        <v>316</v>
      </c>
      <c r="C571" s="100" t="s">
        <v>99</v>
      </c>
      <c r="D571" s="100" t="s">
        <v>144</v>
      </c>
      <c r="E571" s="100" t="s">
        <v>162</v>
      </c>
      <c r="F571" s="110">
        <v>32216</v>
      </c>
      <c r="G571" s="102">
        <v>2380.77</v>
      </c>
      <c r="H571" s="103">
        <v>2</v>
      </c>
      <c r="I571" s="102">
        <v>2261.73</v>
      </c>
      <c r="J571" s="17" t="s">
        <v>1579</v>
      </c>
      <c r="K571" s="104" t="s">
        <v>395</v>
      </c>
      <c r="L571" s="105" t="s">
        <v>712</v>
      </c>
      <c r="M571" s="106" t="s">
        <v>689</v>
      </c>
      <c r="N571" s="91" t="s">
        <v>713</v>
      </c>
    </row>
    <row r="572" spans="1:14" s="88" customFormat="1" ht="45" hidden="1" customHeight="1">
      <c r="A572" s="87">
        <v>1</v>
      </c>
      <c r="B572" s="99" t="s">
        <v>270</v>
      </c>
      <c r="C572" s="100" t="s">
        <v>1580</v>
      </c>
      <c r="D572" s="100" t="s">
        <v>110</v>
      </c>
      <c r="E572" s="100" t="s">
        <v>92</v>
      </c>
      <c r="F572" s="110">
        <v>39085</v>
      </c>
      <c r="G572" s="102">
        <v>715.02</v>
      </c>
      <c r="H572" s="103">
        <v>1</v>
      </c>
      <c r="I572" s="102"/>
      <c r="J572" s="17" t="s">
        <v>1575</v>
      </c>
      <c r="K572" s="104" t="s">
        <v>395</v>
      </c>
      <c r="L572" s="105" t="s">
        <v>712</v>
      </c>
      <c r="M572" s="106" t="s">
        <v>689</v>
      </c>
      <c r="N572" s="91" t="s">
        <v>713</v>
      </c>
    </row>
    <row r="573" spans="1:14" s="88" customFormat="1" ht="45" hidden="1" customHeight="1">
      <c r="A573" s="87">
        <v>1</v>
      </c>
      <c r="B573" s="99" t="s">
        <v>266</v>
      </c>
      <c r="C573" s="100" t="s">
        <v>1235</v>
      </c>
      <c r="D573" s="100" t="s">
        <v>107</v>
      </c>
      <c r="E573" s="100" t="s">
        <v>447</v>
      </c>
      <c r="F573" s="110">
        <v>36054</v>
      </c>
      <c r="G573" s="102">
        <v>1240.68</v>
      </c>
      <c r="H573" s="103">
        <v>1</v>
      </c>
      <c r="I573" s="102"/>
      <c r="J573" s="25" t="s">
        <v>1259</v>
      </c>
      <c r="K573" s="100" t="s">
        <v>396</v>
      </c>
      <c r="L573" s="109" t="s">
        <v>712</v>
      </c>
      <c r="M573" s="106" t="s">
        <v>689</v>
      </c>
      <c r="N573" s="91" t="s">
        <v>150</v>
      </c>
    </row>
    <row r="574" spans="1:14" s="88" customFormat="1" ht="45" hidden="1" customHeight="1">
      <c r="A574" s="87">
        <v>1</v>
      </c>
      <c r="B574" s="170" t="s">
        <v>5</v>
      </c>
      <c r="C574" s="100" t="s">
        <v>887</v>
      </c>
      <c r="D574" s="100" t="s">
        <v>134</v>
      </c>
      <c r="E574" s="100" t="s">
        <v>108</v>
      </c>
      <c r="F574" s="110">
        <v>32636</v>
      </c>
      <c r="G574" s="102">
        <v>521.72</v>
      </c>
      <c r="H574" s="103">
        <v>1</v>
      </c>
      <c r="I574" s="102"/>
      <c r="J574" s="25" t="s">
        <v>1259</v>
      </c>
      <c r="K574" s="104" t="s">
        <v>396</v>
      </c>
      <c r="L574" s="105" t="s">
        <v>712</v>
      </c>
      <c r="M574" s="106" t="s">
        <v>689</v>
      </c>
      <c r="N574" s="91" t="s">
        <v>150</v>
      </c>
    </row>
    <row r="575" spans="1:14" s="88" customFormat="1" ht="45" customHeight="1">
      <c r="A575" s="87">
        <v>1</v>
      </c>
      <c r="B575" s="99" t="s">
        <v>412</v>
      </c>
      <c r="C575" s="100" t="s">
        <v>887</v>
      </c>
      <c r="D575" s="100" t="s">
        <v>116</v>
      </c>
      <c r="E575" s="100" t="s">
        <v>92</v>
      </c>
      <c r="F575" s="110">
        <v>40057</v>
      </c>
      <c r="G575" s="102">
        <v>589.27</v>
      </c>
      <c r="H575" s="103" t="s">
        <v>500</v>
      </c>
      <c r="I575" s="102">
        <f>589.27*0.8</f>
        <v>471.416</v>
      </c>
      <c r="J575" s="25" t="s">
        <v>1259</v>
      </c>
      <c r="K575" s="120" t="s">
        <v>396</v>
      </c>
      <c r="L575" s="105" t="s">
        <v>712</v>
      </c>
      <c r="M575" s="106" t="s">
        <v>689</v>
      </c>
      <c r="N575" s="91" t="s">
        <v>713</v>
      </c>
    </row>
    <row r="576" spans="1:14" s="88" customFormat="1" ht="45" hidden="1" customHeight="1">
      <c r="A576" s="87">
        <v>1</v>
      </c>
      <c r="B576" s="99" t="s">
        <v>1</v>
      </c>
      <c r="C576" s="100" t="s">
        <v>888</v>
      </c>
      <c r="D576" s="100" t="s">
        <v>112</v>
      </c>
      <c r="E576" s="100" t="s">
        <v>92</v>
      </c>
      <c r="F576" s="110">
        <v>29252</v>
      </c>
      <c r="G576" s="102">
        <v>641.11</v>
      </c>
      <c r="H576" s="103">
        <v>1</v>
      </c>
      <c r="I576" s="102"/>
      <c r="J576" s="25" t="s">
        <v>1259</v>
      </c>
      <c r="K576" s="104" t="s">
        <v>396</v>
      </c>
      <c r="L576" s="105" t="s">
        <v>712</v>
      </c>
      <c r="M576" s="106" t="s">
        <v>689</v>
      </c>
      <c r="N576" s="91" t="s">
        <v>713</v>
      </c>
    </row>
    <row r="577" spans="1:14" s="88" customFormat="1" ht="45" hidden="1" customHeight="1">
      <c r="A577" s="87">
        <v>1</v>
      </c>
      <c r="B577" s="99" t="s">
        <v>2</v>
      </c>
      <c r="C577" s="100" t="s">
        <v>888</v>
      </c>
      <c r="D577" s="100" t="s">
        <v>116</v>
      </c>
      <c r="E577" s="100" t="s">
        <v>92</v>
      </c>
      <c r="F577" s="110">
        <v>31107</v>
      </c>
      <c r="G577" s="102">
        <v>589.27</v>
      </c>
      <c r="H577" s="103">
        <v>1</v>
      </c>
      <c r="I577" s="102"/>
      <c r="J577" s="25" t="s">
        <v>1259</v>
      </c>
      <c r="K577" s="104" t="s">
        <v>396</v>
      </c>
      <c r="L577" s="105" t="s">
        <v>712</v>
      </c>
      <c r="M577" s="106" t="s">
        <v>689</v>
      </c>
      <c r="N577" s="91" t="s">
        <v>713</v>
      </c>
    </row>
    <row r="578" spans="1:14" s="88" customFormat="1" ht="45" hidden="1" customHeight="1">
      <c r="A578" s="87">
        <v>1</v>
      </c>
      <c r="B578" s="99" t="s">
        <v>3</v>
      </c>
      <c r="C578" s="100" t="s">
        <v>889</v>
      </c>
      <c r="D578" s="100" t="s">
        <v>116</v>
      </c>
      <c r="E578" s="100" t="s">
        <v>92</v>
      </c>
      <c r="F578" s="110">
        <v>34085</v>
      </c>
      <c r="G578" s="102">
        <v>589.27</v>
      </c>
      <c r="H578" s="103">
        <v>1</v>
      </c>
      <c r="I578" s="102"/>
      <c r="J578" s="25" t="s">
        <v>1259</v>
      </c>
      <c r="K578" s="104" t="s">
        <v>396</v>
      </c>
      <c r="L578" s="105" t="s">
        <v>712</v>
      </c>
      <c r="M578" s="106" t="s">
        <v>689</v>
      </c>
      <c r="N578" s="91" t="s">
        <v>713</v>
      </c>
    </row>
    <row r="579" spans="1:14" s="88" customFormat="1" ht="45" hidden="1" customHeight="1">
      <c r="A579" s="87">
        <v>1</v>
      </c>
      <c r="B579" s="99" t="s">
        <v>4</v>
      </c>
      <c r="C579" s="100" t="s">
        <v>889</v>
      </c>
      <c r="D579" s="100" t="s">
        <v>134</v>
      </c>
      <c r="E579" s="100" t="s">
        <v>92</v>
      </c>
      <c r="F579" s="110">
        <v>31565</v>
      </c>
      <c r="G579" s="102">
        <v>521.72</v>
      </c>
      <c r="H579" s="103">
        <v>1</v>
      </c>
      <c r="I579" s="102"/>
      <c r="J579" s="25" t="s">
        <v>1259</v>
      </c>
      <c r="K579" s="104" t="s">
        <v>396</v>
      </c>
      <c r="L579" s="105" t="s">
        <v>712</v>
      </c>
      <c r="M579" s="106" t="s">
        <v>689</v>
      </c>
      <c r="N579" s="91" t="s">
        <v>713</v>
      </c>
    </row>
    <row r="580" spans="1:14" s="88" customFormat="1" ht="45" hidden="1" customHeight="1">
      <c r="A580" s="87">
        <v>1</v>
      </c>
      <c r="B580" s="99" t="s">
        <v>1237</v>
      </c>
      <c r="C580" s="100" t="s">
        <v>1581</v>
      </c>
      <c r="D580" s="100" t="s">
        <v>144</v>
      </c>
      <c r="E580" s="100" t="s">
        <v>1238</v>
      </c>
      <c r="F580" s="110">
        <v>41046</v>
      </c>
      <c r="G580" s="102">
        <v>2380.77</v>
      </c>
      <c r="H580" s="103" t="s">
        <v>714</v>
      </c>
      <c r="I580" s="102"/>
      <c r="J580" s="17" t="s">
        <v>1582</v>
      </c>
      <c r="K580" s="100" t="s">
        <v>395</v>
      </c>
      <c r="L580" s="105" t="s">
        <v>712</v>
      </c>
      <c r="M580" s="106" t="s">
        <v>689</v>
      </c>
      <c r="N580" s="91" t="s">
        <v>713</v>
      </c>
    </row>
    <row r="581" spans="1:14" s="88" customFormat="1" ht="45" hidden="1" customHeight="1">
      <c r="A581" s="87">
        <v>1</v>
      </c>
      <c r="B581" s="99" t="s">
        <v>1239</v>
      </c>
      <c r="C581" s="100" t="s">
        <v>1240</v>
      </c>
      <c r="D581" s="100" t="s">
        <v>140</v>
      </c>
      <c r="E581" s="100" t="s">
        <v>95</v>
      </c>
      <c r="F581" s="110">
        <v>41821</v>
      </c>
      <c r="G581" s="102">
        <v>1108.25</v>
      </c>
      <c r="H581" s="103">
        <v>1</v>
      </c>
      <c r="I581" s="102"/>
      <c r="J581" s="25" t="s">
        <v>1259</v>
      </c>
      <c r="K581" s="100" t="s">
        <v>396</v>
      </c>
      <c r="L581" s="105" t="s">
        <v>712</v>
      </c>
      <c r="M581" s="106" t="s">
        <v>689</v>
      </c>
      <c r="N581" s="91" t="s">
        <v>713</v>
      </c>
    </row>
    <row r="582" spans="1:14" s="88" customFormat="1" ht="45" hidden="1" customHeight="1">
      <c r="A582" s="87">
        <v>1</v>
      </c>
      <c r="B582" s="99" t="s">
        <v>472</v>
      </c>
      <c r="C582" s="100" t="s">
        <v>1583</v>
      </c>
      <c r="D582" s="100" t="s">
        <v>110</v>
      </c>
      <c r="E582" s="100" t="s">
        <v>184</v>
      </c>
      <c r="F582" s="110">
        <v>40042</v>
      </c>
      <c r="G582" s="102">
        <v>715.02</v>
      </c>
      <c r="H582" s="103">
        <v>1</v>
      </c>
      <c r="I582" s="102"/>
      <c r="J582" s="25" t="s">
        <v>1259</v>
      </c>
      <c r="K582" s="100" t="s">
        <v>396</v>
      </c>
      <c r="L582" s="109" t="s">
        <v>712</v>
      </c>
      <c r="M582" s="106" t="s">
        <v>689</v>
      </c>
      <c r="N582" s="91" t="s">
        <v>713</v>
      </c>
    </row>
    <row r="583" spans="1:14" s="88" customFormat="1" ht="45" hidden="1" customHeight="1">
      <c r="A583" s="87">
        <v>1</v>
      </c>
      <c r="B583" s="99" t="s">
        <v>407</v>
      </c>
      <c r="C583" s="100" t="s">
        <v>142</v>
      </c>
      <c r="D583" s="100" t="s">
        <v>191</v>
      </c>
      <c r="E583" s="100" t="s">
        <v>1584</v>
      </c>
      <c r="F583" s="110">
        <v>40042</v>
      </c>
      <c r="G583" s="102">
        <v>521.72</v>
      </c>
      <c r="H583" s="103">
        <v>1</v>
      </c>
      <c r="I583" s="102"/>
      <c r="J583" s="25" t="s">
        <v>1259</v>
      </c>
      <c r="K583" s="142" t="s">
        <v>396</v>
      </c>
      <c r="L583" s="146" t="s">
        <v>712</v>
      </c>
      <c r="M583" s="106" t="s">
        <v>689</v>
      </c>
      <c r="N583" s="91" t="s">
        <v>150</v>
      </c>
    </row>
    <row r="584" spans="1:14" s="88" customFormat="1" ht="45" hidden="1" customHeight="1">
      <c r="A584" s="87">
        <v>1</v>
      </c>
      <c r="B584" s="99" t="s">
        <v>42</v>
      </c>
      <c r="C584" s="100" t="s">
        <v>27</v>
      </c>
      <c r="D584" s="100" t="s">
        <v>134</v>
      </c>
      <c r="E584" s="100" t="s">
        <v>186</v>
      </c>
      <c r="F584" s="110">
        <v>33882</v>
      </c>
      <c r="G584" s="102">
        <v>443.6</v>
      </c>
      <c r="H584" s="103">
        <v>1</v>
      </c>
      <c r="I584" s="102"/>
      <c r="J584" s="25" t="s">
        <v>1259</v>
      </c>
      <c r="K584" s="104" t="s">
        <v>396</v>
      </c>
      <c r="L584" s="105" t="s">
        <v>712</v>
      </c>
      <c r="M584" s="106" t="s">
        <v>689</v>
      </c>
      <c r="N584" s="91" t="s">
        <v>713</v>
      </c>
    </row>
    <row r="585" spans="1:14" s="88" customFormat="1" ht="45" hidden="1" customHeight="1">
      <c r="A585" s="87">
        <v>1</v>
      </c>
      <c r="B585" s="99" t="s">
        <v>28</v>
      </c>
      <c r="C585" s="100" t="s">
        <v>27</v>
      </c>
      <c r="D585" s="100" t="s">
        <v>134</v>
      </c>
      <c r="E585" s="100" t="s">
        <v>115</v>
      </c>
      <c r="F585" s="110">
        <v>34700</v>
      </c>
      <c r="G585" s="102">
        <v>521.72</v>
      </c>
      <c r="H585" s="103">
        <v>1</v>
      </c>
      <c r="I585" s="102"/>
      <c r="J585" s="25" t="s">
        <v>1259</v>
      </c>
      <c r="K585" s="142" t="s">
        <v>396</v>
      </c>
      <c r="L585" s="105" t="s">
        <v>712</v>
      </c>
      <c r="M585" s="106" t="s">
        <v>689</v>
      </c>
      <c r="N585" s="91" t="s">
        <v>713</v>
      </c>
    </row>
    <row r="586" spans="1:14" s="88" customFormat="1" ht="45" hidden="1" customHeight="1">
      <c r="A586" s="87">
        <v>1</v>
      </c>
      <c r="B586" s="99" t="s">
        <v>1089</v>
      </c>
      <c r="C586" s="120" t="s">
        <v>27</v>
      </c>
      <c r="D586" s="100" t="s">
        <v>1090</v>
      </c>
      <c r="E586" s="100" t="s">
        <v>118</v>
      </c>
      <c r="F586" s="110">
        <v>41792</v>
      </c>
      <c r="G586" s="102">
        <v>521.72</v>
      </c>
      <c r="H586" s="103">
        <v>1</v>
      </c>
      <c r="I586" s="151"/>
      <c r="J586" s="44" t="s">
        <v>1259</v>
      </c>
      <c r="K586" s="120" t="s">
        <v>396</v>
      </c>
      <c r="L586" s="105" t="s">
        <v>712</v>
      </c>
      <c r="M586" s="106" t="s">
        <v>689</v>
      </c>
      <c r="N586" s="91" t="s">
        <v>713</v>
      </c>
    </row>
    <row r="587" spans="1:14" s="88" customFormat="1" ht="45" hidden="1" customHeight="1">
      <c r="A587" s="87">
        <v>1</v>
      </c>
      <c r="B587" s="99" t="s">
        <v>31</v>
      </c>
      <c r="C587" s="100" t="s">
        <v>1241</v>
      </c>
      <c r="D587" s="100" t="s">
        <v>134</v>
      </c>
      <c r="E587" s="100" t="s">
        <v>186</v>
      </c>
      <c r="F587" s="110">
        <v>34700</v>
      </c>
      <c r="G587" s="102">
        <v>521.72</v>
      </c>
      <c r="H587" s="103">
        <v>1</v>
      </c>
      <c r="I587" s="102"/>
      <c r="J587" s="25" t="s">
        <v>1259</v>
      </c>
      <c r="K587" s="104" t="s">
        <v>396</v>
      </c>
      <c r="L587" s="105" t="s">
        <v>712</v>
      </c>
      <c r="M587" s="106" t="s">
        <v>689</v>
      </c>
      <c r="N587" s="91" t="s">
        <v>713</v>
      </c>
    </row>
    <row r="588" spans="1:14" s="88" customFormat="1" ht="45" hidden="1" customHeight="1">
      <c r="A588" s="87">
        <v>1</v>
      </c>
      <c r="B588" s="99" t="s">
        <v>69</v>
      </c>
      <c r="C588" s="100" t="s">
        <v>27</v>
      </c>
      <c r="D588" s="100" t="s">
        <v>121</v>
      </c>
      <c r="E588" s="100" t="s">
        <v>186</v>
      </c>
      <c r="F588" s="110">
        <v>31778</v>
      </c>
      <c r="G588" s="102">
        <v>490.6</v>
      </c>
      <c r="H588" s="103">
        <v>1</v>
      </c>
      <c r="I588" s="102"/>
      <c r="J588" s="25" t="s">
        <v>1259</v>
      </c>
      <c r="K588" s="104" t="s">
        <v>396</v>
      </c>
      <c r="L588" s="105" t="s">
        <v>712</v>
      </c>
      <c r="M588" s="106" t="s">
        <v>689</v>
      </c>
      <c r="N588" s="91" t="s">
        <v>713</v>
      </c>
    </row>
    <row r="589" spans="1:14" s="88" customFormat="1" ht="45" hidden="1" customHeight="1">
      <c r="A589" s="87">
        <v>1</v>
      </c>
      <c r="B589" s="99" t="s">
        <v>36</v>
      </c>
      <c r="C589" s="100" t="s">
        <v>27</v>
      </c>
      <c r="D589" s="100" t="s">
        <v>121</v>
      </c>
      <c r="E589" s="100" t="s">
        <v>115</v>
      </c>
      <c r="F589" s="110">
        <v>33651</v>
      </c>
      <c r="G589" s="102">
        <v>490.6</v>
      </c>
      <c r="H589" s="103">
        <v>1</v>
      </c>
      <c r="I589" s="102"/>
      <c r="J589" s="25" t="s">
        <v>1259</v>
      </c>
      <c r="K589" s="104" t="s">
        <v>396</v>
      </c>
      <c r="L589" s="105" t="s">
        <v>712</v>
      </c>
      <c r="M589" s="106" t="s">
        <v>689</v>
      </c>
      <c r="N589" s="91" t="s">
        <v>713</v>
      </c>
    </row>
    <row r="590" spans="1:14" s="88" customFormat="1" ht="45" hidden="1" customHeight="1">
      <c r="A590" s="87">
        <v>1</v>
      </c>
      <c r="B590" s="99" t="s">
        <v>391</v>
      </c>
      <c r="C590" s="100" t="s">
        <v>1241</v>
      </c>
      <c r="D590" s="100" t="s">
        <v>154</v>
      </c>
      <c r="E590" s="100" t="s">
        <v>186</v>
      </c>
      <c r="F590" s="110">
        <v>33270</v>
      </c>
      <c r="G590" s="102">
        <v>788.29</v>
      </c>
      <c r="H590" s="103">
        <v>1</v>
      </c>
      <c r="I590" s="102"/>
      <c r="J590" s="17" t="s">
        <v>1585</v>
      </c>
      <c r="K590" s="104" t="s">
        <v>395</v>
      </c>
      <c r="L590" s="105" t="s">
        <v>712</v>
      </c>
      <c r="M590" s="106" t="s">
        <v>689</v>
      </c>
      <c r="N590" s="91" t="s">
        <v>713</v>
      </c>
    </row>
    <row r="591" spans="1:14" s="88" customFormat="1" ht="45" hidden="1" customHeight="1">
      <c r="A591" s="87">
        <v>1</v>
      </c>
      <c r="B591" s="99" t="s">
        <v>38</v>
      </c>
      <c r="C591" s="100" t="s">
        <v>1241</v>
      </c>
      <c r="D591" s="100" t="s">
        <v>191</v>
      </c>
      <c r="E591" s="100" t="s">
        <v>216</v>
      </c>
      <c r="F591" s="110">
        <v>33270</v>
      </c>
      <c r="G591" s="102">
        <v>443.6</v>
      </c>
      <c r="H591" s="103">
        <v>1</v>
      </c>
      <c r="I591" s="102"/>
      <c r="J591" s="25" t="s">
        <v>1259</v>
      </c>
      <c r="K591" s="104" t="s">
        <v>396</v>
      </c>
      <c r="L591" s="105" t="s">
        <v>712</v>
      </c>
      <c r="M591" s="106" t="s">
        <v>689</v>
      </c>
      <c r="N591" s="91" t="s">
        <v>713</v>
      </c>
    </row>
    <row r="592" spans="1:14" s="88" customFormat="1" ht="45" hidden="1" customHeight="1">
      <c r="A592" s="87">
        <v>1</v>
      </c>
      <c r="B592" s="99" t="s">
        <v>695</v>
      </c>
      <c r="C592" s="100" t="s">
        <v>1242</v>
      </c>
      <c r="D592" s="100" t="s">
        <v>191</v>
      </c>
      <c r="E592" s="100" t="s">
        <v>115</v>
      </c>
      <c r="F592" s="110">
        <v>34865</v>
      </c>
      <c r="G592" s="102">
        <v>443.6</v>
      </c>
      <c r="H592" s="103">
        <v>1</v>
      </c>
      <c r="I592" s="102"/>
      <c r="J592" s="25" t="s">
        <v>1259</v>
      </c>
      <c r="K592" s="104" t="s">
        <v>396</v>
      </c>
      <c r="L592" s="105" t="s">
        <v>712</v>
      </c>
      <c r="M592" s="106" t="s">
        <v>689</v>
      </c>
      <c r="N592" s="91" t="s">
        <v>713</v>
      </c>
    </row>
    <row r="593" spans="1:14" s="88" customFormat="1" ht="45" hidden="1" customHeight="1">
      <c r="A593" s="87">
        <v>1</v>
      </c>
      <c r="B593" s="99" t="s">
        <v>471</v>
      </c>
      <c r="C593" s="100" t="s">
        <v>1243</v>
      </c>
      <c r="D593" s="100" t="s">
        <v>116</v>
      </c>
      <c r="E593" s="100" t="s">
        <v>92</v>
      </c>
      <c r="F593" s="110">
        <v>40057</v>
      </c>
      <c r="G593" s="102">
        <v>589.27</v>
      </c>
      <c r="H593" s="103">
        <v>1</v>
      </c>
      <c r="I593" s="102"/>
      <c r="J593" s="25" t="s">
        <v>1259</v>
      </c>
      <c r="K593" s="100" t="s">
        <v>396</v>
      </c>
      <c r="L593" s="109" t="s">
        <v>712</v>
      </c>
      <c r="M593" s="106" t="s">
        <v>689</v>
      </c>
      <c r="N593" s="91" t="s">
        <v>713</v>
      </c>
    </row>
    <row r="594" spans="1:14" s="88" customFormat="1" ht="45" hidden="1" customHeight="1">
      <c r="A594" s="87">
        <v>1</v>
      </c>
      <c r="B594" s="99" t="s">
        <v>141</v>
      </c>
      <c r="C594" s="100" t="s">
        <v>1244</v>
      </c>
      <c r="D594" s="100" t="s">
        <v>144</v>
      </c>
      <c r="E594" s="100" t="s">
        <v>92</v>
      </c>
      <c r="F594" s="110">
        <v>30781</v>
      </c>
      <c r="G594" s="102">
        <v>2380.77</v>
      </c>
      <c r="H594" s="103">
        <v>1</v>
      </c>
      <c r="I594" s="209"/>
      <c r="J594" s="17" t="s">
        <v>1385</v>
      </c>
      <c r="K594" s="104" t="s">
        <v>395</v>
      </c>
      <c r="L594" s="105" t="s">
        <v>712</v>
      </c>
      <c r="M594" s="106" t="s">
        <v>689</v>
      </c>
      <c r="N594" s="91" t="s">
        <v>713</v>
      </c>
    </row>
    <row r="595" spans="1:14" s="88" customFormat="1" ht="45" hidden="1" customHeight="1">
      <c r="A595" s="87">
        <v>1</v>
      </c>
      <c r="B595" s="99" t="s">
        <v>1245</v>
      </c>
      <c r="C595" s="100" t="s">
        <v>185</v>
      </c>
      <c r="D595" s="100" t="s">
        <v>134</v>
      </c>
      <c r="E595" s="100" t="s">
        <v>727</v>
      </c>
      <c r="F595" s="110">
        <v>42023</v>
      </c>
      <c r="G595" s="102">
        <v>521.72</v>
      </c>
      <c r="H595" s="103">
        <v>1</v>
      </c>
      <c r="I595" s="209"/>
      <c r="J595" s="17" t="s">
        <v>1295</v>
      </c>
      <c r="K595" s="142" t="s">
        <v>396</v>
      </c>
      <c r="L595" s="105" t="s">
        <v>712</v>
      </c>
      <c r="M595" s="106" t="s">
        <v>689</v>
      </c>
      <c r="N595" s="91" t="s">
        <v>150</v>
      </c>
    </row>
    <row r="596" spans="1:14" s="88" customFormat="1" ht="45" hidden="1" customHeight="1">
      <c r="A596" s="87">
        <v>1</v>
      </c>
      <c r="B596" s="99" t="s">
        <v>406</v>
      </c>
      <c r="C596" s="100" t="s">
        <v>890</v>
      </c>
      <c r="D596" s="100" t="s">
        <v>191</v>
      </c>
      <c r="E596" s="100" t="s">
        <v>92</v>
      </c>
      <c r="F596" s="110">
        <v>40057</v>
      </c>
      <c r="G596" s="102">
        <v>443.6</v>
      </c>
      <c r="H596" s="103">
        <v>1</v>
      </c>
      <c r="I596" s="102"/>
      <c r="J596" s="25" t="s">
        <v>1259</v>
      </c>
      <c r="K596" s="142" t="s">
        <v>396</v>
      </c>
      <c r="L596" s="105" t="s">
        <v>712</v>
      </c>
      <c r="M596" s="106" t="s">
        <v>689</v>
      </c>
      <c r="N596" s="91" t="s">
        <v>713</v>
      </c>
    </row>
    <row r="597" spans="1:14" s="88" customFormat="1" ht="45" hidden="1" customHeight="1">
      <c r="A597" s="87">
        <v>1</v>
      </c>
      <c r="B597" s="99" t="s">
        <v>1586</v>
      </c>
      <c r="C597" s="100" t="s">
        <v>215</v>
      </c>
      <c r="D597" s="100" t="s">
        <v>1587</v>
      </c>
      <c r="E597" s="100" t="s">
        <v>458</v>
      </c>
      <c r="F597" s="110">
        <v>42401</v>
      </c>
      <c r="G597" s="102">
        <v>443.6</v>
      </c>
      <c r="H597" s="103" t="s">
        <v>102</v>
      </c>
      <c r="I597" s="102"/>
      <c r="J597" s="25" t="s">
        <v>1401</v>
      </c>
      <c r="K597" s="120" t="s">
        <v>396</v>
      </c>
      <c r="L597" s="105" t="s">
        <v>712</v>
      </c>
      <c r="M597" s="106" t="s">
        <v>689</v>
      </c>
      <c r="N597" s="91" t="s">
        <v>150</v>
      </c>
    </row>
    <row r="598" spans="1:14" s="88" customFormat="1" ht="45" hidden="1" customHeight="1">
      <c r="A598" s="87">
        <v>1</v>
      </c>
      <c r="B598" s="99" t="s">
        <v>1588</v>
      </c>
      <c r="C598" s="100" t="s">
        <v>696</v>
      </c>
      <c r="D598" s="100" t="s">
        <v>134</v>
      </c>
      <c r="E598" s="100" t="s">
        <v>184</v>
      </c>
      <c r="F598" s="101">
        <v>42411</v>
      </c>
      <c r="G598" s="102">
        <v>380</v>
      </c>
      <c r="H598" s="103" t="s">
        <v>102</v>
      </c>
      <c r="I598" s="101"/>
      <c r="J598" s="25" t="s">
        <v>1589</v>
      </c>
      <c r="K598" s="104" t="s">
        <v>395</v>
      </c>
      <c r="L598" s="105" t="s">
        <v>712</v>
      </c>
      <c r="M598" s="106" t="s">
        <v>689</v>
      </c>
      <c r="N598" s="91" t="s">
        <v>713</v>
      </c>
    </row>
    <row r="599" spans="1:14" s="88" customFormat="1" ht="45" hidden="1" customHeight="1">
      <c r="A599" s="87">
        <v>1</v>
      </c>
      <c r="B599" s="99" t="s">
        <v>1590</v>
      </c>
      <c r="C599" s="100" t="s">
        <v>696</v>
      </c>
      <c r="D599" s="100" t="s">
        <v>134</v>
      </c>
      <c r="E599" s="100" t="s">
        <v>1591</v>
      </c>
      <c r="F599" s="101">
        <v>42404</v>
      </c>
      <c r="G599" s="102">
        <v>380</v>
      </c>
      <c r="H599" s="103" t="s">
        <v>102</v>
      </c>
      <c r="I599" s="101"/>
      <c r="J599" s="25" t="s">
        <v>1592</v>
      </c>
      <c r="K599" s="104" t="s">
        <v>395</v>
      </c>
      <c r="L599" s="105" t="s">
        <v>712</v>
      </c>
      <c r="M599" s="106" t="s">
        <v>689</v>
      </c>
      <c r="N599" s="91" t="s">
        <v>713</v>
      </c>
    </row>
    <row r="600" spans="1:14" s="88" customFormat="1" ht="45" hidden="1" customHeight="1">
      <c r="A600" s="87">
        <v>1</v>
      </c>
      <c r="B600" s="99" t="s">
        <v>1246</v>
      </c>
      <c r="C600" s="100" t="s">
        <v>696</v>
      </c>
      <c r="D600" s="100" t="s">
        <v>112</v>
      </c>
      <c r="E600" s="100" t="s">
        <v>304</v>
      </c>
      <c r="F600" s="110">
        <v>32426</v>
      </c>
      <c r="G600" s="102">
        <v>641.11</v>
      </c>
      <c r="H600" s="103" t="s">
        <v>102</v>
      </c>
      <c r="I600" s="102"/>
      <c r="J600" s="25" t="s">
        <v>1259</v>
      </c>
      <c r="K600" s="120" t="s">
        <v>396</v>
      </c>
      <c r="L600" s="105" t="s">
        <v>712</v>
      </c>
      <c r="M600" s="106" t="s">
        <v>689</v>
      </c>
      <c r="N600" s="91" t="s">
        <v>713</v>
      </c>
    </row>
    <row r="601" spans="1:14" s="88" customFormat="1" ht="45" hidden="1" customHeight="1">
      <c r="A601" s="87">
        <v>1</v>
      </c>
      <c r="B601" s="99" t="s">
        <v>330</v>
      </c>
      <c r="C601" s="100" t="s">
        <v>696</v>
      </c>
      <c r="D601" s="100" t="s">
        <v>121</v>
      </c>
      <c r="E601" s="100" t="s">
        <v>518</v>
      </c>
      <c r="F601" s="110">
        <v>39471</v>
      </c>
      <c r="G601" s="102">
        <v>490.6</v>
      </c>
      <c r="H601" s="103">
        <v>1</v>
      </c>
      <c r="I601" s="102"/>
      <c r="J601" s="25" t="s">
        <v>1259</v>
      </c>
      <c r="K601" s="142" t="s">
        <v>396</v>
      </c>
      <c r="L601" s="105" t="s">
        <v>712</v>
      </c>
      <c r="M601" s="106" t="s">
        <v>689</v>
      </c>
      <c r="N601" s="91" t="s">
        <v>713</v>
      </c>
    </row>
    <row r="602" spans="1:14" s="88" customFormat="1" ht="45" hidden="1" customHeight="1">
      <c r="A602" s="87">
        <v>1</v>
      </c>
      <c r="B602" s="99" t="s">
        <v>891</v>
      </c>
      <c r="C602" s="100" t="s">
        <v>696</v>
      </c>
      <c r="D602" s="100" t="s">
        <v>134</v>
      </c>
      <c r="E602" s="100" t="s">
        <v>1247</v>
      </c>
      <c r="F602" s="110">
        <v>41281</v>
      </c>
      <c r="G602" s="102">
        <v>521.72</v>
      </c>
      <c r="H602" s="103" t="s">
        <v>714</v>
      </c>
      <c r="I602" s="102"/>
      <c r="J602" s="25" t="s">
        <v>1259</v>
      </c>
      <c r="K602" s="146" t="s">
        <v>396</v>
      </c>
      <c r="L602" s="146" t="s">
        <v>712</v>
      </c>
      <c r="M602" s="106" t="s">
        <v>689</v>
      </c>
      <c r="N602" s="91" t="s">
        <v>713</v>
      </c>
    </row>
    <row r="603" spans="1:14" s="88" customFormat="1" ht="45" hidden="1" customHeight="1">
      <c r="A603" s="87">
        <v>1</v>
      </c>
      <c r="B603" s="99" t="s">
        <v>288</v>
      </c>
      <c r="C603" s="100" t="s">
        <v>697</v>
      </c>
      <c r="D603" s="100" t="s">
        <v>191</v>
      </c>
      <c r="E603" s="100" t="s">
        <v>115</v>
      </c>
      <c r="F603" s="110">
        <v>39022</v>
      </c>
      <c r="G603" s="102">
        <v>443.6</v>
      </c>
      <c r="H603" s="103">
        <v>1</v>
      </c>
      <c r="I603" s="102"/>
      <c r="J603" s="25" t="s">
        <v>1259</v>
      </c>
      <c r="K603" s="100" t="s">
        <v>396</v>
      </c>
      <c r="L603" s="105" t="s">
        <v>712</v>
      </c>
      <c r="M603" s="106" t="s">
        <v>689</v>
      </c>
      <c r="N603" s="91" t="s">
        <v>713</v>
      </c>
    </row>
    <row r="604" spans="1:14" s="88" customFormat="1" ht="45" hidden="1" customHeight="1">
      <c r="A604" s="87">
        <v>1</v>
      </c>
      <c r="B604" s="99" t="s">
        <v>208</v>
      </c>
      <c r="C604" s="100" t="s">
        <v>697</v>
      </c>
      <c r="D604" s="100" t="s">
        <v>310</v>
      </c>
      <c r="E604" s="100" t="s">
        <v>115</v>
      </c>
      <c r="F604" s="110">
        <v>40057</v>
      </c>
      <c r="G604" s="102">
        <v>400</v>
      </c>
      <c r="H604" s="103">
        <v>1</v>
      </c>
      <c r="I604" s="102"/>
      <c r="J604" s="45" t="s">
        <v>1593</v>
      </c>
      <c r="K604" s="146" t="s">
        <v>395</v>
      </c>
      <c r="L604" s="146" t="s">
        <v>712</v>
      </c>
      <c r="M604" s="106" t="s">
        <v>689</v>
      </c>
      <c r="N604" s="91" t="s">
        <v>713</v>
      </c>
    </row>
    <row r="605" spans="1:14" s="88" customFormat="1" ht="45" hidden="1" customHeight="1">
      <c r="A605" s="87">
        <v>1</v>
      </c>
      <c r="B605" s="99" t="s">
        <v>34</v>
      </c>
      <c r="C605" s="100" t="s">
        <v>697</v>
      </c>
      <c r="D605" s="100" t="s">
        <v>121</v>
      </c>
      <c r="E605" s="100" t="s">
        <v>92</v>
      </c>
      <c r="F605" s="110">
        <v>29677</v>
      </c>
      <c r="G605" s="102">
        <v>490.6</v>
      </c>
      <c r="H605" s="103">
        <v>1</v>
      </c>
      <c r="I605" s="102"/>
      <c r="J605" s="25" t="s">
        <v>1259</v>
      </c>
      <c r="K605" s="104" t="s">
        <v>396</v>
      </c>
      <c r="L605" s="105" t="s">
        <v>712</v>
      </c>
      <c r="M605" s="106" t="s">
        <v>689</v>
      </c>
      <c r="N605" s="91" t="s">
        <v>713</v>
      </c>
    </row>
    <row r="606" spans="1:14" s="88" customFormat="1" ht="45" hidden="1" customHeight="1">
      <c r="A606" s="87">
        <v>1</v>
      </c>
      <c r="B606" s="99" t="s">
        <v>30</v>
      </c>
      <c r="C606" s="100" t="s">
        <v>25</v>
      </c>
      <c r="D606" s="100" t="s">
        <v>134</v>
      </c>
      <c r="E606" s="100" t="s">
        <v>186</v>
      </c>
      <c r="F606" s="110">
        <v>29528</v>
      </c>
      <c r="G606" s="102">
        <v>521.72</v>
      </c>
      <c r="H606" s="103">
        <v>1</v>
      </c>
      <c r="I606" s="102"/>
      <c r="J606" s="25" t="s">
        <v>1259</v>
      </c>
      <c r="K606" s="142" t="s">
        <v>396</v>
      </c>
      <c r="L606" s="109" t="s">
        <v>712</v>
      </c>
      <c r="M606" s="106" t="s">
        <v>689</v>
      </c>
      <c r="N606" s="91" t="s">
        <v>713</v>
      </c>
    </row>
    <row r="607" spans="1:14" s="88" customFormat="1" ht="45" hidden="1" customHeight="1">
      <c r="A607" s="87">
        <v>1</v>
      </c>
      <c r="B607" s="99" t="s">
        <v>35</v>
      </c>
      <c r="C607" s="100" t="s">
        <v>1248</v>
      </c>
      <c r="D607" s="100" t="s">
        <v>121</v>
      </c>
      <c r="E607" s="100" t="s">
        <v>115</v>
      </c>
      <c r="F607" s="110">
        <v>31656</v>
      </c>
      <c r="G607" s="102">
        <v>490.6</v>
      </c>
      <c r="H607" s="103">
        <v>1</v>
      </c>
      <c r="I607" s="102"/>
      <c r="J607" s="25" t="s">
        <v>1259</v>
      </c>
      <c r="K607" s="142" t="s">
        <v>396</v>
      </c>
      <c r="L607" s="109" t="s">
        <v>712</v>
      </c>
      <c r="M607" s="106" t="s">
        <v>689</v>
      </c>
      <c r="N607" s="91" t="s">
        <v>713</v>
      </c>
    </row>
    <row r="608" spans="1:14" s="88" customFormat="1" ht="45" hidden="1" customHeight="1">
      <c r="A608" s="87">
        <v>1</v>
      </c>
      <c r="B608" s="99" t="s">
        <v>892</v>
      </c>
      <c r="C608" s="100" t="s">
        <v>25</v>
      </c>
      <c r="D608" s="100" t="s">
        <v>121</v>
      </c>
      <c r="E608" s="100" t="s">
        <v>186</v>
      </c>
      <c r="F608" s="110">
        <v>30606</v>
      </c>
      <c r="G608" s="102">
        <v>490.6</v>
      </c>
      <c r="H608" s="103">
        <v>1</v>
      </c>
      <c r="I608" s="102"/>
      <c r="J608" s="25" t="s">
        <v>1259</v>
      </c>
      <c r="K608" s="142" t="s">
        <v>396</v>
      </c>
      <c r="L608" s="109" t="s">
        <v>712</v>
      </c>
      <c r="M608" s="106" t="s">
        <v>689</v>
      </c>
      <c r="N608" s="91" t="s">
        <v>713</v>
      </c>
    </row>
    <row r="609" spans="1:14" s="88" customFormat="1" ht="45" hidden="1" customHeight="1">
      <c r="A609" s="87">
        <v>1</v>
      </c>
      <c r="B609" s="99" t="s">
        <v>33</v>
      </c>
      <c r="C609" s="100" t="s">
        <v>25</v>
      </c>
      <c r="D609" s="100" t="s">
        <v>121</v>
      </c>
      <c r="E609" s="100" t="s">
        <v>92</v>
      </c>
      <c r="F609" s="110">
        <v>30074</v>
      </c>
      <c r="G609" s="102">
        <v>490.6</v>
      </c>
      <c r="H609" s="103">
        <v>1</v>
      </c>
      <c r="I609" s="102"/>
      <c r="J609" s="25" t="s">
        <v>1259</v>
      </c>
      <c r="K609" s="142" t="s">
        <v>396</v>
      </c>
      <c r="L609" s="109" t="s">
        <v>712</v>
      </c>
      <c r="M609" s="106" t="s">
        <v>689</v>
      </c>
      <c r="N609" s="91" t="s">
        <v>713</v>
      </c>
    </row>
    <row r="610" spans="1:14" s="88" customFormat="1" ht="45" hidden="1" customHeight="1">
      <c r="A610" s="87">
        <v>1</v>
      </c>
      <c r="B610" s="99" t="s">
        <v>1249</v>
      </c>
      <c r="C610" s="100" t="s">
        <v>25</v>
      </c>
      <c r="D610" s="100" t="s">
        <v>121</v>
      </c>
      <c r="E610" s="100" t="s">
        <v>115</v>
      </c>
      <c r="F610" s="110">
        <v>38391</v>
      </c>
      <c r="G610" s="102">
        <v>490.6</v>
      </c>
      <c r="H610" s="103">
        <v>1</v>
      </c>
      <c r="I610" s="102"/>
      <c r="J610" s="25" t="s">
        <v>1259</v>
      </c>
      <c r="K610" s="142" t="s">
        <v>396</v>
      </c>
      <c r="L610" s="109" t="s">
        <v>712</v>
      </c>
      <c r="M610" s="106" t="s">
        <v>689</v>
      </c>
      <c r="N610" s="91" t="s">
        <v>713</v>
      </c>
    </row>
    <row r="611" spans="1:14" s="88" customFormat="1" ht="45" hidden="1" customHeight="1">
      <c r="A611" s="87">
        <v>1</v>
      </c>
      <c r="B611" s="99" t="s">
        <v>39</v>
      </c>
      <c r="C611" s="100" t="s">
        <v>1250</v>
      </c>
      <c r="D611" s="100" t="s">
        <v>191</v>
      </c>
      <c r="E611" s="100" t="s">
        <v>120</v>
      </c>
      <c r="F611" s="110">
        <v>31810</v>
      </c>
      <c r="G611" s="102">
        <v>443.6</v>
      </c>
      <c r="H611" s="103">
        <v>1</v>
      </c>
      <c r="I611" s="102"/>
      <c r="J611" s="25" t="s">
        <v>1259</v>
      </c>
      <c r="K611" s="142" t="s">
        <v>396</v>
      </c>
      <c r="L611" s="109" t="s">
        <v>712</v>
      </c>
      <c r="M611" s="106" t="s">
        <v>689</v>
      </c>
      <c r="N611" s="91" t="s">
        <v>713</v>
      </c>
    </row>
    <row r="612" spans="1:14" s="88" customFormat="1" ht="45" hidden="1" customHeight="1">
      <c r="A612" s="87">
        <v>1</v>
      </c>
      <c r="B612" s="99" t="s">
        <v>41</v>
      </c>
      <c r="C612" s="100" t="s">
        <v>1250</v>
      </c>
      <c r="D612" s="100" t="s">
        <v>116</v>
      </c>
      <c r="E612" s="100" t="s">
        <v>92</v>
      </c>
      <c r="F612" s="110">
        <v>34477</v>
      </c>
      <c r="G612" s="102">
        <v>589.27</v>
      </c>
      <c r="H612" s="103">
        <v>1</v>
      </c>
      <c r="I612" s="102"/>
      <c r="J612" s="25" t="s">
        <v>1259</v>
      </c>
      <c r="K612" s="142" t="s">
        <v>396</v>
      </c>
      <c r="L612" s="109" t="s">
        <v>712</v>
      </c>
      <c r="M612" s="106" t="s">
        <v>689</v>
      </c>
      <c r="N612" s="91" t="s">
        <v>713</v>
      </c>
    </row>
    <row r="613" spans="1:14" s="88" customFormat="1" ht="45" hidden="1" customHeight="1">
      <c r="A613" s="87">
        <v>1</v>
      </c>
      <c r="B613" s="99" t="s">
        <v>40</v>
      </c>
      <c r="C613" s="100" t="s">
        <v>25</v>
      </c>
      <c r="D613" s="100" t="s">
        <v>191</v>
      </c>
      <c r="E613" s="100" t="s">
        <v>186</v>
      </c>
      <c r="F613" s="110">
        <v>35247</v>
      </c>
      <c r="G613" s="102">
        <v>443.6</v>
      </c>
      <c r="H613" s="103">
        <v>1</v>
      </c>
      <c r="I613" s="102"/>
      <c r="J613" s="25" t="s">
        <v>1259</v>
      </c>
      <c r="K613" s="142" t="s">
        <v>396</v>
      </c>
      <c r="L613" s="109" t="s">
        <v>712</v>
      </c>
      <c r="M613" s="106" t="s">
        <v>689</v>
      </c>
      <c r="N613" s="91" t="s">
        <v>150</v>
      </c>
    </row>
    <row r="614" spans="1:14" s="88" customFormat="1" ht="45" hidden="1" customHeight="1">
      <c r="A614" s="87">
        <v>1</v>
      </c>
      <c r="B614" s="99" t="s">
        <v>274</v>
      </c>
      <c r="C614" s="100" t="s">
        <v>25</v>
      </c>
      <c r="D614" s="100" t="s">
        <v>134</v>
      </c>
      <c r="E614" s="100" t="s">
        <v>71</v>
      </c>
      <c r="F614" s="110">
        <v>39125</v>
      </c>
      <c r="G614" s="102">
        <v>521.72</v>
      </c>
      <c r="H614" s="103">
        <v>1</v>
      </c>
      <c r="I614" s="102"/>
      <c r="J614" s="25" t="s">
        <v>1259</v>
      </c>
      <c r="K614" s="142" t="s">
        <v>396</v>
      </c>
      <c r="L614" s="109" t="s">
        <v>712</v>
      </c>
      <c r="M614" s="106" t="s">
        <v>689</v>
      </c>
      <c r="N614" s="91" t="s">
        <v>150</v>
      </c>
    </row>
    <row r="615" spans="1:14" s="88" customFormat="1" ht="45" hidden="1" customHeight="1">
      <c r="A615" s="87">
        <v>1</v>
      </c>
      <c r="B615" s="99" t="s">
        <v>46</v>
      </c>
      <c r="C615" s="100" t="s">
        <v>25</v>
      </c>
      <c r="D615" s="100" t="s">
        <v>310</v>
      </c>
      <c r="E615" s="100" t="s">
        <v>120</v>
      </c>
      <c r="F615" s="110">
        <v>35618</v>
      </c>
      <c r="G615" s="102">
        <v>397.27</v>
      </c>
      <c r="H615" s="103">
        <v>1</v>
      </c>
      <c r="I615" s="102"/>
      <c r="J615" s="25" t="s">
        <v>1259</v>
      </c>
      <c r="K615" s="146" t="s">
        <v>396</v>
      </c>
      <c r="L615" s="109" t="s">
        <v>712</v>
      </c>
      <c r="M615" s="106" t="s">
        <v>689</v>
      </c>
      <c r="N615" s="91" t="s">
        <v>713</v>
      </c>
    </row>
    <row r="616" spans="1:14" s="88" customFormat="1" ht="45" hidden="1" customHeight="1">
      <c r="A616" s="87">
        <v>1</v>
      </c>
      <c r="B616" s="99" t="s">
        <v>43</v>
      </c>
      <c r="C616" s="100" t="s">
        <v>1251</v>
      </c>
      <c r="D616" s="100" t="s">
        <v>310</v>
      </c>
      <c r="E616" s="100" t="s">
        <v>115</v>
      </c>
      <c r="F616" s="110">
        <v>33490</v>
      </c>
      <c r="G616" s="102">
        <v>397.27</v>
      </c>
      <c r="H616" s="103">
        <v>1</v>
      </c>
      <c r="I616" s="102"/>
      <c r="J616" s="25" t="s">
        <v>1259</v>
      </c>
      <c r="K616" s="142" t="s">
        <v>396</v>
      </c>
      <c r="L616" s="109" t="s">
        <v>712</v>
      </c>
      <c r="M616" s="106" t="s">
        <v>689</v>
      </c>
      <c r="N616" s="91" t="s">
        <v>713</v>
      </c>
    </row>
    <row r="617" spans="1:14" s="88" customFormat="1" ht="45" hidden="1" customHeight="1">
      <c r="A617" s="87">
        <v>1</v>
      </c>
      <c r="B617" s="99" t="s">
        <v>346</v>
      </c>
      <c r="C617" s="100" t="s">
        <v>25</v>
      </c>
      <c r="D617" s="100" t="s">
        <v>116</v>
      </c>
      <c r="E617" s="100" t="s">
        <v>120</v>
      </c>
      <c r="F617" s="110">
        <v>38992</v>
      </c>
      <c r="G617" s="102">
        <v>589.27</v>
      </c>
      <c r="H617" s="103">
        <v>1</v>
      </c>
      <c r="I617" s="102"/>
      <c r="J617" s="25" t="s">
        <v>1259</v>
      </c>
      <c r="K617" s="142" t="s">
        <v>396</v>
      </c>
      <c r="L617" s="109" t="s">
        <v>712</v>
      </c>
      <c r="M617" s="106" t="s">
        <v>689</v>
      </c>
      <c r="N617" s="91" t="s">
        <v>713</v>
      </c>
    </row>
    <row r="618" spans="1:14" s="88" customFormat="1" ht="45" hidden="1" customHeight="1">
      <c r="A618" s="87">
        <v>1</v>
      </c>
      <c r="B618" s="99" t="s">
        <v>298</v>
      </c>
      <c r="C618" s="100" t="s">
        <v>1250</v>
      </c>
      <c r="D618" s="100" t="s">
        <v>112</v>
      </c>
      <c r="E618" s="100" t="s">
        <v>518</v>
      </c>
      <c r="F618" s="110">
        <v>38899</v>
      </c>
      <c r="G618" s="102">
        <v>641.11</v>
      </c>
      <c r="H618" s="103">
        <v>1</v>
      </c>
      <c r="I618" s="102"/>
      <c r="J618" s="25" t="s">
        <v>1259</v>
      </c>
      <c r="K618" s="142" t="s">
        <v>396</v>
      </c>
      <c r="L618" s="109" t="s">
        <v>712</v>
      </c>
      <c r="M618" s="106" t="s">
        <v>689</v>
      </c>
      <c r="N618" s="91" t="s">
        <v>713</v>
      </c>
    </row>
    <row r="619" spans="1:14" s="88" customFormat="1" ht="45" hidden="1" customHeight="1">
      <c r="A619" s="87">
        <v>1</v>
      </c>
      <c r="B619" s="99" t="s">
        <v>403</v>
      </c>
      <c r="C619" s="100" t="s">
        <v>25</v>
      </c>
      <c r="D619" s="100" t="s">
        <v>1252</v>
      </c>
      <c r="E619" s="100" t="s">
        <v>92</v>
      </c>
      <c r="F619" s="110">
        <v>40057</v>
      </c>
      <c r="G619" s="102">
        <v>443.6</v>
      </c>
      <c r="H619" s="103">
        <v>1</v>
      </c>
      <c r="I619" s="102"/>
      <c r="J619" s="25" t="s">
        <v>1259</v>
      </c>
      <c r="K619" s="146" t="s">
        <v>396</v>
      </c>
      <c r="L619" s="146" t="s">
        <v>712</v>
      </c>
      <c r="M619" s="106" t="s">
        <v>689</v>
      </c>
      <c r="N619" s="91" t="s">
        <v>713</v>
      </c>
    </row>
    <row r="620" spans="1:14" s="88" customFormat="1" ht="45" hidden="1" customHeight="1">
      <c r="A620" s="87">
        <v>1</v>
      </c>
      <c r="B620" s="99" t="s">
        <v>699</v>
      </c>
      <c r="C620" s="100" t="s">
        <v>25</v>
      </c>
      <c r="D620" s="100" t="s">
        <v>310</v>
      </c>
      <c r="E620" s="100" t="s">
        <v>95</v>
      </c>
      <c r="F620" s="110">
        <v>40428</v>
      </c>
      <c r="G620" s="102">
        <v>350</v>
      </c>
      <c r="H620" s="103" t="s">
        <v>102</v>
      </c>
      <c r="I620" s="102"/>
      <c r="J620" s="45" t="s">
        <v>1594</v>
      </c>
      <c r="K620" s="146" t="s">
        <v>395</v>
      </c>
      <c r="L620" s="146" t="s">
        <v>712</v>
      </c>
      <c r="M620" s="106" t="s">
        <v>689</v>
      </c>
      <c r="N620" s="91" t="s">
        <v>713</v>
      </c>
    </row>
    <row r="621" spans="1:14" s="88" customFormat="1" ht="45" hidden="1" customHeight="1">
      <c r="A621" s="87">
        <v>1</v>
      </c>
      <c r="B621" s="99" t="s">
        <v>345</v>
      </c>
      <c r="C621" s="100" t="s">
        <v>696</v>
      </c>
      <c r="D621" s="100" t="s">
        <v>310</v>
      </c>
      <c r="E621" s="100" t="s">
        <v>118</v>
      </c>
      <c r="F621" s="110">
        <v>38992</v>
      </c>
      <c r="G621" s="102">
        <v>397.27</v>
      </c>
      <c r="H621" s="103">
        <v>1</v>
      </c>
      <c r="I621" s="102"/>
      <c r="J621" s="25" t="s">
        <v>1259</v>
      </c>
      <c r="K621" s="142" t="s">
        <v>396</v>
      </c>
      <c r="L621" s="109" t="s">
        <v>712</v>
      </c>
      <c r="M621" s="106" t="s">
        <v>689</v>
      </c>
      <c r="N621" s="91" t="s">
        <v>713</v>
      </c>
    </row>
    <row r="622" spans="1:14" s="88" customFormat="1" ht="45" hidden="1" customHeight="1">
      <c r="A622" s="87">
        <v>1</v>
      </c>
      <c r="B622" s="99" t="s">
        <v>1595</v>
      </c>
      <c r="C622" s="100" t="s">
        <v>23</v>
      </c>
      <c r="D622" s="100" t="s">
        <v>310</v>
      </c>
      <c r="E622" s="100" t="s">
        <v>95</v>
      </c>
      <c r="F622" s="110">
        <v>42534</v>
      </c>
      <c r="G622" s="102">
        <v>311.5</v>
      </c>
      <c r="H622" s="103">
        <v>1</v>
      </c>
      <c r="I622" s="102"/>
      <c r="J622" s="17" t="s">
        <v>1596</v>
      </c>
      <c r="K622" s="146" t="s">
        <v>395</v>
      </c>
      <c r="L622" s="109" t="s">
        <v>712</v>
      </c>
      <c r="M622" s="106" t="s">
        <v>689</v>
      </c>
      <c r="N622" s="91" t="s">
        <v>713</v>
      </c>
    </row>
    <row r="623" spans="1:14" s="88" customFormat="1" ht="45" hidden="1" customHeight="1">
      <c r="A623" s="87">
        <v>1</v>
      </c>
      <c r="B623" s="99" t="s">
        <v>18</v>
      </c>
      <c r="C623" s="100" t="s">
        <v>696</v>
      </c>
      <c r="D623" s="100" t="s">
        <v>134</v>
      </c>
      <c r="E623" s="100" t="s">
        <v>115</v>
      </c>
      <c r="F623" s="110">
        <v>33360</v>
      </c>
      <c r="G623" s="102">
        <v>521.72</v>
      </c>
      <c r="H623" s="103">
        <v>1</v>
      </c>
      <c r="I623" s="102"/>
      <c r="J623" s="25" t="s">
        <v>1259</v>
      </c>
      <c r="K623" s="146" t="s">
        <v>396</v>
      </c>
      <c r="L623" s="109" t="s">
        <v>712</v>
      </c>
      <c r="M623" s="106" t="s">
        <v>689</v>
      </c>
      <c r="N623" s="91" t="s">
        <v>713</v>
      </c>
    </row>
    <row r="624" spans="1:14" s="88" customFormat="1" ht="45" hidden="1" customHeight="1">
      <c r="A624" s="87">
        <v>1</v>
      </c>
      <c r="B624" s="99" t="s">
        <v>24</v>
      </c>
      <c r="C624" s="100" t="s">
        <v>23</v>
      </c>
      <c r="D624" s="100" t="s">
        <v>310</v>
      </c>
      <c r="E624" s="100" t="s">
        <v>223</v>
      </c>
      <c r="F624" s="110">
        <v>34683</v>
      </c>
      <c r="G624" s="102">
        <v>397.27</v>
      </c>
      <c r="H624" s="103">
        <v>1</v>
      </c>
      <c r="I624" s="102"/>
      <c r="J624" s="25" t="s">
        <v>1259</v>
      </c>
      <c r="K624" s="142" t="s">
        <v>396</v>
      </c>
      <c r="L624" s="109" t="s">
        <v>712</v>
      </c>
      <c r="M624" s="106" t="s">
        <v>689</v>
      </c>
      <c r="N624" s="91" t="s">
        <v>713</v>
      </c>
    </row>
    <row r="625" spans="1:14" s="88" customFormat="1" ht="45" hidden="1" customHeight="1">
      <c r="A625" s="87">
        <v>1</v>
      </c>
      <c r="B625" s="99" t="s">
        <v>22</v>
      </c>
      <c r="C625" s="100" t="s">
        <v>23</v>
      </c>
      <c r="D625" s="100" t="s">
        <v>310</v>
      </c>
      <c r="E625" s="100" t="s">
        <v>186</v>
      </c>
      <c r="F625" s="110">
        <v>33451</v>
      </c>
      <c r="G625" s="102">
        <v>397.27</v>
      </c>
      <c r="H625" s="103">
        <v>1</v>
      </c>
      <c r="I625" s="102"/>
      <c r="J625" s="25" t="s">
        <v>1259</v>
      </c>
      <c r="K625" s="142" t="s">
        <v>396</v>
      </c>
      <c r="L625" s="109" t="s">
        <v>712</v>
      </c>
      <c r="M625" s="106" t="s">
        <v>689</v>
      </c>
      <c r="N625" s="91" t="s">
        <v>713</v>
      </c>
    </row>
    <row r="626" spans="1:14" s="88" customFormat="1" ht="45" hidden="1" customHeight="1">
      <c r="A626" s="87">
        <v>1</v>
      </c>
      <c r="B626" s="99" t="s">
        <v>404</v>
      </c>
      <c r="C626" s="100" t="s">
        <v>23</v>
      </c>
      <c r="D626" s="100" t="s">
        <v>310</v>
      </c>
      <c r="E626" s="100" t="s">
        <v>92</v>
      </c>
      <c r="F626" s="110">
        <v>40049</v>
      </c>
      <c r="G626" s="102">
        <v>397.27</v>
      </c>
      <c r="H626" s="103">
        <v>1</v>
      </c>
      <c r="I626" s="102"/>
      <c r="J626" s="25" t="s">
        <v>1259</v>
      </c>
      <c r="K626" s="146" t="s">
        <v>396</v>
      </c>
      <c r="L626" s="146" t="s">
        <v>712</v>
      </c>
      <c r="M626" s="106" t="s">
        <v>689</v>
      </c>
      <c r="N626" s="91" t="s">
        <v>713</v>
      </c>
    </row>
    <row r="627" spans="1:14" s="88" customFormat="1" ht="45" hidden="1" customHeight="1">
      <c r="A627" s="87">
        <v>1</v>
      </c>
      <c r="B627" s="99" t="s">
        <v>414</v>
      </c>
      <c r="C627" s="100" t="s">
        <v>1597</v>
      </c>
      <c r="D627" s="100" t="s">
        <v>107</v>
      </c>
      <c r="E627" s="100" t="s">
        <v>413</v>
      </c>
      <c r="F627" s="101">
        <v>40057</v>
      </c>
      <c r="G627" s="102">
        <v>1240.68</v>
      </c>
      <c r="H627" s="103" t="s">
        <v>102</v>
      </c>
      <c r="I627" s="102"/>
      <c r="J627" s="17" t="s">
        <v>1598</v>
      </c>
      <c r="K627" s="104" t="s">
        <v>396</v>
      </c>
      <c r="L627" s="105" t="s">
        <v>712</v>
      </c>
      <c r="M627" s="106" t="s">
        <v>1599</v>
      </c>
      <c r="N627" s="91" t="s">
        <v>150</v>
      </c>
    </row>
    <row r="628" spans="1:14" s="88" customFormat="1" ht="45" hidden="1" customHeight="1">
      <c r="A628" s="87">
        <v>1</v>
      </c>
      <c r="B628" s="99" t="s">
        <v>1600</v>
      </c>
      <c r="C628" s="100" t="s">
        <v>132</v>
      </c>
      <c r="D628" s="100" t="s">
        <v>134</v>
      </c>
      <c r="E628" s="100" t="s">
        <v>92</v>
      </c>
      <c r="F628" s="101">
        <v>42436</v>
      </c>
      <c r="G628" s="102">
        <v>474.29</v>
      </c>
      <c r="H628" s="103" t="s">
        <v>102</v>
      </c>
      <c r="I628" s="102"/>
      <c r="J628" s="17" t="s">
        <v>1507</v>
      </c>
      <c r="K628" s="104" t="s">
        <v>396</v>
      </c>
      <c r="L628" s="105" t="s">
        <v>712</v>
      </c>
      <c r="M628" s="106" t="s">
        <v>1599</v>
      </c>
      <c r="N628" s="91" t="s">
        <v>150</v>
      </c>
    </row>
    <row r="629" spans="1:14" s="88" customFormat="1" ht="45" hidden="1" customHeight="1">
      <c r="A629" s="87">
        <v>1</v>
      </c>
      <c r="B629" s="99" t="s">
        <v>156</v>
      </c>
      <c r="C629" s="100" t="s">
        <v>1601</v>
      </c>
      <c r="D629" s="100" t="s">
        <v>121</v>
      </c>
      <c r="E629" s="100" t="s">
        <v>92</v>
      </c>
      <c r="F629" s="101">
        <v>38916</v>
      </c>
      <c r="G629" s="102">
        <v>490.6</v>
      </c>
      <c r="H629" s="103">
        <v>1</v>
      </c>
      <c r="I629" s="102"/>
      <c r="J629" s="17" t="s">
        <v>1259</v>
      </c>
      <c r="K629" s="100" t="s">
        <v>396</v>
      </c>
      <c r="L629" s="105" t="s">
        <v>712</v>
      </c>
      <c r="M629" s="106" t="s">
        <v>1599</v>
      </c>
      <c r="N629" s="91" t="s">
        <v>713</v>
      </c>
    </row>
    <row r="630" spans="1:14" s="88" customFormat="1" ht="45" hidden="1" customHeight="1">
      <c r="A630" s="87">
        <v>1</v>
      </c>
      <c r="B630" s="99" t="s">
        <v>12</v>
      </c>
      <c r="C630" s="100" t="s">
        <v>1601</v>
      </c>
      <c r="D630" s="100" t="s">
        <v>134</v>
      </c>
      <c r="E630" s="100" t="s">
        <v>92</v>
      </c>
      <c r="F630" s="101">
        <v>28485</v>
      </c>
      <c r="G630" s="102">
        <v>521.72</v>
      </c>
      <c r="H630" s="103">
        <v>1</v>
      </c>
      <c r="I630" s="102"/>
      <c r="J630" s="17" t="s">
        <v>1259</v>
      </c>
      <c r="K630" s="104" t="s">
        <v>396</v>
      </c>
      <c r="L630" s="105" t="s">
        <v>712</v>
      </c>
      <c r="M630" s="106" t="s">
        <v>1599</v>
      </c>
      <c r="N630" s="91" t="s">
        <v>713</v>
      </c>
    </row>
    <row r="631" spans="1:14" s="88" customFormat="1" ht="45" hidden="1" customHeight="1">
      <c r="A631" s="87">
        <v>1</v>
      </c>
      <c r="B631" s="99" t="s">
        <v>1236</v>
      </c>
      <c r="C631" s="100" t="s">
        <v>1601</v>
      </c>
      <c r="D631" s="100" t="s">
        <v>191</v>
      </c>
      <c r="E631" s="100" t="s">
        <v>184</v>
      </c>
      <c r="F631" s="101">
        <v>42030</v>
      </c>
      <c r="G631" s="102">
        <v>443.6</v>
      </c>
      <c r="H631" s="103">
        <v>1</v>
      </c>
      <c r="I631" s="102"/>
      <c r="J631" s="17" t="s">
        <v>1259</v>
      </c>
      <c r="K631" s="104" t="s">
        <v>396</v>
      </c>
      <c r="L631" s="105" t="s">
        <v>712</v>
      </c>
      <c r="M631" s="106" t="s">
        <v>1599</v>
      </c>
      <c r="N631" s="91" t="s">
        <v>713</v>
      </c>
    </row>
    <row r="632" spans="1:14" s="88" customFormat="1" ht="45" customHeight="1">
      <c r="A632" s="87">
        <v>1</v>
      </c>
      <c r="B632" s="99" t="s">
        <v>6</v>
      </c>
      <c r="C632" s="100" t="s">
        <v>1602</v>
      </c>
      <c r="D632" s="100" t="s">
        <v>127</v>
      </c>
      <c r="E632" s="100" t="s">
        <v>7</v>
      </c>
      <c r="F632" s="101">
        <v>28642</v>
      </c>
      <c r="G632" s="102">
        <v>2034.08</v>
      </c>
      <c r="H632" s="103" t="s">
        <v>314</v>
      </c>
      <c r="I632" s="102">
        <f>2034.08*0.85</f>
        <v>1728.9679999999998</v>
      </c>
      <c r="J632" s="17" t="s">
        <v>1603</v>
      </c>
      <c r="K632" s="104" t="s">
        <v>395</v>
      </c>
      <c r="L632" s="105" t="s">
        <v>712</v>
      </c>
      <c r="M632" s="106" t="s">
        <v>1599</v>
      </c>
      <c r="N632" s="91" t="s">
        <v>713</v>
      </c>
    </row>
    <row r="633" spans="1:14" s="88" customFormat="1" ht="45" hidden="1" customHeight="1">
      <c r="A633" s="87">
        <v>1</v>
      </c>
      <c r="B633" s="99" t="s">
        <v>11</v>
      </c>
      <c r="C633" s="100" t="s">
        <v>1604</v>
      </c>
      <c r="D633" s="100" t="s">
        <v>134</v>
      </c>
      <c r="E633" s="100" t="s">
        <v>108</v>
      </c>
      <c r="F633" s="101">
        <v>34335</v>
      </c>
      <c r="G633" s="102">
        <v>521.72</v>
      </c>
      <c r="H633" s="103">
        <v>1</v>
      </c>
      <c r="I633" s="102"/>
      <c r="J633" s="17" t="s">
        <v>1259</v>
      </c>
      <c r="K633" s="104" t="s">
        <v>396</v>
      </c>
      <c r="L633" s="105" t="s">
        <v>712</v>
      </c>
      <c r="M633" s="106" t="s">
        <v>1599</v>
      </c>
      <c r="N633" s="91" t="s">
        <v>150</v>
      </c>
    </row>
    <row r="634" spans="1:14" s="88" customFormat="1" ht="45" hidden="1" customHeight="1">
      <c r="A634" s="87">
        <v>1</v>
      </c>
      <c r="B634" s="99" t="s">
        <v>244</v>
      </c>
      <c r="C634" s="100" t="s">
        <v>1605</v>
      </c>
      <c r="D634" s="100" t="s">
        <v>116</v>
      </c>
      <c r="E634" s="100" t="s">
        <v>92</v>
      </c>
      <c r="F634" s="101">
        <v>39463</v>
      </c>
      <c r="G634" s="102">
        <v>589.27</v>
      </c>
      <c r="H634" s="103">
        <v>1</v>
      </c>
      <c r="I634" s="102"/>
      <c r="J634" s="17" t="s">
        <v>1259</v>
      </c>
      <c r="K634" s="104" t="s">
        <v>396</v>
      </c>
      <c r="L634" s="105" t="s">
        <v>712</v>
      </c>
      <c r="M634" s="106" t="s">
        <v>1599</v>
      </c>
      <c r="N634" s="91" t="s">
        <v>150</v>
      </c>
    </row>
    <row r="635" spans="1:14" s="88" customFormat="1" ht="45" hidden="1" customHeight="1">
      <c r="A635" s="87">
        <v>1</v>
      </c>
      <c r="B635" s="99" t="s">
        <v>49</v>
      </c>
      <c r="C635" s="100" t="s">
        <v>1605</v>
      </c>
      <c r="D635" s="100" t="s">
        <v>112</v>
      </c>
      <c r="E635" s="100" t="s">
        <v>92</v>
      </c>
      <c r="F635" s="101">
        <v>32388</v>
      </c>
      <c r="G635" s="102">
        <v>641.11</v>
      </c>
      <c r="H635" s="103">
        <v>1</v>
      </c>
      <c r="I635" s="102"/>
      <c r="J635" s="17" t="s">
        <v>1259</v>
      </c>
      <c r="K635" s="104" t="s">
        <v>396</v>
      </c>
      <c r="L635" s="105" t="s">
        <v>712</v>
      </c>
      <c r="M635" s="106" t="s">
        <v>1599</v>
      </c>
      <c r="N635" s="91" t="s">
        <v>713</v>
      </c>
    </row>
    <row r="636" spans="1:14" s="88" customFormat="1" ht="45" customHeight="1">
      <c r="A636" s="87">
        <v>1</v>
      </c>
      <c r="B636" s="99" t="s">
        <v>717</v>
      </c>
      <c r="C636" s="100" t="s">
        <v>1605</v>
      </c>
      <c r="D636" s="100" t="s">
        <v>131</v>
      </c>
      <c r="E636" s="100" t="s">
        <v>1606</v>
      </c>
      <c r="F636" s="101">
        <v>41388</v>
      </c>
      <c r="G636" s="102">
        <v>1373.12</v>
      </c>
      <c r="H636" s="103">
        <v>3</v>
      </c>
      <c r="I636" s="102">
        <f>1373.12*0.9</f>
        <v>1235.808</v>
      </c>
      <c r="J636" s="17" t="s">
        <v>1607</v>
      </c>
      <c r="K636" s="100" t="s">
        <v>395</v>
      </c>
      <c r="L636" s="105" t="s">
        <v>712</v>
      </c>
      <c r="M636" s="106" t="s">
        <v>1599</v>
      </c>
      <c r="N636" s="91" t="s">
        <v>713</v>
      </c>
    </row>
    <row r="637" spans="1:14" s="88" customFormat="1" ht="45" hidden="1" customHeight="1">
      <c r="A637" s="87">
        <v>1</v>
      </c>
      <c r="B637" s="99" t="s">
        <v>822</v>
      </c>
      <c r="C637" s="100" t="s">
        <v>1605</v>
      </c>
      <c r="D637" s="100" t="s">
        <v>134</v>
      </c>
      <c r="E637" s="100" t="s">
        <v>617</v>
      </c>
      <c r="F637" s="101">
        <v>40969</v>
      </c>
      <c r="G637" s="102">
        <v>474.29</v>
      </c>
      <c r="H637" s="103" t="s">
        <v>714</v>
      </c>
      <c r="I637" s="102"/>
      <c r="J637" s="17" t="s">
        <v>1608</v>
      </c>
      <c r="K637" s="104" t="s">
        <v>395</v>
      </c>
      <c r="L637" s="105" t="s">
        <v>712</v>
      </c>
      <c r="M637" s="106" t="s">
        <v>1599</v>
      </c>
      <c r="N637" s="91" t="s">
        <v>150</v>
      </c>
    </row>
    <row r="638" spans="1:14" s="88" customFormat="1" ht="45" customHeight="1">
      <c r="A638" s="87">
        <v>1</v>
      </c>
      <c r="B638" s="99" t="s">
        <v>700</v>
      </c>
      <c r="C638" s="100" t="s">
        <v>1253</v>
      </c>
      <c r="D638" s="100" t="s">
        <v>187</v>
      </c>
      <c r="E638" s="100" t="s">
        <v>1254</v>
      </c>
      <c r="F638" s="110">
        <v>40583</v>
      </c>
      <c r="G638" s="102">
        <v>3174.76</v>
      </c>
      <c r="H638" s="104" t="s">
        <v>165</v>
      </c>
      <c r="I638" s="102">
        <v>3016.02</v>
      </c>
      <c r="J638" s="45" t="s">
        <v>1609</v>
      </c>
      <c r="K638" s="146" t="s">
        <v>395</v>
      </c>
      <c r="L638" s="109" t="s">
        <v>712</v>
      </c>
      <c r="M638" s="106" t="s">
        <v>245</v>
      </c>
      <c r="N638" s="91" t="s">
        <v>150</v>
      </c>
    </row>
    <row r="639" spans="1:14" s="88" customFormat="1" ht="45" hidden="1" customHeight="1">
      <c r="A639" s="87">
        <v>1</v>
      </c>
      <c r="B639" s="99" t="s">
        <v>147</v>
      </c>
      <c r="C639" s="100" t="s">
        <v>142</v>
      </c>
      <c r="D639" s="100" t="s">
        <v>478</v>
      </c>
      <c r="E639" s="100" t="s">
        <v>92</v>
      </c>
      <c r="F639" s="110">
        <v>40057</v>
      </c>
      <c r="G639" s="102">
        <v>589.27</v>
      </c>
      <c r="H639" s="103" t="s">
        <v>102</v>
      </c>
      <c r="I639" s="104"/>
      <c r="J639" s="25" t="s">
        <v>1259</v>
      </c>
      <c r="K639" s="146" t="s">
        <v>396</v>
      </c>
      <c r="L639" s="109" t="s">
        <v>712</v>
      </c>
      <c r="M639" s="106" t="s">
        <v>245</v>
      </c>
      <c r="N639" s="91" t="s">
        <v>150</v>
      </c>
    </row>
    <row r="640" spans="1:14" s="88" customFormat="1" ht="45" hidden="1" customHeight="1">
      <c r="A640" s="87">
        <v>1</v>
      </c>
      <c r="B640" s="99" t="s">
        <v>477</v>
      </c>
      <c r="C640" s="100" t="s">
        <v>894</v>
      </c>
      <c r="D640" s="100" t="s">
        <v>246</v>
      </c>
      <c r="E640" s="100" t="s">
        <v>1016</v>
      </c>
      <c r="F640" s="110">
        <v>40253</v>
      </c>
      <c r="G640" s="102">
        <v>1595</v>
      </c>
      <c r="H640" s="103" t="s">
        <v>102</v>
      </c>
      <c r="I640" s="102"/>
      <c r="J640" s="25" t="s">
        <v>1259</v>
      </c>
      <c r="K640" s="104" t="s">
        <v>396</v>
      </c>
      <c r="L640" s="109" t="s">
        <v>712</v>
      </c>
      <c r="M640" s="106" t="s">
        <v>245</v>
      </c>
      <c r="N640" s="91" t="s">
        <v>713</v>
      </c>
    </row>
    <row r="641" spans="1:14" s="88" customFormat="1" ht="45" hidden="1" customHeight="1">
      <c r="A641" s="87">
        <v>1</v>
      </c>
      <c r="B641" s="99" t="s">
        <v>1255</v>
      </c>
      <c r="C641" s="100" t="s">
        <v>895</v>
      </c>
      <c r="D641" s="100" t="s">
        <v>127</v>
      </c>
      <c r="E641" s="100" t="s">
        <v>562</v>
      </c>
      <c r="F641" s="110">
        <v>42065</v>
      </c>
      <c r="G641" s="102">
        <v>2034.08</v>
      </c>
      <c r="H641" s="103">
        <v>1</v>
      </c>
      <c r="I641" s="102"/>
      <c r="J641" s="17" t="s">
        <v>1256</v>
      </c>
      <c r="K641" s="100" t="s">
        <v>395</v>
      </c>
      <c r="L641" s="109" t="s">
        <v>712</v>
      </c>
      <c r="M641" s="106" t="s">
        <v>245</v>
      </c>
      <c r="N641" s="91" t="s">
        <v>150</v>
      </c>
    </row>
    <row r="642" spans="1:14" s="88" customFormat="1" ht="45" hidden="1" customHeight="1">
      <c r="A642" s="87">
        <v>1</v>
      </c>
      <c r="B642" s="170" t="s">
        <v>262</v>
      </c>
      <c r="C642" s="100" t="s">
        <v>895</v>
      </c>
      <c r="D642" s="100" t="s">
        <v>149</v>
      </c>
      <c r="E642" s="100" t="s">
        <v>162</v>
      </c>
      <c r="F642" s="110">
        <v>34060</v>
      </c>
      <c r="G642" s="102">
        <v>1003.4</v>
      </c>
      <c r="H642" s="103" t="s">
        <v>102</v>
      </c>
      <c r="I642" s="102"/>
      <c r="J642" s="25" t="s">
        <v>1259</v>
      </c>
      <c r="K642" s="104" t="s">
        <v>396</v>
      </c>
      <c r="L642" s="109" t="s">
        <v>712</v>
      </c>
      <c r="M642" s="106" t="s">
        <v>245</v>
      </c>
      <c r="N642" s="91" t="s">
        <v>150</v>
      </c>
    </row>
    <row r="643" spans="1:14" s="88" customFormat="1" ht="45" hidden="1" customHeight="1">
      <c r="A643" s="87">
        <v>1</v>
      </c>
      <c r="B643" s="99" t="s">
        <v>896</v>
      </c>
      <c r="C643" s="100" t="s">
        <v>895</v>
      </c>
      <c r="D643" s="100" t="s">
        <v>202</v>
      </c>
      <c r="E643" s="100" t="s">
        <v>516</v>
      </c>
      <c r="F643" s="110">
        <v>41128</v>
      </c>
      <c r="G643" s="102">
        <v>919.14</v>
      </c>
      <c r="H643" s="103" t="s">
        <v>714</v>
      </c>
      <c r="I643" s="102"/>
      <c r="J643" s="25" t="s">
        <v>1259</v>
      </c>
      <c r="K643" s="100" t="s">
        <v>396</v>
      </c>
      <c r="L643" s="106" t="s">
        <v>712</v>
      </c>
      <c r="M643" s="106" t="s">
        <v>245</v>
      </c>
      <c r="N643" s="91" t="s">
        <v>150</v>
      </c>
    </row>
    <row r="644" spans="1:14" s="88" customFormat="1" ht="45" hidden="1" customHeight="1">
      <c r="A644" s="87">
        <v>1</v>
      </c>
      <c r="B644" s="99" t="s">
        <v>897</v>
      </c>
      <c r="C644" s="100" t="s">
        <v>898</v>
      </c>
      <c r="D644" s="100" t="s">
        <v>154</v>
      </c>
      <c r="E644" s="100" t="s">
        <v>92</v>
      </c>
      <c r="F644" s="101">
        <v>31959</v>
      </c>
      <c r="G644" s="102">
        <v>788.29</v>
      </c>
      <c r="H644" s="103" t="s">
        <v>714</v>
      </c>
      <c r="I644" s="102"/>
      <c r="J644" s="17" t="s">
        <v>1259</v>
      </c>
      <c r="K644" s="104" t="s">
        <v>396</v>
      </c>
      <c r="L644" s="109" t="s">
        <v>712</v>
      </c>
      <c r="M644" s="106" t="s">
        <v>245</v>
      </c>
      <c r="N644" s="91" t="s">
        <v>150</v>
      </c>
    </row>
    <row r="645" spans="1:14" s="88" customFormat="1" ht="45" hidden="1" customHeight="1">
      <c r="A645" s="87">
        <v>1</v>
      </c>
      <c r="B645" s="99" t="s">
        <v>365</v>
      </c>
      <c r="C645" s="100" t="s">
        <v>899</v>
      </c>
      <c r="D645" s="100" t="s">
        <v>110</v>
      </c>
      <c r="E645" s="100" t="s">
        <v>366</v>
      </c>
      <c r="F645" s="101">
        <v>28128</v>
      </c>
      <c r="G645" s="102">
        <v>715.02</v>
      </c>
      <c r="H645" s="103" t="s">
        <v>102</v>
      </c>
      <c r="I645" s="102"/>
      <c r="J645" s="17" t="s">
        <v>1259</v>
      </c>
      <c r="K645" s="104" t="s">
        <v>396</v>
      </c>
      <c r="L645" s="109" t="s">
        <v>712</v>
      </c>
      <c r="M645" s="106" t="s">
        <v>245</v>
      </c>
      <c r="N645" s="91" t="s">
        <v>713</v>
      </c>
    </row>
    <row r="646" spans="1:14" s="88" customFormat="1" ht="45" hidden="1" customHeight="1">
      <c r="A646" s="87">
        <v>1</v>
      </c>
      <c r="B646" s="99" t="s">
        <v>67</v>
      </c>
      <c r="C646" s="100" t="s">
        <v>899</v>
      </c>
      <c r="D646" s="100" t="s">
        <v>154</v>
      </c>
      <c r="E646" s="100" t="s">
        <v>92</v>
      </c>
      <c r="F646" s="101">
        <v>39226</v>
      </c>
      <c r="G646" s="102">
        <v>788.29</v>
      </c>
      <c r="H646" s="103" t="s">
        <v>102</v>
      </c>
      <c r="I646" s="102"/>
      <c r="J646" s="17" t="s">
        <v>1259</v>
      </c>
      <c r="K646" s="146" t="s">
        <v>396</v>
      </c>
      <c r="L646" s="109" t="s">
        <v>712</v>
      </c>
      <c r="M646" s="106" t="s">
        <v>245</v>
      </c>
      <c r="N646" s="91" t="s">
        <v>150</v>
      </c>
    </row>
    <row r="647" spans="1:14" s="88" customFormat="1" ht="45" hidden="1" customHeight="1">
      <c r="A647" s="87">
        <v>1</v>
      </c>
      <c r="B647" s="99" t="s">
        <v>255</v>
      </c>
      <c r="C647" s="100" t="s">
        <v>1611</v>
      </c>
      <c r="D647" s="100" t="s">
        <v>140</v>
      </c>
      <c r="E647" s="100" t="s">
        <v>1257</v>
      </c>
      <c r="F647" s="101">
        <v>39114</v>
      </c>
      <c r="G647" s="102">
        <v>1180.1099999999999</v>
      </c>
      <c r="H647" s="103">
        <v>1</v>
      </c>
      <c r="I647" s="102"/>
      <c r="J647" s="17" t="s">
        <v>1259</v>
      </c>
      <c r="K647" s="142" t="s">
        <v>396</v>
      </c>
      <c r="L647" s="105" t="s">
        <v>712</v>
      </c>
      <c r="M647" s="106" t="s">
        <v>245</v>
      </c>
      <c r="N647" s="91" t="s">
        <v>150</v>
      </c>
    </row>
    <row r="648" spans="1:14" s="88" customFormat="1" ht="45" hidden="1" customHeight="1">
      <c r="A648" s="87">
        <v>1</v>
      </c>
      <c r="B648" s="99" t="s">
        <v>900</v>
      </c>
      <c r="C648" s="100" t="s">
        <v>893</v>
      </c>
      <c r="D648" s="100" t="s">
        <v>151</v>
      </c>
      <c r="E648" s="100" t="s">
        <v>517</v>
      </c>
      <c r="F648" s="101">
        <v>41389</v>
      </c>
      <c r="G648" s="102">
        <v>846.59</v>
      </c>
      <c r="H648" s="103">
        <v>1</v>
      </c>
      <c r="I648" s="102"/>
      <c r="J648" s="17" t="s">
        <v>1259</v>
      </c>
      <c r="K648" s="104" t="s">
        <v>396</v>
      </c>
      <c r="L648" s="91" t="s">
        <v>712</v>
      </c>
      <c r="M648" s="106" t="s">
        <v>245</v>
      </c>
      <c r="N648" s="91" t="s">
        <v>150</v>
      </c>
    </row>
    <row r="649" spans="1:14" s="86" customFormat="1" ht="45" customHeight="1">
      <c r="B649" s="215"/>
      <c r="C649" s="216"/>
      <c r="J649" s="77"/>
      <c r="N649" s="214"/>
    </row>
    <row r="650" spans="1:14" s="86" customFormat="1" ht="45" customHeight="1">
      <c r="B650" s="215" t="s">
        <v>1610</v>
      </c>
      <c r="C650" s="216">
        <f>SUM(A6:A648)</f>
        <v>643</v>
      </c>
      <c r="J650" s="77"/>
      <c r="N650" s="214"/>
    </row>
    <row r="651" spans="1:14" s="86" customFormat="1" ht="45" customHeight="1">
      <c r="B651" s="214"/>
      <c r="C651" s="214"/>
      <c r="D651" s="214"/>
      <c r="E651" s="214"/>
      <c r="F651" s="214"/>
      <c r="G651" s="214"/>
      <c r="H651" s="214"/>
      <c r="I651" s="214"/>
      <c r="J651" s="78"/>
      <c r="K651" s="214"/>
      <c r="L651" s="214"/>
      <c r="M651" s="214"/>
    </row>
  </sheetData>
  <autoFilter ref="A5:N648">
    <filterColumn colId="2"/>
    <filterColumn colId="7">
      <filters>
        <filter val="2a."/>
        <filter val="3"/>
        <filter val="3a."/>
        <filter val="4a."/>
        <filter val="5a"/>
        <filter val="5a."/>
        <filter val="6a."/>
      </filters>
    </filterColumn>
    <filterColumn colId="11">
      <filters>
        <filter val="GOES"/>
      </filters>
    </filterColumn>
    <filterColumn colId="12"/>
    <sortState ref="A6:O640">
      <sortCondition ref="A5:A640"/>
    </sortState>
  </autoFilter>
  <mergeCells count="2">
    <mergeCell ref="A1:A3"/>
    <mergeCell ref="M1:M3"/>
  </mergeCells>
  <printOptions horizontalCentered="1"/>
  <pageMargins left="0" right="0" top="0" bottom="0.39370078740157499" header="0.31496062992126" footer="0.31496062992126"/>
  <pageSetup scale="40" orientation="landscape" r:id="rId1"/>
  <headerFooter>
    <oddFooter>&amp;L&amp;8F.R.&amp;C&amp;F&amp;RPage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58"/>
  <sheetViews>
    <sheetView showGridLines="0" tabSelected="1" zoomScale="54" zoomScaleNormal="54" zoomScaleSheetLayoutView="80" workbookViewId="0">
      <selection activeCell="B1" sqref="B1"/>
    </sheetView>
  </sheetViews>
  <sheetFormatPr defaultColWidth="11.5703125" defaultRowHeight="12.75"/>
  <cols>
    <col min="1" max="1" width="5" style="86" customWidth="1"/>
    <col min="2" max="2" width="51.7109375" style="230" customWidth="1"/>
    <col min="3" max="4" width="40.7109375" style="86" customWidth="1"/>
    <col min="5" max="5" width="44.140625" style="86" customWidth="1"/>
    <col min="6" max="6" width="17.5703125" style="86" customWidth="1"/>
    <col min="7" max="7" width="16" style="86" customWidth="1"/>
    <col min="8" max="8" width="8" style="86" customWidth="1"/>
    <col min="9" max="9" width="11.85546875" style="86" customWidth="1"/>
    <col min="10" max="10" width="29.5703125" style="86" customWidth="1"/>
    <col min="11" max="11" width="41.85546875" style="86" customWidth="1"/>
    <col min="12" max="12" width="29.5703125" style="86" customWidth="1"/>
    <col min="13" max="13" width="6.85546875" style="86" customWidth="1"/>
    <col min="14" max="16384" width="11.5703125" style="86"/>
  </cols>
  <sheetData>
    <row r="1" spans="1:13" ht="33" customHeight="1" thickBot="1">
      <c r="A1" s="94"/>
      <c r="B1" s="406">
        <v>2018</v>
      </c>
      <c r="C1" s="82"/>
      <c r="D1" s="82"/>
      <c r="E1" s="82"/>
      <c r="F1" s="82"/>
      <c r="G1" s="82"/>
      <c r="H1" s="82"/>
      <c r="I1" s="82"/>
      <c r="J1" s="84"/>
      <c r="K1" s="85"/>
      <c r="L1" s="94"/>
    </row>
    <row r="2" spans="1:13" ht="57.75" customHeight="1">
      <c r="B2" s="217" t="s">
        <v>506</v>
      </c>
      <c r="C2" s="218" t="s">
        <v>86</v>
      </c>
      <c r="D2" s="218" t="s">
        <v>87</v>
      </c>
      <c r="E2" s="218" t="s">
        <v>901</v>
      </c>
      <c r="F2" s="217" t="s">
        <v>88</v>
      </c>
      <c r="G2" s="217" t="s">
        <v>89</v>
      </c>
      <c r="H2" s="217" t="s">
        <v>476</v>
      </c>
      <c r="I2" s="217" t="s">
        <v>475</v>
      </c>
      <c r="J2" s="217" t="s">
        <v>905</v>
      </c>
      <c r="K2" s="219" t="s">
        <v>474</v>
      </c>
      <c r="L2" s="220" t="s">
        <v>507</v>
      </c>
      <c r="M2" s="220" t="s">
        <v>711</v>
      </c>
    </row>
    <row r="3" spans="1:13" s="230" customFormat="1" ht="45" customHeight="1">
      <c r="A3" s="221">
        <v>1</v>
      </c>
      <c r="B3" s="222" t="s">
        <v>466</v>
      </c>
      <c r="C3" s="223" t="s">
        <v>1659</v>
      </c>
      <c r="D3" s="224" t="s">
        <v>91</v>
      </c>
      <c r="E3" s="223" t="s">
        <v>983</v>
      </c>
      <c r="F3" s="225">
        <v>39965</v>
      </c>
      <c r="G3" s="226">
        <v>2773.72</v>
      </c>
      <c r="H3" s="227">
        <v>1</v>
      </c>
      <c r="I3" s="226"/>
      <c r="J3" s="223" t="s">
        <v>396</v>
      </c>
      <c r="K3" s="228" t="s">
        <v>712</v>
      </c>
      <c r="L3" s="229" t="s">
        <v>90</v>
      </c>
      <c r="M3" s="229" t="s">
        <v>713</v>
      </c>
    </row>
    <row r="4" spans="1:13" s="230" customFormat="1" ht="45" customHeight="1">
      <c r="A4" s="221">
        <v>1</v>
      </c>
      <c r="B4" s="231" t="s">
        <v>626</v>
      </c>
      <c r="C4" s="232" t="s">
        <v>443</v>
      </c>
      <c r="D4" s="232" t="s">
        <v>1660</v>
      </c>
      <c r="E4" s="232" t="s">
        <v>1661</v>
      </c>
      <c r="F4" s="225">
        <v>40513</v>
      </c>
      <c r="G4" s="226">
        <v>2272.92</v>
      </c>
      <c r="H4" s="227">
        <v>1</v>
      </c>
      <c r="I4" s="226"/>
      <c r="J4" s="232" t="s">
        <v>396</v>
      </c>
      <c r="K4" s="228" t="s">
        <v>712</v>
      </c>
      <c r="L4" s="229" t="s">
        <v>90</v>
      </c>
      <c r="M4" s="229" t="s">
        <v>150</v>
      </c>
    </row>
    <row r="5" spans="1:13" s="230" customFormat="1" ht="45" customHeight="1">
      <c r="A5" s="221">
        <v>1</v>
      </c>
      <c r="B5" s="231" t="s">
        <v>124</v>
      </c>
      <c r="C5" s="232" t="s">
        <v>443</v>
      </c>
      <c r="D5" s="232" t="s">
        <v>109</v>
      </c>
      <c r="E5" s="232" t="s">
        <v>125</v>
      </c>
      <c r="F5" s="225">
        <v>28283</v>
      </c>
      <c r="G5" s="226">
        <v>846.59</v>
      </c>
      <c r="H5" s="227">
        <v>1</v>
      </c>
      <c r="I5" s="226"/>
      <c r="J5" s="232" t="s">
        <v>398</v>
      </c>
      <c r="K5" s="228" t="s">
        <v>916</v>
      </c>
      <c r="L5" s="229" t="s">
        <v>90</v>
      </c>
      <c r="M5" s="229" t="s">
        <v>150</v>
      </c>
    </row>
    <row r="6" spans="1:13" s="230" customFormat="1" ht="45" customHeight="1">
      <c r="A6" s="221">
        <v>1</v>
      </c>
      <c r="B6" s="231" t="s">
        <v>909</v>
      </c>
      <c r="C6" s="232" t="s">
        <v>910</v>
      </c>
      <c r="D6" s="232" t="s">
        <v>127</v>
      </c>
      <c r="E6" s="232" t="s">
        <v>439</v>
      </c>
      <c r="F6" s="225">
        <v>40452</v>
      </c>
      <c r="G6" s="226">
        <v>2034.08</v>
      </c>
      <c r="H6" s="227">
        <v>1</v>
      </c>
      <c r="I6" s="226"/>
      <c r="J6" s="223" t="s">
        <v>395</v>
      </c>
      <c r="K6" s="228" t="s">
        <v>712</v>
      </c>
      <c r="L6" s="229" t="s">
        <v>90</v>
      </c>
      <c r="M6" s="229" t="s">
        <v>713</v>
      </c>
    </row>
    <row r="7" spans="1:13" s="230" customFormat="1" ht="45" customHeight="1">
      <c r="A7" s="221">
        <v>1</v>
      </c>
      <c r="B7" s="231" t="s">
        <v>363</v>
      </c>
      <c r="C7" s="232" t="s">
        <v>911</v>
      </c>
      <c r="D7" s="232" t="s">
        <v>187</v>
      </c>
      <c r="E7" s="232" t="s">
        <v>1662</v>
      </c>
      <c r="F7" s="225">
        <v>35462</v>
      </c>
      <c r="G7" s="226">
        <v>3174.76</v>
      </c>
      <c r="H7" s="227">
        <v>1</v>
      </c>
      <c r="I7" s="226"/>
      <c r="J7" s="223" t="s">
        <v>395</v>
      </c>
      <c r="K7" s="228" t="s">
        <v>712</v>
      </c>
      <c r="L7" s="229" t="s">
        <v>90</v>
      </c>
      <c r="M7" s="229" t="s">
        <v>150</v>
      </c>
    </row>
    <row r="8" spans="1:13" s="230" customFormat="1" ht="45" customHeight="1">
      <c r="A8" s="221">
        <v>1</v>
      </c>
      <c r="B8" s="231" t="s">
        <v>917</v>
      </c>
      <c r="C8" s="232" t="s">
        <v>918</v>
      </c>
      <c r="D8" s="232" t="s">
        <v>1663</v>
      </c>
      <c r="E8" s="232" t="s">
        <v>919</v>
      </c>
      <c r="F8" s="225">
        <v>40098</v>
      </c>
      <c r="G8" s="226">
        <v>3174.76</v>
      </c>
      <c r="H8" s="227">
        <v>1</v>
      </c>
      <c r="I8" s="226"/>
      <c r="J8" s="233" t="s">
        <v>395</v>
      </c>
      <c r="K8" s="228" t="s">
        <v>712</v>
      </c>
      <c r="L8" s="229" t="s">
        <v>90</v>
      </c>
      <c r="M8" s="229" t="s">
        <v>713</v>
      </c>
    </row>
    <row r="9" spans="1:13" s="230" customFormat="1" ht="45" customHeight="1">
      <c r="A9" s="221">
        <v>1</v>
      </c>
      <c r="B9" s="231" t="s">
        <v>509</v>
      </c>
      <c r="C9" s="232" t="s">
        <v>921</v>
      </c>
      <c r="D9" s="232" t="s">
        <v>127</v>
      </c>
      <c r="E9" s="232" t="s">
        <v>130</v>
      </c>
      <c r="F9" s="225">
        <v>40617</v>
      </c>
      <c r="G9" s="226">
        <v>2034.08</v>
      </c>
      <c r="H9" s="227">
        <v>1</v>
      </c>
      <c r="I9" s="226"/>
      <c r="J9" s="233" t="s">
        <v>395</v>
      </c>
      <c r="K9" s="228" t="s">
        <v>712</v>
      </c>
      <c r="L9" s="229" t="s">
        <v>90</v>
      </c>
      <c r="M9" s="229" t="s">
        <v>713</v>
      </c>
    </row>
    <row r="10" spans="1:13" s="230" customFormat="1" ht="45" customHeight="1">
      <c r="A10" s="221">
        <v>1</v>
      </c>
      <c r="B10" s="231" t="s">
        <v>1664</v>
      </c>
      <c r="C10" s="232" t="s">
        <v>1665</v>
      </c>
      <c r="D10" s="232" t="s">
        <v>955</v>
      </c>
      <c r="E10" s="232" t="s">
        <v>1666</v>
      </c>
      <c r="F10" s="225">
        <v>43040</v>
      </c>
      <c r="G10" s="226">
        <v>1750</v>
      </c>
      <c r="H10" s="227" t="s">
        <v>102</v>
      </c>
      <c r="I10" s="226"/>
      <c r="J10" s="232" t="s">
        <v>398</v>
      </c>
      <c r="K10" s="234" t="s">
        <v>1667</v>
      </c>
      <c r="L10" s="229" t="s">
        <v>90</v>
      </c>
      <c r="M10" s="229" t="s">
        <v>150</v>
      </c>
    </row>
    <row r="11" spans="1:13" s="230" customFormat="1" ht="45" customHeight="1">
      <c r="A11" s="221">
        <v>1</v>
      </c>
      <c r="B11" s="231" t="s">
        <v>925</v>
      </c>
      <c r="C11" s="232" t="s">
        <v>926</v>
      </c>
      <c r="D11" s="232" t="s">
        <v>927</v>
      </c>
      <c r="E11" s="232" t="s">
        <v>928</v>
      </c>
      <c r="F11" s="225">
        <v>42030</v>
      </c>
      <c r="G11" s="226">
        <v>1003.4</v>
      </c>
      <c r="H11" s="227">
        <v>1</v>
      </c>
      <c r="I11" s="226"/>
      <c r="J11" s="223" t="s">
        <v>396</v>
      </c>
      <c r="K11" s="228" t="s">
        <v>712</v>
      </c>
      <c r="L11" s="229" t="s">
        <v>90</v>
      </c>
      <c r="M11" s="229" t="s">
        <v>150</v>
      </c>
    </row>
    <row r="12" spans="1:13" s="230" customFormat="1" ht="45" customHeight="1">
      <c r="A12" s="221">
        <v>1</v>
      </c>
      <c r="B12" s="231" t="s">
        <v>933</v>
      </c>
      <c r="C12" s="232" t="s">
        <v>27</v>
      </c>
      <c r="D12" s="232" t="s">
        <v>112</v>
      </c>
      <c r="E12" s="232" t="s">
        <v>184</v>
      </c>
      <c r="F12" s="225">
        <v>41821</v>
      </c>
      <c r="G12" s="226">
        <v>640.82000000000005</v>
      </c>
      <c r="H12" s="227">
        <v>1</v>
      </c>
      <c r="I12" s="226"/>
      <c r="J12" s="223" t="s">
        <v>396</v>
      </c>
      <c r="K12" s="228" t="s">
        <v>712</v>
      </c>
      <c r="L12" s="229" t="s">
        <v>90</v>
      </c>
      <c r="M12" s="229" t="s">
        <v>713</v>
      </c>
    </row>
    <row r="13" spans="1:13" s="230" customFormat="1" ht="45" customHeight="1">
      <c r="A13" s="221">
        <v>1</v>
      </c>
      <c r="B13" s="231" t="s">
        <v>934</v>
      </c>
      <c r="C13" s="232" t="s">
        <v>754</v>
      </c>
      <c r="D13" s="232" t="s">
        <v>110</v>
      </c>
      <c r="E13" s="232" t="s">
        <v>184</v>
      </c>
      <c r="F13" s="225">
        <v>41821</v>
      </c>
      <c r="G13" s="226">
        <v>715.02</v>
      </c>
      <c r="H13" s="227">
        <v>1</v>
      </c>
      <c r="I13" s="226"/>
      <c r="J13" s="223" t="s">
        <v>396</v>
      </c>
      <c r="K13" s="228" t="s">
        <v>712</v>
      </c>
      <c r="L13" s="229" t="s">
        <v>90</v>
      </c>
      <c r="M13" s="229" t="s">
        <v>713</v>
      </c>
    </row>
    <row r="14" spans="1:13" s="230" customFormat="1" ht="45" customHeight="1">
      <c r="A14" s="221">
        <v>1</v>
      </c>
      <c r="B14" s="231" t="s">
        <v>935</v>
      </c>
      <c r="C14" s="232" t="s">
        <v>25</v>
      </c>
      <c r="D14" s="232" t="s">
        <v>110</v>
      </c>
      <c r="E14" s="232" t="s">
        <v>936</v>
      </c>
      <c r="F14" s="225">
        <v>41821</v>
      </c>
      <c r="G14" s="226">
        <v>715.02</v>
      </c>
      <c r="H14" s="227">
        <v>1</v>
      </c>
      <c r="I14" s="226"/>
      <c r="J14" s="223" t="s">
        <v>396</v>
      </c>
      <c r="K14" s="228" t="s">
        <v>712</v>
      </c>
      <c r="L14" s="229" t="s">
        <v>90</v>
      </c>
      <c r="M14" s="229" t="s">
        <v>150</v>
      </c>
    </row>
    <row r="15" spans="1:13" s="230" customFormat="1" ht="45" customHeight="1">
      <c r="A15" s="221">
        <v>1</v>
      </c>
      <c r="B15" s="235" t="s">
        <v>295</v>
      </c>
      <c r="C15" s="233" t="s">
        <v>185</v>
      </c>
      <c r="D15" s="233" t="s">
        <v>110</v>
      </c>
      <c r="E15" s="233" t="s">
        <v>92</v>
      </c>
      <c r="F15" s="225">
        <v>35612</v>
      </c>
      <c r="G15" s="236">
        <v>715.02</v>
      </c>
      <c r="H15" s="227">
        <v>1</v>
      </c>
      <c r="I15" s="236"/>
      <c r="J15" s="233" t="s">
        <v>396</v>
      </c>
      <c r="K15" s="237" t="s">
        <v>712</v>
      </c>
      <c r="L15" s="229" t="s">
        <v>90</v>
      </c>
      <c r="M15" s="238" t="s">
        <v>150</v>
      </c>
    </row>
    <row r="16" spans="1:13" s="230" customFormat="1" ht="45" customHeight="1">
      <c r="A16" s="221">
        <v>1</v>
      </c>
      <c r="B16" s="231" t="s">
        <v>449</v>
      </c>
      <c r="C16" s="232" t="s">
        <v>1668</v>
      </c>
      <c r="D16" s="232" t="s">
        <v>1669</v>
      </c>
      <c r="E16" s="232" t="s">
        <v>924</v>
      </c>
      <c r="F16" s="225">
        <v>41922</v>
      </c>
      <c r="G16" s="226">
        <v>3174.76</v>
      </c>
      <c r="H16" s="227">
        <v>1</v>
      </c>
      <c r="I16" s="226"/>
      <c r="J16" s="232" t="s">
        <v>395</v>
      </c>
      <c r="K16" s="228" t="s">
        <v>712</v>
      </c>
      <c r="L16" s="229" t="s">
        <v>1670</v>
      </c>
      <c r="M16" s="229" t="s">
        <v>150</v>
      </c>
    </row>
    <row r="17" spans="1:13" s="230" customFormat="1" ht="45" customHeight="1">
      <c r="A17" s="221">
        <v>1</v>
      </c>
      <c r="B17" s="231" t="s">
        <v>1671</v>
      </c>
      <c r="C17" s="232" t="s">
        <v>402</v>
      </c>
      <c r="D17" s="232" t="s">
        <v>110</v>
      </c>
      <c r="E17" s="232" t="s">
        <v>450</v>
      </c>
      <c r="F17" s="225">
        <v>43416</v>
      </c>
      <c r="G17" s="226">
        <v>715.02</v>
      </c>
      <c r="H17" s="227">
        <v>1</v>
      </c>
      <c r="I17" s="226"/>
      <c r="J17" s="232" t="s">
        <v>395</v>
      </c>
      <c r="K17" s="228" t="s">
        <v>712</v>
      </c>
      <c r="L17" s="229" t="s">
        <v>1670</v>
      </c>
      <c r="M17" s="229"/>
    </row>
    <row r="18" spans="1:13" s="230" customFormat="1" ht="45" customHeight="1">
      <c r="A18" s="221">
        <v>1</v>
      </c>
      <c r="B18" s="222" t="s">
        <v>786</v>
      </c>
      <c r="C18" s="232" t="s">
        <v>1672</v>
      </c>
      <c r="D18" s="223" t="s">
        <v>930</v>
      </c>
      <c r="E18" s="223" t="s">
        <v>437</v>
      </c>
      <c r="F18" s="225">
        <v>41183</v>
      </c>
      <c r="G18" s="226">
        <v>1700</v>
      </c>
      <c r="H18" s="227">
        <v>1</v>
      </c>
      <c r="I18" s="226"/>
      <c r="J18" s="223" t="s">
        <v>396</v>
      </c>
      <c r="K18" s="228" t="s">
        <v>712</v>
      </c>
      <c r="L18" s="229" t="s">
        <v>90</v>
      </c>
      <c r="M18" s="229" t="s">
        <v>150</v>
      </c>
    </row>
    <row r="19" spans="1:13" s="230" customFormat="1" ht="45" customHeight="1">
      <c r="A19" s="221">
        <v>1</v>
      </c>
      <c r="B19" s="231" t="s">
        <v>1275</v>
      </c>
      <c r="C19" s="232" t="s">
        <v>1673</v>
      </c>
      <c r="D19" s="232" t="s">
        <v>927</v>
      </c>
      <c r="E19" s="232" t="s">
        <v>437</v>
      </c>
      <c r="F19" s="225">
        <v>42576</v>
      </c>
      <c r="G19" s="226">
        <v>1003.4</v>
      </c>
      <c r="H19" s="227">
        <v>1</v>
      </c>
      <c r="I19" s="226"/>
      <c r="J19" s="232" t="s">
        <v>395</v>
      </c>
      <c r="K19" s="228" t="s">
        <v>712</v>
      </c>
      <c r="L19" s="229" t="s">
        <v>1670</v>
      </c>
      <c r="M19" s="229" t="s">
        <v>150</v>
      </c>
    </row>
    <row r="20" spans="1:13" s="230" customFormat="1" ht="45" customHeight="1">
      <c r="A20" s="221">
        <v>1</v>
      </c>
      <c r="B20" s="231" t="s">
        <v>1278</v>
      </c>
      <c r="C20" s="232" t="s">
        <v>1673</v>
      </c>
      <c r="D20" s="232" t="s">
        <v>1674</v>
      </c>
      <c r="E20" s="232" t="s">
        <v>130</v>
      </c>
      <c r="F20" s="225">
        <v>42522</v>
      </c>
      <c r="G20" s="226">
        <v>919.14</v>
      </c>
      <c r="H20" s="227">
        <v>1</v>
      </c>
      <c r="I20" s="226"/>
      <c r="J20" s="232" t="s">
        <v>395</v>
      </c>
      <c r="K20" s="228" t="s">
        <v>712</v>
      </c>
      <c r="L20" s="229" t="s">
        <v>1670</v>
      </c>
      <c r="M20" s="229" t="s">
        <v>150</v>
      </c>
    </row>
    <row r="21" spans="1:13" s="230" customFormat="1" ht="45" customHeight="1">
      <c r="A21" s="221">
        <v>1</v>
      </c>
      <c r="B21" s="231" t="s">
        <v>1675</v>
      </c>
      <c r="C21" s="232" t="s">
        <v>1673</v>
      </c>
      <c r="D21" s="232" t="s">
        <v>1674</v>
      </c>
      <c r="E21" s="229" t="s">
        <v>130</v>
      </c>
      <c r="F21" s="225">
        <v>42597</v>
      </c>
      <c r="G21" s="226">
        <v>919.14</v>
      </c>
      <c r="H21" s="227">
        <v>1</v>
      </c>
      <c r="I21" s="226"/>
      <c r="J21" s="232" t="s">
        <v>395</v>
      </c>
      <c r="K21" s="228" t="s">
        <v>712</v>
      </c>
      <c r="L21" s="229" t="s">
        <v>1670</v>
      </c>
      <c r="M21" s="229" t="s">
        <v>150</v>
      </c>
    </row>
    <row r="22" spans="1:13" s="230" customFormat="1" ht="45" customHeight="1">
      <c r="A22" s="221">
        <v>1</v>
      </c>
      <c r="B22" s="231" t="s">
        <v>920</v>
      </c>
      <c r="C22" s="232" t="s">
        <v>1270</v>
      </c>
      <c r="D22" s="232" t="s">
        <v>144</v>
      </c>
      <c r="E22" s="232" t="s">
        <v>130</v>
      </c>
      <c r="F22" s="225">
        <v>40360</v>
      </c>
      <c r="G22" s="226">
        <v>2380.77</v>
      </c>
      <c r="H22" s="227">
        <v>1</v>
      </c>
      <c r="I22" s="226"/>
      <c r="J22" s="233" t="s">
        <v>395</v>
      </c>
      <c r="K22" s="228" t="s">
        <v>712</v>
      </c>
      <c r="L22" s="229" t="s">
        <v>90</v>
      </c>
      <c r="M22" s="229" t="s">
        <v>713</v>
      </c>
    </row>
    <row r="23" spans="1:13" s="230" customFormat="1" ht="45" customHeight="1">
      <c r="A23" s="239">
        <v>1</v>
      </c>
      <c r="B23" s="240" t="s">
        <v>913</v>
      </c>
      <c r="C23" s="241" t="s">
        <v>914</v>
      </c>
      <c r="D23" s="241" t="s">
        <v>914</v>
      </c>
      <c r="E23" s="241" t="s">
        <v>915</v>
      </c>
      <c r="F23" s="242">
        <v>42128</v>
      </c>
      <c r="G23" s="243">
        <v>3000</v>
      </c>
      <c r="H23" s="244">
        <v>1</v>
      </c>
      <c r="I23" s="243"/>
      <c r="J23" s="245" t="s">
        <v>398</v>
      </c>
      <c r="K23" s="246" t="s">
        <v>916</v>
      </c>
      <c r="L23" s="247" t="s">
        <v>90</v>
      </c>
      <c r="M23" s="247" t="s">
        <v>713</v>
      </c>
    </row>
    <row r="24" spans="1:13" s="230" customFormat="1" ht="45" customHeight="1">
      <c r="A24" s="221">
        <v>1</v>
      </c>
      <c r="B24" s="231" t="s">
        <v>1676</v>
      </c>
      <c r="C24" s="232" t="s">
        <v>1677</v>
      </c>
      <c r="D24" s="232" t="s">
        <v>1674</v>
      </c>
      <c r="E24" s="232" t="s">
        <v>1678</v>
      </c>
      <c r="F24" s="225">
        <v>42744</v>
      </c>
      <c r="G24" s="226">
        <v>919.14</v>
      </c>
      <c r="H24" s="227">
        <v>1</v>
      </c>
      <c r="I24" s="226"/>
      <c r="J24" s="233" t="s">
        <v>395</v>
      </c>
      <c r="K24" s="228" t="s">
        <v>712</v>
      </c>
      <c r="L24" s="229" t="s">
        <v>1670</v>
      </c>
      <c r="M24" s="229" t="s">
        <v>713</v>
      </c>
    </row>
    <row r="25" spans="1:13" s="230" customFormat="1" ht="45" customHeight="1">
      <c r="A25" s="221">
        <v>1</v>
      </c>
      <c r="B25" s="231" t="s">
        <v>1262</v>
      </c>
      <c r="C25" s="232" t="s">
        <v>351</v>
      </c>
      <c r="D25" s="232" t="s">
        <v>955</v>
      </c>
      <c r="E25" s="232" t="s">
        <v>619</v>
      </c>
      <c r="F25" s="225">
        <v>42423</v>
      </c>
      <c r="G25" s="226">
        <v>1715</v>
      </c>
      <c r="H25" s="227">
        <v>1</v>
      </c>
      <c r="I25" s="226"/>
      <c r="J25" s="232" t="s">
        <v>398</v>
      </c>
      <c r="K25" s="228" t="s">
        <v>1264</v>
      </c>
      <c r="L25" s="229" t="s">
        <v>519</v>
      </c>
      <c r="M25" s="229" t="s">
        <v>150</v>
      </c>
    </row>
    <row r="26" spans="1:13" s="230" customFormat="1" ht="45" customHeight="1">
      <c r="A26" s="221">
        <v>1</v>
      </c>
      <c r="B26" s="248" t="s">
        <v>625</v>
      </c>
      <c r="C26" s="233" t="s">
        <v>512</v>
      </c>
      <c r="D26" s="232" t="s">
        <v>116</v>
      </c>
      <c r="E26" s="232" t="s">
        <v>518</v>
      </c>
      <c r="F26" s="225">
        <v>40862</v>
      </c>
      <c r="G26" s="226">
        <v>589.27</v>
      </c>
      <c r="H26" s="227">
        <v>1</v>
      </c>
      <c r="I26" s="226"/>
      <c r="J26" s="232" t="s">
        <v>396</v>
      </c>
      <c r="K26" s="228" t="s">
        <v>712</v>
      </c>
      <c r="L26" s="229" t="s">
        <v>519</v>
      </c>
      <c r="M26" s="229" t="s">
        <v>150</v>
      </c>
    </row>
    <row r="27" spans="1:13" s="230" customFormat="1" ht="45" customHeight="1">
      <c r="A27" s="221">
        <v>1</v>
      </c>
      <c r="B27" s="231" t="s">
        <v>941</v>
      </c>
      <c r="C27" s="232" t="s">
        <v>942</v>
      </c>
      <c r="D27" s="232" t="s">
        <v>187</v>
      </c>
      <c r="E27" s="232" t="s">
        <v>878</v>
      </c>
      <c r="F27" s="225">
        <v>41821</v>
      </c>
      <c r="G27" s="226">
        <v>3708</v>
      </c>
      <c r="H27" s="227">
        <v>4</v>
      </c>
      <c r="I27" s="226">
        <f>3708*0.85</f>
        <v>3151.7999999999997</v>
      </c>
      <c r="J27" s="233" t="s">
        <v>395</v>
      </c>
      <c r="K27" s="228" t="s">
        <v>712</v>
      </c>
      <c r="L27" s="229" t="s">
        <v>943</v>
      </c>
      <c r="M27" s="229" t="s">
        <v>713</v>
      </c>
    </row>
    <row r="28" spans="1:13" s="230" customFormat="1" ht="45" customHeight="1">
      <c r="A28" s="221">
        <v>1</v>
      </c>
      <c r="B28" s="231" t="s">
        <v>11</v>
      </c>
      <c r="C28" s="232" t="s">
        <v>1679</v>
      </c>
      <c r="D28" s="232" t="s">
        <v>134</v>
      </c>
      <c r="E28" s="232" t="s">
        <v>108</v>
      </c>
      <c r="F28" s="225">
        <v>34335</v>
      </c>
      <c r="G28" s="226">
        <v>521.72</v>
      </c>
      <c r="H28" s="227">
        <v>1</v>
      </c>
      <c r="I28" s="226"/>
      <c r="J28" s="232" t="s">
        <v>396</v>
      </c>
      <c r="K28" s="228" t="s">
        <v>712</v>
      </c>
      <c r="L28" s="229" t="s">
        <v>943</v>
      </c>
      <c r="M28" s="229" t="s">
        <v>150</v>
      </c>
    </row>
    <row r="29" spans="1:13" s="230" customFormat="1" ht="45" customHeight="1">
      <c r="A29" s="221">
        <v>1</v>
      </c>
      <c r="B29" s="231" t="s">
        <v>240</v>
      </c>
      <c r="C29" s="232" t="s">
        <v>1680</v>
      </c>
      <c r="D29" s="232" t="s">
        <v>127</v>
      </c>
      <c r="E29" s="232" t="s">
        <v>130</v>
      </c>
      <c r="F29" s="225">
        <v>33283</v>
      </c>
      <c r="G29" s="226">
        <v>2034.08</v>
      </c>
      <c r="H29" s="227">
        <v>1</v>
      </c>
      <c r="I29" s="226"/>
      <c r="J29" s="232" t="s">
        <v>395</v>
      </c>
      <c r="K29" s="228" t="s">
        <v>712</v>
      </c>
      <c r="L29" s="229" t="s">
        <v>943</v>
      </c>
      <c r="M29" s="229" t="s">
        <v>150</v>
      </c>
    </row>
    <row r="30" spans="1:13" s="230" customFormat="1" ht="45" customHeight="1">
      <c r="A30" s="221">
        <v>1</v>
      </c>
      <c r="B30" s="231" t="s">
        <v>353</v>
      </c>
      <c r="C30" s="232" t="s">
        <v>1220</v>
      </c>
      <c r="D30" s="232" t="s">
        <v>952</v>
      </c>
      <c r="E30" s="232" t="s">
        <v>562</v>
      </c>
      <c r="F30" s="225">
        <v>39114</v>
      </c>
      <c r="G30" s="226">
        <v>1110</v>
      </c>
      <c r="H30" s="227">
        <v>1</v>
      </c>
      <c r="I30" s="226"/>
      <c r="J30" s="249" t="s">
        <v>396</v>
      </c>
      <c r="K30" s="228" t="s">
        <v>712</v>
      </c>
      <c r="L30" s="229" t="s">
        <v>943</v>
      </c>
      <c r="M30" s="229" t="s">
        <v>150</v>
      </c>
    </row>
    <row r="31" spans="1:13" s="230" customFormat="1" ht="45" customHeight="1">
      <c r="A31" s="221">
        <v>1</v>
      </c>
      <c r="B31" s="231" t="s">
        <v>364</v>
      </c>
      <c r="C31" s="232" t="s">
        <v>1220</v>
      </c>
      <c r="D31" s="232" t="s">
        <v>1078</v>
      </c>
      <c r="E31" s="232" t="s">
        <v>1631</v>
      </c>
      <c r="F31" s="225">
        <v>33854</v>
      </c>
      <c r="G31" s="226">
        <v>846.59</v>
      </c>
      <c r="H31" s="227">
        <v>1</v>
      </c>
      <c r="I31" s="226"/>
      <c r="J31" s="223" t="s">
        <v>396</v>
      </c>
      <c r="K31" s="228" t="s">
        <v>712</v>
      </c>
      <c r="L31" s="229" t="s">
        <v>943</v>
      </c>
      <c r="M31" s="229" t="s">
        <v>713</v>
      </c>
    </row>
    <row r="32" spans="1:13" s="230" customFormat="1" ht="45" customHeight="1">
      <c r="A32" s="221">
        <v>1</v>
      </c>
      <c r="B32" s="231" t="s">
        <v>721</v>
      </c>
      <c r="C32" s="232" t="s">
        <v>1681</v>
      </c>
      <c r="D32" s="232" t="s">
        <v>922</v>
      </c>
      <c r="E32" s="232" t="s">
        <v>562</v>
      </c>
      <c r="F32" s="225">
        <v>41386</v>
      </c>
      <c r="G32" s="226">
        <v>1240.68</v>
      </c>
      <c r="H32" s="227">
        <v>1</v>
      </c>
      <c r="I32" s="226"/>
      <c r="J32" s="223" t="s">
        <v>396</v>
      </c>
      <c r="K32" s="228" t="s">
        <v>712</v>
      </c>
      <c r="L32" s="229" t="s">
        <v>720</v>
      </c>
      <c r="M32" s="229" t="s">
        <v>713</v>
      </c>
    </row>
    <row r="33" spans="1:13" s="230" customFormat="1" ht="45" customHeight="1">
      <c r="A33" s="221">
        <v>1</v>
      </c>
      <c r="B33" s="231" t="s">
        <v>1682</v>
      </c>
      <c r="C33" s="232" t="s">
        <v>1683</v>
      </c>
      <c r="D33" s="232" t="s">
        <v>1078</v>
      </c>
      <c r="E33" s="232" t="s">
        <v>518</v>
      </c>
      <c r="F33" s="225">
        <v>42829</v>
      </c>
      <c r="G33" s="226">
        <v>854.36</v>
      </c>
      <c r="H33" s="227">
        <v>1</v>
      </c>
      <c r="I33" s="226"/>
      <c r="J33" s="249" t="s">
        <v>396</v>
      </c>
      <c r="K33" s="228" t="s">
        <v>712</v>
      </c>
      <c r="L33" s="229" t="s">
        <v>720</v>
      </c>
      <c r="M33" s="229" t="s">
        <v>713</v>
      </c>
    </row>
    <row r="34" spans="1:13" s="230" customFormat="1" ht="45" customHeight="1">
      <c r="A34" s="221">
        <v>1</v>
      </c>
      <c r="B34" s="231" t="s">
        <v>1290</v>
      </c>
      <c r="C34" s="232" t="s">
        <v>723</v>
      </c>
      <c r="D34" s="232" t="s">
        <v>187</v>
      </c>
      <c r="E34" s="232" t="s">
        <v>1629</v>
      </c>
      <c r="F34" s="225">
        <v>42461</v>
      </c>
      <c r="G34" s="226">
        <v>3174.76</v>
      </c>
      <c r="H34" s="227">
        <v>1</v>
      </c>
      <c r="I34" s="226"/>
      <c r="J34" s="232" t="s">
        <v>395</v>
      </c>
      <c r="K34" s="228" t="s">
        <v>712</v>
      </c>
      <c r="L34" s="229" t="s">
        <v>522</v>
      </c>
      <c r="M34" s="229" t="s">
        <v>150</v>
      </c>
    </row>
    <row r="35" spans="1:13" s="230" customFormat="1" ht="45" customHeight="1">
      <c r="A35" s="221">
        <v>1</v>
      </c>
      <c r="B35" s="231" t="s">
        <v>342</v>
      </c>
      <c r="C35" s="232" t="s">
        <v>1220</v>
      </c>
      <c r="D35" s="232" t="s">
        <v>922</v>
      </c>
      <c r="E35" s="232" t="s">
        <v>148</v>
      </c>
      <c r="F35" s="225">
        <v>36234</v>
      </c>
      <c r="G35" s="226">
        <v>1240.68</v>
      </c>
      <c r="H35" s="227">
        <v>1</v>
      </c>
      <c r="I35" s="226"/>
      <c r="J35" s="232" t="s">
        <v>396</v>
      </c>
      <c r="K35" s="228" t="s">
        <v>712</v>
      </c>
      <c r="L35" s="229" t="s">
        <v>522</v>
      </c>
      <c r="M35" s="229" t="s">
        <v>150</v>
      </c>
    </row>
    <row r="36" spans="1:13" s="230" customFormat="1" ht="45" customHeight="1">
      <c r="A36" s="221">
        <v>1</v>
      </c>
      <c r="B36" s="231" t="s">
        <v>1684</v>
      </c>
      <c r="C36" s="232" t="s">
        <v>185</v>
      </c>
      <c r="D36" s="232" t="s">
        <v>1685</v>
      </c>
      <c r="E36" s="232" t="s">
        <v>92</v>
      </c>
      <c r="F36" s="225">
        <v>43108</v>
      </c>
      <c r="G36" s="226">
        <v>589.27</v>
      </c>
      <c r="H36" s="227">
        <v>1</v>
      </c>
      <c r="I36" s="226"/>
      <c r="J36" s="232" t="s">
        <v>396</v>
      </c>
      <c r="K36" s="228" t="s">
        <v>712</v>
      </c>
      <c r="L36" s="229" t="s">
        <v>522</v>
      </c>
      <c r="M36" s="229" t="s">
        <v>713</v>
      </c>
    </row>
    <row r="37" spans="1:13" s="230" customFormat="1" ht="45" customHeight="1">
      <c r="A37" s="221">
        <v>1</v>
      </c>
      <c r="B37" s="231" t="s">
        <v>724</v>
      </c>
      <c r="C37" s="232" t="s">
        <v>185</v>
      </c>
      <c r="D37" s="232" t="s">
        <v>952</v>
      </c>
      <c r="E37" s="232" t="s">
        <v>106</v>
      </c>
      <c r="F37" s="225">
        <v>41222</v>
      </c>
      <c r="G37" s="226">
        <v>1108.25</v>
      </c>
      <c r="H37" s="227">
        <v>1</v>
      </c>
      <c r="I37" s="226"/>
      <c r="J37" s="232" t="s">
        <v>396</v>
      </c>
      <c r="K37" s="228" t="s">
        <v>712</v>
      </c>
      <c r="L37" s="229" t="s">
        <v>522</v>
      </c>
      <c r="M37" s="229" t="s">
        <v>150</v>
      </c>
    </row>
    <row r="38" spans="1:13" s="230" customFormat="1" ht="45" customHeight="1">
      <c r="A38" s="221">
        <v>1</v>
      </c>
      <c r="B38" s="231" t="s">
        <v>950</v>
      </c>
      <c r="C38" s="232" t="s">
        <v>951</v>
      </c>
      <c r="D38" s="232" t="s">
        <v>1660</v>
      </c>
      <c r="E38" s="232" t="s">
        <v>1686</v>
      </c>
      <c r="F38" s="225">
        <v>42212</v>
      </c>
      <c r="G38" s="226">
        <v>1575.32</v>
      </c>
      <c r="H38" s="227">
        <v>1</v>
      </c>
      <c r="I38" s="226"/>
      <c r="J38" s="232" t="s">
        <v>396</v>
      </c>
      <c r="K38" s="228" t="s">
        <v>712</v>
      </c>
      <c r="L38" s="229" t="s">
        <v>522</v>
      </c>
      <c r="M38" s="229" t="s">
        <v>713</v>
      </c>
    </row>
    <row r="39" spans="1:13" s="230" customFormat="1" ht="45" customHeight="1">
      <c r="A39" s="221">
        <v>1</v>
      </c>
      <c r="B39" s="231" t="s">
        <v>1687</v>
      </c>
      <c r="C39" s="232" t="s">
        <v>1688</v>
      </c>
      <c r="D39" s="232" t="s">
        <v>116</v>
      </c>
      <c r="E39" s="232" t="s">
        <v>92</v>
      </c>
      <c r="F39" s="225">
        <v>42810</v>
      </c>
      <c r="G39" s="226">
        <v>715.02</v>
      </c>
      <c r="H39" s="227">
        <v>1</v>
      </c>
      <c r="I39" s="226"/>
      <c r="J39" s="232" t="s">
        <v>396</v>
      </c>
      <c r="K39" s="228" t="s">
        <v>712</v>
      </c>
      <c r="L39" s="229" t="s">
        <v>522</v>
      </c>
      <c r="M39" s="229" t="s">
        <v>713</v>
      </c>
    </row>
    <row r="40" spans="1:13" s="230" customFormat="1" ht="45" customHeight="1">
      <c r="A40" s="221">
        <v>1</v>
      </c>
      <c r="B40" s="231" t="s">
        <v>523</v>
      </c>
      <c r="C40" s="232" t="s">
        <v>524</v>
      </c>
      <c r="D40" s="232" t="s">
        <v>927</v>
      </c>
      <c r="E40" s="232" t="s">
        <v>92</v>
      </c>
      <c r="F40" s="225">
        <v>40042</v>
      </c>
      <c r="G40" s="226">
        <v>1003.4</v>
      </c>
      <c r="H40" s="227">
        <v>1</v>
      </c>
      <c r="I40" s="226"/>
      <c r="J40" s="232" t="s">
        <v>396</v>
      </c>
      <c r="K40" s="228" t="s">
        <v>712</v>
      </c>
      <c r="L40" s="229" t="s">
        <v>522</v>
      </c>
      <c r="M40" s="229" t="s">
        <v>713</v>
      </c>
    </row>
    <row r="41" spans="1:13" s="230" customFormat="1" ht="45" customHeight="1">
      <c r="A41" s="221">
        <v>1</v>
      </c>
      <c r="B41" s="231" t="s">
        <v>17</v>
      </c>
      <c r="C41" s="232" t="s">
        <v>252</v>
      </c>
      <c r="D41" s="232" t="s">
        <v>134</v>
      </c>
      <c r="E41" s="232" t="s">
        <v>92</v>
      </c>
      <c r="F41" s="225">
        <v>32952</v>
      </c>
      <c r="G41" s="226">
        <v>521.72</v>
      </c>
      <c r="H41" s="227">
        <v>1</v>
      </c>
      <c r="I41" s="226"/>
      <c r="J41" s="232" t="s">
        <v>396</v>
      </c>
      <c r="K41" s="228" t="s">
        <v>712</v>
      </c>
      <c r="L41" s="229" t="s">
        <v>522</v>
      </c>
      <c r="M41" s="229" t="s">
        <v>713</v>
      </c>
    </row>
    <row r="42" spans="1:13" s="230" customFormat="1" ht="45" customHeight="1">
      <c r="A42" s="221">
        <v>1</v>
      </c>
      <c r="B42" s="231" t="s">
        <v>728</v>
      </c>
      <c r="C42" s="232" t="s">
        <v>729</v>
      </c>
      <c r="D42" s="232" t="s">
        <v>1674</v>
      </c>
      <c r="E42" s="232" t="s">
        <v>617</v>
      </c>
      <c r="F42" s="225">
        <v>40969</v>
      </c>
      <c r="G42" s="226">
        <v>919.14</v>
      </c>
      <c r="H42" s="227">
        <v>1</v>
      </c>
      <c r="I42" s="226"/>
      <c r="J42" s="232" t="s">
        <v>396</v>
      </c>
      <c r="K42" s="228" t="s">
        <v>712</v>
      </c>
      <c r="L42" s="229" t="s">
        <v>522</v>
      </c>
      <c r="M42" s="229" t="s">
        <v>713</v>
      </c>
    </row>
    <row r="43" spans="1:13" s="230" customFormat="1" ht="45" customHeight="1">
      <c r="A43" s="221">
        <v>1</v>
      </c>
      <c r="B43" s="231" t="s">
        <v>730</v>
      </c>
      <c r="C43" s="232" t="s">
        <v>1628</v>
      </c>
      <c r="D43" s="232" t="s">
        <v>144</v>
      </c>
      <c r="E43" s="232" t="s">
        <v>1689</v>
      </c>
      <c r="F43" s="225">
        <v>40911</v>
      </c>
      <c r="G43" s="226">
        <v>2380.77</v>
      </c>
      <c r="H43" s="227">
        <v>4</v>
      </c>
      <c r="I43" s="226">
        <f>2380.77*0.85</f>
        <v>2023.6544999999999</v>
      </c>
      <c r="J43" s="232" t="s">
        <v>395</v>
      </c>
      <c r="K43" s="228" t="s">
        <v>712</v>
      </c>
      <c r="L43" s="229" t="s">
        <v>522</v>
      </c>
      <c r="M43" s="229" t="s">
        <v>150</v>
      </c>
    </row>
    <row r="44" spans="1:13" s="230" customFormat="1" ht="45" customHeight="1">
      <c r="A44" s="221">
        <v>1</v>
      </c>
      <c r="B44" s="231" t="s">
        <v>732</v>
      </c>
      <c r="C44" s="232" t="s">
        <v>954</v>
      </c>
      <c r="D44" s="232" t="s">
        <v>955</v>
      </c>
      <c r="E44" s="232" t="s">
        <v>733</v>
      </c>
      <c r="F44" s="225">
        <v>40969</v>
      </c>
      <c r="G44" s="226">
        <v>1700</v>
      </c>
      <c r="H44" s="227">
        <v>1</v>
      </c>
      <c r="I44" s="226"/>
      <c r="J44" s="232" t="s">
        <v>396</v>
      </c>
      <c r="K44" s="228" t="s">
        <v>712</v>
      </c>
      <c r="L44" s="229" t="s">
        <v>522</v>
      </c>
      <c r="M44" s="229" t="s">
        <v>150</v>
      </c>
    </row>
    <row r="45" spans="1:13" s="230" customFormat="1" ht="45" customHeight="1">
      <c r="A45" s="221">
        <v>1</v>
      </c>
      <c r="B45" s="231" t="s">
        <v>527</v>
      </c>
      <c r="C45" s="232" t="s">
        <v>528</v>
      </c>
      <c r="D45" s="232" t="s">
        <v>1078</v>
      </c>
      <c r="E45" s="232" t="s">
        <v>1690</v>
      </c>
      <c r="F45" s="225">
        <v>40330</v>
      </c>
      <c r="G45" s="226">
        <v>1240.68</v>
      </c>
      <c r="H45" s="227">
        <v>1</v>
      </c>
      <c r="I45" s="226"/>
      <c r="J45" s="232" t="s">
        <v>396</v>
      </c>
      <c r="K45" s="228" t="s">
        <v>712</v>
      </c>
      <c r="L45" s="229" t="s">
        <v>522</v>
      </c>
      <c r="M45" s="229" t="s">
        <v>150</v>
      </c>
    </row>
    <row r="46" spans="1:13" s="230" customFormat="1" ht="45" customHeight="1">
      <c r="A46" s="221">
        <v>1</v>
      </c>
      <c r="B46" s="231" t="s">
        <v>947</v>
      </c>
      <c r="C46" s="232" t="s">
        <v>531</v>
      </c>
      <c r="D46" s="232" t="s">
        <v>144</v>
      </c>
      <c r="E46" s="232" t="s">
        <v>948</v>
      </c>
      <c r="F46" s="225">
        <v>42142</v>
      </c>
      <c r="G46" s="226">
        <v>2380.77</v>
      </c>
      <c r="H46" s="227">
        <v>1</v>
      </c>
      <c r="I46" s="226"/>
      <c r="J46" s="232" t="s">
        <v>395</v>
      </c>
      <c r="K46" s="228" t="s">
        <v>712</v>
      </c>
      <c r="L46" s="229" t="s">
        <v>522</v>
      </c>
      <c r="M46" s="229" t="s">
        <v>150</v>
      </c>
    </row>
    <row r="47" spans="1:13" s="230" customFormat="1" ht="45" customHeight="1">
      <c r="A47" s="221">
        <v>1</v>
      </c>
      <c r="B47" s="231" t="s">
        <v>146</v>
      </c>
      <c r="C47" s="232" t="s">
        <v>526</v>
      </c>
      <c r="D47" s="232" t="s">
        <v>922</v>
      </c>
      <c r="E47" s="232" t="s">
        <v>1691</v>
      </c>
      <c r="F47" s="225">
        <v>36293</v>
      </c>
      <c r="G47" s="226">
        <v>1240.68</v>
      </c>
      <c r="H47" s="227">
        <v>1</v>
      </c>
      <c r="I47" s="226"/>
      <c r="J47" s="232" t="s">
        <v>396</v>
      </c>
      <c r="K47" s="228" t="s">
        <v>712</v>
      </c>
      <c r="L47" s="229" t="s">
        <v>522</v>
      </c>
      <c r="M47" s="229" t="s">
        <v>713</v>
      </c>
    </row>
    <row r="48" spans="1:13" s="230" customFormat="1" ht="45" customHeight="1">
      <c r="A48" s="221">
        <v>1</v>
      </c>
      <c r="B48" s="222" t="s">
        <v>1692</v>
      </c>
      <c r="C48" s="223" t="s">
        <v>959</v>
      </c>
      <c r="D48" s="232" t="s">
        <v>1660</v>
      </c>
      <c r="E48" s="223" t="s">
        <v>849</v>
      </c>
      <c r="F48" s="225">
        <v>40452</v>
      </c>
      <c r="G48" s="226">
        <v>1595</v>
      </c>
      <c r="H48" s="227">
        <v>1</v>
      </c>
      <c r="I48" s="226"/>
      <c r="J48" s="232" t="s">
        <v>396</v>
      </c>
      <c r="K48" s="250" t="s">
        <v>712</v>
      </c>
      <c r="L48" s="229" t="s">
        <v>522</v>
      </c>
      <c r="M48" s="229" t="s">
        <v>150</v>
      </c>
    </row>
    <row r="49" spans="1:13" s="230" customFormat="1" ht="45" customHeight="1">
      <c r="A49" s="221">
        <v>1</v>
      </c>
      <c r="B49" s="231" t="s">
        <v>1693</v>
      </c>
      <c r="C49" s="232" t="s">
        <v>1694</v>
      </c>
      <c r="D49" s="232" t="s">
        <v>107</v>
      </c>
      <c r="E49" s="232" t="s">
        <v>1695</v>
      </c>
      <c r="F49" s="225">
        <v>43174</v>
      </c>
      <c r="G49" s="226">
        <v>1286</v>
      </c>
      <c r="H49" s="227">
        <v>1</v>
      </c>
      <c r="I49" s="226"/>
      <c r="J49" s="232" t="s">
        <v>396</v>
      </c>
      <c r="K49" s="228" t="s">
        <v>712</v>
      </c>
      <c r="L49" s="229" t="s">
        <v>522</v>
      </c>
      <c r="M49" s="229" t="s">
        <v>713</v>
      </c>
    </row>
    <row r="50" spans="1:13" s="230" customFormat="1" ht="45" customHeight="1">
      <c r="A50" s="229">
        <v>1</v>
      </c>
      <c r="B50" s="251" t="s">
        <v>1696</v>
      </c>
      <c r="C50" s="229" t="s">
        <v>1697</v>
      </c>
      <c r="D50" s="232" t="s">
        <v>1078</v>
      </c>
      <c r="E50" s="229" t="s">
        <v>1698</v>
      </c>
      <c r="F50" s="252">
        <v>43171</v>
      </c>
      <c r="G50" s="226">
        <v>846.59</v>
      </c>
      <c r="H50" s="227">
        <v>1</v>
      </c>
      <c r="I50" s="251"/>
      <c r="J50" s="232" t="s">
        <v>396</v>
      </c>
      <c r="K50" s="229" t="s">
        <v>712</v>
      </c>
      <c r="L50" s="229" t="s">
        <v>522</v>
      </c>
      <c r="M50" s="251" t="s">
        <v>713</v>
      </c>
    </row>
    <row r="51" spans="1:13" s="230" customFormat="1" ht="45" customHeight="1">
      <c r="A51" s="221">
        <v>1</v>
      </c>
      <c r="B51" s="231" t="s">
        <v>530</v>
      </c>
      <c r="C51" s="232" t="s">
        <v>960</v>
      </c>
      <c r="D51" s="232" t="s">
        <v>1660</v>
      </c>
      <c r="E51" s="232" t="s">
        <v>849</v>
      </c>
      <c r="F51" s="225">
        <v>40817</v>
      </c>
      <c r="G51" s="226">
        <v>1500</v>
      </c>
      <c r="H51" s="227">
        <v>1</v>
      </c>
      <c r="I51" s="226"/>
      <c r="J51" s="232" t="s">
        <v>396</v>
      </c>
      <c r="K51" s="228" t="s">
        <v>712</v>
      </c>
      <c r="L51" s="229" t="s">
        <v>522</v>
      </c>
      <c r="M51" s="229" t="s">
        <v>713</v>
      </c>
    </row>
    <row r="52" spans="1:13" s="230" customFormat="1" ht="45" customHeight="1">
      <c r="A52" s="221">
        <v>1</v>
      </c>
      <c r="B52" s="231" t="s">
        <v>725</v>
      </c>
      <c r="C52" s="232" t="s">
        <v>726</v>
      </c>
      <c r="D52" s="232" t="s">
        <v>1078</v>
      </c>
      <c r="E52" s="232" t="s">
        <v>1699</v>
      </c>
      <c r="F52" s="225">
        <v>41164</v>
      </c>
      <c r="G52" s="226">
        <v>846.59</v>
      </c>
      <c r="H52" s="227">
        <v>1</v>
      </c>
      <c r="I52" s="226"/>
      <c r="J52" s="232" t="s">
        <v>396</v>
      </c>
      <c r="K52" s="228" t="s">
        <v>712</v>
      </c>
      <c r="L52" s="229" t="s">
        <v>522</v>
      </c>
      <c r="M52" s="229" t="s">
        <v>150</v>
      </c>
    </row>
    <row r="53" spans="1:13" s="230" customFormat="1" ht="45" customHeight="1">
      <c r="A53" s="221">
        <v>1</v>
      </c>
      <c r="B53" s="231" t="s">
        <v>160</v>
      </c>
      <c r="C53" s="232" t="s">
        <v>161</v>
      </c>
      <c r="D53" s="232" t="s">
        <v>136</v>
      </c>
      <c r="E53" s="232" t="s">
        <v>162</v>
      </c>
      <c r="F53" s="225">
        <v>32876</v>
      </c>
      <c r="G53" s="226">
        <v>2645.64</v>
      </c>
      <c r="H53" s="227">
        <v>1</v>
      </c>
      <c r="I53" s="226"/>
      <c r="J53" s="232" t="s">
        <v>395</v>
      </c>
      <c r="K53" s="228" t="s">
        <v>712</v>
      </c>
      <c r="L53" s="229" t="s">
        <v>159</v>
      </c>
      <c r="M53" s="229" t="s">
        <v>713</v>
      </c>
    </row>
    <row r="54" spans="1:13" s="230" customFormat="1" ht="45" customHeight="1">
      <c r="A54" s="221">
        <v>1</v>
      </c>
      <c r="B54" s="231" t="s">
        <v>166</v>
      </c>
      <c r="C54" s="232" t="s">
        <v>961</v>
      </c>
      <c r="D54" s="232" t="s">
        <v>112</v>
      </c>
      <c r="E54" s="232" t="s">
        <v>108</v>
      </c>
      <c r="F54" s="225">
        <v>31320</v>
      </c>
      <c r="G54" s="226">
        <v>641.11</v>
      </c>
      <c r="H54" s="227">
        <v>1</v>
      </c>
      <c r="I54" s="226"/>
      <c r="J54" s="232" t="s">
        <v>396</v>
      </c>
      <c r="K54" s="228" t="s">
        <v>712</v>
      </c>
      <c r="L54" s="229" t="s">
        <v>159</v>
      </c>
      <c r="M54" s="229" t="s">
        <v>150</v>
      </c>
    </row>
    <row r="55" spans="1:13" s="230" customFormat="1" ht="45" customHeight="1">
      <c r="A55" s="221">
        <v>1</v>
      </c>
      <c r="B55" s="231" t="s">
        <v>163</v>
      </c>
      <c r="C55" s="232" t="s">
        <v>962</v>
      </c>
      <c r="D55" s="232" t="s">
        <v>127</v>
      </c>
      <c r="E55" s="232" t="s">
        <v>162</v>
      </c>
      <c r="F55" s="225">
        <v>33653</v>
      </c>
      <c r="G55" s="226">
        <v>2034.08</v>
      </c>
      <c r="H55" s="227">
        <v>1</v>
      </c>
      <c r="I55" s="226"/>
      <c r="J55" s="232" t="s">
        <v>395</v>
      </c>
      <c r="K55" s="228" t="s">
        <v>712</v>
      </c>
      <c r="L55" s="229" t="s">
        <v>159</v>
      </c>
      <c r="M55" s="229" t="s">
        <v>713</v>
      </c>
    </row>
    <row r="56" spans="1:13" s="230" customFormat="1" ht="45" customHeight="1">
      <c r="A56" s="221">
        <v>1</v>
      </c>
      <c r="B56" s="231" t="s">
        <v>532</v>
      </c>
      <c r="C56" s="232" t="s">
        <v>1700</v>
      </c>
      <c r="D56" s="232" t="s">
        <v>127</v>
      </c>
      <c r="E56" s="232" t="s">
        <v>103</v>
      </c>
      <c r="F56" s="225">
        <v>32874</v>
      </c>
      <c r="G56" s="226">
        <v>2034.08</v>
      </c>
      <c r="H56" s="227">
        <v>3</v>
      </c>
      <c r="I56" s="226">
        <f>2034.08*0.9</f>
        <v>1830.672</v>
      </c>
      <c r="J56" s="232" t="s">
        <v>395</v>
      </c>
      <c r="K56" s="228" t="s">
        <v>712</v>
      </c>
      <c r="L56" s="229" t="s">
        <v>159</v>
      </c>
      <c r="M56" s="229" t="s">
        <v>150</v>
      </c>
    </row>
    <row r="57" spans="1:13" s="230" customFormat="1" ht="45" customHeight="1">
      <c r="A57" s="221">
        <v>1</v>
      </c>
      <c r="B57" s="231" t="s">
        <v>60</v>
      </c>
      <c r="C57" s="232" t="s">
        <v>1700</v>
      </c>
      <c r="D57" s="232" t="s">
        <v>1701</v>
      </c>
      <c r="E57" s="232" t="s">
        <v>162</v>
      </c>
      <c r="F57" s="225">
        <v>38901</v>
      </c>
      <c r="G57" s="226">
        <v>1373.12</v>
      </c>
      <c r="H57" s="227">
        <v>1</v>
      </c>
      <c r="I57" s="226"/>
      <c r="J57" s="232" t="s">
        <v>396</v>
      </c>
      <c r="K57" s="228" t="s">
        <v>712</v>
      </c>
      <c r="L57" s="229" t="s">
        <v>159</v>
      </c>
      <c r="M57" s="229" t="s">
        <v>713</v>
      </c>
    </row>
    <row r="58" spans="1:13" s="230" customFormat="1" ht="45" customHeight="1">
      <c r="A58" s="221">
        <v>1</v>
      </c>
      <c r="B58" s="231" t="s">
        <v>467</v>
      </c>
      <c r="C58" s="232" t="s">
        <v>1700</v>
      </c>
      <c r="D58" s="232" t="s">
        <v>1701</v>
      </c>
      <c r="E58" s="232" t="s">
        <v>162</v>
      </c>
      <c r="F58" s="225">
        <v>40057</v>
      </c>
      <c r="G58" s="226">
        <v>1373.12</v>
      </c>
      <c r="H58" s="227">
        <v>1</v>
      </c>
      <c r="I58" s="226"/>
      <c r="J58" s="232" t="s">
        <v>396</v>
      </c>
      <c r="K58" s="228" t="s">
        <v>712</v>
      </c>
      <c r="L58" s="229" t="s">
        <v>159</v>
      </c>
      <c r="M58" s="229" t="s">
        <v>713</v>
      </c>
    </row>
    <row r="59" spans="1:13" s="230" customFormat="1" ht="45" customHeight="1">
      <c r="A59" s="221">
        <v>1</v>
      </c>
      <c r="B59" s="231" t="s">
        <v>84</v>
      </c>
      <c r="C59" s="232" t="s">
        <v>1700</v>
      </c>
      <c r="D59" s="232" t="s">
        <v>1674</v>
      </c>
      <c r="E59" s="232" t="s">
        <v>1301</v>
      </c>
      <c r="F59" s="225">
        <v>38782</v>
      </c>
      <c r="G59" s="226">
        <v>919.14</v>
      </c>
      <c r="H59" s="227">
        <v>1</v>
      </c>
      <c r="I59" s="226"/>
      <c r="J59" s="232" t="s">
        <v>396</v>
      </c>
      <c r="K59" s="228" t="s">
        <v>712</v>
      </c>
      <c r="L59" s="229" t="s">
        <v>159</v>
      </c>
      <c r="M59" s="229" t="s">
        <v>150</v>
      </c>
    </row>
    <row r="60" spans="1:13" s="230" customFormat="1" ht="45" customHeight="1">
      <c r="A60" s="221">
        <v>1</v>
      </c>
      <c r="B60" s="231" t="s">
        <v>425</v>
      </c>
      <c r="C60" s="232" t="s">
        <v>1700</v>
      </c>
      <c r="D60" s="232" t="s">
        <v>1674</v>
      </c>
      <c r="E60" s="232" t="s">
        <v>162</v>
      </c>
      <c r="F60" s="225">
        <v>40135</v>
      </c>
      <c r="G60" s="226">
        <v>919.14</v>
      </c>
      <c r="H60" s="227">
        <v>1</v>
      </c>
      <c r="I60" s="226"/>
      <c r="J60" s="232" t="s">
        <v>396</v>
      </c>
      <c r="K60" s="228" t="s">
        <v>712</v>
      </c>
      <c r="L60" s="229" t="s">
        <v>159</v>
      </c>
      <c r="M60" s="229" t="s">
        <v>713</v>
      </c>
    </row>
    <row r="61" spans="1:13" s="230" customFormat="1" ht="45" customHeight="1">
      <c r="A61" s="221">
        <v>1</v>
      </c>
      <c r="B61" s="231" t="s">
        <v>663</v>
      </c>
      <c r="C61" s="232" t="s">
        <v>1702</v>
      </c>
      <c r="D61" s="232" t="s">
        <v>1674</v>
      </c>
      <c r="E61" s="232" t="s">
        <v>583</v>
      </c>
      <c r="F61" s="225">
        <v>40598</v>
      </c>
      <c r="G61" s="226">
        <v>919.14</v>
      </c>
      <c r="H61" s="227">
        <v>1</v>
      </c>
      <c r="I61" s="229"/>
      <c r="J61" s="232" t="s">
        <v>396</v>
      </c>
      <c r="K61" s="228" t="s">
        <v>712</v>
      </c>
      <c r="L61" s="229" t="s">
        <v>159</v>
      </c>
      <c r="M61" s="229" t="s">
        <v>713</v>
      </c>
    </row>
    <row r="62" spans="1:13" s="230" customFormat="1" ht="45" customHeight="1">
      <c r="A62" s="221">
        <v>1</v>
      </c>
      <c r="B62" s="231" t="s">
        <v>963</v>
      </c>
      <c r="C62" s="232" t="s">
        <v>964</v>
      </c>
      <c r="D62" s="232" t="s">
        <v>187</v>
      </c>
      <c r="E62" s="253" t="s">
        <v>965</v>
      </c>
      <c r="F62" s="225">
        <v>42186</v>
      </c>
      <c r="G62" s="226">
        <v>3174.76</v>
      </c>
      <c r="H62" s="227">
        <v>1</v>
      </c>
      <c r="I62" s="226"/>
      <c r="J62" s="232" t="s">
        <v>395</v>
      </c>
      <c r="K62" s="228" t="s">
        <v>1703</v>
      </c>
      <c r="L62" s="229" t="s">
        <v>533</v>
      </c>
      <c r="M62" s="229" t="s">
        <v>150</v>
      </c>
    </row>
    <row r="63" spans="1:13" s="230" customFormat="1" ht="45" customHeight="1">
      <c r="A63" s="221">
        <v>1</v>
      </c>
      <c r="B63" s="231" t="s">
        <v>1704</v>
      </c>
      <c r="C63" s="232" t="s">
        <v>740</v>
      </c>
      <c r="D63" s="232" t="s">
        <v>144</v>
      </c>
      <c r="E63" s="232" t="s">
        <v>966</v>
      </c>
      <c r="F63" s="225">
        <v>40969</v>
      </c>
      <c r="G63" s="226">
        <v>2380.77</v>
      </c>
      <c r="H63" s="227">
        <v>1</v>
      </c>
      <c r="I63" s="226"/>
      <c r="J63" s="232" t="s">
        <v>395</v>
      </c>
      <c r="K63" s="228" t="s">
        <v>1703</v>
      </c>
      <c r="L63" s="229" t="s">
        <v>533</v>
      </c>
      <c r="M63" s="229" t="s">
        <v>150</v>
      </c>
    </row>
    <row r="64" spans="1:13" s="230" customFormat="1" ht="45" customHeight="1">
      <c r="A64" s="221">
        <v>1</v>
      </c>
      <c r="B64" s="231" t="s">
        <v>543</v>
      </c>
      <c r="C64" s="232" t="s">
        <v>967</v>
      </c>
      <c r="D64" s="232" t="s">
        <v>187</v>
      </c>
      <c r="E64" s="232" t="s">
        <v>157</v>
      </c>
      <c r="F64" s="225">
        <v>40391</v>
      </c>
      <c r="G64" s="226">
        <v>3174.76</v>
      </c>
      <c r="H64" s="227">
        <v>1</v>
      </c>
      <c r="I64" s="226"/>
      <c r="J64" s="232" t="s">
        <v>395</v>
      </c>
      <c r="K64" s="228" t="s">
        <v>1703</v>
      </c>
      <c r="L64" s="229" t="s">
        <v>533</v>
      </c>
      <c r="M64" s="229" t="s">
        <v>713</v>
      </c>
    </row>
    <row r="65" spans="1:13" s="230" customFormat="1" ht="45" customHeight="1">
      <c r="A65" s="221">
        <v>1</v>
      </c>
      <c r="B65" s="231" t="s">
        <v>882</v>
      </c>
      <c r="C65" s="232" t="s">
        <v>534</v>
      </c>
      <c r="D65" s="232" t="s">
        <v>127</v>
      </c>
      <c r="E65" s="232" t="s">
        <v>703</v>
      </c>
      <c r="F65" s="225">
        <v>39295</v>
      </c>
      <c r="G65" s="226">
        <v>2034.08</v>
      </c>
      <c r="H65" s="227">
        <v>1</v>
      </c>
      <c r="I65" s="226"/>
      <c r="J65" s="232" t="s">
        <v>395</v>
      </c>
      <c r="K65" s="228" t="s">
        <v>1703</v>
      </c>
      <c r="L65" s="229" t="s">
        <v>533</v>
      </c>
      <c r="M65" s="229" t="s">
        <v>150</v>
      </c>
    </row>
    <row r="66" spans="1:13" s="230" customFormat="1" ht="45" customHeight="1">
      <c r="A66" s="221">
        <v>1</v>
      </c>
      <c r="B66" s="231" t="s">
        <v>537</v>
      </c>
      <c r="C66" s="232" t="s">
        <v>1705</v>
      </c>
      <c r="D66" s="232" t="s">
        <v>1705</v>
      </c>
      <c r="E66" s="232" t="s">
        <v>969</v>
      </c>
      <c r="F66" s="225">
        <v>42464</v>
      </c>
      <c r="G66" s="226">
        <v>3025</v>
      </c>
      <c r="H66" s="227">
        <v>1</v>
      </c>
      <c r="I66" s="229"/>
      <c r="J66" s="232" t="s">
        <v>398</v>
      </c>
      <c r="K66" s="228" t="s">
        <v>1264</v>
      </c>
      <c r="L66" s="229" t="s">
        <v>533</v>
      </c>
      <c r="M66" s="229" t="s">
        <v>713</v>
      </c>
    </row>
    <row r="67" spans="1:13" s="230" customFormat="1" ht="45" customHeight="1">
      <c r="A67" s="221">
        <v>1</v>
      </c>
      <c r="B67" s="231" t="s">
        <v>231</v>
      </c>
      <c r="C67" s="232" t="s">
        <v>973</v>
      </c>
      <c r="D67" s="232" t="s">
        <v>930</v>
      </c>
      <c r="E67" s="232" t="s">
        <v>1706</v>
      </c>
      <c r="F67" s="225">
        <v>31692</v>
      </c>
      <c r="G67" s="226">
        <v>1637.38</v>
      </c>
      <c r="H67" s="227">
        <v>1</v>
      </c>
      <c r="I67" s="226"/>
      <c r="J67" s="232" t="s">
        <v>396</v>
      </c>
      <c r="K67" s="228" t="s">
        <v>712</v>
      </c>
      <c r="L67" s="229" t="s">
        <v>533</v>
      </c>
      <c r="M67" s="229" t="s">
        <v>150</v>
      </c>
    </row>
    <row r="68" spans="1:13" s="230" customFormat="1" ht="45" customHeight="1">
      <c r="A68" s="221">
        <v>1</v>
      </c>
      <c r="B68" s="231" t="s">
        <v>374</v>
      </c>
      <c r="C68" s="232" t="s">
        <v>1707</v>
      </c>
      <c r="D68" s="232" t="s">
        <v>1660</v>
      </c>
      <c r="E68" s="232" t="s">
        <v>975</v>
      </c>
      <c r="F68" s="225">
        <v>34366</v>
      </c>
      <c r="G68" s="226">
        <v>1500</v>
      </c>
      <c r="H68" s="227">
        <v>1</v>
      </c>
      <c r="I68" s="226"/>
      <c r="J68" s="249" t="s">
        <v>396</v>
      </c>
      <c r="K68" s="228" t="s">
        <v>712</v>
      </c>
      <c r="L68" s="229" t="s">
        <v>533</v>
      </c>
      <c r="M68" s="229" t="s">
        <v>150</v>
      </c>
    </row>
    <row r="69" spans="1:13" s="230" customFormat="1" ht="45" customHeight="1">
      <c r="A69" s="221">
        <v>1</v>
      </c>
      <c r="B69" s="231" t="s">
        <v>661</v>
      </c>
      <c r="C69" s="232" t="s">
        <v>974</v>
      </c>
      <c r="D69" s="232" t="s">
        <v>952</v>
      </c>
      <c r="E69" s="232" t="s">
        <v>878</v>
      </c>
      <c r="F69" s="225">
        <v>40626</v>
      </c>
      <c r="G69" s="226">
        <v>1108.25</v>
      </c>
      <c r="H69" s="227">
        <v>1</v>
      </c>
      <c r="I69" s="226"/>
      <c r="J69" s="249" t="s">
        <v>396</v>
      </c>
      <c r="K69" s="228" t="s">
        <v>712</v>
      </c>
      <c r="L69" s="229" t="s">
        <v>533</v>
      </c>
      <c r="M69" s="229" t="s">
        <v>713</v>
      </c>
    </row>
    <row r="70" spans="1:13" s="230" customFormat="1" ht="45" customHeight="1">
      <c r="A70" s="221">
        <v>1</v>
      </c>
      <c r="B70" s="231" t="s">
        <v>536</v>
      </c>
      <c r="C70" s="232" t="s">
        <v>460</v>
      </c>
      <c r="D70" s="232" t="s">
        <v>127</v>
      </c>
      <c r="E70" s="232" t="s">
        <v>976</v>
      </c>
      <c r="F70" s="225">
        <v>40725</v>
      </c>
      <c r="G70" s="226">
        <v>2034.08</v>
      </c>
      <c r="H70" s="227">
        <v>1</v>
      </c>
      <c r="I70" s="226"/>
      <c r="J70" s="232" t="s">
        <v>395</v>
      </c>
      <c r="K70" s="228" t="s">
        <v>1703</v>
      </c>
      <c r="L70" s="229" t="s">
        <v>533</v>
      </c>
      <c r="M70" s="229" t="s">
        <v>150</v>
      </c>
    </row>
    <row r="71" spans="1:13" s="230" customFormat="1" ht="45" customHeight="1">
      <c r="A71" s="221">
        <v>1</v>
      </c>
      <c r="B71" s="231" t="s">
        <v>540</v>
      </c>
      <c r="C71" s="232" t="s">
        <v>1708</v>
      </c>
      <c r="D71" s="232" t="s">
        <v>1078</v>
      </c>
      <c r="E71" s="232" t="s">
        <v>1709</v>
      </c>
      <c r="F71" s="225">
        <v>40049</v>
      </c>
      <c r="G71" s="226">
        <v>846.59</v>
      </c>
      <c r="H71" s="227" t="s">
        <v>102</v>
      </c>
      <c r="I71" s="226"/>
      <c r="J71" s="232" t="s">
        <v>396</v>
      </c>
      <c r="K71" s="228" t="s">
        <v>712</v>
      </c>
      <c r="L71" s="229" t="s">
        <v>533</v>
      </c>
      <c r="M71" s="229" t="s">
        <v>150</v>
      </c>
    </row>
    <row r="72" spans="1:13" s="230" customFormat="1" ht="45" customHeight="1">
      <c r="A72" s="221">
        <v>1</v>
      </c>
      <c r="B72" s="231" t="s">
        <v>1306</v>
      </c>
      <c r="C72" s="232" t="s">
        <v>1710</v>
      </c>
      <c r="D72" s="232" t="s">
        <v>110</v>
      </c>
      <c r="E72" s="232" t="s">
        <v>92</v>
      </c>
      <c r="F72" s="225">
        <v>38838</v>
      </c>
      <c r="G72" s="226">
        <v>715.02</v>
      </c>
      <c r="H72" s="227">
        <v>1</v>
      </c>
      <c r="I72" s="226"/>
      <c r="J72" s="232" t="s">
        <v>396</v>
      </c>
      <c r="K72" s="228" t="s">
        <v>712</v>
      </c>
      <c r="L72" s="229" t="s">
        <v>533</v>
      </c>
      <c r="M72" s="229" t="s">
        <v>713</v>
      </c>
    </row>
    <row r="73" spans="1:13" s="230" customFormat="1" ht="45" customHeight="1">
      <c r="A73" s="221">
        <v>1</v>
      </c>
      <c r="B73" s="231" t="s">
        <v>1711</v>
      </c>
      <c r="C73" s="232" t="s">
        <v>979</v>
      </c>
      <c r="D73" s="232" t="s">
        <v>127</v>
      </c>
      <c r="E73" s="232" t="s">
        <v>980</v>
      </c>
      <c r="F73" s="225">
        <v>42303</v>
      </c>
      <c r="G73" s="226">
        <v>2034.08</v>
      </c>
      <c r="H73" s="227">
        <v>1</v>
      </c>
      <c r="I73" s="226"/>
      <c r="J73" s="232" t="s">
        <v>398</v>
      </c>
      <c r="K73" s="228" t="s">
        <v>916</v>
      </c>
      <c r="L73" s="229" t="s">
        <v>533</v>
      </c>
      <c r="M73" s="229" t="s">
        <v>150</v>
      </c>
    </row>
    <row r="74" spans="1:13" s="230" customFormat="1" ht="45" customHeight="1">
      <c r="A74" s="221"/>
      <c r="B74" s="231" t="s">
        <v>1712</v>
      </c>
      <c r="C74" s="232" t="s">
        <v>185</v>
      </c>
      <c r="D74" s="232" t="s">
        <v>134</v>
      </c>
      <c r="E74" s="232" t="s">
        <v>1713</v>
      </c>
      <c r="F74" s="225">
        <v>43444</v>
      </c>
      <c r="G74" s="226">
        <v>521.72</v>
      </c>
      <c r="H74" s="227">
        <v>1</v>
      </c>
      <c r="I74" s="226"/>
      <c r="J74" s="232" t="s">
        <v>396</v>
      </c>
      <c r="K74" s="228" t="s">
        <v>712</v>
      </c>
      <c r="L74" s="229" t="s">
        <v>533</v>
      </c>
      <c r="M74" s="229" t="s">
        <v>713</v>
      </c>
    </row>
    <row r="75" spans="1:13" s="230" customFormat="1" ht="45" customHeight="1">
      <c r="A75" s="221">
        <v>1</v>
      </c>
      <c r="B75" s="231" t="s">
        <v>981</v>
      </c>
      <c r="C75" s="232" t="s">
        <v>1714</v>
      </c>
      <c r="D75" s="232" t="s">
        <v>109</v>
      </c>
      <c r="E75" s="232" t="s">
        <v>511</v>
      </c>
      <c r="F75" s="225">
        <v>42268</v>
      </c>
      <c r="G75" s="226">
        <v>715.02</v>
      </c>
      <c r="H75" s="227">
        <v>1</v>
      </c>
      <c r="I75" s="226"/>
      <c r="J75" s="232" t="s">
        <v>396</v>
      </c>
      <c r="K75" s="228" t="s">
        <v>712</v>
      </c>
      <c r="L75" s="229" t="s">
        <v>533</v>
      </c>
      <c r="M75" s="229" t="s">
        <v>150</v>
      </c>
    </row>
    <row r="76" spans="1:13" s="230" customFormat="1" ht="45" customHeight="1">
      <c r="A76" s="221">
        <v>1</v>
      </c>
      <c r="B76" s="231" t="s">
        <v>1308</v>
      </c>
      <c r="C76" s="232" t="s">
        <v>1715</v>
      </c>
      <c r="D76" s="232" t="s">
        <v>123</v>
      </c>
      <c r="E76" s="232" t="s">
        <v>1716</v>
      </c>
      <c r="F76" s="225">
        <v>42663</v>
      </c>
      <c r="G76" s="226">
        <v>2080.58</v>
      </c>
      <c r="H76" s="227">
        <v>1</v>
      </c>
      <c r="I76" s="226"/>
      <c r="J76" s="232" t="s">
        <v>396</v>
      </c>
      <c r="K76" s="228" t="s">
        <v>712</v>
      </c>
      <c r="L76" s="229" t="s">
        <v>1637</v>
      </c>
      <c r="M76" s="229" t="s">
        <v>713</v>
      </c>
    </row>
    <row r="77" spans="1:13" s="230" customFormat="1" ht="45" customHeight="1">
      <c r="A77" s="221">
        <v>1</v>
      </c>
      <c r="B77" s="231" t="s">
        <v>940</v>
      </c>
      <c r="C77" s="232" t="s">
        <v>185</v>
      </c>
      <c r="D77" s="232" t="s">
        <v>1674</v>
      </c>
      <c r="E77" s="232" t="s">
        <v>518</v>
      </c>
      <c r="F77" s="225">
        <v>41858</v>
      </c>
      <c r="G77" s="226">
        <v>919.14</v>
      </c>
      <c r="H77" s="227">
        <v>1</v>
      </c>
      <c r="I77" s="226"/>
      <c r="J77" s="223" t="s">
        <v>396</v>
      </c>
      <c r="K77" s="228" t="s">
        <v>712</v>
      </c>
      <c r="L77" s="229" t="s">
        <v>1637</v>
      </c>
      <c r="M77" s="229" t="s">
        <v>150</v>
      </c>
    </row>
    <row r="78" spans="1:13" s="230" customFormat="1" ht="45" customHeight="1">
      <c r="A78" s="221">
        <v>1</v>
      </c>
      <c r="B78" s="222" t="s">
        <v>453</v>
      </c>
      <c r="C78" s="223" t="s">
        <v>122</v>
      </c>
      <c r="D78" s="224" t="s">
        <v>123</v>
      </c>
      <c r="E78" s="223" t="s">
        <v>1034</v>
      </c>
      <c r="F78" s="225">
        <v>39990</v>
      </c>
      <c r="G78" s="226">
        <v>2080.58</v>
      </c>
      <c r="H78" s="227">
        <v>1</v>
      </c>
      <c r="I78" s="226"/>
      <c r="J78" s="223" t="s">
        <v>396</v>
      </c>
      <c r="K78" s="228" t="s">
        <v>712</v>
      </c>
      <c r="L78" s="229" t="s">
        <v>542</v>
      </c>
      <c r="M78" s="229" t="s">
        <v>713</v>
      </c>
    </row>
    <row r="79" spans="1:13" s="230" customFormat="1" ht="45" customHeight="1">
      <c r="A79" s="221">
        <v>1</v>
      </c>
      <c r="B79" s="231" t="s">
        <v>105</v>
      </c>
      <c r="C79" s="232" t="s">
        <v>185</v>
      </c>
      <c r="D79" s="232" t="s">
        <v>922</v>
      </c>
      <c r="E79" s="232" t="s">
        <v>106</v>
      </c>
      <c r="F79" s="225">
        <v>38391</v>
      </c>
      <c r="G79" s="226">
        <v>1240.68</v>
      </c>
      <c r="H79" s="227">
        <v>1</v>
      </c>
      <c r="I79" s="226"/>
      <c r="J79" s="223" t="s">
        <v>396</v>
      </c>
      <c r="K79" s="228" t="s">
        <v>712</v>
      </c>
      <c r="L79" s="229" t="s">
        <v>542</v>
      </c>
      <c r="M79" s="229" t="s">
        <v>150</v>
      </c>
    </row>
    <row r="80" spans="1:13" s="230" customFormat="1" ht="45" customHeight="1">
      <c r="A80" s="221">
        <v>1</v>
      </c>
      <c r="B80" s="231" t="s">
        <v>1397</v>
      </c>
      <c r="C80" s="232" t="s">
        <v>443</v>
      </c>
      <c r="D80" s="232" t="s">
        <v>927</v>
      </c>
      <c r="E80" s="232" t="s">
        <v>1398</v>
      </c>
      <c r="F80" s="225">
        <v>42401</v>
      </c>
      <c r="G80" s="226">
        <v>1240.68</v>
      </c>
      <c r="H80" s="232" t="s">
        <v>102</v>
      </c>
      <c r="I80" s="226"/>
      <c r="J80" s="232" t="s">
        <v>398</v>
      </c>
      <c r="K80" s="228" t="s">
        <v>1394</v>
      </c>
      <c r="L80" s="229" t="s">
        <v>542</v>
      </c>
      <c r="M80" s="229" t="s">
        <v>150</v>
      </c>
    </row>
    <row r="81" spans="1:13" s="230" customFormat="1" ht="45" customHeight="1">
      <c r="A81" s="221">
        <v>1</v>
      </c>
      <c r="B81" s="231" t="s">
        <v>463</v>
      </c>
      <c r="C81" s="232" t="s">
        <v>206</v>
      </c>
      <c r="D81" s="232" t="s">
        <v>1663</v>
      </c>
      <c r="E81" s="232" t="s">
        <v>182</v>
      </c>
      <c r="F81" s="225">
        <v>37733</v>
      </c>
      <c r="G81" s="226">
        <v>3060.57</v>
      </c>
      <c r="H81" s="227">
        <v>1</v>
      </c>
      <c r="I81" s="226"/>
      <c r="J81" s="232" t="s">
        <v>395</v>
      </c>
      <c r="K81" s="249" t="s">
        <v>712</v>
      </c>
      <c r="L81" s="229" t="s">
        <v>205</v>
      </c>
      <c r="M81" s="229" t="s">
        <v>713</v>
      </c>
    </row>
    <row r="82" spans="1:13" s="230" customFormat="1" ht="45" customHeight="1">
      <c r="A82" s="221">
        <v>1</v>
      </c>
      <c r="B82" s="231" t="s">
        <v>221</v>
      </c>
      <c r="C82" s="232" t="s">
        <v>985</v>
      </c>
      <c r="D82" s="232" t="s">
        <v>1078</v>
      </c>
      <c r="E82" s="232" t="s">
        <v>148</v>
      </c>
      <c r="F82" s="225">
        <v>32713</v>
      </c>
      <c r="G82" s="226">
        <v>846.59</v>
      </c>
      <c r="H82" s="227">
        <v>1</v>
      </c>
      <c r="I82" s="226"/>
      <c r="J82" s="232" t="s">
        <v>396</v>
      </c>
      <c r="K82" s="228" t="s">
        <v>712</v>
      </c>
      <c r="L82" s="229" t="s">
        <v>205</v>
      </c>
      <c r="M82" s="229" t="s">
        <v>150</v>
      </c>
    </row>
    <row r="83" spans="1:13" s="230" customFormat="1" ht="45" customHeight="1">
      <c r="A83" s="221">
        <v>1</v>
      </c>
      <c r="B83" s="231" t="s">
        <v>256</v>
      </c>
      <c r="C83" s="232" t="s">
        <v>228</v>
      </c>
      <c r="D83" s="232" t="s">
        <v>144</v>
      </c>
      <c r="E83" s="232" t="s">
        <v>257</v>
      </c>
      <c r="F83" s="225">
        <v>39818</v>
      </c>
      <c r="G83" s="226">
        <v>2380.77</v>
      </c>
      <c r="H83" s="227">
        <v>1</v>
      </c>
      <c r="I83" s="226"/>
      <c r="J83" s="232" t="s">
        <v>395</v>
      </c>
      <c r="K83" s="254" t="s">
        <v>712</v>
      </c>
      <c r="L83" s="229" t="s">
        <v>205</v>
      </c>
      <c r="M83" s="229" t="s">
        <v>713</v>
      </c>
    </row>
    <row r="84" spans="1:13" s="230" customFormat="1" ht="45" customHeight="1">
      <c r="A84" s="221">
        <v>1</v>
      </c>
      <c r="B84" s="231" t="s">
        <v>219</v>
      </c>
      <c r="C84" s="232" t="s">
        <v>185</v>
      </c>
      <c r="D84" s="232" t="s">
        <v>109</v>
      </c>
      <c r="E84" s="232" t="s">
        <v>220</v>
      </c>
      <c r="F84" s="225">
        <v>36434</v>
      </c>
      <c r="G84" s="226">
        <v>846.59</v>
      </c>
      <c r="H84" s="227">
        <v>1</v>
      </c>
      <c r="I84" s="226"/>
      <c r="J84" s="232" t="s">
        <v>396</v>
      </c>
      <c r="K84" s="228" t="s">
        <v>712</v>
      </c>
      <c r="L84" s="229" t="s">
        <v>205</v>
      </c>
      <c r="M84" s="229" t="s">
        <v>150</v>
      </c>
    </row>
    <row r="85" spans="1:13" s="230" customFormat="1" ht="45" customHeight="1">
      <c r="A85" s="221">
        <v>1</v>
      </c>
      <c r="B85" s="231" t="s">
        <v>698</v>
      </c>
      <c r="C85" s="232" t="s">
        <v>185</v>
      </c>
      <c r="D85" s="232" t="s">
        <v>134</v>
      </c>
      <c r="E85" s="232" t="s">
        <v>518</v>
      </c>
      <c r="F85" s="225">
        <v>40497</v>
      </c>
      <c r="G85" s="226">
        <v>521.72</v>
      </c>
      <c r="H85" s="227">
        <v>1</v>
      </c>
      <c r="I85" s="226"/>
      <c r="J85" s="232" t="s">
        <v>396</v>
      </c>
      <c r="K85" s="228" t="s">
        <v>712</v>
      </c>
      <c r="L85" s="229" t="s">
        <v>205</v>
      </c>
      <c r="M85" s="229" t="s">
        <v>713</v>
      </c>
    </row>
    <row r="86" spans="1:13" s="230" customFormat="1" ht="45" customHeight="1">
      <c r="A86" s="221">
        <v>1</v>
      </c>
      <c r="B86" s="231" t="s">
        <v>1638</v>
      </c>
      <c r="C86" s="232" t="s">
        <v>209</v>
      </c>
      <c r="D86" s="232" t="s">
        <v>134</v>
      </c>
      <c r="E86" s="232" t="s">
        <v>518</v>
      </c>
      <c r="F86" s="225">
        <v>42795</v>
      </c>
      <c r="G86" s="226">
        <v>521.72</v>
      </c>
      <c r="H86" s="227">
        <v>1</v>
      </c>
      <c r="I86" s="226"/>
      <c r="J86" s="232" t="s">
        <v>396</v>
      </c>
      <c r="K86" s="228" t="s">
        <v>712</v>
      </c>
      <c r="L86" s="229" t="s">
        <v>205</v>
      </c>
      <c r="M86" s="229" t="s">
        <v>150</v>
      </c>
    </row>
    <row r="87" spans="1:13" s="230" customFormat="1" ht="45" customHeight="1">
      <c r="A87" s="221">
        <v>1</v>
      </c>
      <c r="B87" s="231" t="s">
        <v>1258</v>
      </c>
      <c r="C87" s="232" t="s">
        <v>209</v>
      </c>
      <c r="D87" s="232" t="s">
        <v>1660</v>
      </c>
      <c r="E87" s="232" t="s">
        <v>511</v>
      </c>
      <c r="F87" s="225">
        <v>43313</v>
      </c>
      <c r="G87" s="226">
        <v>1600</v>
      </c>
      <c r="H87" s="227">
        <v>1</v>
      </c>
      <c r="I87" s="226"/>
      <c r="J87" s="232" t="s">
        <v>395</v>
      </c>
      <c r="K87" s="228" t="s">
        <v>712</v>
      </c>
      <c r="L87" s="229" t="s">
        <v>205</v>
      </c>
      <c r="M87" s="229" t="s">
        <v>713</v>
      </c>
    </row>
    <row r="88" spans="1:13" s="230" customFormat="1" ht="45" customHeight="1">
      <c r="A88" s="221">
        <v>1</v>
      </c>
      <c r="B88" s="231" t="s">
        <v>347</v>
      </c>
      <c r="C88" s="232" t="s">
        <v>209</v>
      </c>
      <c r="D88" s="232" t="s">
        <v>922</v>
      </c>
      <c r="E88" s="232" t="s">
        <v>348</v>
      </c>
      <c r="F88" s="225">
        <v>33025</v>
      </c>
      <c r="G88" s="226">
        <v>1286</v>
      </c>
      <c r="H88" s="227">
        <v>1</v>
      </c>
      <c r="I88" s="226"/>
      <c r="J88" s="232" t="s">
        <v>396</v>
      </c>
      <c r="K88" s="228" t="s">
        <v>712</v>
      </c>
      <c r="L88" s="229" t="s">
        <v>205</v>
      </c>
      <c r="M88" s="229" t="s">
        <v>713</v>
      </c>
    </row>
    <row r="89" spans="1:13" s="230" customFormat="1" ht="45" customHeight="1">
      <c r="A89" s="221">
        <v>1</v>
      </c>
      <c r="B89" s="231" t="s">
        <v>744</v>
      </c>
      <c r="C89" s="232" t="s">
        <v>209</v>
      </c>
      <c r="D89" s="232" t="s">
        <v>952</v>
      </c>
      <c r="E89" s="232" t="s">
        <v>92</v>
      </c>
      <c r="F89" s="225">
        <v>40954</v>
      </c>
      <c r="G89" s="226">
        <v>1108.25</v>
      </c>
      <c r="H89" s="227">
        <v>1</v>
      </c>
      <c r="I89" s="226"/>
      <c r="J89" s="232" t="s">
        <v>396</v>
      </c>
      <c r="K89" s="254" t="s">
        <v>712</v>
      </c>
      <c r="L89" s="229" t="s">
        <v>205</v>
      </c>
      <c r="M89" s="229" t="s">
        <v>150</v>
      </c>
    </row>
    <row r="90" spans="1:13" s="230" customFormat="1" ht="45" customHeight="1">
      <c r="A90" s="221">
        <v>1</v>
      </c>
      <c r="B90" s="248" t="s">
        <v>702</v>
      </c>
      <c r="C90" s="229" t="s">
        <v>209</v>
      </c>
      <c r="D90" s="232" t="s">
        <v>1674</v>
      </c>
      <c r="E90" s="232" t="s">
        <v>511</v>
      </c>
      <c r="F90" s="225">
        <v>40659</v>
      </c>
      <c r="G90" s="226">
        <v>919.14</v>
      </c>
      <c r="H90" s="227">
        <v>1</v>
      </c>
      <c r="I90" s="226"/>
      <c r="J90" s="249" t="s">
        <v>396</v>
      </c>
      <c r="K90" s="228" t="s">
        <v>712</v>
      </c>
      <c r="L90" s="229" t="s">
        <v>205</v>
      </c>
      <c r="M90" s="229" t="s">
        <v>150</v>
      </c>
    </row>
    <row r="91" spans="1:13" s="230" customFormat="1" ht="45" customHeight="1">
      <c r="A91" s="221">
        <v>1</v>
      </c>
      <c r="B91" s="231" t="s">
        <v>747</v>
      </c>
      <c r="C91" s="229" t="s">
        <v>209</v>
      </c>
      <c r="D91" s="232" t="s">
        <v>922</v>
      </c>
      <c r="E91" s="232" t="s">
        <v>157</v>
      </c>
      <c r="F91" s="225">
        <v>41309</v>
      </c>
      <c r="G91" s="226">
        <v>1240.68</v>
      </c>
      <c r="H91" s="227">
        <v>1</v>
      </c>
      <c r="I91" s="226"/>
      <c r="J91" s="223" t="s">
        <v>396</v>
      </c>
      <c r="K91" s="228" t="s">
        <v>712</v>
      </c>
      <c r="L91" s="229" t="s">
        <v>205</v>
      </c>
      <c r="M91" s="229" t="s">
        <v>713</v>
      </c>
    </row>
    <row r="92" spans="1:13" s="230" customFormat="1" ht="45" customHeight="1">
      <c r="A92" s="221">
        <v>1</v>
      </c>
      <c r="B92" s="231" t="s">
        <v>986</v>
      </c>
      <c r="C92" s="229" t="s">
        <v>209</v>
      </c>
      <c r="D92" s="232" t="s">
        <v>927</v>
      </c>
      <c r="E92" s="232" t="s">
        <v>987</v>
      </c>
      <c r="F92" s="225">
        <v>41645</v>
      </c>
      <c r="G92" s="226">
        <v>1003.4</v>
      </c>
      <c r="H92" s="227">
        <v>1</v>
      </c>
      <c r="I92" s="226"/>
      <c r="J92" s="232" t="s">
        <v>396</v>
      </c>
      <c r="K92" s="254" t="s">
        <v>712</v>
      </c>
      <c r="L92" s="229" t="s">
        <v>205</v>
      </c>
      <c r="M92" s="229" t="s">
        <v>150</v>
      </c>
    </row>
    <row r="93" spans="1:13" s="230" customFormat="1" ht="45" customHeight="1">
      <c r="A93" s="221">
        <v>1</v>
      </c>
      <c r="B93" s="231" t="s">
        <v>1312</v>
      </c>
      <c r="C93" s="229" t="s">
        <v>209</v>
      </c>
      <c r="D93" s="232" t="s">
        <v>1674</v>
      </c>
      <c r="E93" s="232" t="s">
        <v>92</v>
      </c>
      <c r="F93" s="225">
        <v>42555</v>
      </c>
      <c r="G93" s="226">
        <v>919.14</v>
      </c>
      <c r="H93" s="227">
        <v>1</v>
      </c>
      <c r="I93" s="226"/>
      <c r="J93" s="232" t="s">
        <v>396</v>
      </c>
      <c r="K93" s="254" t="s">
        <v>712</v>
      </c>
      <c r="L93" s="229" t="s">
        <v>205</v>
      </c>
      <c r="M93" s="229" t="s">
        <v>150</v>
      </c>
    </row>
    <row r="94" spans="1:13" s="230" customFormat="1" ht="45" customHeight="1">
      <c r="A94" s="221">
        <v>1</v>
      </c>
      <c r="B94" s="231" t="s">
        <v>749</v>
      </c>
      <c r="C94" s="232" t="s">
        <v>209</v>
      </c>
      <c r="D94" s="232" t="s">
        <v>1078</v>
      </c>
      <c r="E94" s="232" t="s">
        <v>1627</v>
      </c>
      <c r="F94" s="225">
        <v>41214</v>
      </c>
      <c r="G94" s="226">
        <v>846.59</v>
      </c>
      <c r="H94" s="227">
        <v>1</v>
      </c>
      <c r="I94" s="226"/>
      <c r="J94" s="232" t="s">
        <v>396</v>
      </c>
      <c r="K94" s="228" t="s">
        <v>712</v>
      </c>
      <c r="L94" s="229" t="s">
        <v>205</v>
      </c>
      <c r="M94" s="229" t="s">
        <v>150</v>
      </c>
    </row>
    <row r="95" spans="1:13" s="230" customFormat="1" ht="45" customHeight="1">
      <c r="A95" s="221"/>
      <c r="B95" s="231" t="s">
        <v>988</v>
      </c>
      <c r="C95" s="232" t="s">
        <v>989</v>
      </c>
      <c r="D95" s="232"/>
      <c r="E95" s="232"/>
      <c r="F95" s="225">
        <v>42016</v>
      </c>
      <c r="G95" s="225"/>
      <c r="H95" s="225"/>
      <c r="I95" s="225"/>
      <c r="J95" s="232"/>
      <c r="K95" s="249"/>
      <c r="L95" s="229" t="s">
        <v>205</v>
      </c>
      <c r="M95" s="229" t="s">
        <v>713</v>
      </c>
    </row>
    <row r="96" spans="1:13" s="230" customFormat="1" ht="45" customHeight="1">
      <c r="A96" s="221">
        <v>1</v>
      </c>
      <c r="B96" s="231" t="s">
        <v>213</v>
      </c>
      <c r="C96" s="232" t="s">
        <v>748</v>
      </c>
      <c r="D96" s="232" t="s">
        <v>927</v>
      </c>
      <c r="E96" s="232" t="s">
        <v>1717</v>
      </c>
      <c r="F96" s="225">
        <v>38908</v>
      </c>
      <c r="G96" s="226">
        <v>1003.4</v>
      </c>
      <c r="H96" s="227">
        <v>1</v>
      </c>
      <c r="I96" s="226"/>
      <c r="J96" s="232" t="s">
        <v>396</v>
      </c>
      <c r="K96" s="228" t="s">
        <v>712</v>
      </c>
      <c r="L96" s="229" t="s">
        <v>205</v>
      </c>
      <c r="M96" s="229" t="s">
        <v>150</v>
      </c>
    </row>
    <row r="97" spans="1:13" s="230" customFormat="1" ht="45" customHeight="1">
      <c r="A97" s="221">
        <v>1</v>
      </c>
      <c r="B97" s="231" t="s">
        <v>990</v>
      </c>
      <c r="C97" s="232" t="s">
        <v>991</v>
      </c>
      <c r="D97" s="232" t="s">
        <v>134</v>
      </c>
      <c r="E97" s="232" t="s">
        <v>184</v>
      </c>
      <c r="F97" s="225">
        <v>41953</v>
      </c>
      <c r="G97" s="226">
        <v>521.72</v>
      </c>
      <c r="H97" s="227">
        <v>1</v>
      </c>
      <c r="I97" s="226"/>
      <c r="J97" s="232" t="s">
        <v>396</v>
      </c>
      <c r="K97" s="228" t="s">
        <v>712</v>
      </c>
      <c r="L97" s="229" t="s">
        <v>205</v>
      </c>
      <c r="M97" s="229" t="s">
        <v>713</v>
      </c>
    </row>
    <row r="98" spans="1:13" s="230" customFormat="1" ht="45" customHeight="1">
      <c r="A98" s="221">
        <v>1</v>
      </c>
      <c r="B98" s="251" t="s">
        <v>745</v>
      </c>
      <c r="C98" s="232" t="s">
        <v>544</v>
      </c>
      <c r="D98" s="232" t="s">
        <v>127</v>
      </c>
      <c r="E98" s="232" t="s">
        <v>992</v>
      </c>
      <c r="F98" s="225">
        <v>41389</v>
      </c>
      <c r="G98" s="226">
        <v>2034.08</v>
      </c>
      <c r="H98" s="227">
        <v>1</v>
      </c>
      <c r="I98" s="226"/>
      <c r="J98" s="232" t="s">
        <v>395</v>
      </c>
      <c r="K98" s="254" t="s">
        <v>712</v>
      </c>
      <c r="L98" s="229" t="s">
        <v>205</v>
      </c>
      <c r="M98" s="229" t="s">
        <v>713</v>
      </c>
    </row>
    <row r="99" spans="1:13" s="230" customFormat="1" ht="45" customHeight="1">
      <c r="A99" s="221">
        <v>1</v>
      </c>
      <c r="B99" s="231" t="s">
        <v>462</v>
      </c>
      <c r="C99" s="232" t="s">
        <v>1718</v>
      </c>
      <c r="D99" s="232" t="s">
        <v>955</v>
      </c>
      <c r="E99" s="232" t="s">
        <v>92</v>
      </c>
      <c r="F99" s="225">
        <v>38504</v>
      </c>
      <c r="G99" s="226">
        <v>1852.5</v>
      </c>
      <c r="H99" s="227">
        <v>1</v>
      </c>
      <c r="I99" s="226"/>
      <c r="J99" s="232" t="s">
        <v>396</v>
      </c>
      <c r="K99" s="249" t="s">
        <v>712</v>
      </c>
      <c r="L99" s="229" t="s">
        <v>205</v>
      </c>
      <c r="M99" s="229" t="s">
        <v>150</v>
      </c>
    </row>
    <row r="100" spans="1:13" s="230" customFormat="1" ht="45" customHeight="1">
      <c r="A100" s="221">
        <v>1</v>
      </c>
      <c r="B100" s="231" t="s">
        <v>461</v>
      </c>
      <c r="C100" s="232" t="s">
        <v>993</v>
      </c>
      <c r="D100" s="232" t="s">
        <v>927</v>
      </c>
      <c r="E100" s="232" t="s">
        <v>157</v>
      </c>
      <c r="F100" s="225">
        <v>40098</v>
      </c>
      <c r="G100" s="226">
        <v>1003.4</v>
      </c>
      <c r="H100" s="227">
        <v>1</v>
      </c>
      <c r="I100" s="226"/>
      <c r="J100" s="232" t="s">
        <v>396</v>
      </c>
      <c r="K100" s="228" t="s">
        <v>712</v>
      </c>
      <c r="L100" s="229" t="s">
        <v>205</v>
      </c>
      <c r="M100" s="229" t="s">
        <v>150</v>
      </c>
    </row>
    <row r="101" spans="1:13" s="230" customFormat="1" ht="45" customHeight="1">
      <c r="A101" s="221">
        <v>1</v>
      </c>
      <c r="B101" s="231" t="s">
        <v>750</v>
      </c>
      <c r="C101" s="232" t="s">
        <v>751</v>
      </c>
      <c r="D101" s="232" t="s">
        <v>144</v>
      </c>
      <c r="E101" s="232" t="s">
        <v>92</v>
      </c>
      <c r="F101" s="225">
        <v>34134</v>
      </c>
      <c r="G101" s="226">
        <v>2183.6</v>
      </c>
      <c r="H101" s="227">
        <v>1</v>
      </c>
      <c r="I101" s="226"/>
      <c r="J101" s="232" t="s">
        <v>395</v>
      </c>
      <c r="K101" s="228" t="s">
        <v>712</v>
      </c>
      <c r="L101" s="229" t="s">
        <v>205</v>
      </c>
      <c r="M101" s="229" t="s">
        <v>150</v>
      </c>
    </row>
    <row r="102" spans="1:13" s="230" customFormat="1" ht="45" customHeight="1">
      <c r="A102" s="221">
        <v>1</v>
      </c>
      <c r="B102" s="231" t="s">
        <v>752</v>
      </c>
      <c r="C102" s="232" t="s">
        <v>753</v>
      </c>
      <c r="D102" s="232" t="s">
        <v>1078</v>
      </c>
      <c r="E102" s="232" t="s">
        <v>216</v>
      </c>
      <c r="F102" s="225">
        <v>33786</v>
      </c>
      <c r="G102" s="226">
        <v>846.59</v>
      </c>
      <c r="H102" s="227">
        <v>1</v>
      </c>
      <c r="I102" s="226"/>
      <c r="J102" s="232" t="s">
        <v>396</v>
      </c>
      <c r="K102" s="228" t="s">
        <v>712</v>
      </c>
      <c r="L102" s="229" t="s">
        <v>205</v>
      </c>
      <c r="M102" s="229" t="s">
        <v>713</v>
      </c>
    </row>
    <row r="103" spans="1:13" s="230" customFormat="1" ht="45" customHeight="1">
      <c r="A103" s="221">
        <v>1</v>
      </c>
      <c r="B103" s="231" t="s">
        <v>994</v>
      </c>
      <c r="C103" s="232" t="s">
        <v>276</v>
      </c>
      <c r="D103" s="232" t="s">
        <v>187</v>
      </c>
      <c r="E103" s="232" t="s">
        <v>996</v>
      </c>
      <c r="F103" s="225">
        <v>41886</v>
      </c>
      <c r="G103" s="226">
        <v>3605</v>
      </c>
      <c r="H103" s="227">
        <v>1</v>
      </c>
      <c r="I103" s="226"/>
      <c r="J103" s="232" t="s">
        <v>395</v>
      </c>
      <c r="K103" s="228" t="s">
        <v>712</v>
      </c>
      <c r="L103" s="229" t="s">
        <v>1317</v>
      </c>
      <c r="M103" s="229" t="s">
        <v>713</v>
      </c>
    </row>
    <row r="104" spans="1:13" s="230" customFormat="1" ht="45" customHeight="1">
      <c r="A104" s="221">
        <v>1</v>
      </c>
      <c r="B104" s="231" t="s">
        <v>278</v>
      </c>
      <c r="C104" s="232" t="s">
        <v>997</v>
      </c>
      <c r="D104" s="232" t="s">
        <v>136</v>
      </c>
      <c r="E104" s="232" t="s">
        <v>130</v>
      </c>
      <c r="F104" s="225">
        <v>34151</v>
      </c>
      <c r="G104" s="226">
        <v>2645.64</v>
      </c>
      <c r="H104" s="227">
        <v>1</v>
      </c>
      <c r="I104" s="226"/>
      <c r="J104" s="232" t="s">
        <v>395</v>
      </c>
      <c r="K104" s="228" t="s">
        <v>712</v>
      </c>
      <c r="L104" s="229" t="s">
        <v>1317</v>
      </c>
      <c r="M104" s="229" t="s">
        <v>713</v>
      </c>
    </row>
    <row r="105" spans="1:13" s="230" customFormat="1" ht="45" customHeight="1">
      <c r="A105" s="221">
        <v>1</v>
      </c>
      <c r="B105" s="231" t="s">
        <v>998</v>
      </c>
      <c r="C105" s="232" t="s">
        <v>185</v>
      </c>
      <c r="D105" s="232" t="s">
        <v>927</v>
      </c>
      <c r="E105" s="232" t="s">
        <v>92</v>
      </c>
      <c r="F105" s="225">
        <v>33025</v>
      </c>
      <c r="G105" s="226">
        <v>1006.4</v>
      </c>
      <c r="H105" s="227">
        <v>1</v>
      </c>
      <c r="I105" s="226"/>
      <c r="J105" s="232" t="s">
        <v>396</v>
      </c>
      <c r="K105" s="228" t="s">
        <v>712</v>
      </c>
      <c r="L105" s="229" t="s">
        <v>1317</v>
      </c>
      <c r="M105" s="229" t="s">
        <v>150</v>
      </c>
    </row>
    <row r="106" spans="1:13" s="230" customFormat="1" ht="45" customHeight="1">
      <c r="A106" s="221">
        <v>1</v>
      </c>
      <c r="B106" s="231" t="s">
        <v>1719</v>
      </c>
      <c r="C106" s="232" t="s">
        <v>999</v>
      </c>
      <c r="D106" s="232" t="s">
        <v>1660</v>
      </c>
      <c r="E106" s="232" t="s">
        <v>103</v>
      </c>
      <c r="F106" s="225">
        <v>34456</v>
      </c>
      <c r="G106" s="226">
        <v>1637.38</v>
      </c>
      <c r="H106" s="227">
        <v>1</v>
      </c>
      <c r="I106" s="226"/>
      <c r="J106" s="255" t="s">
        <v>396</v>
      </c>
      <c r="K106" s="228" t="s">
        <v>712</v>
      </c>
      <c r="L106" s="229" t="s">
        <v>1317</v>
      </c>
      <c r="M106" s="229" t="s">
        <v>150</v>
      </c>
    </row>
    <row r="107" spans="1:13" s="230" customFormat="1" ht="45" customHeight="1">
      <c r="A107" s="221">
        <v>1</v>
      </c>
      <c r="B107" s="231" t="s">
        <v>546</v>
      </c>
      <c r="C107" s="232" t="s">
        <v>1000</v>
      </c>
      <c r="D107" s="232" t="s">
        <v>144</v>
      </c>
      <c r="E107" s="232" t="s">
        <v>516</v>
      </c>
      <c r="F107" s="225">
        <v>40422</v>
      </c>
      <c r="G107" s="226">
        <v>2380.77</v>
      </c>
      <c r="H107" s="227">
        <v>1</v>
      </c>
      <c r="I107" s="226"/>
      <c r="J107" s="232" t="s">
        <v>395</v>
      </c>
      <c r="K107" s="228" t="s">
        <v>712</v>
      </c>
      <c r="L107" s="229" t="s">
        <v>1317</v>
      </c>
      <c r="M107" s="229" t="s">
        <v>150</v>
      </c>
    </row>
    <row r="108" spans="1:13" s="230" customFormat="1" ht="45" customHeight="1">
      <c r="A108" s="221">
        <v>1</v>
      </c>
      <c r="B108" s="231" t="s">
        <v>535</v>
      </c>
      <c r="C108" s="232" t="s">
        <v>1720</v>
      </c>
      <c r="D108" s="232" t="s">
        <v>1674</v>
      </c>
      <c r="E108" s="232" t="s">
        <v>130</v>
      </c>
      <c r="F108" s="225">
        <v>40210</v>
      </c>
      <c r="G108" s="226">
        <v>1003.4</v>
      </c>
      <c r="H108" s="227">
        <v>1</v>
      </c>
      <c r="I108" s="226"/>
      <c r="J108" s="232" t="s">
        <v>396</v>
      </c>
      <c r="K108" s="228" t="s">
        <v>712</v>
      </c>
      <c r="L108" s="229" t="s">
        <v>1317</v>
      </c>
      <c r="M108" s="229" t="s">
        <v>150</v>
      </c>
    </row>
    <row r="109" spans="1:13" s="230" customFormat="1" ht="45" customHeight="1">
      <c r="A109" s="221">
        <v>1</v>
      </c>
      <c r="B109" s="231" t="s">
        <v>1320</v>
      </c>
      <c r="C109" s="232" t="s">
        <v>72</v>
      </c>
      <c r="D109" s="232" t="s">
        <v>144</v>
      </c>
      <c r="E109" s="232" t="s">
        <v>130</v>
      </c>
      <c r="F109" s="225">
        <v>40791</v>
      </c>
      <c r="G109" s="226">
        <v>2380.77</v>
      </c>
      <c r="H109" s="227">
        <v>1</v>
      </c>
      <c r="I109" s="226"/>
      <c r="J109" s="232" t="s">
        <v>395</v>
      </c>
      <c r="K109" s="228" t="s">
        <v>712</v>
      </c>
      <c r="L109" s="229" t="s">
        <v>1317</v>
      </c>
      <c r="M109" s="229" t="s">
        <v>713</v>
      </c>
    </row>
    <row r="110" spans="1:13" s="230" customFormat="1" ht="45" customHeight="1">
      <c r="A110" s="221">
        <v>1</v>
      </c>
      <c r="B110" s="256" t="s">
        <v>1004</v>
      </c>
      <c r="C110" s="232" t="s">
        <v>1721</v>
      </c>
      <c r="D110" s="253" t="s">
        <v>927</v>
      </c>
      <c r="E110" s="232" t="s">
        <v>440</v>
      </c>
      <c r="F110" s="225">
        <v>40911</v>
      </c>
      <c r="G110" s="257">
        <v>1003.4</v>
      </c>
      <c r="H110" s="227">
        <v>1</v>
      </c>
      <c r="I110" s="257"/>
      <c r="J110" s="232" t="s">
        <v>396</v>
      </c>
      <c r="K110" s="228" t="s">
        <v>712</v>
      </c>
      <c r="L110" s="229" t="s">
        <v>1317</v>
      </c>
      <c r="M110" s="229" t="s">
        <v>150</v>
      </c>
    </row>
    <row r="111" spans="1:13" s="230" customFormat="1" ht="45" customHeight="1">
      <c r="A111" s="221">
        <v>1</v>
      </c>
      <c r="B111" s="231" t="s">
        <v>1640</v>
      </c>
      <c r="C111" s="232" t="s">
        <v>185</v>
      </c>
      <c r="D111" s="232" t="s">
        <v>110</v>
      </c>
      <c r="E111" s="232" t="s">
        <v>130</v>
      </c>
      <c r="F111" s="225">
        <v>42786</v>
      </c>
      <c r="G111" s="226">
        <v>700</v>
      </c>
      <c r="H111" s="227">
        <v>1</v>
      </c>
      <c r="I111" s="226"/>
      <c r="J111" s="232" t="s">
        <v>395</v>
      </c>
      <c r="K111" s="258" t="s">
        <v>712</v>
      </c>
      <c r="L111" s="229" t="s">
        <v>1317</v>
      </c>
      <c r="M111" s="229" t="s">
        <v>150</v>
      </c>
    </row>
    <row r="112" spans="1:13" s="230" customFormat="1" ht="45" customHeight="1">
      <c r="A112" s="221">
        <v>1</v>
      </c>
      <c r="B112" s="231" t="s">
        <v>938</v>
      </c>
      <c r="C112" s="232" t="s">
        <v>1722</v>
      </c>
      <c r="D112" s="232" t="s">
        <v>136</v>
      </c>
      <c r="E112" s="229" t="s">
        <v>511</v>
      </c>
      <c r="F112" s="225">
        <v>41815</v>
      </c>
      <c r="G112" s="226">
        <v>2645.64</v>
      </c>
      <c r="H112" s="227">
        <v>1</v>
      </c>
      <c r="I112" s="226"/>
      <c r="J112" s="232" t="s">
        <v>395</v>
      </c>
      <c r="K112" s="228" t="s">
        <v>712</v>
      </c>
      <c r="L112" s="229" t="s">
        <v>1317</v>
      </c>
      <c r="M112" s="229" t="s">
        <v>150</v>
      </c>
    </row>
    <row r="113" spans="1:13" s="230" customFormat="1" ht="45" customHeight="1">
      <c r="A113" s="221">
        <v>1</v>
      </c>
      <c r="B113" s="231" t="s">
        <v>57</v>
      </c>
      <c r="C113" s="232" t="s">
        <v>1723</v>
      </c>
      <c r="D113" s="232" t="s">
        <v>144</v>
      </c>
      <c r="E113" s="232" t="s">
        <v>1005</v>
      </c>
      <c r="F113" s="225">
        <v>38869</v>
      </c>
      <c r="G113" s="226">
        <v>2380.77</v>
      </c>
      <c r="H113" s="227">
        <v>1</v>
      </c>
      <c r="I113" s="226"/>
      <c r="J113" s="249" t="s">
        <v>396</v>
      </c>
      <c r="K113" s="228" t="s">
        <v>712</v>
      </c>
      <c r="L113" s="229" t="s">
        <v>1317</v>
      </c>
      <c r="M113" s="229" t="s">
        <v>150</v>
      </c>
    </row>
    <row r="114" spans="1:13" s="230" customFormat="1" ht="45" customHeight="1">
      <c r="A114" s="221">
        <v>1</v>
      </c>
      <c r="B114" s="256" t="s">
        <v>548</v>
      </c>
      <c r="C114" s="232" t="s">
        <v>1724</v>
      </c>
      <c r="D114" s="232" t="s">
        <v>1725</v>
      </c>
      <c r="E114" s="232" t="s">
        <v>130</v>
      </c>
      <c r="F114" s="225">
        <v>40819</v>
      </c>
      <c r="G114" s="226">
        <v>1003.1</v>
      </c>
      <c r="H114" s="227">
        <v>1</v>
      </c>
      <c r="I114" s="226"/>
      <c r="J114" s="249" t="s">
        <v>396</v>
      </c>
      <c r="K114" s="228" t="s">
        <v>712</v>
      </c>
      <c r="L114" s="229" t="s">
        <v>1317</v>
      </c>
      <c r="M114" s="229" t="s">
        <v>150</v>
      </c>
    </row>
    <row r="115" spans="1:13" s="230" customFormat="1" ht="45" customHeight="1">
      <c r="A115" s="221">
        <v>1</v>
      </c>
      <c r="B115" s="231" t="s">
        <v>1008</v>
      </c>
      <c r="C115" s="232" t="s">
        <v>1724</v>
      </c>
      <c r="D115" s="232" t="s">
        <v>110</v>
      </c>
      <c r="E115" s="232" t="s">
        <v>130</v>
      </c>
      <c r="F115" s="225">
        <v>42223</v>
      </c>
      <c r="G115" s="226">
        <v>715.02</v>
      </c>
      <c r="H115" s="227">
        <v>1</v>
      </c>
      <c r="I115" s="226"/>
      <c r="J115" s="232" t="s">
        <v>396</v>
      </c>
      <c r="K115" s="228" t="s">
        <v>712</v>
      </c>
      <c r="L115" s="229" t="s">
        <v>1317</v>
      </c>
      <c r="M115" s="229" t="s">
        <v>150</v>
      </c>
    </row>
    <row r="116" spans="1:13" s="230" customFormat="1" ht="45" customHeight="1">
      <c r="A116" s="221">
        <v>1</v>
      </c>
      <c r="B116" s="231" t="s">
        <v>1726</v>
      </c>
      <c r="C116" s="232" t="s">
        <v>1727</v>
      </c>
      <c r="D116" s="232" t="s">
        <v>1674</v>
      </c>
      <c r="E116" s="232" t="s">
        <v>130</v>
      </c>
      <c r="F116" s="225">
        <v>43269</v>
      </c>
      <c r="G116" s="226">
        <v>919.14</v>
      </c>
      <c r="H116" s="227">
        <v>1</v>
      </c>
      <c r="I116" s="226"/>
      <c r="J116" s="232" t="s">
        <v>396</v>
      </c>
      <c r="K116" s="228" t="s">
        <v>712</v>
      </c>
      <c r="L116" s="229" t="s">
        <v>1317</v>
      </c>
      <c r="M116" s="229" t="s">
        <v>150</v>
      </c>
    </row>
    <row r="117" spans="1:13" s="230" customFormat="1" ht="45" customHeight="1">
      <c r="A117" s="221">
        <v>1</v>
      </c>
      <c r="B117" s="231" t="s">
        <v>63</v>
      </c>
      <c r="C117" s="232" t="s">
        <v>1009</v>
      </c>
      <c r="D117" s="232" t="s">
        <v>144</v>
      </c>
      <c r="E117" s="232" t="s">
        <v>225</v>
      </c>
      <c r="F117" s="259">
        <v>38796</v>
      </c>
      <c r="G117" s="226">
        <v>2380.77</v>
      </c>
      <c r="H117" s="227">
        <v>1</v>
      </c>
      <c r="I117" s="226"/>
      <c r="J117" s="249" t="s">
        <v>395</v>
      </c>
      <c r="K117" s="228" t="s">
        <v>712</v>
      </c>
      <c r="L117" s="229" t="s">
        <v>1317</v>
      </c>
      <c r="M117" s="229" t="s">
        <v>713</v>
      </c>
    </row>
    <row r="118" spans="1:13" s="230" customFormat="1" ht="45" customHeight="1">
      <c r="A118" s="221">
        <v>1</v>
      </c>
      <c r="B118" s="231" t="s">
        <v>502</v>
      </c>
      <c r="C118" s="232" t="s">
        <v>1728</v>
      </c>
      <c r="D118" s="232" t="s">
        <v>955</v>
      </c>
      <c r="E118" s="232" t="s">
        <v>130</v>
      </c>
      <c r="F118" s="225">
        <v>40238</v>
      </c>
      <c r="G118" s="226">
        <v>1784</v>
      </c>
      <c r="H118" s="227">
        <v>1</v>
      </c>
      <c r="I118" s="226"/>
      <c r="J118" s="232" t="s">
        <v>396</v>
      </c>
      <c r="K118" s="228" t="s">
        <v>712</v>
      </c>
      <c r="L118" s="229" t="s">
        <v>1317</v>
      </c>
      <c r="M118" s="229" t="s">
        <v>150</v>
      </c>
    </row>
    <row r="119" spans="1:13" s="230" customFormat="1" ht="45" customHeight="1">
      <c r="A119" s="221">
        <v>1</v>
      </c>
      <c r="B119" s="231" t="s">
        <v>66</v>
      </c>
      <c r="C119" s="233" t="s">
        <v>1728</v>
      </c>
      <c r="D119" s="232" t="s">
        <v>927</v>
      </c>
      <c r="E119" s="232" t="s">
        <v>559</v>
      </c>
      <c r="F119" s="225">
        <v>38979</v>
      </c>
      <c r="G119" s="226">
        <v>1003.4</v>
      </c>
      <c r="H119" s="227">
        <v>1</v>
      </c>
      <c r="I119" s="226"/>
      <c r="J119" s="232" t="s">
        <v>396</v>
      </c>
      <c r="K119" s="228" t="s">
        <v>712</v>
      </c>
      <c r="L119" s="229" t="s">
        <v>1317</v>
      </c>
      <c r="M119" s="229" t="s">
        <v>150</v>
      </c>
    </row>
    <row r="120" spans="1:13" s="230" customFormat="1" ht="45" customHeight="1">
      <c r="A120" s="221">
        <v>1</v>
      </c>
      <c r="B120" s="231" t="s">
        <v>550</v>
      </c>
      <c r="C120" s="253" t="s">
        <v>1728</v>
      </c>
      <c r="D120" s="232" t="s">
        <v>927</v>
      </c>
      <c r="E120" s="232" t="s">
        <v>16</v>
      </c>
      <c r="F120" s="225">
        <v>40406</v>
      </c>
      <c r="G120" s="226">
        <v>1003.4</v>
      </c>
      <c r="H120" s="227">
        <v>1</v>
      </c>
      <c r="I120" s="226"/>
      <c r="J120" s="249" t="s">
        <v>396</v>
      </c>
      <c r="K120" s="228" t="s">
        <v>712</v>
      </c>
      <c r="L120" s="229" t="s">
        <v>1317</v>
      </c>
      <c r="M120" s="229" t="s">
        <v>150</v>
      </c>
    </row>
    <row r="121" spans="1:13" s="230" customFormat="1" ht="45" customHeight="1">
      <c r="A121" s="221">
        <v>1</v>
      </c>
      <c r="B121" s="231" t="s">
        <v>1729</v>
      </c>
      <c r="C121" s="253" t="s">
        <v>1728</v>
      </c>
      <c r="D121" s="232" t="s">
        <v>110</v>
      </c>
      <c r="E121" s="232" t="s">
        <v>130</v>
      </c>
      <c r="F121" s="225">
        <v>42795</v>
      </c>
      <c r="G121" s="226">
        <v>715.02</v>
      </c>
      <c r="H121" s="227">
        <v>1</v>
      </c>
      <c r="I121" s="226"/>
      <c r="J121" s="249" t="s">
        <v>396</v>
      </c>
      <c r="K121" s="249" t="s">
        <v>712</v>
      </c>
      <c r="L121" s="229" t="s">
        <v>1317</v>
      </c>
      <c r="M121" s="229" t="s">
        <v>150</v>
      </c>
    </row>
    <row r="122" spans="1:13" s="230" customFormat="1" ht="45" customHeight="1">
      <c r="A122" s="221">
        <v>1</v>
      </c>
      <c r="B122" s="256" t="s">
        <v>1001</v>
      </c>
      <c r="C122" s="232" t="s">
        <v>1730</v>
      </c>
      <c r="D122" s="253" t="s">
        <v>927</v>
      </c>
      <c r="E122" s="232" t="s">
        <v>511</v>
      </c>
      <c r="F122" s="225">
        <v>40728</v>
      </c>
      <c r="G122" s="257">
        <v>1003.4</v>
      </c>
      <c r="H122" s="227">
        <v>1</v>
      </c>
      <c r="I122" s="257"/>
      <c r="J122" s="249" t="s">
        <v>396</v>
      </c>
      <c r="K122" s="228" t="s">
        <v>712</v>
      </c>
      <c r="L122" s="229" t="s">
        <v>1317</v>
      </c>
      <c r="M122" s="229" t="s">
        <v>150</v>
      </c>
    </row>
    <row r="123" spans="1:13" s="230" customFormat="1" ht="45" customHeight="1">
      <c r="A123" s="221">
        <v>1</v>
      </c>
      <c r="B123" s="231" t="s">
        <v>828</v>
      </c>
      <c r="C123" s="232" t="s">
        <v>1730</v>
      </c>
      <c r="D123" s="232" t="s">
        <v>1674</v>
      </c>
      <c r="E123" s="232" t="s">
        <v>130</v>
      </c>
      <c r="F123" s="225">
        <v>41246</v>
      </c>
      <c r="G123" s="226">
        <v>1003.4</v>
      </c>
      <c r="H123" s="227">
        <v>1</v>
      </c>
      <c r="I123" s="226"/>
      <c r="J123" s="232" t="s">
        <v>396</v>
      </c>
      <c r="K123" s="228" t="s">
        <v>712</v>
      </c>
      <c r="L123" s="229" t="s">
        <v>1317</v>
      </c>
      <c r="M123" s="229" t="s">
        <v>713</v>
      </c>
    </row>
    <row r="124" spans="1:13" s="230" customFormat="1" ht="45" customHeight="1">
      <c r="A124" s="221">
        <v>1</v>
      </c>
      <c r="B124" s="256" t="s">
        <v>760</v>
      </c>
      <c r="C124" s="232" t="s">
        <v>1730</v>
      </c>
      <c r="D124" s="253" t="s">
        <v>927</v>
      </c>
      <c r="E124" s="253" t="s">
        <v>130</v>
      </c>
      <c r="F124" s="225">
        <v>40770</v>
      </c>
      <c r="G124" s="257">
        <v>1003.4</v>
      </c>
      <c r="H124" s="227">
        <v>1</v>
      </c>
      <c r="I124" s="257"/>
      <c r="J124" s="232" t="s">
        <v>396</v>
      </c>
      <c r="K124" s="228" t="s">
        <v>712</v>
      </c>
      <c r="L124" s="229" t="s">
        <v>1317</v>
      </c>
      <c r="M124" s="229" t="s">
        <v>713</v>
      </c>
    </row>
    <row r="125" spans="1:13" s="230" customFormat="1" ht="45" customHeight="1">
      <c r="A125" s="221">
        <v>1</v>
      </c>
      <c r="B125" s="231" t="s">
        <v>547</v>
      </c>
      <c r="C125" s="232" t="s">
        <v>1731</v>
      </c>
      <c r="D125" s="232" t="s">
        <v>927</v>
      </c>
      <c r="E125" s="232" t="s">
        <v>1732</v>
      </c>
      <c r="F125" s="225">
        <v>40406</v>
      </c>
      <c r="G125" s="226">
        <v>1006.4</v>
      </c>
      <c r="H125" s="227">
        <v>1</v>
      </c>
      <c r="I125" s="226"/>
      <c r="J125" s="232" t="s">
        <v>396</v>
      </c>
      <c r="K125" s="228" t="s">
        <v>712</v>
      </c>
      <c r="L125" s="229" t="s">
        <v>1317</v>
      </c>
      <c r="M125" s="229" t="s">
        <v>713</v>
      </c>
    </row>
    <row r="126" spans="1:13" s="230" customFormat="1" ht="45" customHeight="1">
      <c r="A126" s="221">
        <v>1</v>
      </c>
      <c r="B126" s="231" t="s">
        <v>277</v>
      </c>
      <c r="C126" s="232" t="s">
        <v>556</v>
      </c>
      <c r="D126" s="232" t="s">
        <v>187</v>
      </c>
      <c r="E126" s="232" t="s">
        <v>130</v>
      </c>
      <c r="F126" s="225">
        <v>31929</v>
      </c>
      <c r="G126" s="226">
        <v>3174.76</v>
      </c>
      <c r="H126" s="227">
        <v>3</v>
      </c>
      <c r="I126" s="226">
        <f>3174.76*0.9</f>
        <v>2857.2840000000001</v>
      </c>
      <c r="J126" s="232" t="s">
        <v>395</v>
      </c>
      <c r="K126" s="228" t="s">
        <v>712</v>
      </c>
      <c r="L126" s="229" t="s">
        <v>1317</v>
      </c>
      <c r="M126" s="229" t="s">
        <v>713</v>
      </c>
    </row>
    <row r="127" spans="1:13" s="230" customFormat="1" ht="45" customHeight="1">
      <c r="A127" s="221">
        <v>1</v>
      </c>
      <c r="B127" s="231" t="s">
        <v>292</v>
      </c>
      <c r="C127" s="232" t="s">
        <v>1733</v>
      </c>
      <c r="D127" s="232" t="s">
        <v>1701</v>
      </c>
      <c r="E127" s="232" t="s">
        <v>1734</v>
      </c>
      <c r="F127" s="225">
        <v>37314</v>
      </c>
      <c r="G127" s="226">
        <v>1373.12</v>
      </c>
      <c r="H127" s="227">
        <v>1</v>
      </c>
      <c r="I127" s="226"/>
      <c r="J127" s="249" t="s">
        <v>396</v>
      </c>
      <c r="K127" s="228" t="s">
        <v>712</v>
      </c>
      <c r="L127" s="229" t="s">
        <v>1317</v>
      </c>
      <c r="M127" s="229" t="s">
        <v>150</v>
      </c>
    </row>
    <row r="128" spans="1:13" s="230" customFormat="1" ht="45" customHeight="1">
      <c r="A128" s="221">
        <v>1</v>
      </c>
      <c r="B128" s="231" t="s">
        <v>555</v>
      </c>
      <c r="C128" s="232" t="s">
        <v>1733</v>
      </c>
      <c r="D128" s="232" t="s">
        <v>927</v>
      </c>
      <c r="E128" s="232" t="s">
        <v>138</v>
      </c>
      <c r="F128" s="225">
        <v>40819</v>
      </c>
      <c r="G128" s="226">
        <v>1003.4</v>
      </c>
      <c r="H128" s="227">
        <v>1</v>
      </c>
      <c r="I128" s="226"/>
      <c r="J128" s="249" t="s">
        <v>396</v>
      </c>
      <c r="K128" s="228" t="s">
        <v>712</v>
      </c>
      <c r="L128" s="229" t="s">
        <v>1317</v>
      </c>
      <c r="M128" s="229" t="s">
        <v>150</v>
      </c>
    </row>
    <row r="129" spans="1:13" s="230" customFormat="1" ht="45" customHeight="1">
      <c r="A129" s="221">
        <v>1</v>
      </c>
      <c r="B129" s="231" t="s">
        <v>759</v>
      </c>
      <c r="C129" s="232" t="s">
        <v>1733</v>
      </c>
      <c r="D129" s="232" t="s">
        <v>927</v>
      </c>
      <c r="E129" s="232" t="s">
        <v>511</v>
      </c>
      <c r="F129" s="260">
        <v>41184</v>
      </c>
      <c r="G129" s="226">
        <v>1003.4</v>
      </c>
      <c r="H129" s="227">
        <v>1</v>
      </c>
      <c r="I129" s="257"/>
      <c r="J129" s="249" t="s">
        <v>396</v>
      </c>
      <c r="K129" s="228" t="s">
        <v>712</v>
      </c>
      <c r="L129" s="229" t="s">
        <v>1317</v>
      </c>
      <c r="M129" s="229" t="s">
        <v>713</v>
      </c>
    </row>
    <row r="130" spans="1:13" s="230" customFormat="1" ht="45" customHeight="1">
      <c r="A130" s="221">
        <v>1</v>
      </c>
      <c r="B130" s="231" t="s">
        <v>1011</v>
      </c>
      <c r="C130" s="232" t="s">
        <v>1733</v>
      </c>
      <c r="D130" s="232" t="s">
        <v>1078</v>
      </c>
      <c r="E130" s="232" t="s">
        <v>511</v>
      </c>
      <c r="F130" s="261">
        <v>42191</v>
      </c>
      <c r="G130" s="226">
        <v>846.59</v>
      </c>
      <c r="H130" s="227">
        <v>1</v>
      </c>
      <c r="I130" s="226"/>
      <c r="J130" s="232" t="s">
        <v>396</v>
      </c>
      <c r="K130" s="228" t="s">
        <v>712</v>
      </c>
      <c r="L130" s="229" t="s">
        <v>1317</v>
      </c>
      <c r="M130" s="229" t="s">
        <v>713</v>
      </c>
    </row>
    <row r="131" spans="1:13" s="230" customFormat="1" ht="45" customHeight="1">
      <c r="A131" s="221">
        <v>1</v>
      </c>
      <c r="B131" s="231" t="s">
        <v>1330</v>
      </c>
      <c r="C131" s="232" t="s">
        <v>1733</v>
      </c>
      <c r="D131" s="232" t="s">
        <v>927</v>
      </c>
      <c r="E131" s="232" t="s">
        <v>1331</v>
      </c>
      <c r="F131" s="225">
        <v>42394</v>
      </c>
      <c r="G131" s="226">
        <v>1003.4</v>
      </c>
      <c r="H131" s="227">
        <v>1</v>
      </c>
      <c r="I131" s="257"/>
      <c r="J131" s="255" t="s">
        <v>396</v>
      </c>
      <c r="K131" s="228" t="s">
        <v>712</v>
      </c>
      <c r="L131" s="229" t="s">
        <v>1317</v>
      </c>
      <c r="M131" s="229" t="s">
        <v>713</v>
      </c>
    </row>
    <row r="132" spans="1:13" s="230" customFormat="1" ht="45" customHeight="1">
      <c r="A132" s="221">
        <v>1</v>
      </c>
      <c r="B132" s="231" t="s">
        <v>1642</v>
      </c>
      <c r="C132" s="232" t="s">
        <v>1733</v>
      </c>
      <c r="D132" s="232" t="s">
        <v>112</v>
      </c>
      <c r="E132" s="232" t="s">
        <v>511</v>
      </c>
      <c r="F132" s="225">
        <v>42772</v>
      </c>
      <c r="G132" s="226">
        <v>641.11</v>
      </c>
      <c r="H132" s="227">
        <v>1</v>
      </c>
      <c r="I132" s="257"/>
      <c r="J132" s="255" t="s">
        <v>396</v>
      </c>
      <c r="K132" s="228" t="s">
        <v>712</v>
      </c>
      <c r="L132" s="229" t="s">
        <v>1317</v>
      </c>
      <c r="M132" s="229" t="s">
        <v>150</v>
      </c>
    </row>
    <row r="133" spans="1:13" s="230" customFormat="1" ht="45" customHeight="1">
      <c r="A133" s="221">
        <v>1</v>
      </c>
      <c r="B133" s="231" t="s">
        <v>1006</v>
      </c>
      <c r="C133" s="232" t="s">
        <v>1733</v>
      </c>
      <c r="D133" s="232" t="s">
        <v>1674</v>
      </c>
      <c r="E133" s="232" t="s">
        <v>511</v>
      </c>
      <c r="F133" s="261">
        <v>42270</v>
      </c>
      <c r="G133" s="226">
        <v>919.14</v>
      </c>
      <c r="H133" s="227">
        <v>1</v>
      </c>
      <c r="I133" s="226"/>
      <c r="J133" s="249" t="s">
        <v>396</v>
      </c>
      <c r="K133" s="228" t="s">
        <v>712</v>
      </c>
      <c r="L133" s="229" t="s">
        <v>1317</v>
      </c>
      <c r="M133" s="229" t="s">
        <v>150</v>
      </c>
    </row>
    <row r="134" spans="1:13" s="230" customFormat="1" ht="45" customHeight="1">
      <c r="A134" s="221">
        <v>1</v>
      </c>
      <c r="B134" s="231" t="s">
        <v>1322</v>
      </c>
      <c r="C134" s="232" t="s">
        <v>1735</v>
      </c>
      <c r="D134" s="232" t="s">
        <v>1078</v>
      </c>
      <c r="E134" s="232" t="s">
        <v>130</v>
      </c>
      <c r="F134" s="225">
        <v>42461</v>
      </c>
      <c r="G134" s="226">
        <v>846.59</v>
      </c>
      <c r="H134" s="227">
        <v>1</v>
      </c>
      <c r="I134" s="226"/>
      <c r="J134" s="232" t="s">
        <v>396</v>
      </c>
      <c r="K134" s="258" t="s">
        <v>712</v>
      </c>
      <c r="L134" s="229" t="s">
        <v>1317</v>
      </c>
      <c r="M134" s="229" t="s">
        <v>150</v>
      </c>
    </row>
    <row r="135" spans="1:13" s="230" customFormat="1" ht="45" customHeight="1">
      <c r="A135" s="221">
        <v>1</v>
      </c>
      <c r="B135" s="231" t="s">
        <v>560</v>
      </c>
      <c r="C135" s="232" t="s">
        <v>1012</v>
      </c>
      <c r="D135" s="232" t="s">
        <v>187</v>
      </c>
      <c r="E135" s="232" t="s">
        <v>198</v>
      </c>
      <c r="F135" s="225">
        <v>33854</v>
      </c>
      <c r="G135" s="226">
        <v>3174.76</v>
      </c>
      <c r="H135" s="227">
        <v>1</v>
      </c>
      <c r="I135" s="226"/>
      <c r="J135" s="249" t="s">
        <v>395</v>
      </c>
      <c r="K135" s="228" t="s">
        <v>712</v>
      </c>
      <c r="L135" s="229" t="s">
        <v>1333</v>
      </c>
      <c r="M135" s="229" t="s">
        <v>150</v>
      </c>
    </row>
    <row r="136" spans="1:13" s="230" customFormat="1" ht="45" customHeight="1">
      <c r="A136" s="221">
        <v>1</v>
      </c>
      <c r="B136" s="231" t="s">
        <v>56</v>
      </c>
      <c r="C136" s="232" t="s">
        <v>1013</v>
      </c>
      <c r="D136" s="232" t="s">
        <v>1660</v>
      </c>
      <c r="E136" s="232" t="s">
        <v>103</v>
      </c>
      <c r="F136" s="225">
        <v>38869</v>
      </c>
      <c r="G136" s="226">
        <v>1591.15</v>
      </c>
      <c r="H136" s="227">
        <v>1</v>
      </c>
      <c r="I136" s="226"/>
      <c r="J136" s="232" t="s">
        <v>396</v>
      </c>
      <c r="K136" s="228" t="s">
        <v>712</v>
      </c>
      <c r="L136" s="229" t="s">
        <v>1333</v>
      </c>
      <c r="M136" s="229" t="s">
        <v>713</v>
      </c>
    </row>
    <row r="137" spans="1:13" s="230" customFormat="1" ht="45" customHeight="1">
      <c r="A137" s="221">
        <v>1</v>
      </c>
      <c r="B137" s="231" t="s">
        <v>195</v>
      </c>
      <c r="C137" s="232" t="s">
        <v>185</v>
      </c>
      <c r="D137" s="232" t="s">
        <v>110</v>
      </c>
      <c r="E137" s="232" t="s">
        <v>108</v>
      </c>
      <c r="F137" s="225">
        <v>29388</v>
      </c>
      <c r="G137" s="226">
        <v>715.02</v>
      </c>
      <c r="H137" s="227">
        <v>1</v>
      </c>
      <c r="I137" s="226"/>
      <c r="J137" s="249" t="s">
        <v>396</v>
      </c>
      <c r="K137" s="228" t="s">
        <v>712</v>
      </c>
      <c r="L137" s="229" t="s">
        <v>1333</v>
      </c>
      <c r="M137" s="229" t="s">
        <v>150</v>
      </c>
    </row>
    <row r="138" spans="1:13" s="230" customFormat="1" ht="45" customHeight="1">
      <c r="A138" s="221">
        <v>1</v>
      </c>
      <c r="B138" s="231" t="s">
        <v>37</v>
      </c>
      <c r="C138" s="232" t="s">
        <v>25</v>
      </c>
      <c r="D138" s="232" t="s">
        <v>191</v>
      </c>
      <c r="E138" s="232" t="s">
        <v>1201</v>
      </c>
      <c r="F138" s="225">
        <v>37774</v>
      </c>
      <c r="G138" s="226">
        <v>443.6</v>
      </c>
      <c r="H138" s="227">
        <v>1</v>
      </c>
      <c r="I138" s="226"/>
      <c r="J138" s="232" t="s">
        <v>396</v>
      </c>
      <c r="K138" s="228" t="s">
        <v>712</v>
      </c>
      <c r="L138" s="229" t="s">
        <v>1333</v>
      </c>
      <c r="M138" s="229" t="s">
        <v>150</v>
      </c>
    </row>
    <row r="139" spans="1:13" s="230" customFormat="1" ht="45" customHeight="1">
      <c r="A139" s="221">
        <v>1</v>
      </c>
      <c r="B139" s="231" t="s">
        <v>1014</v>
      </c>
      <c r="C139" s="232" t="s">
        <v>1015</v>
      </c>
      <c r="D139" s="232" t="s">
        <v>127</v>
      </c>
      <c r="E139" s="232" t="s">
        <v>1016</v>
      </c>
      <c r="F139" s="225">
        <v>41925</v>
      </c>
      <c r="G139" s="226">
        <v>2039.4</v>
      </c>
      <c r="H139" s="227">
        <v>1</v>
      </c>
      <c r="I139" s="226"/>
      <c r="J139" s="232" t="s">
        <v>395</v>
      </c>
      <c r="K139" s="228" t="s">
        <v>712</v>
      </c>
      <c r="L139" s="229" t="s">
        <v>1333</v>
      </c>
      <c r="M139" s="229" t="s">
        <v>713</v>
      </c>
    </row>
    <row r="140" spans="1:13" s="230" customFormat="1" ht="45" customHeight="1">
      <c r="A140" s="221">
        <v>1</v>
      </c>
      <c r="B140" s="231" t="s">
        <v>1335</v>
      </c>
      <c r="C140" s="232" t="s">
        <v>1736</v>
      </c>
      <c r="D140" s="232" t="s">
        <v>922</v>
      </c>
      <c r="E140" s="232" t="s">
        <v>1336</v>
      </c>
      <c r="F140" s="225">
        <v>42395</v>
      </c>
      <c r="G140" s="226">
        <v>1240.68</v>
      </c>
      <c r="H140" s="227">
        <v>1</v>
      </c>
      <c r="I140" s="226"/>
      <c r="J140" s="255" t="s">
        <v>396</v>
      </c>
      <c r="K140" s="228" t="s">
        <v>712</v>
      </c>
      <c r="L140" s="229" t="s">
        <v>1333</v>
      </c>
      <c r="M140" s="229" t="s">
        <v>150</v>
      </c>
    </row>
    <row r="141" spans="1:13" s="230" customFormat="1" ht="45" customHeight="1">
      <c r="A141" s="221">
        <v>1</v>
      </c>
      <c r="B141" s="231" t="s">
        <v>203</v>
      </c>
      <c r="C141" s="232" t="s">
        <v>763</v>
      </c>
      <c r="D141" s="232" t="s">
        <v>922</v>
      </c>
      <c r="E141" s="232" t="s">
        <v>1017</v>
      </c>
      <c r="F141" s="225">
        <v>33878</v>
      </c>
      <c r="G141" s="226">
        <v>1240.68</v>
      </c>
      <c r="H141" s="227">
        <v>1</v>
      </c>
      <c r="I141" s="226"/>
      <c r="J141" s="249" t="s">
        <v>396</v>
      </c>
      <c r="K141" s="228" t="s">
        <v>712</v>
      </c>
      <c r="L141" s="229" t="s">
        <v>1333</v>
      </c>
      <c r="M141" s="229" t="s">
        <v>150</v>
      </c>
    </row>
    <row r="142" spans="1:13" s="230" customFormat="1" ht="45" customHeight="1">
      <c r="A142" s="221">
        <v>1</v>
      </c>
      <c r="B142" s="231" t="s">
        <v>561</v>
      </c>
      <c r="C142" s="232" t="s">
        <v>763</v>
      </c>
      <c r="D142" s="232" t="s">
        <v>927</v>
      </c>
      <c r="E142" s="232" t="s">
        <v>701</v>
      </c>
      <c r="F142" s="225">
        <v>34881</v>
      </c>
      <c r="G142" s="226">
        <v>1003.4</v>
      </c>
      <c r="H142" s="227">
        <v>1</v>
      </c>
      <c r="I142" s="226"/>
      <c r="J142" s="249" t="s">
        <v>396</v>
      </c>
      <c r="K142" s="228" t="s">
        <v>712</v>
      </c>
      <c r="L142" s="229" t="s">
        <v>1333</v>
      </c>
      <c r="M142" s="229" t="s">
        <v>150</v>
      </c>
    </row>
    <row r="143" spans="1:13" s="230" customFormat="1" ht="45" customHeight="1">
      <c r="A143" s="221">
        <v>1</v>
      </c>
      <c r="B143" s="231" t="s">
        <v>169</v>
      </c>
      <c r="C143" s="232" t="s">
        <v>763</v>
      </c>
      <c r="D143" s="232" t="s">
        <v>922</v>
      </c>
      <c r="E143" s="232" t="s">
        <v>16</v>
      </c>
      <c r="F143" s="225">
        <v>38808</v>
      </c>
      <c r="G143" s="226">
        <v>1240.68</v>
      </c>
      <c r="H143" s="227">
        <v>1</v>
      </c>
      <c r="I143" s="226"/>
      <c r="J143" s="249" t="s">
        <v>396</v>
      </c>
      <c r="K143" s="228" t="s">
        <v>712</v>
      </c>
      <c r="L143" s="229" t="s">
        <v>1333</v>
      </c>
      <c r="M143" s="229" t="s">
        <v>150</v>
      </c>
    </row>
    <row r="144" spans="1:13" s="230" customFormat="1" ht="45" customHeight="1">
      <c r="A144" s="221">
        <v>1</v>
      </c>
      <c r="B144" s="231" t="s">
        <v>354</v>
      </c>
      <c r="C144" s="232" t="s">
        <v>1736</v>
      </c>
      <c r="D144" s="232" t="s">
        <v>134</v>
      </c>
      <c r="E144" s="232" t="s">
        <v>92</v>
      </c>
      <c r="F144" s="225">
        <v>40182</v>
      </c>
      <c r="G144" s="226">
        <v>521.72</v>
      </c>
      <c r="H144" s="227">
        <v>1</v>
      </c>
      <c r="I144" s="226"/>
      <c r="J144" s="249" t="s">
        <v>396</v>
      </c>
      <c r="K144" s="228" t="s">
        <v>712</v>
      </c>
      <c r="L144" s="229" t="s">
        <v>1333</v>
      </c>
      <c r="M144" s="229" t="s">
        <v>713</v>
      </c>
    </row>
    <row r="145" spans="1:13" s="230" customFormat="1" ht="45" customHeight="1">
      <c r="A145" s="221">
        <v>1</v>
      </c>
      <c r="B145" s="231" t="s">
        <v>866</v>
      </c>
      <c r="C145" s="232" t="s">
        <v>1338</v>
      </c>
      <c r="D145" s="232" t="s">
        <v>127</v>
      </c>
      <c r="E145" s="232" t="s">
        <v>562</v>
      </c>
      <c r="F145" s="225">
        <v>41015</v>
      </c>
      <c r="G145" s="226">
        <v>2034.08</v>
      </c>
      <c r="H145" s="227">
        <v>1</v>
      </c>
      <c r="I145" s="226"/>
      <c r="J145" s="249" t="s">
        <v>395</v>
      </c>
      <c r="K145" s="228" t="s">
        <v>712</v>
      </c>
      <c r="L145" s="229" t="s">
        <v>1333</v>
      </c>
      <c r="M145" s="229" t="s">
        <v>713</v>
      </c>
    </row>
    <row r="146" spans="1:13" s="230" customFormat="1" ht="45" customHeight="1">
      <c r="A146" s="221">
        <v>1</v>
      </c>
      <c r="B146" s="231" t="s">
        <v>1020</v>
      </c>
      <c r="C146" s="232" t="s">
        <v>1737</v>
      </c>
      <c r="D146" s="232" t="s">
        <v>922</v>
      </c>
      <c r="E146" s="232" t="s">
        <v>1022</v>
      </c>
      <c r="F146" s="225">
        <v>42249</v>
      </c>
      <c r="G146" s="226">
        <v>1240.68</v>
      </c>
      <c r="H146" s="227">
        <v>1</v>
      </c>
      <c r="I146" s="226"/>
      <c r="J146" s="249" t="s">
        <v>396</v>
      </c>
      <c r="K146" s="228" t="s">
        <v>712</v>
      </c>
      <c r="L146" s="229" t="s">
        <v>1333</v>
      </c>
      <c r="M146" s="229" t="s">
        <v>713</v>
      </c>
    </row>
    <row r="147" spans="1:13" s="230" customFormat="1" ht="45" customHeight="1">
      <c r="A147" s="221">
        <v>1</v>
      </c>
      <c r="B147" s="231" t="s">
        <v>180</v>
      </c>
      <c r="C147" s="232" t="s">
        <v>1738</v>
      </c>
      <c r="D147" s="232" t="s">
        <v>930</v>
      </c>
      <c r="E147" s="232" t="s">
        <v>16</v>
      </c>
      <c r="F147" s="225">
        <v>41281</v>
      </c>
      <c r="G147" s="226">
        <v>1591.15</v>
      </c>
      <c r="H147" s="227">
        <v>1</v>
      </c>
      <c r="I147" s="226"/>
      <c r="J147" s="223" t="s">
        <v>396</v>
      </c>
      <c r="K147" s="228" t="s">
        <v>712</v>
      </c>
      <c r="L147" s="229" t="s">
        <v>1333</v>
      </c>
      <c r="M147" s="229" t="s">
        <v>150</v>
      </c>
    </row>
    <row r="148" spans="1:13" s="230" customFormat="1" ht="45" customHeight="1">
      <c r="A148" s="221">
        <v>1</v>
      </c>
      <c r="B148" s="231" t="s">
        <v>1739</v>
      </c>
      <c r="C148" s="232" t="s">
        <v>1740</v>
      </c>
      <c r="D148" s="232" t="s">
        <v>1741</v>
      </c>
      <c r="E148" s="232" t="s">
        <v>1742</v>
      </c>
      <c r="F148" s="252">
        <v>43171</v>
      </c>
      <c r="G148" s="226">
        <v>715.02</v>
      </c>
      <c r="H148" s="227">
        <v>1</v>
      </c>
      <c r="I148" s="226"/>
      <c r="J148" s="232" t="s">
        <v>396</v>
      </c>
      <c r="K148" s="229" t="s">
        <v>712</v>
      </c>
      <c r="L148" s="229" t="s">
        <v>1333</v>
      </c>
      <c r="M148" s="229" t="s">
        <v>713</v>
      </c>
    </row>
    <row r="149" spans="1:13" s="230" customFormat="1" ht="45" customHeight="1">
      <c r="A149" s="221">
        <v>1</v>
      </c>
      <c r="B149" s="231" t="s">
        <v>1645</v>
      </c>
      <c r="C149" s="232" t="s">
        <v>1743</v>
      </c>
      <c r="D149" s="232" t="s">
        <v>110</v>
      </c>
      <c r="E149" s="232" t="s">
        <v>92</v>
      </c>
      <c r="F149" s="225">
        <v>42786</v>
      </c>
      <c r="G149" s="226">
        <v>715.02</v>
      </c>
      <c r="H149" s="227">
        <v>1</v>
      </c>
      <c r="I149" s="226"/>
      <c r="J149" s="232" t="s">
        <v>396</v>
      </c>
      <c r="K149" s="228" t="s">
        <v>712</v>
      </c>
      <c r="L149" s="229" t="s">
        <v>1333</v>
      </c>
      <c r="M149" s="229" t="s">
        <v>150</v>
      </c>
    </row>
    <row r="150" spans="1:13" s="230" customFormat="1" ht="45" customHeight="1">
      <c r="A150" s="221">
        <v>1</v>
      </c>
      <c r="B150" s="231" t="s">
        <v>19</v>
      </c>
      <c r="C150" s="232" t="s">
        <v>762</v>
      </c>
      <c r="D150" s="232" t="s">
        <v>922</v>
      </c>
      <c r="E150" s="232" t="s">
        <v>16</v>
      </c>
      <c r="F150" s="225">
        <v>39084</v>
      </c>
      <c r="G150" s="226">
        <v>1240.68</v>
      </c>
      <c r="H150" s="227">
        <v>1</v>
      </c>
      <c r="I150" s="226"/>
      <c r="J150" s="249" t="s">
        <v>396</v>
      </c>
      <c r="K150" s="228" t="s">
        <v>712</v>
      </c>
      <c r="L150" s="229" t="s">
        <v>1333</v>
      </c>
      <c r="M150" s="229" t="s">
        <v>150</v>
      </c>
    </row>
    <row r="151" spans="1:13" s="230" customFormat="1" ht="45" customHeight="1">
      <c r="A151" s="221">
        <v>1</v>
      </c>
      <c r="B151" s="231" t="s">
        <v>708</v>
      </c>
      <c r="C151" s="232" t="s">
        <v>199</v>
      </c>
      <c r="D151" s="232" t="s">
        <v>127</v>
      </c>
      <c r="E151" s="232" t="s">
        <v>200</v>
      </c>
      <c r="F151" s="225">
        <v>37424</v>
      </c>
      <c r="G151" s="226">
        <v>2034</v>
      </c>
      <c r="H151" s="227">
        <v>1</v>
      </c>
      <c r="I151" s="226"/>
      <c r="J151" s="232" t="s">
        <v>396</v>
      </c>
      <c r="K151" s="228" t="s">
        <v>712</v>
      </c>
      <c r="L151" s="229" t="s">
        <v>1333</v>
      </c>
      <c r="M151" s="229" t="s">
        <v>150</v>
      </c>
    </row>
    <row r="152" spans="1:13" s="230" customFormat="1" ht="45" customHeight="1">
      <c r="A152" s="221">
        <v>1</v>
      </c>
      <c r="B152" s="231" t="s">
        <v>1343</v>
      </c>
      <c r="C152" s="232" t="s">
        <v>1744</v>
      </c>
      <c r="D152" s="232" t="s">
        <v>927</v>
      </c>
      <c r="E152" s="232" t="s">
        <v>1745</v>
      </c>
      <c r="F152" s="225">
        <v>42681</v>
      </c>
      <c r="G152" s="226">
        <v>1006.4</v>
      </c>
      <c r="H152" s="227">
        <v>1</v>
      </c>
      <c r="I152" s="226"/>
      <c r="J152" s="249" t="s">
        <v>396</v>
      </c>
      <c r="K152" s="228" t="s">
        <v>712</v>
      </c>
      <c r="L152" s="229" t="s">
        <v>1333</v>
      </c>
      <c r="M152" s="229" t="s">
        <v>150</v>
      </c>
    </row>
    <row r="153" spans="1:13" s="230" customFormat="1" ht="45" customHeight="1">
      <c r="A153" s="221">
        <v>1</v>
      </c>
      <c r="B153" s="231" t="s">
        <v>1023</v>
      </c>
      <c r="C153" s="232" t="s">
        <v>1746</v>
      </c>
      <c r="D153" s="232" t="s">
        <v>952</v>
      </c>
      <c r="E153" s="232" t="s">
        <v>562</v>
      </c>
      <c r="F153" s="225">
        <v>41458</v>
      </c>
      <c r="G153" s="226">
        <v>1108.25</v>
      </c>
      <c r="H153" s="227">
        <v>1</v>
      </c>
      <c r="I153" s="226"/>
      <c r="J153" s="232" t="s">
        <v>396</v>
      </c>
      <c r="K153" s="228" t="s">
        <v>712</v>
      </c>
      <c r="L153" s="229" t="s">
        <v>1333</v>
      </c>
      <c r="M153" s="229" t="s">
        <v>150</v>
      </c>
    </row>
    <row r="154" spans="1:13" s="230" customFormat="1" ht="45" customHeight="1">
      <c r="A154" s="221">
        <v>1</v>
      </c>
      <c r="B154" s="231" t="s">
        <v>1747</v>
      </c>
      <c r="C154" s="232" t="s">
        <v>1746</v>
      </c>
      <c r="D154" s="232" t="s">
        <v>1674</v>
      </c>
      <c r="E154" s="232" t="s">
        <v>562</v>
      </c>
      <c r="F154" s="225">
        <v>43160</v>
      </c>
      <c r="G154" s="226">
        <v>919.14</v>
      </c>
      <c r="H154" s="227">
        <v>1</v>
      </c>
      <c r="I154" s="226"/>
      <c r="J154" s="232" t="s">
        <v>396</v>
      </c>
      <c r="K154" s="228" t="s">
        <v>712</v>
      </c>
      <c r="L154" s="229" t="s">
        <v>1333</v>
      </c>
      <c r="M154" s="229" t="s">
        <v>150</v>
      </c>
    </row>
    <row r="155" spans="1:13" s="230" customFormat="1" ht="45" customHeight="1">
      <c r="A155" s="221">
        <v>1</v>
      </c>
      <c r="B155" s="231" t="s">
        <v>501</v>
      </c>
      <c r="C155" s="232" t="s">
        <v>766</v>
      </c>
      <c r="D155" s="232" t="s">
        <v>187</v>
      </c>
      <c r="E155" s="232" t="s">
        <v>1017</v>
      </c>
      <c r="F155" s="225">
        <v>40182</v>
      </c>
      <c r="G155" s="226">
        <v>3174.76</v>
      </c>
      <c r="H155" s="227">
        <v>1</v>
      </c>
      <c r="I155" s="226"/>
      <c r="J155" s="232" t="s">
        <v>395</v>
      </c>
      <c r="K155" s="228" t="s">
        <v>712</v>
      </c>
      <c r="L155" s="229" t="s">
        <v>564</v>
      </c>
      <c r="M155" s="229" t="s">
        <v>713</v>
      </c>
    </row>
    <row r="156" spans="1:13" s="230" customFormat="1" ht="45" customHeight="1">
      <c r="A156" s="221"/>
      <c r="B156" s="231" t="s">
        <v>197</v>
      </c>
      <c r="C156" s="232" t="s">
        <v>568</v>
      </c>
      <c r="D156" s="232"/>
      <c r="E156" s="232" t="s">
        <v>198</v>
      </c>
      <c r="F156" s="225">
        <v>38384</v>
      </c>
      <c r="G156" s="226"/>
      <c r="H156" s="227"/>
      <c r="I156" s="226"/>
      <c r="J156" s="232"/>
      <c r="K156" s="228"/>
      <c r="L156" s="229" t="s">
        <v>564</v>
      </c>
      <c r="M156" s="229" t="s">
        <v>150</v>
      </c>
    </row>
    <row r="157" spans="1:13" s="230" customFormat="1" ht="45" customHeight="1">
      <c r="A157" s="221">
        <v>1</v>
      </c>
      <c r="B157" s="231" t="s">
        <v>193</v>
      </c>
      <c r="C157" s="232" t="s">
        <v>185</v>
      </c>
      <c r="D157" s="232" t="s">
        <v>110</v>
      </c>
      <c r="E157" s="232" t="s">
        <v>92</v>
      </c>
      <c r="F157" s="225">
        <v>35681</v>
      </c>
      <c r="G157" s="226">
        <v>715.02</v>
      </c>
      <c r="H157" s="227">
        <v>1</v>
      </c>
      <c r="I157" s="226"/>
      <c r="J157" s="232" t="s">
        <v>396</v>
      </c>
      <c r="K157" s="228" t="s">
        <v>712</v>
      </c>
      <c r="L157" s="229" t="s">
        <v>564</v>
      </c>
      <c r="M157" s="229" t="s">
        <v>150</v>
      </c>
    </row>
    <row r="158" spans="1:13" s="230" customFormat="1" ht="45" customHeight="1">
      <c r="A158" s="221">
        <v>1</v>
      </c>
      <c r="B158" s="231" t="s">
        <v>307</v>
      </c>
      <c r="C158" s="232" t="s">
        <v>1748</v>
      </c>
      <c r="D158" s="232" t="s">
        <v>116</v>
      </c>
      <c r="E158" s="232" t="s">
        <v>92</v>
      </c>
      <c r="F158" s="225">
        <v>31564</v>
      </c>
      <c r="G158" s="226">
        <v>589.27</v>
      </c>
      <c r="H158" s="227">
        <v>1</v>
      </c>
      <c r="I158" s="226"/>
      <c r="J158" s="232" t="s">
        <v>396</v>
      </c>
      <c r="K158" s="228" t="s">
        <v>712</v>
      </c>
      <c r="L158" s="229" t="s">
        <v>564</v>
      </c>
      <c r="M158" s="229" t="s">
        <v>150</v>
      </c>
    </row>
    <row r="159" spans="1:13" s="230" customFormat="1" ht="45" customHeight="1">
      <c r="A159" s="221">
        <v>1</v>
      </c>
      <c r="B159" s="231" t="s">
        <v>569</v>
      </c>
      <c r="C159" s="232" t="s">
        <v>1749</v>
      </c>
      <c r="D159" s="232" t="s">
        <v>144</v>
      </c>
      <c r="E159" s="232" t="s">
        <v>570</v>
      </c>
      <c r="F159" s="225">
        <v>40330</v>
      </c>
      <c r="G159" s="226">
        <v>2380.77</v>
      </c>
      <c r="H159" s="227">
        <v>4</v>
      </c>
      <c r="I159" s="226">
        <f>2380.77*0.85</f>
        <v>2023.6544999999999</v>
      </c>
      <c r="J159" s="232" t="s">
        <v>395</v>
      </c>
      <c r="K159" s="228" t="s">
        <v>712</v>
      </c>
      <c r="L159" s="229" t="s">
        <v>564</v>
      </c>
      <c r="M159" s="229" t="s">
        <v>713</v>
      </c>
    </row>
    <row r="160" spans="1:13" s="230" customFormat="1" ht="45" customHeight="1">
      <c r="A160" s="221">
        <v>1</v>
      </c>
      <c r="B160" s="231" t="s">
        <v>192</v>
      </c>
      <c r="C160" s="232" t="s">
        <v>1750</v>
      </c>
      <c r="D160" s="232" t="s">
        <v>922</v>
      </c>
      <c r="E160" s="232" t="s">
        <v>130</v>
      </c>
      <c r="F160" s="225">
        <v>36619</v>
      </c>
      <c r="G160" s="226">
        <v>1240.68</v>
      </c>
      <c r="H160" s="227">
        <v>1</v>
      </c>
      <c r="I160" s="226"/>
      <c r="J160" s="232" t="s">
        <v>396</v>
      </c>
      <c r="K160" s="228" t="s">
        <v>712</v>
      </c>
      <c r="L160" s="229" t="s">
        <v>564</v>
      </c>
      <c r="M160" s="229" t="s">
        <v>713</v>
      </c>
    </row>
    <row r="161" spans="1:13" s="230" customFormat="1" ht="45" customHeight="1">
      <c r="A161" s="221">
        <v>1</v>
      </c>
      <c r="B161" s="231" t="s">
        <v>183</v>
      </c>
      <c r="C161" s="232" t="s">
        <v>1751</v>
      </c>
      <c r="D161" s="232" t="s">
        <v>927</v>
      </c>
      <c r="E161" s="232" t="s">
        <v>92</v>
      </c>
      <c r="F161" s="225">
        <v>36894</v>
      </c>
      <c r="G161" s="226">
        <v>1003.4</v>
      </c>
      <c r="H161" s="227">
        <v>1</v>
      </c>
      <c r="I161" s="226"/>
      <c r="J161" s="232" t="s">
        <v>396</v>
      </c>
      <c r="K161" s="228" t="s">
        <v>712</v>
      </c>
      <c r="L161" s="229" t="s">
        <v>564</v>
      </c>
      <c r="M161" s="229" t="s">
        <v>713</v>
      </c>
    </row>
    <row r="162" spans="1:13" s="230" customFormat="1" ht="45" customHeight="1">
      <c r="A162" s="221">
        <v>1</v>
      </c>
      <c r="B162" s="231" t="s">
        <v>1024</v>
      </c>
      <c r="C162" s="232" t="s">
        <v>1752</v>
      </c>
      <c r="D162" s="232" t="s">
        <v>922</v>
      </c>
      <c r="E162" s="232" t="s">
        <v>103</v>
      </c>
      <c r="F162" s="225">
        <v>42149</v>
      </c>
      <c r="G162" s="226">
        <v>1239.6500000000001</v>
      </c>
      <c r="H162" s="227">
        <v>1</v>
      </c>
      <c r="I162" s="226"/>
      <c r="J162" s="232" t="s">
        <v>396</v>
      </c>
      <c r="K162" s="228" t="s">
        <v>712</v>
      </c>
      <c r="L162" s="229" t="s">
        <v>564</v>
      </c>
      <c r="M162" s="229" t="s">
        <v>713</v>
      </c>
    </row>
    <row r="163" spans="1:13" s="230" customFormat="1" ht="45" customHeight="1">
      <c r="A163" s="221">
        <v>1</v>
      </c>
      <c r="B163" s="231" t="s">
        <v>235</v>
      </c>
      <c r="C163" s="232" t="s">
        <v>768</v>
      </c>
      <c r="D163" s="232" t="s">
        <v>144</v>
      </c>
      <c r="E163" s="223" t="s">
        <v>1025</v>
      </c>
      <c r="F163" s="225">
        <v>39393</v>
      </c>
      <c r="G163" s="262">
        <v>2380.77</v>
      </c>
      <c r="H163" s="227">
        <v>1</v>
      </c>
      <c r="I163" s="262"/>
      <c r="J163" s="232" t="s">
        <v>395</v>
      </c>
      <c r="K163" s="228" t="s">
        <v>712</v>
      </c>
      <c r="L163" s="229" t="s">
        <v>564</v>
      </c>
      <c r="M163" s="229" t="s">
        <v>713</v>
      </c>
    </row>
    <row r="164" spans="1:13" s="230" customFormat="1" ht="45" customHeight="1">
      <c r="A164" s="221">
        <v>1</v>
      </c>
      <c r="B164" s="231" t="s">
        <v>152</v>
      </c>
      <c r="C164" s="232" t="s">
        <v>185</v>
      </c>
      <c r="D164" s="232" t="s">
        <v>154</v>
      </c>
      <c r="E164" s="232" t="s">
        <v>153</v>
      </c>
      <c r="F164" s="225">
        <v>38595</v>
      </c>
      <c r="G164" s="226">
        <v>788.29</v>
      </c>
      <c r="H164" s="227">
        <v>1</v>
      </c>
      <c r="I164" s="226"/>
      <c r="J164" s="232" t="s">
        <v>396</v>
      </c>
      <c r="K164" s="228" t="s">
        <v>712</v>
      </c>
      <c r="L164" s="229" t="s">
        <v>564</v>
      </c>
      <c r="M164" s="229" t="s">
        <v>150</v>
      </c>
    </row>
    <row r="165" spans="1:13" s="230" customFormat="1" ht="45" customHeight="1">
      <c r="A165" s="221">
        <v>1</v>
      </c>
      <c r="B165" s="231" t="s">
        <v>305</v>
      </c>
      <c r="C165" s="232" t="s">
        <v>1753</v>
      </c>
      <c r="D165" s="232" t="s">
        <v>1674</v>
      </c>
      <c r="E165" s="232" t="s">
        <v>306</v>
      </c>
      <c r="F165" s="225">
        <v>36708</v>
      </c>
      <c r="G165" s="226">
        <v>919.14</v>
      </c>
      <c r="H165" s="227">
        <v>1</v>
      </c>
      <c r="I165" s="226"/>
      <c r="J165" s="232" t="s">
        <v>396</v>
      </c>
      <c r="K165" s="228" t="s">
        <v>712</v>
      </c>
      <c r="L165" s="229" t="s">
        <v>564</v>
      </c>
      <c r="M165" s="229" t="s">
        <v>713</v>
      </c>
    </row>
    <row r="166" spans="1:13" s="230" customFormat="1" ht="45" customHeight="1">
      <c r="A166" s="221">
        <v>1</v>
      </c>
      <c r="B166" s="231" t="s">
        <v>300</v>
      </c>
      <c r="C166" s="232" t="s">
        <v>1753</v>
      </c>
      <c r="D166" s="232" t="s">
        <v>952</v>
      </c>
      <c r="E166" s="232" t="s">
        <v>301</v>
      </c>
      <c r="F166" s="225">
        <v>32920</v>
      </c>
      <c r="G166" s="226">
        <v>1108.25</v>
      </c>
      <c r="H166" s="227">
        <v>1</v>
      </c>
      <c r="I166" s="226"/>
      <c r="J166" s="232" t="s">
        <v>396</v>
      </c>
      <c r="K166" s="228" t="s">
        <v>712</v>
      </c>
      <c r="L166" s="229" t="s">
        <v>564</v>
      </c>
      <c r="M166" s="229" t="s">
        <v>713</v>
      </c>
    </row>
    <row r="167" spans="1:13" s="230" customFormat="1" ht="45" customHeight="1">
      <c r="A167" s="221">
        <v>1</v>
      </c>
      <c r="B167" s="231" t="s">
        <v>302</v>
      </c>
      <c r="C167" s="232" t="s">
        <v>1754</v>
      </c>
      <c r="D167" s="232" t="s">
        <v>952</v>
      </c>
      <c r="E167" s="232" t="s">
        <v>103</v>
      </c>
      <c r="F167" s="225">
        <v>37774</v>
      </c>
      <c r="G167" s="226">
        <v>1110</v>
      </c>
      <c r="H167" s="227">
        <v>1</v>
      </c>
      <c r="I167" s="226"/>
      <c r="J167" s="232" t="s">
        <v>396</v>
      </c>
      <c r="K167" s="228" t="s">
        <v>712</v>
      </c>
      <c r="L167" s="229" t="s">
        <v>564</v>
      </c>
      <c r="M167" s="229" t="s">
        <v>713</v>
      </c>
    </row>
    <row r="168" spans="1:13" s="230" customFormat="1" ht="45" customHeight="1">
      <c r="A168" s="221">
        <v>1</v>
      </c>
      <c r="B168" s="231" t="s">
        <v>311</v>
      </c>
      <c r="C168" s="232" t="s">
        <v>571</v>
      </c>
      <c r="D168" s="232" t="s">
        <v>310</v>
      </c>
      <c r="E168" s="232" t="s">
        <v>312</v>
      </c>
      <c r="F168" s="225">
        <v>37773</v>
      </c>
      <c r="G168" s="226">
        <v>396.54</v>
      </c>
      <c r="H168" s="227">
        <v>1</v>
      </c>
      <c r="I168" s="226"/>
      <c r="J168" s="232" t="s">
        <v>396</v>
      </c>
      <c r="K168" s="228" t="s">
        <v>712</v>
      </c>
      <c r="L168" s="229" t="s">
        <v>564</v>
      </c>
      <c r="M168" s="229" t="s">
        <v>713</v>
      </c>
    </row>
    <row r="169" spans="1:13" s="230" customFormat="1" ht="45" customHeight="1">
      <c r="A169" s="221">
        <v>1</v>
      </c>
      <c r="B169" s="231" t="s">
        <v>339</v>
      </c>
      <c r="C169" s="232" t="s">
        <v>571</v>
      </c>
      <c r="D169" s="232" t="s">
        <v>310</v>
      </c>
      <c r="E169" s="232" t="s">
        <v>9</v>
      </c>
      <c r="F169" s="225">
        <v>39041</v>
      </c>
      <c r="G169" s="226">
        <v>396.54</v>
      </c>
      <c r="H169" s="227">
        <v>1</v>
      </c>
      <c r="I169" s="226"/>
      <c r="J169" s="232" t="s">
        <v>396</v>
      </c>
      <c r="K169" s="228" t="s">
        <v>712</v>
      </c>
      <c r="L169" s="229" t="s">
        <v>564</v>
      </c>
      <c r="M169" s="229" t="s">
        <v>713</v>
      </c>
    </row>
    <row r="170" spans="1:13" s="230" customFormat="1" ht="45" customHeight="1">
      <c r="A170" s="221">
        <v>1</v>
      </c>
      <c r="B170" s="231" t="s">
        <v>459</v>
      </c>
      <c r="C170" s="232" t="s">
        <v>254</v>
      </c>
      <c r="D170" s="232" t="s">
        <v>310</v>
      </c>
      <c r="E170" s="232" t="s">
        <v>458</v>
      </c>
      <c r="F170" s="225">
        <v>40085</v>
      </c>
      <c r="G170" s="226">
        <v>300</v>
      </c>
      <c r="H170" s="227">
        <v>1</v>
      </c>
      <c r="I170" s="226"/>
      <c r="J170" s="232" t="s">
        <v>396</v>
      </c>
      <c r="K170" s="228" t="s">
        <v>712</v>
      </c>
      <c r="L170" s="229" t="s">
        <v>564</v>
      </c>
      <c r="M170" s="229" t="s">
        <v>713</v>
      </c>
    </row>
    <row r="171" spans="1:13" s="230" customFormat="1" ht="45" customHeight="1">
      <c r="A171" s="221">
        <v>1</v>
      </c>
      <c r="B171" s="231" t="s">
        <v>457</v>
      </c>
      <c r="C171" s="232" t="s">
        <v>254</v>
      </c>
      <c r="D171" s="232" t="s">
        <v>310</v>
      </c>
      <c r="E171" s="232" t="s">
        <v>92</v>
      </c>
      <c r="F171" s="225">
        <v>40085</v>
      </c>
      <c r="G171" s="226">
        <v>300</v>
      </c>
      <c r="H171" s="227">
        <v>1</v>
      </c>
      <c r="I171" s="226"/>
      <c r="J171" s="232" t="s">
        <v>396</v>
      </c>
      <c r="K171" s="228" t="s">
        <v>712</v>
      </c>
      <c r="L171" s="229" t="s">
        <v>564</v>
      </c>
      <c r="M171" s="229" t="s">
        <v>713</v>
      </c>
    </row>
    <row r="172" spans="1:13" s="230" customFormat="1" ht="45" customHeight="1">
      <c r="A172" s="221">
        <v>1</v>
      </c>
      <c r="B172" s="231" t="s">
        <v>253</v>
      </c>
      <c r="C172" s="232" t="s">
        <v>254</v>
      </c>
      <c r="D172" s="232" t="s">
        <v>310</v>
      </c>
      <c r="E172" s="232" t="s">
        <v>518</v>
      </c>
      <c r="F172" s="225">
        <v>39630</v>
      </c>
      <c r="G172" s="226">
        <v>300</v>
      </c>
      <c r="H172" s="227">
        <v>1</v>
      </c>
      <c r="I172" s="226"/>
      <c r="J172" s="232" t="s">
        <v>396</v>
      </c>
      <c r="K172" s="228" t="s">
        <v>712</v>
      </c>
      <c r="L172" s="229" t="s">
        <v>564</v>
      </c>
      <c r="M172" s="229" t="s">
        <v>713</v>
      </c>
    </row>
    <row r="173" spans="1:13" s="230" customFormat="1" ht="45" customHeight="1">
      <c r="A173" s="221">
        <v>1</v>
      </c>
      <c r="B173" s="231" t="s">
        <v>308</v>
      </c>
      <c r="C173" s="232" t="s">
        <v>185</v>
      </c>
      <c r="D173" s="232" t="s">
        <v>116</v>
      </c>
      <c r="E173" s="232" t="s">
        <v>198</v>
      </c>
      <c r="F173" s="225">
        <v>36976</v>
      </c>
      <c r="G173" s="226">
        <v>589.27</v>
      </c>
      <c r="H173" s="227">
        <v>1</v>
      </c>
      <c r="I173" s="226"/>
      <c r="J173" s="232" t="s">
        <v>396</v>
      </c>
      <c r="K173" s="228" t="s">
        <v>712</v>
      </c>
      <c r="L173" s="229" t="s">
        <v>564</v>
      </c>
      <c r="M173" s="229" t="s">
        <v>150</v>
      </c>
    </row>
    <row r="174" spans="1:13" s="230" customFormat="1" ht="45" customHeight="1">
      <c r="A174" s="221">
        <v>1</v>
      </c>
      <c r="B174" s="231" t="s">
        <v>309</v>
      </c>
      <c r="C174" s="232" t="s">
        <v>402</v>
      </c>
      <c r="D174" s="232" t="s">
        <v>112</v>
      </c>
      <c r="E174" s="232" t="s">
        <v>92</v>
      </c>
      <c r="F174" s="225">
        <v>38474</v>
      </c>
      <c r="G174" s="226">
        <v>641.11</v>
      </c>
      <c r="H174" s="227">
        <v>1</v>
      </c>
      <c r="I174" s="226"/>
      <c r="J174" s="232" t="s">
        <v>396</v>
      </c>
      <c r="K174" s="228" t="s">
        <v>712</v>
      </c>
      <c r="L174" s="229" t="s">
        <v>564</v>
      </c>
      <c r="M174" s="229" t="s">
        <v>713</v>
      </c>
    </row>
    <row r="175" spans="1:13" s="230" customFormat="1" ht="45" customHeight="1">
      <c r="A175" s="221">
        <v>1</v>
      </c>
      <c r="B175" s="231" t="s">
        <v>573</v>
      </c>
      <c r="C175" s="232" t="s">
        <v>771</v>
      </c>
      <c r="D175" s="232" t="s">
        <v>116</v>
      </c>
      <c r="E175" s="232" t="s">
        <v>186</v>
      </c>
      <c r="F175" s="225">
        <v>36708</v>
      </c>
      <c r="G175" s="226">
        <v>589.27</v>
      </c>
      <c r="H175" s="227">
        <v>1</v>
      </c>
      <c r="I175" s="226"/>
      <c r="J175" s="232" t="s">
        <v>396</v>
      </c>
      <c r="K175" s="228" t="s">
        <v>712</v>
      </c>
      <c r="L175" s="229" t="s">
        <v>564</v>
      </c>
      <c r="M175" s="229" t="s">
        <v>713</v>
      </c>
    </row>
    <row r="176" spans="1:13" s="230" customFormat="1" ht="45" customHeight="1">
      <c r="A176" s="221">
        <v>1</v>
      </c>
      <c r="B176" s="231" t="s">
        <v>265</v>
      </c>
      <c r="C176" s="232" t="s">
        <v>1755</v>
      </c>
      <c r="D176" s="232" t="s">
        <v>116</v>
      </c>
      <c r="E176" s="232" t="s">
        <v>517</v>
      </c>
      <c r="F176" s="225">
        <v>39745</v>
      </c>
      <c r="G176" s="226">
        <v>589.27</v>
      </c>
      <c r="H176" s="227">
        <v>1</v>
      </c>
      <c r="I176" s="226"/>
      <c r="J176" s="232" t="s">
        <v>396</v>
      </c>
      <c r="K176" s="228" t="s">
        <v>712</v>
      </c>
      <c r="L176" s="229" t="s">
        <v>564</v>
      </c>
      <c r="M176" s="229" t="s">
        <v>150</v>
      </c>
    </row>
    <row r="177" spans="1:13" s="230" customFormat="1" ht="45" customHeight="1">
      <c r="A177" s="221">
        <v>1</v>
      </c>
      <c r="B177" s="231" t="s">
        <v>264</v>
      </c>
      <c r="C177" s="232" t="s">
        <v>185</v>
      </c>
      <c r="D177" s="232" t="s">
        <v>134</v>
      </c>
      <c r="E177" s="232" t="s">
        <v>92</v>
      </c>
      <c r="F177" s="225">
        <v>36678</v>
      </c>
      <c r="G177" s="226">
        <v>521.72</v>
      </c>
      <c r="H177" s="227">
        <v>1</v>
      </c>
      <c r="I177" s="226"/>
      <c r="J177" s="232" t="s">
        <v>396</v>
      </c>
      <c r="K177" s="228" t="s">
        <v>712</v>
      </c>
      <c r="L177" s="229" t="s">
        <v>564</v>
      </c>
      <c r="M177" s="229" t="s">
        <v>713</v>
      </c>
    </row>
    <row r="178" spans="1:13" s="230" customFormat="1" ht="45" customHeight="1">
      <c r="A178" s="221">
        <v>1</v>
      </c>
      <c r="B178" s="231" t="s">
        <v>275</v>
      </c>
      <c r="C178" s="232" t="s">
        <v>772</v>
      </c>
      <c r="D178" s="232" t="s">
        <v>187</v>
      </c>
      <c r="E178" s="232" t="s">
        <v>103</v>
      </c>
      <c r="F178" s="225">
        <v>39433</v>
      </c>
      <c r="G178" s="226">
        <v>3174.76</v>
      </c>
      <c r="H178" s="227">
        <v>1</v>
      </c>
      <c r="I178" s="226"/>
      <c r="J178" s="232" t="s">
        <v>395</v>
      </c>
      <c r="K178" s="228" t="s">
        <v>712</v>
      </c>
      <c r="L178" s="229" t="s">
        <v>564</v>
      </c>
      <c r="M178" s="229" t="s">
        <v>713</v>
      </c>
    </row>
    <row r="179" spans="1:13" s="230" customFormat="1" ht="45" customHeight="1">
      <c r="A179" s="221">
        <v>1</v>
      </c>
      <c r="B179" s="231" t="s">
        <v>455</v>
      </c>
      <c r="C179" s="232" t="s">
        <v>574</v>
      </c>
      <c r="D179" s="232" t="s">
        <v>194</v>
      </c>
      <c r="E179" s="232" t="s">
        <v>92</v>
      </c>
      <c r="F179" s="225">
        <v>40042</v>
      </c>
      <c r="G179" s="226">
        <v>2909.9</v>
      </c>
      <c r="H179" s="227">
        <v>1</v>
      </c>
      <c r="I179" s="226"/>
      <c r="J179" s="232" t="s">
        <v>395</v>
      </c>
      <c r="K179" s="228" t="s">
        <v>712</v>
      </c>
      <c r="L179" s="229" t="s">
        <v>499</v>
      </c>
      <c r="M179" s="229" t="s">
        <v>713</v>
      </c>
    </row>
    <row r="180" spans="1:13" s="230" customFormat="1" ht="45" customHeight="1">
      <c r="A180" s="221">
        <v>1</v>
      </c>
      <c r="B180" s="231" t="s">
        <v>294</v>
      </c>
      <c r="C180" s="232" t="s">
        <v>185</v>
      </c>
      <c r="D180" s="232" t="s">
        <v>112</v>
      </c>
      <c r="E180" s="232" t="s">
        <v>92</v>
      </c>
      <c r="F180" s="225">
        <v>32601</v>
      </c>
      <c r="G180" s="226">
        <v>641.11</v>
      </c>
      <c r="H180" s="227">
        <v>1</v>
      </c>
      <c r="I180" s="226"/>
      <c r="J180" s="232" t="s">
        <v>396</v>
      </c>
      <c r="K180" s="228" t="s">
        <v>712</v>
      </c>
      <c r="L180" s="229" t="s">
        <v>499</v>
      </c>
      <c r="M180" s="229" t="s">
        <v>150</v>
      </c>
    </row>
    <row r="181" spans="1:13" s="230" customFormat="1" ht="45" customHeight="1">
      <c r="A181" s="221">
        <v>1</v>
      </c>
      <c r="B181" s="231" t="s">
        <v>436</v>
      </c>
      <c r="C181" s="232" t="s">
        <v>778</v>
      </c>
      <c r="D181" s="232" t="s">
        <v>187</v>
      </c>
      <c r="E181" s="232" t="s">
        <v>435</v>
      </c>
      <c r="F181" s="225">
        <v>40057</v>
      </c>
      <c r="G181" s="226">
        <v>3174.76</v>
      </c>
      <c r="H181" s="227">
        <v>2</v>
      </c>
      <c r="I181" s="226">
        <v>3016.02</v>
      </c>
      <c r="J181" s="232" t="s">
        <v>395</v>
      </c>
      <c r="K181" s="249" t="s">
        <v>712</v>
      </c>
      <c r="L181" s="229" t="s">
        <v>499</v>
      </c>
      <c r="M181" s="229" t="s">
        <v>150</v>
      </c>
    </row>
    <row r="182" spans="1:13" s="230" customFormat="1" ht="45" customHeight="1">
      <c r="A182" s="221">
        <v>1</v>
      </c>
      <c r="B182" s="231" t="s">
        <v>247</v>
      </c>
      <c r="C182" s="232" t="s">
        <v>1756</v>
      </c>
      <c r="D182" s="232" t="s">
        <v>927</v>
      </c>
      <c r="E182" s="232" t="s">
        <v>92</v>
      </c>
      <c r="F182" s="225">
        <v>39538</v>
      </c>
      <c r="G182" s="226">
        <v>1003.4</v>
      </c>
      <c r="H182" s="227">
        <v>1</v>
      </c>
      <c r="I182" s="226"/>
      <c r="J182" s="249" t="s">
        <v>396</v>
      </c>
      <c r="K182" s="228" t="s">
        <v>712</v>
      </c>
      <c r="L182" s="229" t="s">
        <v>499</v>
      </c>
      <c r="M182" s="229" t="s">
        <v>150</v>
      </c>
    </row>
    <row r="183" spans="1:13" s="230" customFormat="1" ht="45" customHeight="1">
      <c r="A183" s="221">
        <v>1</v>
      </c>
      <c r="B183" s="231" t="s">
        <v>297</v>
      </c>
      <c r="C183" s="232" t="s">
        <v>1756</v>
      </c>
      <c r="D183" s="232" t="s">
        <v>955</v>
      </c>
      <c r="E183" s="232" t="s">
        <v>92</v>
      </c>
      <c r="F183" s="225">
        <v>38838</v>
      </c>
      <c r="G183" s="226">
        <v>1836.02</v>
      </c>
      <c r="H183" s="227">
        <v>1</v>
      </c>
      <c r="I183" s="226"/>
      <c r="J183" s="232" t="s">
        <v>396</v>
      </c>
      <c r="K183" s="228" t="s">
        <v>712</v>
      </c>
      <c r="L183" s="229" t="s">
        <v>499</v>
      </c>
      <c r="M183" s="229" t="s">
        <v>150</v>
      </c>
    </row>
    <row r="184" spans="1:13" s="230" customFormat="1" ht="45" customHeight="1">
      <c r="A184" s="221">
        <v>1</v>
      </c>
      <c r="B184" s="231" t="s">
        <v>1757</v>
      </c>
      <c r="C184" s="232" t="s">
        <v>1756</v>
      </c>
      <c r="D184" s="232" t="s">
        <v>136</v>
      </c>
      <c r="E184" s="232" t="s">
        <v>130</v>
      </c>
      <c r="F184" s="225">
        <v>42962</v>
      </c>
      <c r="G184" s="226">
        <v>2645.64</v>
      </c>
      <c r="H184" s="227">
        <v>1</v>
      </c>
      <c r="I184" s="226"/>
      <c r="J184" s="232" t="s">
        <v>395</v>
      </c>
      <c r="K184" s="228" t="s">
        <v>712</v>
      </c>
      <c r="L184" s="229" t="s">
        <v>499</v>
      </c>
      <c r="M184" s="229" t="s">
        <v>150</v>
      </c>
    </row>
    <row r="185" spans="1:13" s="230" customFormat="1" ht="45" customHeight="1">
      <c r="A185" s="221">
        <v>1</v>
      </c>
      <c r="B185" s="231" t="s">
        <v>285</v>
      </c>
      <c r="C185" s="232" t="s">
        <v>575</v>
      </c>
      <c r="D185" s="232" t="s">
        <v>1660</v>
      </c>
      <c r="E185" s="232" t="s">
        <v>1354</v>
      </c>
      <c r="F185" s="225">
        <v>37167</v>
      </c>
      <c r="G185" s="226">
        <v>1600</v>
      </c>
      <c r="H185" s="227">
        <v>1</v>
      </c>
      <c r="I185" s="226"/>
      <c r="J185" s="232" t="s">
        <v>398</v>
      </c>
      <c r="K185" s="234" t="s">
        <v>1758</v>
      </c>
      <c r="L185" s="229" t="s">
        <v>499</v>
      </c>
      <c r="M185" s="229" t="s">
        <v>713</v>
      </c>
    </row>
    <row r="186" spans="1:13" s="230" customFormat="1" ht="45" customHeight="1">
      <c r="A186" s="221">
        <v>1</v>
      </c>
      <c r="B186" s="231" t="s">
        <v>155</v>
      </c>
      <c r="C186" s="232" t="s">
        <v>1759</v>
      </c>
      <c r="D186" s="232" t="s">
        <v>922</v>
      </c>
      <c r="E186" s="232" t="s">
        <v>16</v>
      </c>
      <c r="F186" s="225">
        <v>38839</v>
      </c>
      <c r="G186" s="257">
        <v>1183</v>
      </c>
      <c r="H186" s="227">
        <v>1</v>
      </c>
      <c r="I186" s="257"/>
      <c r="J186" s="232" t="s">
        <v>396</v>
      </c>
      <c r="K186" s="228" t="s">
        <v>712</v>
      </c>
      <c r="L186" s="229" t="s">
        <v>499</v>
      </c>
      <c r="M186" s="229" t="s">
        <v>150</v>
      </c>
    </row>
    <row r="187" spans="1:13" s="230" customFormat="1" ht="45" customHeight="1">
      <c r="A187" s="221">
        <v>1</v>
      </c>
      <c r="B187" s="231" t="s">
        <v>454</v>
      </c>
      <c r="C187" s="232" t="s">
        <v>576</v>
      </c>
      <c r="D187" s="232" t="s">
        <v>136</v>
      </c>
      <c r="E187" s="232" t="s">
        <v>130</v>
      </c>
      <c r="F187" s="225">
        <v>38322</v>
      </c>
      <c r="G187" s="257">
        <v>2645.64</v>
      </c>
      <c r="H187" s="227" t="s">
        <v>314</v>
      </c>
      <c r="I187" s="257">
        <v>2248.79</v>
      </c>
      <c r="J187" s="232" t="s">
        <v>395</v>
      </c>
      <c r="K187" s="228" t="s">
        <v>712</v>
      </c>
      <c r="L187" s="229" t="s">
        <v>499</v>
      </c>
      <c r="M187" s="229" t="s">
        <v>150</v>
      </c>
    </row>
    <row r="188" spans="1:13" s="230" customFormat="1" ht="45" customHeight="1">
      <c r="A188" s="221">
        <v>1</v>
      </c>
      <c r="B188" s="231" t="s">
        <v>1358</v>
      </c>
      <c r="C188" s="232" t="s">
        <v>1760</v>
      </c>
      <c r="D188" s="232" t="s">
        <v>151</v>
      </c>
      <c r="E188" s="232" t="s">
        <v>130</v>
      </c>
      <c r="F188" s="225">
        <v>42404</v>
      </c>
      <c r="G188" s="226">
        <v>846.59</v>
      </c>
      <c r="H188" s="227">
        <v>1</v>
      </c>
      <c r="I188" s="226"/>
      <c r="J188" s="232" t="s">
        <v>396</v>
      </c>
      <c r="K188" s="228" t="s">
        <v>712</v>
      </c>
      <c r="L188" s="229" t="s">
        <v>499</v>
      </c>
      <c r="M188" s="229" t="s">
        <v>150</v>
      </c>
    </row>
    <row r="189" spans="1:13" s="230" customFormat="1" ht="45" customHeight="1">
      <c r="A189" s="221">
        <v>1</v>
      </c>
      <c r="B189" s="231" t="s">
        <v>329</v>
      </c>
      <c r="C189" s="232" t="s">
        <v>1761</v>
      </c>
      <c r="D189" s="232" t="s">
        <v>922</v>
      </c>
      <c r="E189" s="232" t="s">
        <v>331</v>
      </c>
      <c r="F189" s="225">
        <v>34547</v>
      </c>
      <c r="G189" s="226">
        <v>1240.68</v>
      </c>
      <c r="H189" s="227">
        <v>1</v>
      </c>
      <c r="I189" s="226"/>
      <c r="J189" s="232" t="s">
        <v>396</v>
      </c>
      <c r="K189" s="228" t="s">
        <v>712</v>
      </c>
      <c r="L189" s="229" t="s">
        <v>499</v>
      </c>
      <c r="M189" s="229" t="s">
        <v>150</v>
      </c>
    </row>
    <row r="190" spans="1:13" s="230" customFormat="1" ht="45" customHeight="1">
      <c r="A190" s="221">
        <v>1</v>
      </c>
      <c r="B190" s="231" t="s">
        <v>1363</v>
      </c>
      <c r="C190" s="232" t="s">
        <v>1029</v>
      </c>
      <c r="D190" s="232" t="s">
        <v>144</v>
      </c>
      <c r="E190" s="232" t="s">
        <v>1364</v>
      </c>
      <c r="F190" s="225">
        <v>42620</v>
      </c>
      <c r="G190" s="226">
        <v>2380.77</v>
      </c>
      <c r="H190" s="227">
        <v>1</v>
      </c>
      <c r="I190" s="226"/>
      <c r="J190" s="232" t="s">
        <v>395</v>
      </c>
      <c r="K190" s="228" t="s">
        <v>712</v>
      </c>
      <c r="L190" s="229" t="s">
        <v>779</v>
      </c>
      <c r="M190" s="229" t="s">
        <v>713</v>
      </c>
    </row>
    <row r="191" spans="1:13" s="230" customFormat="1" ht="45" customHeight="1">
      <c r="A191" s="221">
        <v>1</v>
      </c>
      <c r="B191" s="231" t="s">
        <v>133</v>
      </c>
      <c r="C191" s="232" t="s">
        <v>185</v>
      </c>
      <c r="D191" s="232" t="s">
        <v>134</v>
      </c>
      <c r="E191" s="232" t="s">
        <v>108</v>
      </c>
      <c r="F191" s="225">
        <v>36283</v>
      </c>
      <c r="G191" s="226">
        <v>521.72</v>
      </c>
      <c r="H191" s="227">
        <v>1</v>
      </c>
      <c r="I191" s="226"/>
      <c r="J191" s="232" t="s">
        <v>396</v>
      </c>
      <c r="K191" s="228" t="s">
        <v>712</v>
      </c>
      <c r="L191" s="229" t="s">
        <v>779</v>
      </c>
      <c r="M191" s="229" t="s">
        <v>150</v>
      </c>
    </row>
    <row r="192" spans="1:13" s="230" customFormat="1" ht="45" customHeight="1">
      <c r="A192" s="221">
        <v>1</v>
      </c>
      <c r="B192" s="231" t="s">
        <v>128</v>
      </c>
      <c r="C192" s="232" t="s">
        <v>464</v>
      </c>
      <c r="D192" s="232" t="s">
        <v>1701</v>
      </c>
      <c r="E192" s="232" t="s">
        <v>130</v>
      </c>
      <c r="F192" s="225">
        <v>34213</v>
      </c>
      <c r="G192" s="226">
        <v>1373.12</v>
      </c>
      <c r="H192" s="227">
        <v>1</v>
      </c>
      <c r="I192" s="226"/>
      <c r="J192" s="232" t="s">
        <v>396</v>
      </c>
      <c r="K192" s="228" t="s">
        <v>712</v>
      </c>
      <c r="L192" s="229" t="s">
        <v>779</v>
      </c>
      <c r="M192" s="229" t="s">
        <v>713</v>
      </c>
    </row>
    <row r="193" spans="1:13" s="230" customFormat="1" ht="45" customHeight="1">
      <c r="A193" s="221">
        <v>1</v>
      </c>
      <c r="B193" s="231" t="s">
        <v>515</v>
      </c>
      <c r="C193" s="232" t="s">
        <v>1030</v>
      </c>
      <c r="D193" s="232" t="s">
        <v>1078</v>
      </c>
      <c r="E193" s="232" t="s">
        <v>516</v>
      </c>
      <c r="F193" s="225">
        <v>40546</v>
      </c>
      <c r="G193" s="226">
        <v>846.59</v>
      </c>
      <c r="H193" s="227">
        <v>1</v>
      </c>
      <c r="I193" s="226"/>
      <c r="J193" s="232" t="s">
        <v>396</v>
      </c>
      <c r="K193" s="228" t="s">
        <v>712</v>
      </c>
      <c r="L193" s="229" t="s">
        <v>779</v>
      </c>
      <c r="M193" s="229" t="s">
        <v>713</v>
      </c>
    </row>
    <row r="194" spans="1:13" s="230" customFormat="1" ht="45" customHeight="1">
      <c r="A194" s="221">
        <v>1</v>
      </c>
      <c r="B194" s="231" t="s">
        <v>1031</v>
      </c>
      <c r="C194" s="232" t="s">
        <v>1762</v>
      </c>
      <c r="D194" s="232" t="s">
        <v>927</v>
      </c>
      <c r="E194" s="232" t="s">
        <v>1033</v>
      </c>
      <c r="F194" s="225">
        <v>42044</v>
      </c>
      <c r="G194" s="226">
        <v>1003.4</v>
      </c>
      <c r="H194" s="227">
        <v>1</v>
      </c>
      <c r="I194" s="226"/>
      <c r="J194" s="232" t="s">
        <v>396</v>
      </c>
      <c r="K194" s="228" t="s">
        <v>712</v>
      </c>
      <c r="L194" s="229" t="s">
        <v>779</v>
      </c>
      <c r="M194" s="229" t="s">
        <v>713</v>
      </c>
    </row>
    <row r="195" spans="1:13" s="230" customFormat="1" ht="45" customHeight="1">
      <c r="A195" s="221">
        <v>1</v>
      </c>
      <c r="B195" s="231" t="s">
        <v>590</v>
      </c>
      <c r="C195" s="223" t="s">
        <v>1763</v>
      </c>
      <c r="D195" s="224" t="s">
        <v>1764</v>
      </c>
      <c r="E195" s="232" t="s">
        <v>592</v>
      </c>
      <c r="F195" s="225">
        <v>40360</v>
      </c>
      <c r="G195" s="226">
        <v>2080.58</v>
      </c>
      <c r="H195" s="227">
        <v>1</v>
      </c>
      <c r="I195" s="226"/>
      <c r="J195" s="232" t="s">
        <v>395</v>
      </c>
      <c r="K195" s="228" t="s">
        <v>712</v>
      </c>
      <c r="L195" s="229" t="s">
        <v>577</v>
      </c>
      <c r="M195" s="229" t="s">
        <v>150</v>
      </c>
    </row>
    <row r="196" spans="1:13" s="230" customFormat="1" ht="45" customHeight="1">
      <c r="A196" s="221">
        <v>1</v>
      </c>
      <c r="B196" s="231" t="s">
        <v>931</v>
      </c>
      <c r="C196" s="232" t="s">
        <v>185</v>
      </c>
      <c r="D196" s="232" t="s">
        <v>927</v>
      </c>
      <c r="E196" s="232" t="s">
        <v>518</v>
      </c>
      <c r="F196" s="225">
        <v>41533</v>
      </c>
      <c r="G196" s="226">
        <v>1003.4</v>
      </c>
      <c r="H196" s="227">
        <v>1</v>
      </c>
      <c r="I196" s="226"/>
      <c r="J196" s="232" t="s">
        <v>396</v>
      </c>
      <c r="K196" s="229" t="s">
        <v>712</v>
      </c>
      <c r="L196" s="229" t="s">
        <v>577</v>
      </c>
      <c r="M196" s="229" t="s">
        <v>150</v>
      </c>
    </row>
    <row r="197" spans="1:13" s="230" customFormat="1" ht="45" customHeight="1">
      <c r="A197" s="221">
        <v>1</v>
      </c>
      <c r="B197" s="251" t="s">
        <v>1050</v>
      </c>
      <c r="C197" s="232" t="s">
        <v>185</v>
      </c>
      <c r="D197" s="232" t="s">
        <v>927</v>
      </c>
      <c r="E197" s="229" t="s">
        <v>1051</v>
      </c>
      <c r="F197" s="225">
        <v>41883</v>
      </c>
      <c r="G197" s="226">
        <v>1003.4</v>
      </c>
      <c r="H197" s="227">
        <v>1</v>
      </c>
      <c r="I197" s="229"/>
      <c r="J197" s="232" t="s">
        <v>396</v>
      </c>
      <c r="K197" s="229" t="s">
        <v>712</v>
      </c>
      <c r="L197" s="229" t="s">
        <v>577</v>
      </c>
      <c r="M197" s="229" t="s">
        <v>150</v>
      </c>
    </row>
    <row r="198" spans="1:13" s="230" customFormat="1" ht="45" customHeight="1">
      <c r="A198" s="221">
        <v>1</v>
      </c>
      <c r="B198" s="231" t="s">
        <v>495</v>
      </c>
      <c r="C198" s="232" t="s">
        <v>496</v>
      </c>
      <c r="D198" s="232" t="s">
        <v>136</v>
      </c>
      <c r="E198" s="232" t="s">
        <v>437</v>
      </c>
      <c r="F198" s="225">
        <v>40238</v>
      </c>
      <c r="G198" s="226">
        <v>3174.76</v>
      </c>
      <c r="H198" s="227">
        <v>1</v>
      </c>
      <c r="I198" s="226"/>
      <c r="J198" s="232" t="s">
        <v>395</v>
      </c>
      <c r="K198" s="228" t="s">
        <v>712</v>
      </c>
      <c r="L198" s="229" t="s">
        <v>780</v>
      </c>
      <c r="M198" s="229" t="s">
        <v>150</v>
      </c>
    </row>
    <row r="199" spans="1:13" s="230" customFormat="1" ht="45" customHeight="1">
      <c r="A199" s="221">
        <v>1</v>
      </c>
      <c r="B199" s="231" t="s">
        <v>1765</v>
      </c>
      <c r="C199" s="232" t="s">
        <v>1766</v>
      </c>
      <c r="D199" s="232" t="s">
        <v>136</v>
      </c>
      <c r="E199" s="232" t="s">
        <v>130</v>
      </c>
      <c r="F199" s="225">
        <v>40238</v>
      </c>
      <c r="G199" s="226">
        <v>2645.64</v>
      </c>
      <c r="H199" s="227">
        <v>1</v>
      </c>
      <c r="I199" s="226"/>
      <c r="J199" s="253" t="s">
        <v>395</v>
      </c>
      <c r="K199" s="250" t="s">
        <v>712</v>
      </c>
      <c r="L199" s="229" t="s">
        <v>780</v>
      </c>
      <c r="M199" s="229" t="s">
        <v>713</v>
      </c>
    </row>
    <row r="200" spans="1:13" s="230" customFormat="1" ht="45" customHeight="1">
      <c r="A200" s="221">
        <v>1</v>
      </c>
      <c r="B200" s="231" t="s">
        <v>782</v>
      </c>
      <c r="C200" s="232" t="s">
        <v>185</v>
      </c>
      <c r="D200" s="232" t="s">
        <v>109</v>
      </c>
      <c r="E200" s="232" t="s">
        <v>92</v>
      </c>
      <c r="F200" s="225">
        <v>35704</v>
      </c>
      <c r="G200" s="226">
        <v>846.59</v>
      </c>
      <c r="H200" s="227">
        <v>1</v>
      </c>
      <c r="I200" s="226"/>
      <c r="J200" s="232" t="s">
        <v>396</v>
      </c>
      <c r="K200" s="228" t="s">
        <v>712</v>
      </c>
      <c r="L200" s="229" t="s">
        <v>780</v>
      </c>
      <c r="M200" s="229" t="s">
        <v>150</v>
      </c>
    </row>
    <row r="201" spans="1:13" s="230" customFormat="1" ht="45" customHeight="1">
      <c r="A201" s="221">
        <v>1</v>
      </c>
      <c r="B201" s="231" t="s">
        <v>1767</v>
      </c>
      <c r="C201" s="232" t="s">
        <v>446</v>
      </c>
      <c r="D201" s="232" t="s">
        <v>107</v>
      </c>
      <c r="E201" s="232" t="s">
        <v>518</v>
      </c>
      <c r="F201" s="225">
        <v>43388</v>
      </c>
      <c r="G201" s="226">
        <v>952.54</v>
      </c>
      <c r="H201" s="227" t="s">
        <v>1768</v>
      </c>
      <c r="I201" s="226">
        <v>1240.68</v>
      </c>
      <c r="J201" s="232" t="s">
        <v>398</v>
      </c>
      <c r="K201" s="228" t="s">
        <v>1769</v>
      </c>
      <c r="L201" s="229" t="s">
        <v>780</v>
      </c>
      <c r="M201" s="229" t="s">
        <v>150</v>
      </c>
    </row>
    <row r="202" spans="1:13" s="230" customFormat="1" ht="45" customHeight="1">
      <c r="A202" s="221">
        <v>1</v>
      </c>
      <c r="B202" s="231" t="s">
        <v>222</v>
      </c>
      <c r="C202" s="232" t="s">
        <v>754</v>
      </c>
      <c r="D202" s="232" t="s">
        <v>134</v>
      </c>
      <c r="E202" s="232" t="s">
        <v>92</v>
      </c>
      <c r="F202" s="225">
        <v>36206</v>
      </c>
      <c r="G202" s="226">
        <v>521.72</v>
      </c>
      <c r="H202" s="227">
        <v>1</v>
      </c>
      <c r="I202" s="226"/>
      <c r="J202" s="249" t="s">
        <v>396</v>
      </c>
      <c r="K202" s="228" t="s">
        <v>712</v>
      </c>
      <c r="L202" s="229" t="s">
        <v>780</v>
      </c>
      <c r="M202" s="229" t="s">
        <v>713</v>
      </c>
    </row>
    <row r="203" spans="1:13" s="230" customFormat="1" ht="45" customHeight="1">
      <c r="A203" s="221">
        <v>1</v>
      </c>
      <c r="B203" s="231" t="s">
        <v>1770</v>
      </c>
      <c r="C203" s="232" t="s">
        <v>1771</v>
      </c>
      <c r="D203" s="232" t="s">
        <v>127</v>
      </c>
      <c r="E203" s="232" t="s">
        <v>237</v>
      </c>
      <c r="F203" s="225">
        <v>40413</v>
      </c>
      <c r="G203" s="226">
        <v>2034.08</v>
      </c>
      <c r="H203" s="227">
        <v>1</v>
      </c>
      <c r="I203" s="226"/>
      <c r="J203" s="232" t="s">
        <v>396</v>
      </c>
      <c r="K203" s="229" t="s">
        <v>712</v>
      </c>
      <c r="L203" s="229" t="s">
        <v>780</v>
      </c>
      <c r="M203" s="229" t="s">
        <v>150</v>
      </c>
    </row>
    <row r="204" spans="1:13" s="230" customFormat="1" ht="45" customHeight="1">
      <c r="A204" s="221">
        <v>1</v>
      </c>
      <c r="B204" s="231" t="s">
        <v>493</v>
      </c>
      <c r="C204" s="232" t="s">
        <v>1772</v>
      </c>
      <c r="D204" s="232" t="s">
        <v>922</v>
      </c>
      <c r="E204" s="232" t="s">
        <v>130</v>
      </c>
      <c r="F204" s="225">
        <v>40238</v>
      </c>
      <c r="G204" s="226">
        <v>1183</v>
      </c>
      <c r="H204" s="227">
        <v>1</v>
      </c>
      <c r="I204" s="226"/>
      <c r="J204" s="232" t="s">
        <v>396</v>
      </c>
      <c r="K204" s="229" t="s">
        <v>712</v>
      </c>
      <c r="L204" s="229" t="s">
        <v>780</v>
      </c>
      <c r="M204" s="229" t="s">
        <v>150</v>
      </c>
    </row>
    <row r="205" spans="1:13" s="230" customFormat="1" ht="45" customHeight="1">
      <c r="A205" s="221">
        <v>1</v>
      </c>
      <c r="B205" s="231" t="s">
        <v>1773</v>
      </c>
      <c r="C205" s="232" t="s">
        <v>1774</v>
      </c>
      <c r="D205" s="232" t="s">
        <v>1775</v>
      </c>
      <c r="E205" s="232" t="s">
        <v>518</v>
      </c>
      <c r="F205" s="225">
        <v>43252</v>
      </c>
      <c r="G205" s="226">
        <v>521.72</v>
      </c>
      <c r="H205" s="227">
        <v>1</v>
      </c>
      <c r="I205" s="226"/>
      <c r="J205" s="232" t="s">
        <v>398</v>
      </c>
      <c r="K205" s="229" t="s">
        <v>1776</v>
      </c>
      <c r="L205" s="229" t="s">
        <v>780</v>
      </c>
      <c r="M205" s="229" t="s">
        <v>713</v>
      </c>
    </row>
    <row r="206" spans="1:13" s="230" customFormat="1" ht="45" customHeight="1">
      <c r="A206" s="221">
        <v>1</v>
      </c>
      <c r="B206" s="231" t="s">
        <v>1378</v>
      </c>
      <c r="C206" s="232" t="s">
        <v>1379</v>
      </c>
      <c r="D206" s="223" t="s">
        <v>927</v>
      </c>
      <c r="E206" s="232" t="s">
        <v>130</v>
      </c>
      <c r="F206" s="225">
        <v>42629</v>
      </c>
      <c r="G206" s="226">
        <v>1003.4</v>
      </c>
      <c r="H206" s="227">
        <v>1</v>
      </c>
      <c r="I206" s="226"/>
      <c r="J206" s="232" t="s">
        <v>398</v>
      </c>
      <c r="K206" s="228" t="s">
        <v>1380</v>
      </c>
      <c r="L206" s="229" t="s">
        <v>780</v>
      </c>
      <c r="M206" s="229" t="s">
        <v>713</v>
      </c>
    </row>
    <row r="207" spans="1:13" s="230" customFormat="1" ht="45" customHeight="1">
      <c r="A207" s="221">
        <v>1</v>
      </c>
      <c r="B207" s="251" t="s">
        <v>1777</v>
      </c>
      <c r="C207" s="232" t="s">
        <v>1772</v>
      </c>
      <c r="D207" s="232" t="s">
        <v>927</v>
      </c>
      <c r="E207" s="232" t="s">
        <v>130</v>
      </c>
      <c r="F207" s="225">
        <v>43103</v>
      </c>
      <c r="G207" s="226">
        <v>802.72</v>
      </c>
      <c r="H207" s="227">
        <v>1</v>
      </c>
      <c r="I207" s="229"/>
      <c r="J207" s="232" t="s">
        <v>398</v>
      </c>
      <c r="K207" s="229" t="s">
        <v>1778</v>
      </c>
      <c r="L207" s="229" t="s">
        <v>780</v>
      </c>
      <c r="M207" s="229" t="s">
        <v>713</v>
      </c>
    </row>
    <row r="208" spans="1:13" s="230" customFormat="1" ht="45" customHeight="1">
      <c r="A208" s="221">
        <v>1</v>
      </c>
      <c r="B208" s="231" t="s">
        <v>1779</v>
      </c>
      <c r="C208" s="232" t="s">
        <v>1780</v>
      </c>
      <c r="D208" s="232" t="s">
        <v>127</v>
      </c>
      <c r="E208" s="232" t="s">
        <v>508</v>
      </c>
      <c r="F208" s="225">
        <v>43252</v>
      </c>
      <c r="G208" s="226">
        <v>2034.08</v>
      </c>
      <c r="H208" s="227">
        <v>1</v>
      </c>
      <c r="I208" s="226"/>
      <c r="J208" s="232" t="s">
        <v>395</v>
      </c>
      <c r="K208" s="229" t="s">
        <v>712</v>
      </c>
      <c r="L208" s="229" t="s">
        <v>780</v>
      </c>
      <c r="M208" s="229" t="s">
        <v>713</v>
      </c>
    </row>
    <row r="209" spans="1:13" s="230" customFormat="1" ht="45" customHeight="1">
      <c r="A209" s="221">
        <v>1</v>
      </c>
      <c r="B209" s="231" t="s">
        <v>269</v>
      </c>
      <c r="C209" s="232" t="s">
        <v>185</v>
      </c>
      <c r="D209" s="232" t="s">
        <v>110</v>
      </c>
      <c r="E209" s="232" t="s">
        <v>108</v>
      </c>
      <c r="F209" s="225">
        <v>34943</v>
      </c>
      <c r="G209" s="226">
        <v>715.02</v>
      </c>
      <c r="H209" s="227">
        <v>1</v>
      </c>
      <c r="I209" s="226"/>
      <c r="J209" s="232" t="s">
        <v>396</v>
      </c>
      <c r="K209" s="228" t="s">
        <v>712</v>
      </c>
      <c r="L209" s="229" t="s">
        <v>780</v>
      </c>
      <c r="M209" s="229" t="s">
        <v>150</v>
      </c>
    </row>
    <row r="210" spans="1:13" s="230" customFormat="1" ht="45" customHeight="1">
      <c r="A210" s="221">
        <v>1</v>
      </c>
      <c r="B210" s="231" t="s">
        <v>1781</v>
      </c>
      <c r="C210" s="232" t="s">
        <v>1782</v>
      </c>
      <c r="D210" s="232" t="s">
        <v>149</v>
      </c>
      <c r="E210" s="232" t="s">
        <v>130</v>
      </c>
      <c r="F210" s="225">
        <v>43028</v>
      </c>
      <c r="G210" s="226">
        <v>846.59</v>
      </c>
      <c r="H210" s="227" t="s">
        <v>165</v>
      </c>
      <c r="I210" s="226">
        <v>804.26</v>
      </c>
      <c r="J210" s="232" t="s">
        <v>398</v>
      </c>
      <c r="K210" s="229" t="s">
        <v>1783</v>
      </c>
      <c r="L210" s="229" t="s">
        <v>780</v>
      </c>
      <c r="M210" s="229" t="s">
        <v>150</v>
      </c>
    </row>
    <row r="211" spans="1:13" s="230" customFormat="1" ht="45" customHeight="1">
      <c r="A211" s="221">
        <v>1</v>
      </c>
      <c r="B211" s="231" t="s">
        <v>1392</v>
      </c>
      <c r="C211" s="232" t="s">
        <v>1782</v>
      </c>
      <c r="D211" s="232" t="s">
        <v>154</v>
      </c>
      <c r="E211" s="232" t="s">
        <v>95</v>
      </c>
      <c r="F211" s="225">
        <v>42401</v>
      </c>
      <c r="G211" s="226">
        <v>903.06</v>
      </c>
      <c r="H211" s="227">
        <v>1</v>
      </c>
      <c r="I211" s="226">
        <v>903.06</v>
      </c>
      <c r="J211" s="232" t="s">
        <v>398</v>
      </c>
      <c r="K211" s="228" t="s">
        <v>1394</v>
      </c>
      <c r="L211" s="229" t="s">
        <v>780</v>
      </c>
      <c r="M211" s="229" t="s">
        <v>150</v>
      </c>
    </row>
    <row r="212" spans="1:13" s="230" customFormat="1" ht="45" customHeight="1">
      <c r="A212" s="221">
        <v>1</v>
      </c>
      <c r="B212" s="263" t="s">
        <v>1043</v>
      </c>
      <c r="C212" s="232" t="s">
        <v>1782</v>
      </c>
      <c r="D212" s="223" t="s">
        <v>922</v>
      </c>
      <c r="E212" s="223" t="s">
        <v>511</v>
      </c>
      <c r="F212" s="225">
        <v>41610</v>
      </c>
      <c r="G212" s="226">
        <v>1240.68</v>
      </c>
      <c r="H212" s="227">
        <v>1</v>
      </c>
      <c r="I212" s="226"/>
      <c r="J212" s="232" t="s">
        <v>396</v>
      </c>
      <c r="K212" s="228" t="s">
        <v>712</v>
      </c>
      <c r="L212" s="229" t="s">
        <v>780</v>
      </c>
      <c r="M212" s="229" t="s">
        <v>713</v>
      </c>
    </row>
    <row r="213" spans="1:13" s="230" customFormat="1" ht="45" customHeight="1">
      <c r="A213" s="221">
        <v>1</v>
      </c>
      <c r="B213" s="222" t="s">
        <v>578</v>
      </c>
      <c r="C213" s="232" t="s">
        <v>1784</v>
      </c>
      <c r="D213" s="223" t="s">
        <v>1701</v>
      </c>
      <c r="E213" s="223" t="s">
        <v>130</v>
      </c>
      <c r="F213" s="225">
        <v>40695</v>
      </c>
      <c r="G213" s="226">
        <v>1373.12</v>
      </c>
      <c r="H213" s="227">
        <v>1</v>
      </c>
      <c r="I213" s="226"/>
      <c r="J213" s="223" t="s">
        <v>396</v>
      </c>
      <c r="K213" s="228" t="s">
        <v>712</v>
      </c>
      <c r="L213" s="229" t="s">
        <v>780</v>
      </c>
      <c r="M213" s="229" t="s">
        <v>150</v>
      </c>
    </row>
    <row r="214" spans="1:13" s="230" customFormat="1" ht="45" customHeight="1">
      <c r="A214" s="221">
        <v>1</v>
      </c>
      <c r="B214" s="231" t="s">
        <v>126</v>
      </c>
      <c r="C214" s="223" t="s">
        <v>1785</v>
      </c>
      <c r="D214" s="232" t="s">
        <v>144</v>
      </c>
      <c r="E214" s="232" t="s">
        <v>437</v>
      </c>
      <c r="F214" s="225">
        <v>40057</v>
      </c>
      <c r="G214" s="226">
        <v>2380.77</v>
      </c>
      <c r="H214" s="227" t="s">
        <v>102</v>
      </c>
      <c r="I214" s="226"/>
      <c r="J214" s="232" t="s">
        <v>395</v>
      </c>
      <c r="K214" s="228" t="s">
        <v>712</v>
      </c>
      <c r="L214" s="229" t="s">
        <v>780</v>
      </c>
      <c r="M214" s="229" t="s">
        <v>150</v>
      </c>
    </row>
    <row r="215" spans="1:13" s="230" customFormat="1" ht="45" customHeight="1">
      <c r="A215" s="221">
        <v>1</v>
      </c>
      <c r="B215" s="231" t="s">
        <v>690</v>
      </c>
      <c r="C215" s="232" t="s">
        <v>185</v>
      </c>
      <c r="D215" s="232" t="s">
        <v>112</v>
      </c>
      <c r="E215" s="232" t="s">
        <v>660</v>
      </c>
      <c r="F215" s="225">
        <v>40787</v>
      </c>
      <c r="G215" s="226">
        <v>641.11</v>
      </c>
      <c r="H215" s="227">
        <v>1</v>
      </c>
      <c r="I215" s="264"/>
      <c r="J215" s="232" t="s">
        <v>396</v>
      </c>
      <c r="K215" s="228" t="s">
        <v>712</v>
      </c>
      <c r="L215" s="229" t="s">
        <v>780</v>
      </c>
      <c r="M215" s="229" t="s">
        <v>150</v>
      </c>
    </row>
    <row r="216" spans="1:13" s="230" customFormat="1" ht="45" customHeight="1">
      <c r="A216" s="221">
        <v>1</v>
      </c>
      <c r="B216" s="231" t="s">
        <v>588</v>
      </c>
      <c r="C216" s="232" t="s">
        <v>1786</v>
      </c>
      <c r="D216" s="232" t="s">
        <v>922</v>
      </c>
      <c r="E216" s="232" t="s">
        <v>589</v>
      </c>
      <c r="F216" s="225">
        <v>40352</v>
      </c>
      <c r="G216" s="226">
        <v>1240.68</v>
      </c>
      <c r="H216" s="227">
        <v>1</v>
      </c>
      <c r="I216" s="226"/>
      <c r="J216" s="232" t="s">
        <v>396</v>
      </c>
      <c r="K216" s="229" t="s">
        <v>712</v>
      </c>
      <c r="L216" s="229" t="s">
        <v>780</v>
      </c>
      <c r="M216" s="229" t="s">
        <v>150</v>
      </c>
    </row>
    <row r="217" spans="1:13" s="230" customFormat="1" ht="45" customHeight="1">
      <c r="A217" s="221">
        <v>1</v>
      </c>
      <c r="B217" s="231" t="s">
        <v>883</v>
      </c>
      <c r="C217" s="232" t="s">
        <v>1786</v>
      </c>
      <c r="D217" s="232" t="s">
        <v>112</v>
      </c>
      <c r="E217" s="232" t="s">
        <v>92</v>
      </c>
      <c r="F217" s="225">
        <v>40302</v>
      </c>
      <c r="G217" s="226">
        <v>641.11</v>
      </c>
      <c r="H217" s="227">
        <v>1</v>
      </c>
      <c r="I217" s="226"/>
      <c r="J217" s="232" t="s">
        <v>396</v>
      </c>
      <c r="K217" s="228" t="s">
        <v>712</v>
      </c>
      <c r="L217" s="232" t="s">
        <v>780</v>
      </c>
      <c r="M217" s="229" t="s">
        <v>713</v>
      </c>
    </row>
    <row r="218" spans="1:13" s="230" customFormat="1" ht="45" customHeight="1">
      <c r="A218" s="221">
        <v>1</v>
      </c>
      <c r="B218" s="231" t="s">
        <v>1136</v>
      </c>
      <c r="C218" s="232" t="s">
        <v>1787</v>
      </c>
      <c r="D218" s="232" t="s">
        <v>1788</v>
      </c>
      <c r="E218" s="232" t="s">
        <v>450</v>
      </c>
      <c r="F218" s="225">
        <v>42386</v>
      </c>
      <c r="G218" s="226">
        <v>1240</v>
      </c>
      <c r="H218" s="227">
        <v>6</v>
      </c>
      <c r="I218" s="226">
        <v>930</v>
      </c>
      <c r="J218" s="232" t="s">
        <v>398</v>
      </c>
      <c r="K218" s="228" t="s">
        <v>1789</v>
      </c>
      <c r="L218" s="232" t="s">
        <v>780</v>
      </c>
      <c r="M218" s="229" t="s">
        <v>150</v>
      </c>
    </row>
    <row r="219" spans="1:13" s="230" customFormat="1" ht="45" customHeight="1">
      <c r="A219" s="221">
        <v>1</v>
      </c>
      <c r="B219" s="222" t="s">
        <v>789</v>
      </c>
      <c r="C219" s="223" t="s">
        <v>1790</v>
      </c>
      <c r="D219" s="223" t="s">
        <v>1674</v>
      </c>
      <c r="E219" s="223" t="s">
        <v>1791</v>
      </c>
      <c r="F219" s="225">
        <v>41334</v>
      </c>
      <c r="G219" s="226">
        <v>919.14</v>
      </c>
      <c r="H219" s="227">
        <v>1</v>
      </c>
      <c r="I219" s="226"/>
      <c r="J219" s="232" t="s">
        <v>396</v>
      </c>
      <c r="K219" s="228" t="s">
        <v>712</v>
      </c>
      <c r="L219" s="229" t="s">
        <v>780</v>
      </c>
      <c r="M219" s="229" t="s">
        <v>150</v>
      </c>
    </row>
    <row r="220" spans="1:13" s="230" customFormat="1" ht="45" customHeight="1">
      <c r="A220" s="221">
        <v>1</v>
      </c>
      <c r="B220" s="231" t="s">
        <v>1792</v>
      </c>
      <c r="C220" s="232" t="s">
        <v>1786</v>
      </c>
      <c r="D220" s="232" t="s">
        <v>151</v>
      </c>
      <c r="E220" s="232" t="s">
        <v>1793</v>
      </c>
      <c r="F220" s="225">
        <v>43283</v>
      </c>
      <c r="G220" s="226">
        <v>719.6</v>
      </c>
      <c r="H220" s="227">
        <v>1</v>
      </c>
      <c r="I220" s="232"/>
      <c r="J220" s="232" t="s">
        <v>398</v>
      </c>
      <c r="K220" s="228" t="s">
        <v>1794</v>
      </c>
      <c r="L220" s="232" t="s">
        <v>780</v>
      </c>
      <c r="M220" s="232" t="s">
        <v>713</v>
      </c>
    </row>
    <row r="221" spans="1:13" s="230" customFormat="1" ht="45" customHeight="1">
      <c r="A221" s="221">
        <v>1</v>
      </c>
      <c r="B221" s="231" t="s">
        <v>1071</v>
      </c>
      <c r="C221" s="232" t="s">
        <v>1786</v>
      </c>
      <c r="D221" s="232" t="s">
        <v>110</v>
      </c>
      <c r="E221" s="232" t="s">
        <v>103</v>
      </c>
      <c r="F221" s="225">
        <v>42298</v>
      </c>
      <c r="G221" s="226">
        <v>715.02</v>
      </c>
      <c r="H221" s="227">
        <v>1</v>
      </c>
      <c r="I221" s="232"/>
      <c r="J221" s="232" t="s">
        <v>396</v>
      </c>
      <c r="K221" s="228" t="s">
        <v>712</v>
      </c>
      <c r="L221" s="232" t="s">
        <v>780</v>
      </c>
      <c r="M221" s="232" t="s">
        <v>713</v>
      </c>
    </row>
    <row r="222" spans="1:13" s="230" customFormat="1" ht="45" customHeight="1">
      <c r="A222" s="221">
        <v>1</v>
      </c>
      <c r="B222" s="231" t="s">
        <v>1795</v>
      </c>
      <c r="C222" s="232" t="s">
        <v>185</v>
      </c>
      <c r="D222" s="232" t="s">
        <v>134</v>
      </c>
      <c r="E222" s="232" t="s">
        <v>95</v>
      </c>
      <c r="F222" s="225">
        <v>43252</v>
      </c>
      <c r="G222" s="226">
        <v>521.72</v>
      </c>
      <c r="H222" s="227">
        <v>1</v>
      </c>
      <c r="I222" s="226"/>
      <c r="J222" s="232" t="s">
        <v>398</v>
      </c>
      <c r="K222" s="228" t="s">
        <v>1769</v>
      </c>
      <c r="L222" s="229" t="s">
        <v>780</v>
      </c>
      <c r="M222" s="229" t="s">
        <v>713</v>
      </c>
    </row>
    <row r="223" spans="1:13" s="230" customFormat="1" ht="45" customHeight="1">
      <c r="A223" s="221">
        <v>1</v>
      </c>
      <c r="B223" s="231" t="s">
        <v>1059</v>
      </c>
      <c r="C223" s="232" t="s">
        <v>1796</v>
      </c>
      <c r="D223" s="232" t="s">
        <v>955</v>
      </c>
      <c r="E223" s="232" t="s">
        <v>1061</v>
      </c>
      <c r="F223" s="225">
        <v>40299</v>
      </c>
      <c r="G223" s="226">
        <v>1836.02</v>
      </c>
      <c r="H223" s="227">
        <v>1</v>
      </c>
      <c r="I223" s="226"/>
      <c r="J223" s="232" t="s">
        <v>396</v>
      </c>
      <c r="K223" s="228" t="s">
        <v>712</v>
      </c>
      <c r="L223" s="229" t="s">
        <v>780</v>
      </c>
      <c r="M223" s="229" t="s">
        <v>150</v>
      </c>
    </row>
    <row r="224" spans="1:13" s="230" customFormat="1" ht="45" customHeight="1">
      <c r="A224" s="221">
        <v>1</v>
      </c>
      <c r="B224" s="231" t="s">
        <v>1797</v>
      </c>
      <c r="C224" s="232" t="s">
        <v>1798</v>
      </c>
      <c r="D224" s="232" t="s">
        <v>151</v>
      </c>
      <c r="E224" s="232" t="s">
        <v>130</v>
      </c>
      <c r="F224" s="225">
        <v>43132</v>
      </c>
      <c r="G224" s="226">
        <v>868.47</v>
      </c>
      <c r="H224" s="227">
        <v>1</v>
      </c>
      <c r="I224" s="226"/>
      <c r="J224" s="232" t="s">
        <v>398</v>
      </c>
      <c r="K224" s="228" t="s">
        <v>1394</v>
      </c>
      <c r="L224" s="229" t="s">
        <v>780</v>
      </c>
      <c r="M224" s="229" t="s">
        <v>150</v>
      </c>
    </row>
    <row r="225" spans="1:13" s="230" customFormat="1" ht="45" customHeight="1">
      <c r="A225" s="221">
        <v>1</v>
      </c>
      <c r="B225" s="231" t="s">
        <v>272</v>
      </c>
      <c r="C225" s="232" t="s">
        <v>1799</v>
      </c>
      <c r="D225" s="232" t="s">
        <v>927</v>
      </c>
      <c r="E225" s="232" t="s">
        <v>138</v>
      </c>
      <c r="F225" s="225">
        <v>35726</v>
      </c>
      <c r="G225" s="226">
        <v>1003.4</v>
      </c>
      <c r="H225" s="227">
        <v>1</v>
      </c>
      <c r="I225" s="226"/>
      <c r="J225" s="232" t="s">
        <v>396</v>
      </c>
      <c r="K225" s="228" t="s">
        <v>712</v>
      </c>
      <c r="L225" s="229" t="s">
        <v>780</v>
      </c>
      <c r="M225" s="229" t="s">
        <v>150</v>
      </c>
    </row>
    <row r="226" spans="1:13" s="230" customFormat="1" ht="45" customHeight="1">
      <c r="A226" s="221">
        <v>1</v>
      </c>
      <c r="B226" s="231" t="s">
        <v>243</v>
      </c>
      <c r="C226" s="232" t="s">
        <v>1800</v>
      </c>
      <c r="D226" s="232" t="s">
        <v>922</v>
      </c>
      <c r="E226" s="232" t="s">
        <v>138</v>
      </c>
      <c r="F226" s="225">
        <v>33884</v>
      </c>
      <c r="G226" s="226">
        <v>1240.68</v>
      </c>
      <c r="H226" s="227">
        <v>1</v>
      </c>
      <c r="I226" s="226"/>
      <c r="J226" s="232" t="s">
        <v>396</v>
      </c>
      <c r="K226" s="228" t="s">
        <v>712</v>
      </c>
      <c r="L226" s="229" t="s">
        <v>780</v>
      </c>
      <c r="M226" s="229" t="s">
        <v>150</v>
      </c>
    </row>
    <row r="227" spans="1:13" s="230" customFormat="1" ht="45" customHeight="1">
      <c r="A227" s="221">
        <v>1</v>
      </c>
      <c r="B227" s="231" t="s">
        <v>13</v>
      </c>
      <c r="C227" s="232" t="s">
        <v>1800</v>
      </c>
      <c r="D227" s="232" t="s">
        <v>927</v>
      </c>
      <c r="E227" s="232" t="s">
        <v>565</v>
      </c>
      <c r="F227" s="225">
        <v>38995</v>
      </c>
      <c r="G227" s="226">
        <v>1003.4</v>
      </c>
      <c r="H227" s="227">
        <v>1</v>
      </c>
      <c r="I227" s="226"/>
      <c r="J227" s="232" t="s">
        <v>396</v>
      </c>
      <c r="K227" s="228" t="s">
        <v>712</v>
      </c>
      <c r="L227" s="229" t="s">
        <v>780</v>
      </c>
      <c r="M227" s="229" t="s">
        <v>150</v>
      </c>
    </row>
    <row r="228" spans="1:13" s="230" customFormat="1" ht="45" customHeight="1">
      <c r="A228" s="221">
        <v>1</v>
      </c>
      <c r="B228" s="231" t="s">
        <v>795</v>
      </c>
      <c r="C228" s="232" t="s">
        <v>1800</v>
      </c>
      <c r="D228" s="232" t="s">
        <v>922</v>
      </c>
      <c r="E228" s="232" t="s">
        <v>130</v>
      </c>
      <c r="F228" s="225">
        <v>41155</v>
      </c>
      <c r="G228" s="226">
        <v>1334.58</v>
      </c>
      <c r="H228" s="227">
        <v>4</v>
      </c>
      <c r="I228" s="226">
        <f>1334.58*0.85</f>
        <v>1134.3929999999998</v>
      </c>
      <c r="J228" s="232" t="s">
        <v>396</v>
      </c>
      <c r="K228" s="228" t="s">
        <v>712</v>
      </c>
      <c r="L228" s="229" t="s">
        <v>780</v>
      </c>
      <c r="M228" s="229" t="s">
        <v>713</v>
      </c>
    </row>
    <row r="229" spans="1:13" s="230" customFormat="1" ht="45" customHeight="1">
      <c r="A229" s="221">
        <v>1</v>
      </c>
      <c r="B229" s="222" t="s">
        <v>1801</v>
      </c>
      <c r="C229" s="232" t="s">
        <v>1802</v>
      </c>
      <c r="D229" s="223" t="s">
        <v>927</v>
      </c>
      <c r="E229" s="223" t="s">
        <v>130</v>
      </c>
      <c r="F229" s="225">
        <v>41197</v>
      </c>
      <c r="G229" s="226">
        <v>1003.4</v>
      </c>
      <c r="H229" s="227">
        <v>1</v>
      </c>
      <c r="I229" s="226">
        <v>1003.4</v>
      </c>
      <c r="J229" s="232" t="s">
        <v>396</v>
      </c>
      <c r="K229" s="229" t="s">
        <v>712</v>
      </c>
      <c r="L229" s="229" t="s">
        <v>780</v>
      </c>
      <c r="M229" s="229" t="s">
        <v>150</v>
      </c>
    </row>
    <row r="230" spans="1:13" s="230" customFormat="1" ht="45" customHeight="1">
      <c r="A230" s="221">
        <v>1</v>
      </c>
      <c r="B230" s="231" t="s">
        <v>1803</v>
      </c>
      <c r="C230" s="232" t="s">
        <v>1799</v>
      </c>
      <c r="D230" s="232" t="s">
        <v>151</v>
      </c>
      <c r="E230" s="232" t="s">
        <v>1804</v>
      </c>
      <c r="F230" s="225">
        <v>43252</v>
      </c>
      <c r="G230" s="226">
        <v>719.6</v>
      </c>
      <c r="H230" s="227">
        <v>1</v>
      </c>
      <c r="I230" s="226"/>
      <c r="J230" s="232" t="s">
        <v>398</v>
      </c>
      <c r="K230" s="228" t="s">
        <v>1394</v>
      </c>
      <c r="L230" s="229" t="s">
        <v>780</v>
      </c>
      <c r="M230" s="229" t="s">
        <v>713</v>
      </c>
    </row>
    <row r="231" spans="1:13" s="230" customFormat="1" ht="45" customHeight="1">
      <c r="A231" s="221">
        <v>1</v>
      </c>
      <c r="B231" s="251" t="s">
        <v>1805</v>
      </c>
      <c r="C231" s="229" t="s">
        <v>1806</v>
      </c>
      <c r="D231" s="232" t="s">
        <v>927</v>
      </c>
      <c r="E231" s="229" t="s">
        <v>1082</v>
      </c>
      <c r="F231" s="225">
        <v>42009</v>
      </c>
      <c r="G231" s="265">
        <v>1003.4</v>
      </c>
      <c r="H231" s="227">
        <v>1</v>
      </c>
      <c r="I231" s="229"/>
      <c r="J231" s="232" t="s">
        <v>398</v>
      </c>
      <c r="K231" s="228" t="s">
        <v>1789</v>
      </c>
      <c r="L231" s="229" t="s">
        <v>1073</v>
      </c>
      <c r="M231" s="229" t="s">
        <v>150</v>
      </c>
    </row>
    <row r="232" spans="1:13" s="230" customFormat="1" ht="45" customHeight="1">
      <c r="A232" s="221">
        <v>1</v>
      </c>
      <c r="B232" s="231" t="s">
        <v>1052</v>
      </c>
      <c r="C232" s="223" t="s">
        <v>787</v>
      </c>
      <c r="D232" s="229" t="s">
        <v>136</v>
      </c>
      <c r="E232" s="232" t="s">
        <v>237</v>
      </c>
      <c r="F232" s="225">
        <v>41645</v>
      </c>
      <c r="G232" s="226">
        <v>2645.64</v>
      </c>
      <c r="H232" s="227">
        <v>1</v>
      </c>
      <c r="I232" s="229"/>
      <c r="J232" s="229" t="s">
        <v>395</v>
      </c>
      <c r="K232" s="228" t="s">
        <v>712</v>
      </c>
      <c r="L232" s="229" t="s">
        <v>780</v>
      </c>
      <c r="M232" s="229" t="s">
        <v>150</v>
      </c>
    </row>
    <row r="233" spans="1:13" s="230" customFormat="1" ht="45" customHeight="1">
      <c r="A233" s="221">
        <v>1</v>
      </c>
      <c r="B233" s="231" t="s">
        <v>1807</v>
      </c>
      <c r="C233" s="232" t="s">
        <v>1808</v>
      </c>
      <c r="D233" s="232" t="s">
        <v>927</v>
      </c>
      <c r="E233" s="232" t="s">
        <v>1809</v>
      </c>
      <c r="F233" s="225">
        <v>43103</v>
      </c>
      <c r="G233" s="226">
        <v>802.72</v>
      </c>
      <c r="H233" s="227">
        <v>1</v>
      </c>
      <c r="I233" s="226"/>
      <c r="J233" s="232" t="s">
        <v>398</v>
      </c>
      <c r="K233" s="228" t="s">
        <v>1810</v>
      </c>
      <c r="L233" s="229" t="s">
        <v>780</v>
      </c>
      <c r="M233" s="229" t="s">
        <v>150</v>
      </c>
    </row>
    <row r="234" spans="1:13" s="230" customFormat="1" ht="45" customHeight="1">
      <c r="A234" s="221">
        <v>1</v>
      </c>
      <c r="B234" s="231" t="s">
        <v>864</v>
      </c>
      <c r="C234" s="232" t="s">
        <v>1811</v>
      </c>
      <c r="D234" s="232" t="s">
        <v>922</v>
      </c>
      <c r="E234" s="232" t="s">
        <v>1191</v>
      </c>
      <c r="F234" s="225">
        <v>41031</v>
      </c>
      <c r="G234" s="226">
        <v>1240.68</v>
      </c>
      <c r="H234" s="227">
        <v>1</v>
      </c>
      <c r="I234" s="226"/>
      <c r="J234" s="232" t="s">
        <v>396</v>
      </c>
      <c r="K234" s="228" t="s">
        <v>712</v>
      </c>
      <c r="L234" s="229" t="s">
        <v>780</v>
      </c>
      <c r="M234" s="229" t="s">
        <v>150</v>
      </c>
    </row>
    <row r="235" spans="1:13" s="230" customFormat="1" ht="45" customHeight="1">
      <c r="A235" s="221">
        <v>1</v>
      </c>
      <c r="B235" s="231" t="s">
        <v>204</v>
      </c>
      <c r="C235" s="232" t="s">
        <v>1812</v>
      </c>
      <c r="D235" s="232" t="s">
        <v>927</v>
      </c>
      <c r="E235" s="232" t="s">
        <v>1388</v>
      </c>
      <c r="F235" s="225">
        <v>34001</v>
      </c>
      <c r="G235" s="226">
        <v>1006.4</v>
      </c>
      <c r="H235" s="227">
        <v>1</v>
      </c>
      <c r="I235" s="226"/>
      <c r="J235" s="232" t="s">
        <v>396</v>
      </c>
      <c r="K235" s="228" t="s">
        <v>712</v>
      </c>
      <c r="L235" s="229" t="s">
        <v>780</v>
      </c>
      <c r="M235" s="229" t="s">
        <v>150</v>
      </c>
    </row>
    <row r="236" spans="1:13" s="230" customFormat="1" ht="45" customHeight="1">
      <c r="A236" s="221">
        <v>1</v>
      </c>
      <c r="B236" s="231" t="s">
        <v>580</v>
      </c>
      <c r="C236" s="232" t="s">
        <v>1813</v>
      </c>
      <c r="D236" s="232" t="s">
        <v>922</v>
      </c>
      <c r="E236" s="232" t="s">
        <v>562</v>
      </c>
      <c r="F236" s="225">
        <v>40238</v>
      </c>
      <c r="G236" s="226">
        <v>1240.68</v>
      </c>
      <c r="H236" s="227">
        <v>2</v>
      </c>
      <c r="I236" s="226">
        <v>1178.6500000000001</v>
      </c>
      <c r="J236" s="232" t="s">
        <v>396</v>
      </c>
      <c r="K236" s="228" t="s">
        <v>712</v>
      </c>
      <c r="L236" s="229" t="s">
        <v>780</v>
      </c>
      <c r="M236" s="229" t="s">
        <v>713</v>
      </c>
    </row>
    <row r="237" spans="1:13" s="230" customFormat="1" ht="45" customHeight="1">
      <c r="A237" s="221">
        <v>1</v>
      </c>
      <c r="B237" s="231" t="s">
        <v>451</v>
      </c>
      <c r="C237" s="232" t="s">
        <v>1382</v>
      </c>
      <c r="D237" s="232" t="s">
        <v>136</v>
      </c>
      <c r="E237" s="232" t="s">
        <v>130</v>
      </c>
      <c r="F237" s="225">
        <v>40021</v>
      </c>
      <c r="G237" s="226">
        <v>2380.77</v>
      </c>
      <c r="H237" s="227">
        <v>1</v>
      </c>
      <c r="I237" s="226"/>
      <c r="J237" s="232" t="s">
        <v>398</v>
      </c>
      <c r="K237" s="228" t="s">
        <v>1383</v>
      </c>
      <c r="L237" s="229" t="s">
        <v>780</v>
      </c>
      <c r="M237" s="229" t="s">
        <v>150</v>
      </c>
    </row>
    <row r="238" spans="1:13" s="230" customFormat="1" ht="45" customHeight="1">
      <c r="A238" s="221">
        <v>1</v>
      </c>
      <c r="B238" s="231" t="s">
        <v>1199</v>
      </c>
      <c r="C238" s="232" t="s">
        <v>1812</v>
      </c>
      <c r="D238" s="232" t="s">
        <v>927</v>
      </c>
      <c r="E238" s="232" t="s">
        <v>1386</v>
      </c>
      <c r="F238" s="225">
        <v>41204</v>
      </c>
      <c r="G238" s="226">
        <v>1003.4</v>
      </c>
      <c r="H238" s="227">
        <v>1</v>
      </c>
      <c r="I238" s="226"/>
      <c r="J238" s="232" t="s">
        <v>396</v>
      </c>
      <c r="K238" s="228" t="s">
        <v>712</v>
      </c>
      <c r="L238" s="229" t="s">
        <v>780</v>
      </c>
      <c r="M238" s="229" t="s">
        <v>150</v>
      </c>
    </row>
    <row r="239" spans="1:13" s="230" customFormat="1" ht="45" customHeight="1">
      <c r="A239" s="221">
        <v>1</v>
      </c>
      <c r="B239" s="231" t="s">
        <v>75</v>
      </c>
      <c r="C239" s="232" t="s">
        <v>1814</v>
      </c>
      <c r="D239" s="232" t="s">
        <v>922</v>
      </c>
      <c r="E239" s="232" t="s">
        <v>584</v>
      </c>
      <c r="F239" s="225">
        <v>36497</v>
      </c>
      <c r="G239" s="226">
        <v>1334.58</v>
      </c>
      <c r="H239" s="227">
        <v>1</v>
      </c>
      <c r="I239" s="226"/>
      <c r="J239" s="232" t="s">
        <v>396</v>
      </c>
      <c r="K239" s="228" t="s">
        <v>712</v>
      </c>
      <c r="L239" s="229" t="s">
        <v>780</v>
      </c>
      <c r="M239" s="229" t="s">
        <v>150</v>
      </c>
    </row>
    <row r="240" spans="1:13" s="230" customFormat="1" ht="45" customHeight="1">
      <c r="A240" s="221">
        <v>1</v>
      </c>
      <c r="B240" s="231" t="s">
        <v>1384</v>
      </c>
      <c r="C240" s="232" t="s">
        <v>1815</v>
      </c>
      <c r="D240" s="232" t="s">
        <v>952</v>
      </c>
      <c r="E240" s="232" t="s">
        <v>104</v>
      </c>
      <c r="F240" s="225">
        <v>42423</v>
      </c>
      <c r="G240" s="226">
        <v>1108.25</v>
      </c>
      <c r="H240" s="227">
        <v>1</v>
      </c>
      <c r="I240" s="226"/>
      <c r="J240" s="232" t="s">
        <v>398</v>
      </c>
      <c r="K240" s="229" t="s">
        <v>1816</v>
      </c>
      <c r="L240" s="229" t="s">
        <v>780</v>
      </c>
      <c r="M240" s="229" t="s">
        <v>713</v>
      </c>
    </row>
    <row r="241" spans="1:13" s="230" customFormat="1" ht="45" customHeight="1">
      <c r="A241" s="221">
        <v>1</v>
      </c>
      <c r="B241" s="231" t="s">
        <v>1817</v>
      </c>
      <c r="C241" s="232" t="s">
        <v>185</v>
      </c>
      <c r="D241" s="232" t="s">
        <v>1818</v>
      </c>
      <c r="E241" s="232" t="s">
        <v>1819</v>
      </c>
      <c r="F241" s="225">
        <v>43256</v>
      </c>
      <c r="G241" s="226">
        <v>521.72</v>
      </c>
      <c r="H241" s="227">
        <v>1</v>
      </c>
      <c r="I241" s="226"/>
      <c r="J241" s="232" t="s">
        <v>398</v>
      </c>
      <c r="K241" s="229" t="s">
        <v>1810</v>
      </c>
      <c r="L241" s="229" t="s">
        <v>780</v>
      </c>
      <c r="M241" s="229" t="s">
        <v>713</v>
      </c>
    </row>
    <row r="242" spans="1:13" s="230" customFormat="1" ht="45" customHeight="1">
      <c r="A242" s="221">
        <v>1</v>
      </c>
      <c r="B242" s="231" t="s">
        <v>1057</v>
      </c>
      <c r="C242" s="232" t="s">
        <v>1820</v>
      </c>
      <c r="D242" s="232" t="s">
        <v>136</v>
      </c>
      <c r="E242" s="232" t="s">
        <v>878</v>
      </c>
      <c r="F242" s="225">
        <v>41563</v>
      </c>
      <c r="G242" s="226">
        <v>2645.64</v>
      </c>
      <c r="H242" s="227">
        <v>1</v>
      </c>
      <c r="I242" s="226"/>
      <c r="J242" s="232" t="s">
        <v>395</v>
      </c>
      <c r="K242" s="228" t="s">
        <v>712</v>
      </c>
      <c r="L242" s="229" t="s">
        <v>1821</v>
      </c>
      <c r="M242" s="229" t="s">
        <v>150</v>
      </c>
    </row>
    <row r="243" spans="1:13" s="230" customFormat="1" ht="45" customHeight="1">
      <c r="A243" s="221">
        <v>1</v>
      </c>
      <c r="B243" s="231" t="s">
        <v>1822</v>
      </c>
      <c r="C243" s="232" t="s">
        <v>185</v>
      </c>
      <c r="D243" s="232" t="s">
        <v>121</v>
      </c>
      <c r="E243" s="232" t="s">
        <v>1823</v>
      </c>
      <c r="F243" s="225">
        <v>43210</v>
      </c>
      <c r="G243" s="226">
        <v>490.6</v>
      </c>
      <c r="H243" s="227">
        <v>1</v>
      </c>
      <c r="I243" s="226"/>
      <c r="J243" s="232" t="s">
        <v>396</v>
      </c>
      <c r="K243" s="228" t="s">
        <v>712</v>
      </c>
      <c r="L243" s="229" t="s">
        <v>1821</v>
      </c>
      <c r="M243" s="229" t="s">
        <v>150</v>
      </c>
    </row>
    <row r="244" spans="1:13" s="230" customFormat="1" ht="45" customHeight="1">
      <c r="A244" s="221">
        <v>1</v>
      </c>
      <c r="B244" s="231" t="s">
        <v>273</v>
      </c>
      <c r="C244" s="232" t="s">
        <v>185</v>
      </c>
      <c r="D244" s="232" t="s">
        <v>112</v>
      </c>
      <c r="E244" s="232" t="s">
        <v>92</v>
      </c>
      <c r="F244" s="225">
        <v>34456</v>
      </c>
      <c r="G244" s="226">
        <v>641.11</v>
      </c>
      <c r="H244" s="227">
        <v>1</v>
      </c>
      <c r="I244" s="226"/>
      <c r="J244" s="232" t="s">
        <v>396</v>
      </c>
      <c r="K244" s="228" t="s">
        <v>712</v>
      </c>
      <c r="L244" s="229" t="s">
        <v>1821</v>
      </c>
      <c r="M244" s="229" t="s">
        <v>713</v>
      </c>
    </row>
    <row r="245" spans="1:13" s="230" customFormat="1" ht="45" customHeight="1">
      <c r="A245" s="221">
        <v>1</v>
      </c>
      <c r="B245" s="231" t="s">
        <v>224</v>
      </c>
      <c r="C245" s="232" t="s">
        <v>1824</v>
      </c>
      <c r="D245" s="232" t="s">
        <v>144</v>
      </c>
      <c r="E245" s="232" t="s">
        <v>100</v>
      </c>
      <c r="F245" s="225">
        <v>32987</v>
      </c>
      <c r="G245" s="226">
        <v>2380.77</v>
      </c>
      <c r="H245" s="227">
        <v>2</v>
      </c>
      <c r="I245" s="226">
        <v>2261.73</v>
      </c>
      <c r="J245" s="233" t="s">
        <v>395</v>
      </c>
      <c r="K245" s="250" t="s">
        <v>712</v>
      </c>
      <c r="L245" s="229" t="s">
        <v>1825</v>
      </c>
      <c r="M245" s="229" t="s">
        <v>150</v>
      </c>
    </row>
    <row r="246" spans="1:13" s="230" customFormat="1" ht="45" customHeight="1">
      <c r="A246" s="221">
        <v>1</v>
      </c>
      <c r="B246" s="231" t="s">
        <v>239</v>
      </c>
      <c r="C246" s="232" t="s">
        <v>1826</v>
      </c>
      <c r="D246" s="232" t="s">
        <v>922</v>
      </c>
      <c r="E246" s="232" t="s">
        <v>92</v>
      </c>
      <c r="F246" s="225">
        <v>30011</v>
      </c>
      <c r="G246" s="226">
        <v>1240.68</v>
      </c>
      <c r="H246" s="227">
        <v>1</v>
      </c>
      <c r="I246" s="226"/>
      <c r="J246" s="232" t="s">
        <v>396</v>
      </c>
      <c r="K246" s="228" t="s">
        <v>712</v>
      </c>
      <c r="L246" s="229" t="s">
        <v>1821</v>
      </c>
      <c r="M246" s="229" t="s">
        <v>150</v>
      </c>
    </row>
    <row r="247" spans="1:13" s="230" customFormat="1" ht="45" customHeight="1">
      <c r="A247" s="221">
        <v>1</v>
      </c>
      <c r="B247" s="231" t="s">
        <v>585</v>
      </c>
      <c r="C247" s="232" t="s">
        <v>1060</v>
      </c>
      <c r="D247" s="232" t="s">
        <v>1701</v>
      </c>
      <c r="E247" s="232" t="s">
        <v>609</v>
      </c>
      <c r="F247" s="225">
        <v>36726</v>
      </c>
      <c r="G247" s="226">
        <v>1373.12</v>
      </c>
      <c r="H247" s="227">
        <v>1</v>
      </c>
      <c r="I247" s="226"/>
      <c r="J247" s="232" t="s">
        <v>396</v>
      </c>
      <c r="K247" s="228" t="s">
        <v>712</v>
      </c>
      <c r="L247" s="229" t="s">
        <v>1821</v>
      </c>
      <c r="M247" s="229" t="s">
        <v>150</v>
      </c>
    </row>
    <row r="248" spans="1:13" s="230" customFormat="1" ht="45" customHeight="1">
      <c r="A248" s="221">
        <v>1</v>
      </c>
      <c r="B248" s="231" t="s">
        <v>1623</v>
      </c>
      <c r="C248" s="232" t="s">
        <v>1772</v>
      </c>
      <c r="D248" s="232" t="s">
        <v>922</v>
      </c>
      <c r="E248" s="232" t="s">
        <v>162</v>
      </c>
      <c r="F248" s="225">
        <v>42773</v>
      </c>
      <c r="G248" s="226">
        <v>1240.68</v>
      </c>
      <c r="H248" s="227">
        <v>4</v>
      </c>
      <c r="I248" s="226">
        <f>1240.68*0.85</f>
        <v>1054.578</v>
      </c>
      <c r="J248" s="232" t="s">
        <v>396</v>
      </c>
      <c r="K248" s="229" t="s">
        <v>712</v>
      </c>
      <c r="L248" s="229" t="s">
        <v>1821</v>
      </c>
      <c r="M248" s="229" t="s">
        <v>713</v>
      </c>
    </row>
    <row r="249" spans="1:13" s="230" customFormat="1" ht="45" customHeight="1">
      <c r="A249" s="221">
        <v>1</v>
      </c>
      <c r="B249" s="231" t="s">
        <v>587</v>
      </c>
      <c r="C249" s="232" t="s">
        <v>1827</v>
      </c>
      <c r="D249" s="232" t="s">
        <v>144</v>
      </c>
      <c r="E249" s="232" t="s">
        <v>104</v>
      </c>
      <c r="F249" s="225">
        <v>36528</v>
      </c>
      <c r="G249" s="226">
        <v>2380.77</v>
      </c>
      <c r="H249" s="227">
        <v>1</v>
      </c>
      <c r="I249" s="226"/>
      <c r="J249" s="232" t="s">
        <v>395</v>
      </c>
      <c r="K249" s="228" t="s">
        <v>712</v>
      </c>
      <c r="L249" s="229" t="s">
        <v>1821</v>
      </c>
      <c r="M249" s="229" t="s">
        <v>713</v>
      </c>
    </row>
    <row r="250" spans="1:13" s="230" customFormat="1" ht="45" customHeight="1">
      <c r="A250" s="221">
        <v>1</v>
      </c>
      <c r="B250" s="231" t="s">
        <v>1828</v>
      </c>
      <c r="C250" s="232" t="s">
        <v>1829</v>
      </c>
      <c r="D250" s="232" t="s">
        <v>151</v>
      </c>
      <c r="E250" s="232" t="s">
        <v>1830</v>
      </c>
      <c r="F250" s="225">
        <v>43252</v>
      </c>
      <c r="G250" s="226">
        <v>846.59</v>
      </c>
      <c r="H250" s="227">
        <v>4</v>
      </c>
      <c r="I250" s="226">
        <f>846.59*0.85</f>
        <v>719.60149999999999</v>
      </c>
      <c r="J250" s="232" t="s">
        <v>398</v>
      </c>
      <c r="K250" s="229" t="s">
        <v>1776</v>
      </c>
      <c r="L250" s="229" t="s">
        <v>1825</v>
      </c>
      <c r="M250" s="229" t="s">
        <v>150</v>
      </c>
    </row>
    <row r="251" spans="1:13" s="230" customFormat="1" ht="45" customHeight="1">
      <c r="A251" s="221">
        <v>1</v>
      </c>
      <c r="B251" s="231" t="s">
        <v>76</v>
      </c>
      <c r="C251" s="232" t="s">
        <v>1831</v>
      </c>
      <c r="D251" s="232" t="s">
        <v>922</v>
      </c>
      <c r="E251" s="232" t="s">
        <v>237</v>
      </c>
      <c r="F251" s="225">
        <v>36693</v>
      </c>
      <c r="G251" s="226">
        <v>1334.58</v>
      </c>
      <c r="H251" s="227">
        <v>1</v>
      </c>
      <c r="I251" s="226"/>
      <c r="J251" s="232" t="s">
        <v>396</v>
      </c>
      <c r="K251" s="228" t="s">
        <v>712</v>
      </c>
      <c r="L251" s="229" t="s">
        <v>1821</v>
      </c>
      <c r="M251" s="229" t="s">
        <v>713</v>
      </c>
    </row>
    <row r="252" spans="1:13" s="230" customFormat="1" ht="45" customHeight="1">
      <c r="A252" s="221">
        <v>1</v>
      </c>
      <c r="B252" s="231" t="s">
        <v>1044</v>
      </c>
      <c r="C252" s="232" t="s">
        <v>1832</v>
      </c>
      <c r="D252" s="232" t="s">
        <v>922</v>
      </c>
      <c r="E252" s="232" t="s">
        <v>516</v>
      </c>
      <c r="F252" s="225">
        <v>41645</v>
      </c>
      <c r="G252" s="226">
        <v>1240.68</v>
      </c>
      <c r="H252" s="227">
        <v>4</v>
      </c>
      <c r="I252" s="226">
        <f>1240.68*0.85</f>
        <v>1054.578</v>
      </c>
      <c r="J252" s="232" t="s">
        <v>396</v>
      </c>
      <c r="K252" s="229" t="s">
        <v>712</v>
      </c>
      <c r="L252" s="229" t="s">
        <v>1825</v>
      </c>
      <c r="M252" s="229" t="s">
        <v>150</v>
      </c>
    </row>
    <row r="253" spans="1:13" s="230" customFormat="1" ht="45" customHeight="1">
      <c r="A253" s="221">
        <v>1</v>
      </c>
      <c r="B253" s="231" t="s">
        <v>229</v>
      </c>
      <c r="C253" s="232" t="s">
        <v>1833</v>
      </c>
      <c r="D253" s="232" t="s">
        <v>127</v>
      </c>
      <c r="E253" s="232" t="s">
        <v>212</v>
      </c>
      <c r="F253" s="225">
        <v>33728</v>
      </c>
      <c r="G253" s="226">
        <v>2034.08</v>
      </c>
      <c r="H253" s="227">
        <v>1</v>
      </c>
      <c r="I253" s="226"/>
      <c r="J253" s="232" t="s">
        <v>395</v>
      </c>
      <c r="K253" s="228" t="s">
        <v>712</v>
      </c>
      <c r="L253" s="229" t="s">
        <v>1825</v>
      </c>
      <c r="M253" s="229" t="s">
        <v>150</v>
      </c>
    </row>
    <row r="254" spans="1:13" s="230" customFormat="1" ht="45" customHeight="1">
      <c r="A254" s="221">
        <v>1</v>
      </c>
      <c r="B254" s="231" t="s">
        <v>582</v>
      </c>
      <c r="C254" s="232" t="s">
        <v>1834</v>
      </c>
      <c r="D254" s="232" t="s">
        <v>927</v>
      </c>
      <c r="E254" s="232" t="s">
        <v>583</v>
      </c>
      <c r="F254" s="225">
        <v>35492</v>
      </c>
      <c r="G254" s="226">
        <v>1003.4</v>
      </c>
      <c r="H254" s="227">
        <v>1</v>
      </c>
      <c r="I254" s="226"/>
      <c r="J254" s="232" t="s">
        <v>396</v>
      </c>
      <c r="K254" s="228" t="s">
        <v>712</v>
      </c>
      <c r="L254" s="229" t="s">
        <v>1825</v>
      </c>
      <c r="M254" s="229" t="s">
        <v>150</v>
      </c>
    </row>
    <row r="255" spans="1:13" s="230" customFormat="1" ht="45" customHeight="1">
      <c r="A255" s="221">
        <v>1</v>
      </c>
      <c r="B255" s="231" t="s">
        <v>268</v>
      </c>
      <c r="C255" s="232" t="s">
        <v>1834</v>
      </c>
      <c r="D255" s="232" t="s">
        <v>927</v>
      </c>
      <c r="E255" s="232" t="s">
        <v>1072</v>
      </c>
      <c r="F255" s="225">
        <v>34213</v>
      </c>
      <c r="G255" s="226">
        <v>1003.4</v>
      </c>
      <c r="H255" s="227">
        <v>1</v>
      </c>
      <c r="I255" s="226"/>
      <c r="J255" s="232" t="s">
        <v>396</v>
      </c>
      <c r="K255" s="228" t="s">
        <v>712</v>
      </c>
      <c r="L255" s="229" t="s">
        <v>1825</v>
      </c>
      <c r="M255" s="229" t="s">
        <v>150</v>
      </c>
    </row>
    <row r="256" spans="1:13" s="230" customFormat="1" ht="45" customHeight="1">
      <c r="A256" s="221">
        <v>1</v>
      </c>
      <c r="B256" s="231" t="s">
        <v>287</v>
      </c>
      <c r="C256" s="232" t="s">
        <v>1074</v>
      </c>
      <c r="D256" s="232" t="s">
        <v>187</v>
      </c>
      <c r="E256" s="232" t="s">
        <v>104</v>
      </c>
      <c r="F256" s="225">
        <v>35800</v>
      </c>
      <c r="G256" s="226">
        <v>3174.76</v>
      </c>
      <c r="H256" s="227">
        <v>1</v>
      </c>
      <c r="I256" s="226"/>
      <c r="J256" s="232" t="s">
        <v>395</v>
      </c>
      <c r="K256" s="228" t="s">
        <v>712</v>
      </c>
      <c r="L256" s="229" t="s">
        <v>1073</v>
      </c>
      <c r="M256" s="229" t="s">
        <v>713</v>
      </c>
    </row>
    <row r="257" spans="1:13" s="230" customFormat="1" ht="45" customHeight="1">
      <c r="A257" s="221">
        <v>1</v>
      </c>
      <c r="B257" s="251" t="s">
        <v>799</v>
      </c>
      <c r="C257" s="232" t="s">
        <v>185</v>
      </c>
      <c r="D257" s="229" t="s">
        <v>154</v>
      </c>
      <c r="E257" s="229" t="s">
        <v>1835</v>
      </c>
      <c r="F257" s="225">
        <v>41142</v>
      </c>
      <c r="G257" s="265">
        <v>788.29</v>
      </c>
      <c r="H257" s="227">
        <v>1</v>
      </c>
      <c r="I257" s="229"/>
      <c r="J257" s="229" t="s">
        <v>396</v>
      </c>
      <c r="K257" s="228" t="s">
        <v>712</v>
      </c>
      <c r="L257" s="229" t="s">
        <v>1073</v>
      </c>
      <c r="M257" s="229" t="s">
        <v>150</v>
      </c>
    </row>
    <row r="258" spans="1:13" s="230" customFormat="1" ht="45" customHeight="1">
      <c r="A258" s="221">
        <v>1</v>
      </c>
      <c r="B258" s="231" t="s">
        <v>1836</v>
      </c>
      <c r="C258" s="232" t="s">
        <v>1075</v>
      </c>
      <c r="D258" s="232" t="s">
        <v>127</v>
      </c>
      <c r="E258" s="229" t="s">
        <v>1835</v>
      </c>
      <c r="F258" s="225">
        <v>42996</v>
      </c>
      <c r="G258" s="226">
        <v>2034.08</v>
      </c>
      <c r="H258" s="227">
        <v>1</v>
      </c>
      <c r="I258" s="226"/>
      <c r="J258" s="232" t="s">
        <v>395</v>
      </c>
      <c r="K258" s="228" t="s">
        <v>712</v>
      </c>
      <c r="L258" s="229" t="s">
        <v>1073</v>
      </c>
      <c r="M258" s="229" t="s">
        <v>150</v>
      </c>
    </row>
    <row r="259" spans="1:13" s="230" customFormat="1" ht="45" customHeight="1">
      <c r="A259" s="221">
        <v>1</v>
      </c>
      <c r="B259" s="231" t="s">
        <v>1620</v>
      </c>
      <c r="C259" s="232" t="s">
        <v>1837</v>
      </c>
      <c r="D259" s="232" t="s">
        <v>922</v>
      </c>
      <c r="E259" s="232" t="s">
        <v>95</v>
      </c>
      <c r="F259" s="225">
        <v>42786</v>
      </c>
      <c r="G259" s="226">
        <v>1200</v>
      </c>
      <c r="H259" s="227">
        <v>1</v>
      </c>
      <c r="I259" s="226"/>
      <c r="J259" s="229" t="s">
        <v>396</v>
      </c>
      <c r="K259" s="228" t="s">
        <v>712</v>
      </c>
      <c r="L259" s="229" t="s">
        <v>1073</v>
      </c>
      <c r="M259" s="229" t="s">
        <v>713</v>
      </c>
    </row>
    <row r="260" spans="1:13" s="230" customFormat="1" ht="45" customHeight="1">
      <c r="A260" s="221">
        <v>1</v>
      </c>
      <c r="B260" s="231" t="s">
        <v>594</v>
      </c>
      <c r="C260" s="232" t="s">
        <v>1838</v>
      </c>
      <c r="D260" s="232" t="s">
        <v>922</v>
      </c>
      <c r="E260" s="232" t="s">
        <v>595</v>
      </c>
      <c r="F260" s="225">
        <v>40868</v>
      </c>
      <c r="G260" s="226">
        <v>1240.68</v>
      </c>
      <c r="H260" s="227">
        <v>1</v>
      </c>
      <c r="I260" s="226"/>
      <c r="J260" s="232" t="s">
        <v>396</v>
      </c>
      <c r="K260" s="228" t="s">
        <v>712</v>
      </c>
      <c r="L260" s="229" t="s">
        <v>1073</v>
      </c>
      <c r="M260" s="229" t="s">
        <v>150</v>
      </c>
    </row>
    <row r="261" spans="1:13" s="230" customFormat="1" ht="45" customHeight="1">
      <c r="A261" s="221">
        <v>1</v>
      </c>
      <c r="B261" s="231" t="s">
        <v>1076</v>
      </c>
      <c r="C261" s="232" t="s">
        <v>1077</v>
      </c>
      <c r="D261" s="232" t="s">
        <v>1078</v>
      </c>
      <c r="E261" s="232" t="s">
        <v>928</v>
      </c>
      <c r="F261" s="225">
        <v>38805</v>
      </c>
      <c r="G261" s="226">
        <v>846.59</v>
      </c>
      <c r="H261" s="227">
        <v>1</v>
      </c>
      <c r="I261" s="226"/>
      <c r="J261" s="232" t="s">
        <v>396</v>
      </c>
      <c r="K261" s="228" t="s">
        <v>712</v>
      </c>
      <c r="L261" s="229" t="s">
        <v>1073</v>
      </c>
      <c r="M261" s="229" t="s">
        <v>150</v>
      </c>
    </row>
    <row r="262" spans="1:13" s="230" customFormat="1" ht="45" customHeight="1">
      <c r="A262" s="221">
        <v>1</v>
      </c>
      <c r="B262" s="231" t="s">
        <v>1839</v>
      </c>
      <c r="C262" s="232" t="s">
        <v>1840</v>
      </c>
      <c r="D262" s="232" t="s">
        <v>1078</v>
      </c>
      <c r="E262" s="232" t="s">
        <v>619</v>
      </c>
      <c r="F262" s="225">
        <v>41386</v>
      </c>
      <c r="G262" s="226">
        <v>846.59</v>
      </c>
      <c r="H262" s="227">
        <v>1</v>
      </c>
      <c r="I262" s="226"/>
      <c r="J262" s="232" t="s">
        <v>396</v>
      </c>
      <c r="K262" s="228" t="s">
        <v>712</v>
      </c>
      <c r="L262" s="229" t="s">
        <v>1073</v>
      </c>
      <c r="M262" s="229" t="s">
        <v>713</v>
      </c>
    </row>
    <row r="263" spans="1:13" s="230" customFormat="1" ht="45" customHeight="1">
      <c r="A263" s="221">
        <v>1</v>
      </c>
      <c r="B263" s="231" t="s">
        <v>819</v>
      </c>
      <c r="C263" s="232" t="s">
        <v>1406</v>
      </c>
      <c r="D263" s="232" t="s">
        <v>952</v>
      </c>
      <c r="E263" s="232" t="s">
        <v>1120</v>
      </c>
      <c r="F263" s="225">
        <v>41130</v>
      </c>
      <c r="G263" s="226">
        <v>1108.25</v>
      </c>
      <c r="H263" s="227">
        <v>1</v>
      </c>
      <c r="I263" s="226"/>
      <c r="J263" s="232" t="s">
        <v>396</v>
      </c>
      <c r="K263" s="228" t="s">
        <v>712</v>
      </c>
      <c r="L263" s="229" t="s">
        <v>1073</v>
      </c>
      <c r="M263" s="229" t="s">
        <v>713</v>
      </c>
    </row>
    <row r="264" spans="1:13" s="230" customFormat="1" ht="45" customHeight="1">
      <c r="A264" s="221">
        <v>1</v>
      </c>
      <c r="B264" s="231" t="s">
        <v>315</v>
      </c>
      <c r="C264" s="232" t="s">
        <v>596</v>
      </c>
      <c r="D264" s="232" t="s">
        <v>144</v>
      </c>
      <c r="E264" s="232" t="s">
        <v>103</v>
      </c>
      <c r="F264" s="225">
        <v>33092</v>
      </c>
      <c r="G264" s="226">
        <v>2163</v>
      </c>
      <c r="H264" s="227">
        <v>1</v>
      </c>
      <c r="I264" s="226"/>
      <c r="J264" s="232" t="s">
        <v>395</v>
      </c>
      <c r="K264" s="228" t="s">
        <v>712</v>
      </c>
      <c r="L264" s="229" t="s">
        <v>1073</v>
      </c>
      <c r="M264" s="229" t="s">
        <v>150</v>
      </c>
    </row>
    <row r="265" spans="1:13" s="230" customFormat="1" ht="45" customHeight="1">
      <c r="A265" s="221">
        <v>1</v>
      </c>
      <c r="B265" s="231" t="s">
        <v>746</v>
      </c>
      <c r="C265" s="232" t="s">
        <v>1841</v>
      </c>
      <c r="D265" s="232" t="s">
        <v>112</v>
      </c>
      <c r="E265" s="232" t="s">
        <v>511</v>
      </c>
      <c r="F265" s="225">
        <v>41128</v>
      </c>
      <c r="G265" s="226">
        <v>641.11</v>
      </c>
      <c r="H265" s="227">
        <v>1</v>
      </c>
      <c r="I265" s="226"/>
      <c r="J265" s="232" t="s">
        <v>396</v>
      </c>
      <c r="K265" s="228" t="s">
        <v>712</v>
      </c>
      <c r="L265" s="229" t="s">
        <v>1073</v>
      </c>
      <c r="M265" s="229" t="s">
        <v>150</v>
      </c>
    </row>
    <row r="266" spans="1:13" s="230" customFormat="1" ht="45" customHeight="1">
      <c r="A266" s="221">
        <v>1</v>
      </c>
      <c r="B266" s="231" t="s">
        <v>290</v>
      </c>
      <c r="C266" s="232" t="s">
        <v>1842</v>
      </c>
      <c r="D266" s="232" t="s">
        <v>927</v>
      </c>
      <c r="E266" s="232" t="s">
        <v>291</v>
      </c>
      <c r="F266" s="225">
        <v>38504</v>
      </c>
      <c r="G266" s="226">
        <v>1003.4</v>
      </c>
      <c r="H266" s="227">
        <v>1</v>
      </c>
      <c r="I266" s="226"/>
      <c r="J266" s="232" t="s">
        <v>396</v>
      </c>
      <c r="K266" s="228" t="s">
        <v>712</v>
      </c>
      <c r="L266" s="229" t="s">
        <v>1073</v>
      </c>
      <c r="M266" s="229" t="s">
        <v>150</v>
      </c>
    </row>
    <row r="267" spans="1:13" s="230" customFormat="1" ht="45" customHeight="1">
      <c r="A267" s="221">
        <v>1</v>
      </c>
      <c r="B267" s="231" t="s">
        <v>282</v>
      </c>
      <c r="C267" s="232" t="s">
        <v>1843</v>
      </c>
      <c r="D267" s="232" t="s">
        <v>955</v>
      </c>
      <c r="E267" s="232" t="s">
        <v>283</v>
      </c>
      <c r="F267" s="225">
        <v>37561</v>
      </c>
      <c r="G267" s="226">
        <v>1955.5</v>
      </c>
      <c r="H267" s="227">
        <v>1</v>
      </c>
      <c r="I267" s="226"/>
      <c r="J267" s="232" t="s">
        <v>396</v>
      </c>
      <c r="K267" s="228" t="s">
        <v>712</v>
      </c>
      <c r="L267" s="229" t="s">
        <v>1073</v>
      </c>
      <c r="M267" s="229" t="s">
        <v>713</v>
      </c>
    </row>
    <row r="268" spans="1:13" s="230" customFormat="1" ht="45" customHeight="1">
      <c r="A268" s="221">
        <v>1</v>
      </c>
      <c r="B268" s="231" t="s">
        <v>487</v>
      </c>
      <c r="C268" s="232" t="s">
        <v>1841</v>
      </c>
      <c r="D268" s="232" t="s">
        <v>136</v>
      </c>
      <c r="E268" s="232" t="s">
        <v>138</v>
      </c>
      <c r="F268" s="225">
        <v>38936</v>
      </c>
      <c r="G268" s="262">
        <v>2420.5</v>
      </c>
      <c r="H268" s="227">
        <v>1</v>
      </c>
      <c r="I268" s="262"/>
      <c r="J268" s="232" t="s">
        <v>395</v>
      </c>
      <c r="K268" s="228" t="s">
        <v>712</v>
      </c>
      <c r="L268" s="229" t="s">
        <v>1073</v>
      </c>
      <c r="M268" s="229" t="s">
        <v>150</v>
      </c>
    </row>
    <row r="269" spans="1:13" s="230" customFormat="1" ht="45" customHeight="1">
      <c r="A269" s="221">
        <v>1</v>
      </c>
      <c r="B269" s="266" t="s">
        <v>424</v>
      </c>
      <c r="C269" s="223" t="s">
        <v>1083</v>
      </c>
      <c r="D269" s="224" t="s">
        <v>123</v>
      </c>
      <c r="E269" s="232" t="s">
        <v>423</v>
      </c>
      <c r="F269" s="225">
        <v>41791</v>
      </c>
      <c r="G269" s="226">
        <v>2080.58</v>
      </c>
      <c r="H269" s="227">
        <v>1</v>
      </c>
      <c r="I269" s="226"/>
      <c r="J269" s="223" t="s">
        <v>396</v>
      </c>
      <c r="K269" s="228" t="s">
        <v>712</v>
      </c>
      <c r="L269" s="229" t="s">
        <v>1084</v>
      </c>
      <c r="M269" s="229" t="s">
        <v>150</v>
      </c>
    </row>
    <row r="270" spans="1:13" s="230" customFormat="1" ht="45" customHeight="1">
      <c r="A270" s="221">
        <v>1</v>
      </c>
      <c r="B270" s="267" t="s">
        <v>1844</v>
      </c>
      <c r="C270" s="223" t="s">
        <v>185</v>
      </c>
      <c r="D270" s="224" t="s">
        <v>151</v>
      </c>
      <c r="E270" s="253" t="s">
        <v>1845</v>
      </c>
      <c r="F270" s="225">
        <v>43332</v>
      </c>
      <c r="G270" s="257">
        <v>846.59</v>
      </c>
      <c r="H270" s="227">
        <v>1</v>
      </c>
      <c r="I270" s="257"/>
      <c r="J270" s="223" t="s">
        <v>396</v>
      </c>
      <c r="K270" s="228" t="s">
        <v>712</v>
      </c>
      <c r="L270" s="229" t="s">
        <v>1084</v>
      </c>
      <c r="M270" s="229" t="s">
        <v>150</v>
      </c>
    </row>
    <row r="271" spans="1:13" s="230" customFormat="1" ht="45" customHeight="1">
      <c r="A271" s="221">
        <v>1</v>
      </c>
      <c r="B271" s="256" t="s">
        <v>1412</v>
      </c>
      <c r="C271" s="223" t="s">
        <v>1085</v>
      </c>
      <c r="D271" s="223" t="s">
        <v>1085</v>
      </c>
      <c r="E271" s="253" t="s">
        <v>1086</v>
      </c>
      <c r="F271" s="225">
        <v>42223</v>
      </c>
      <c r="G271" s="257">
        <v>2000</v>
      </c>
      <c r="H271" s="227">
        <v>1</v>
      </c>
      <c r="I271" s="268"/>
      <c r="J271" s="232" t="s">
        <v>398</v>
      </c>
      <c r="K271" s="228" t="s">
        <v>916</v>
      </c>
      <c r="L271" s="229" t="s">
        <v>1084</v>
      </c>
      <c r="M271" s="229" t="s">
        <v>150</v>
      </c>
    </row>
    <row r="272" spans="1:13" s="230" customFormat="1" ht="45" customHeight="1">
      <c r="A272" s="221">
        <v>1</v>
      </c>
      <c r="B272" s="231" t="s">
        <v>510</v>
      </c>
      <c r="C272" s="223" t="s">
        <v>1846</v>
      </c>
      <c r="D272" s="223" t="s">
        <v>136</v>
      </c>
      <c r="E272" s="232" t="s">
        <v>511</v>
      </c>
      <c r="F272" s="225">
        <v>40485</v>
      </c>
      <c r="G272" s="226">
        <v>2500</v>
      </c>
      <c r="H272" s="227">
        <v>1</v>
      </c>
      <c r="I272" s="226"/>
      <c r="J272" s="232" t="s">
        <v>398</v>
      </c>
      <c r="K272" s="228" t="s">
        <v>1431</v>
      </c>
      <c r="L272" s="229" t="s">
        <v>1084</v>
      </c>
      <c r="M272" s="229" t="s">
        <v>150</v>
      </c>
    </row>
    <row r="273" spans="1:13" s="230" customFormat="1" ht="45" customHeight="1">
      <c r="A273" s="221">
        <v>1</v>
      </c>
      <c r="B273" s="231" t="s">
        <v>1168</v>
      </c>
      <c r="C273" s="223" t="s">
        <v>1847</v>
      </c>
      <c r="D273" s="223" t="s">
        <v>1660</v>
      </c>
      <c r="E273" s="232" t="s">
        <v>1170</v>
      </c>
      <c r="F273" s="225">
        <v>40867</v>
      </c>
      <c r="G273" s="226">
        <v>1595</v>
      </c>
      <c r="H273" s="227">
        <v>1</v>
      </c>
      <c r="I273" s="226"/>
      <c r="J273" s="223" t="s">
        <v>396</v>
      </c>
      <c r="K273" s="228" t="s">
        <v>712</v>
      </c>
      <c r="L273" s="229" t="s">
        <v>1084</v>
      </c>
      <c r="M273" s="229" t="s">
        <v>713</v>
      </c>
    </row>
    <row r="274" spans="1:13" s="230" customFormat="1" ht="45" customHeight="1">
      <c r="A274" s="221">
        <v>1</v>
      </c>
      <c r="B274" s="231" t="s">
        <v>1087</v>
      </c>
      <c r="C274" s="223" t="s">
        <v>1088</v>
      </c>
      <c r="D274" s="232" t="s">
        <v>127</v>
      </c>
      <c r="E274" s="232" t="s">
        <v>619</v>
      </c>
      <c r="F274" s="225">
        <v>42065</v>
      </c>
      <c r="G274" s="226">
        <v>2000</v>
      </c>
      <c r="H274" s="227">
        <v>1</v>
      </c>
      <c r="I274" s="226"/>
      <c r="J274" s="232" t="s">
        <v>395</v>
      </c>
      <c r="K274" s="228" t="s">
        <v>712</v>
      </c>
      <c r="L274" s="229" t="s">
        <v>1084</v>
      </c>
      <c r="M274" s="229" t="s">
        <v>150</v>
      </c>
    </row>
    <row r="275" spans="1:13" s="230" customFormat="1" ht="45" customHeight="1">
      <c r="A275" s="221">
        <v>1</v>
      </c>
      <c r="B275" s="222" t="s">
        <v>1035</v>
      </c>
      <c r="C275" s="232" t="s">
        <v>1848</v>
      </c>
      <c r="D275" s="224" t="s">
        <v>1660</v>
      </c>
      <c r="E275" s="223" t="s">
        <v>511</v>
      </c>
      <c r="F275" s="225">
        <v>41579</v>
      </c>
      <c r="G275" s="226">
        <v>1500</v>
      </c>
      <c r="H275" s="227">
        <v>1</v>
      </c>
      <c r="I275" s="226"/>
      <c r="J275" s="223" t="s">
        <v>396</v>
      </c>
      <c r="K275" s="228" t="s">
        <v>712</v>
      </c>
      <c r="L275" s="229" t="s">
        <v>1084</v>
      </c>
      <c r="M275" s="229" t="s">
        <v>150</v>
      </c>
    </row>
    <row r="276" spans="1:13" s="230" customFormat="1" ht="45" customHeight="1">
      <c r="A276" s="221">
        <v>1</v>
      </c>
      <c r="B276" s="231" t="s">
        <v>1416</v>
      </c>
      <c r="C276" s="223" t="s">
        <v>185</v>
      </c>
      <c r="D276" s="232" t="s">
        <v>134</v>
      </c>
      <c r="E276" s="232" t="s">
        <v>95</v>
      </c>
      <c r="F276" s="225">
        <v>42696</v>
      </c>
      <c r="G276" s="226">
        <v>521.72</v>
      </c>
      <c r="H276" s="227">
        <v>1</v>
      </c>
      <c r="I276" s="257"/>
      <c r="J276" s="223" t="s">
        <v>396</v>
      </c>
      <c r="K276" s="228" t="s">
        <v>712</v>
      </c>
      <c r="L276" s="229" t="s">
        <v>1084</v>
      </c>
      <c r="M276" s="229" t="s">
        <v>150</v>
      </c>
    </row>
    <row r="277" spans="1:13" s="230" customFormat="1" ht="45" customHeight="1">
      <c r="A277" s="221">
        <v>1</v>
      </c>
      <c r="B277" s="231" t="s">
        <v>1849</v>
      </c>
      <c r="C277" s="223" t="s">
        <v>185</v>
      </c>
      <c r="D277" s="232" t="s">
        <v>134</v>
      </c>
      <c r="E277" s="232" t="s">
        <v>1850</v>
      </c>
      <c r="F277" s="225"/>
      <c r="G277" s="226">
        <v>521.72</v>
      </c>
      <c r="H277" s="227">
        <v>1</v>
      </c>
      <c r="I277" s="257"/>
      <c r="J277" s="223" t="s">
        <v>396</v>
      </c>
      <c r="K277" s="228" t="s">
        <v>712</v>
      </c>
      <c r="L277" s="229" t="s">
        <v>1084</v>
      </c>
      <c r="M277" s="229" t="s">
        <v>150</v>
      </c>
    </row>
    <row r="278" spans="1:13" s="230" customFormat="1" ht="45" customHeight="1">
      <c r="A278" s="221">
        <v>1</v>
      </c>
      <c r="B278" s="231" t="s">
        <v>1851</v>
      </c>
      <c r="C278" s="223" t="s">
        <v>1852</v>
      </c>
      <c r="D278" s="223" t="s">
        <v>136</v>
      </c>
      <c r="E278" s="232" t="s">
        <v>1853</v>
      </c>
      <c r="F278" s="225">
        <v>42826</v>
      </c>
      <c r="G278" s="226">
        <v>2645.64</v>
      </c>
      <c r="H278" s="227">
        <v>1</v>
      </c>
      <c r="I278" s="268"/>
      <c r="J278" s="232" t="s">
        <v>395</v>
      </c>
      <c r="K278" s="228" t="s">
        <v>712</v>
      </c>
      <c r="L278" s="229" t="s">
        <v>1084</v>
      </c>
      <c r="M278" s="229" t="s">
        <v>713</v>
      </c>
    </row>
    <row r="279" spans="1:13" s="230" customFormat="1" ht="45" customHeight="1">
      <c r="A279" s="221">
        <v>1</v>
      </c>
      <c r="B279" s="269" t="s">
        <v>1092</v>
      </c>
      <c r="C279" s="232" t="s">
        <v>1093</v>
      </c>
      <c r="D279" s="229" t="s">
        <v>154</v>
      </c>
      <c r="E279" s="232" t="s">
        <v>92</v>
      </c>
      <c r="F279" s="225">
        <v>42148</v>
      </c>
      <c r="G279" s="226">
        <v>788.29</v>
      </c>
      <c r="H279" s="227">
        <v>1</v>
      </c>
      <c r="I279" s="229"/>
      <c r="J279" s="232" t="s">
        <v>396</v>
      </c>
      <c r="K279" s="228" t="s">
        <v>712</v>
      </c>
      <c r="L279" s="229" t="s">
        <v>1084</v>
      </c>
      <c r="M279" s="229" t="s">
        <v>150</v>
      </c>
    </row>
    <row r="280" spans="1:13" s="230" customFormat="1" ht="45" customHeight="1">
      <c r="A280" s="221">
        <v>1</v>
      </c>
      <c r="B280" s="231" t="s">
        <v>83</v>
      </c>
      <c r="C280" s="232" t="s">
        <v>1854</v>
      </c>
      <c r="D280" s="232" t="s">
        <v>1660</v>
      </c>
      <c r="E280" s="232" t="s">
        <v>103</v>
      </c>
      <c r="F280" s="225">
        <v>38808</v>
      </c>
      <c r="G280" s="226">
        <v>1492</v>
      </c>
      <c r="H280" s="227">
        <v>3</v>
      </c>
      <c r="I280" s="226">
        <v>1342.8</v>
      </c>
      <c r="J280" s="232" t="s">
        <v>396</v>
      </c>
      <c r="K280" s="229" t="s">
        <v>712</v>
      </c>
      <c r="L280" s="229" t="s">
        <v>1084</v>
      </c>
      <c r="M280" s="229" t="s">
        <v>150</v>
      </c>
    </row>
    <row r="281" spans="1:13" s="230" customFormat="1" ht="45" customHeight="1">
      <c r="A281" s="221">
        <v>1</v>
      </c>
      <c r="B281" s="231" t="s">
        <v>1096</v>
      </c>
      <c r="C281" s="232" t="s">
        <v>1854</v>
      </c>
      <c r="D281" s="232" t="s">
        <v>922</v>
      </c>
      <c r="E281" s="232" t="s">
        <v>103</v>
      </c>
      <c r="F281" s="225">
        <v>42168</v>
      </c>
      <c r="G281" s="226">
        <v>1240.68</v>
      </c>
      <c r="H281" s="227">
        <v>1</v>
      </c>
      <c r="I281" s="226"/>
      <c r="J281" s="232" t="s">
        <v>396</v>
      </c>
      <c r="K281" s="229" t="s">
        <v>712</v>
      </c>
      <c r="L281" s="229" t="s">
        <v>1084</v>
      </c>
      <c r="M281" s="229" t="s">
        <v>150</v>
      </c>
    </row>
    <row r="282" spans="1:13" s="230" customFormat="1" ht="45" customHeight="1">
      <c r="A282" s="221">
        <v>1</v>
      </c>
      <c r="B282" s="231" t="s">
        <v>1424</v>
      </c>
      <c r="C282" s="232" t="s">
        <v>1855</v>
      </c>
      <c r="D282" s="232" t="s">
        <v>112</v>
      </c>
      <c r="E282" s="232" t="s">
        <v>518</v>
      </c>
      <c r="F282" s="225">
        <v>42527</v>
      </c>
      <c r="G282" s="226">
        <v>641.11</v>
      </c>
      <c r="H282" s="227">
        <v>1</v>
      </c>
      <c r="I282" s="226"/>
      <c r="J282" s="232" t="s">
        <v>396</v>
      </c>
      <c r="K282" s="229" t="s">
        <v>712</v>
      </c>
      <c r="L282" s="229" t="s">
        <v>1084</v>
      </c>
      <c r="M282" s="229" t="s">
        <v>150</v>
      </c>
    </row>
    <row r="283" spans="1:13" s="230" customFormat="1" ht="45" customHeight="1">
      <c r="A283" s="221">
        <v>1</v>
      </c>
      <c r="B283" s="231" t="s">
        <v>1427</v>
      </c>
      <c r="C283" s="232" t="s">
        <v>1854</v>
      </c>
      <c r="D283" s="232" t="s">
        <v>112</v>
      </c>
      <c r="E283" s="232" t="s">
        <v>518</v>
      </c>
      <c r="F283" s="225">
        <v>42563</v>
      </c>
      <c r="G283" s="226">
        <v>641.11</v>
      </c>
      <c r="H283" s="227">
        <v>1</v>
      </c>
      <c r="I283" s="226"/>
      <c r="J283" s="232" t="s">
        <v>396</v>
      </c>
      <c r="K283" s="229" t="s">
        <v>712</v>
      </c>
      <c r="L283" s="229" t="s">
        <v>1084</v>
      </c>
      <c r="M283" s="229" t="s">
        <v>713</v>
      </c>
    </row>
    <row r="284" spans="1:13" s="230" customFormat="1" ht="45" customHeight="1">
      <c r="A284" s="221">
        <v>1</v>
      </c>
      <c r="B284" s="231" t="s">
        <v>1097</v>
      </c>
      <c r="C284" s="232" t="s">
        <v>1098</v>
      </c>
      <c r="D284" s="232" t="s">
        <v>121</v>
      </c>
      <c r="E284" s="232" t="s">
        <v>92</v>
      </c>
      <c r="F284" s="225">
        <v>42168</v>
      </c>
      <c r="G284" s="226">
        <v>490.6</v>
      </c>
      <c r="H284" s="227">
        <v>1</v>
      </c>
      <c r="I284" s="226"/>
      <c r="J284" s="232" t="s">
        <v>396</v>
      </c>
      <c r="K284" s="228" t="s">
        <v>712</v>
      </c>
      <c r="L284" s="229" t="s">
        <v>1084</v>
      </c>
      <c r="M284" s="229" t="s">
        <v>150</v>
      </c>
    </row>
    <row r="285" spans="1:13" s="230" customFormat="1" ht="45" customHeight="1">
      <c r="A285" s="221">
        <v>1</v>
      </c>
      <c r="B285" s="231" t="s">
        <v>442</v>
      </c>
      <c r="C285" s="232" t="s">
        <v>1099</v>
      </c>
      <c r="D285" s="223" t="s">
        <v>187</v>
      </c>
      <c r="E285" s="223" t="s">
        <v>100</v>
      </c>
      <c r="F285" s="225">
        <v>41792</v>
      </c>
      <c r="G285" s="226">
        <v>3174.76</v>
      </c>
      <c r="H285" s="227">
        <v>1</v>
      </c>
      <c r="I285" s="226"/>
      <c r="J285" s="232" t="s">
        <v>395</v>
      </c>
      <c r="K285" s="228" t="s">
        <v>712</v>
      </c>
      <c r="L285" s="229" t="s">
        <v>1856</v>
      </c>
      <c r="M285" s="229" t="s">
        <v>150</v>
      </c>
    </row>
    <row r="286" spans="1:13" s="230" customFormat="1" ht="45" customHeight="1">
      <c r="A286" s="221">
        <v>1</v>
      </c>
      <c r="B286" s="231" t="s">
        <v>1857</v>
      </c>
      <c r="C286" s="232" t="s">
        <v>185</v>
      </c>
      <c r="D286" s="232" t="s">
        <v>134</v>
      </c>
      <c r="E286" s="232" t="s">
        <v>518</v>
      </c>
      <c r="F286" s="225">
        <v>42772</v>
      </c>
      <c r="G286" s="226">
        <v>474.29</v>
      </c>
      <c r="H286" s="227">
        <v>1</v>
      </c>
      <c r="I286" s="226"/>
      <c r="J286" s="223" t="s">
        <v>395</v>
      </c>
      <c r="K286" s="228" t="s">
        <v>712</v>
      </c>
      <c r="L286" s="229" t="s">
        <v>1856</v>
      </c>
      <c r="M286" s="229" t="s">
        <v>150</v>
      </c>
    </row>
    <row r="287" spans="1:13" s="230" customFormat="1" ht="45" customHeight="1">
      <c r="A287" s="221">
        <v>1</v>
      </c>
      <c r="B287" s="231" t="s">
        <v>1858</v>
      </c>
      <c r="C287" s="232" t="s">
        <v>185</v>
      </c>
      <c r="D287" s="232" t="s">
        <v>134</v>
      </c>
      <c r="E287" s="232" t="s">
        <v>1859</v>
      </c>
      <c r="F287" s="225">
        <v>43206</v>
      </c>
      <c r="G287" s="226">
        <v>474.29</v>
      </c>
      <c r="H287" s="227">
        <v>1</v>
      </c>
      <c r="I287" s="226"/>
      <c r="J287" s="232" t="s">
        <v>398</v>
      </c>
      <c r="K287" s="228" t="s">
        <v>1860</v>
      </c>
      <c r="L287" s="229" t="s">
        <v>1856</v>
      </c>
      <c r="M287" s="229" t="s">
        <v>150</v>
      </c>
    </row>
    <row r="288" spans="1:13" s="230" customFormat="1" ht="45" customHeight="1">
      <c r="A288" s="221">
        <v>1</v>
      </c>
      <c r="B288" s="231" t="s">
        <v>1101</v>
      </c>
      <c r="C288" s="232" t="s">
        <v>1861</v>
      </c>
      <c r="D288" s="232" t="s">
        <v>1078</v>
      </c>
      <c r="E288" s="232" t="s">
        <v>511</v>
      </c>
      <c r="F288" s="225">
        <v>40302</v>
      </c>
      <c r="G288" s="226">
        <v>846.59</v>
      </c>
      <c r="H288" s="227">
        <v>1</v>
      </c>
      <c r="I288" s="226"/>
      <c r="J288" s="232" t="s">
        <v>396</v>
      </c>
      <c r="K288" s="228" t="s">
        <v>712</v>
      </c>
      <c r="L288" s="229" t="s">
        <v>1856</v>
      </c>
      <c r="M288" s="229" t="s">
        <v>713</v>
      </c>
    </row>
    <row r="289" spans="1:13" s="230" customFormat="1" ht="45" customHeight="1">
      <c r="A289" s="221">
        <v>1</v>
      </c>
      <c r="B289" s="231" t="s">
        <v>386</v>
      </c>
      <c r="C289" s="232" t="s">
        <v>1862</v>
      </c>
      <c r="D289" s="232" t="s">
        <v>1701</v>
      </c>
      <c r="E289" s="232" t="s">
        <v>130</v>
      </c>
      <c r="F289" s="225">
        <v>41640</v>
      </c>
      <c r="G289" s="226">
        <v>1637.38</v>
      </c>
      <c r="H289" s="227">
        <v>1</v>
      </c>
      <c r="I289" s="226"/>
      <c r="J289" s="232" t="s">
        <v>396</v>
      </c>
      <c r="K289" s="228" t="s">
        <v>712</v>
      </c>
      <c r="L289" s="229" t="s">
        <v>1856</v>
      </c>
      <c r="M289" s="229" t="s">
        <v>150</v>
      </c>
    </row>
    <row r="290" spans="1:13" s="230" customFormat="1" ht="45" customHeight="1">
      <c r="A290" s="221">
        <v>1</v>
      </c>
      <c r="B290" s="231" t="s">
        <v>318</v>
      </c>
      <c r="C290" s="232" t="s">
        <v>1863</v>
      </c>
      <c r="D290" s="232" t="s">
        <v>930</v>
      </c>
      <c r="E290" s="232" t="s">
        <v>1103</v>
      </c>
      <c r="F290" s="225">
        <v>28198</v>
      </c>
      <c r="G290" s="226">
        <v>1637.38</v>
      </c>
      <c r="H290" s="227">
        <v>2</v>
      </c>
      <c r="I290" s="226">
        <v>1555.51</v>
      </c>
      <c r="J290" s="232" t="s">
        <v>396</v>
      </c>
      <c r="K290" s="228" t="s">
        <v>712</v>
      </c>
      <c r="L290" s="229" t="s">
        <v>1856</v>
      </c>
      <c r="M290" s="229" t="s">
        <v>713</v>
      </c>
    </row>
    <row r="291" spans="1:13" s="230" customFormat="1" ht="45" customHeight="1">
      <c r="A291" s="221">
        <v>1</v>
      </c>
      <c r="B291" s="231" t="s">
        <v>808</v>
      </c>
      <c r="C291" s="232" t="s">
        <v>1864</v>
      </c>
      <c r="D291" s="232" t="s">
        <v>110</v>
      </c>
      <c r="E291" s="232" t="s">
        <v>343</v>
      </c>
      <c r="F291" s="225">
        <v>41306</v>
      </c>
      <c r="G291" s="226">
        <v>715.02</v>
      </c>
      <c r="H291" s="227">
        <v>1</v>
      </c>
      <c r="I291" s="226"/>
      <c r="J291" s="232" t="s">
        <v>396</v>
      </c>
      <c r="K291" s="228" t="s">
        <v>712</v>
      </c>
      <c r="L291" s="229" t="s">
        <v>1856</v>
      </c>
      <c r="M291" s="229" t="s">
        <v>713</v>
      </c>
    </row>
    <row r="292" spans="1:13" s="230" customFormat="1" ht="45" customHeight="1">
      <c r="A292" s="221">
        <v>1</v>
      </c>
      <c r="B292" s="231" t="s">
        <v>317</v>
      </c>
      <c r="C292" s="232" t="s">
        <v>1616</v>
      </c>
      <c r="D292" s="232" t="s">
        <v>136</v>
      </c>
      <c r="E292" s="232" t="s">
        <v>130</v>
      </c>
      <c r="F292" s="225">
        <v>32295</v>
      </c>
      <c r="G292" s="226">
        <v>2645.64</v>
      </c>
      <c r="H292" s="227">
        <v>1</v>
      </c>
      <c r="I292" s="226"/>
      <c r="J292" s="232" t="s">
        <v>395</v>
      </c>
      <c r="K292" s="228" t="s">
        <v>712</v>
      </c>
      <c r="L292" s="229" t="s">
        <v>1856</v>
      </c>
      <c r="M292" s="229" t="s">
        <v>150</v>
      </c>
    </row>
    <row r="293" spans="1:13" s="230" customFormat="1" ht="45" customHeight="1">
      <c r="A293" s="221">
        <v>1</v>
      </c>
      <c r="B293" s="231" t="s">
        <v>326</v>
      </c>
      <c r="C293" s="232" t="s">
        <v>1865</v>
      </c>
      <c r="D293" s="232" t="s">
        <v>952</v>
      </c>
      <c r="E293" s="232" t="s">
        <v>225</v>
      </c>
      <c r="F293" s="225">
        <v>36577</v>
      </c>
      <c r="G293" s="226">
        <v>1108.25</v>
      </c>
      <c r="H293" s="227">
        <v>1</v>
      </c>
      <c r="I293" s="226"/>
      <c r="J293" s="232" t="s">
        <v>396</v>
      </c>
      <c r="K293" s="228" t="s">
        <v>712</v>
      </c>
      <c r="L293" s="229" t="s">
        <v>1856</v>
      </c>
      <c r="M293" s="229" t="s">
        <v>713</v>
      </c>
    </row>
    <row r="294" spans="1:13" s="230" customFormat="1" ht="45" customHeight="1">
      <c r="A294" s="221">
        <v>1</v>
      </c>
      <c r="B294" s="231" t="s">
        <v>427</v>
      </c>
      <c r="C294" s="232" t="s">
        <v>1435</v>
      </c>
      <c r="D294" s="232" t="s">
        <v>927</v>
      </c>
      <c r="E294" s="232" t="s">
        <v>426</v>
      </c>
      <c r="F294" s="225">
        <v>40135</v>
      </c>
      <c r="G294" s="226">
        <v>1003.4</v>
      </c>
      <c r="H294" s="227">
        <v>1</v>
      </c>
      <c r="I294" s="226"/>
      <c r="J294" s="232" t="s">
        <v>396</v>
      </c>
      <c r="K294" s="228" t="s">
        <v>712</v>
      </c>
      <c r="L294" s="229" t="s">
        <v>1856</v>
      </c>
      <c r="M294" s="229" t="s">
        <v>713</v>
      </c>
    </row>
    <row r="295" spans="1:13" s="230" customFormat="1" ht="45" customHeight="1">
      <c r="A295" s="221">
        <v>1</v>
      </c>
      <c r="B295" s="231" t="s">
        <v>327</v>
      </c>
      <c r="C295" s="232" t="s">
        <v>1866</v>
      </c>
      <c r="D295" s="232" t="s">
        <v>952</v>
      </c>
      <c r="E295" s="232" t="s">
        <v>143</v>
      </c>
      <c r="F295" s="225">
        <v>28982</v>
      </c>
      <c r="G295" s="226">
        <v>1108.25</v>
      </c>
      <c r="H295" s="227">
        <v>1</v>
      </c>
      <c r="I295" s="226"/>
      <c r="J295" s="232" t="s">
        <v>396</v>
      </c>
      <c r="K295" s="228" t="s">
        <v>712</v>
      </c>
      <c r="L295" s="229" t="s">
        <v>1856</v>
      </c>
      <c r="M295" s="229" t="s">
        <v>713</v>
      </c>
    </row>
    <row r="296" spans="1:13" s="230" customFormat="1" ht="45" customHeight="1">
      <c r="A296" s="221">
        <v>1</v>
      </c>
      <c r="B296" s="231" t="s">
        <v>236</v>
      </c>
      <c r="C296" s="232" t="s">
        <v>1866</v>
      </c>
      <c r="D296" s="232" t="s">
        <v>922</v>
      </c>
      <c r="E296" s="232" t="s">
        <v>237</v>
      </c>
      <c r="F296" s="225">
        <v>34702</v>
      </c>
      <c r="G296" s="226">
        <v>1240.68</v>
      </c>
      <c r="H296" s="227">
        <v>1</v>
      </c>
      <c r="I296" s="226"/>
      <c r="J296" s="232" t="s">
        <v>396</v>
      </c>
      <c r="K296" s="228" t="s">
        <v>712</v>
      </c>
      <c r="L296" s="229" t="s">
        <v>1856</v>
      </c>
      <c r="M296" s="229" t="s">
        <v>150</v>
      </c>
    </row>
    <row r="297" spans="1:13" s="230" customFormat="1" ht="45" customHeight="1">
      <c r="A297" s="221">
        <v>1</v>
      </c>
      <c r="B297" s="231" t="s">
        <v>299</v>
      </c>
      <c r="C297" s="232" t="s">
        <v>1866</v>
      </c>
      <c r="D297" s="232" t="s">
        <v>110</v>
      </c>
      <c r="E297" s="232" t="s">
        <v>95</v>
      </c>
      <c r="F297" s="225">
        <v>39041</v>
      </c>
      <c r="G297" s="226">
        <v>715.02</v>
      </c>
      <c r="H297" s="227">
        <v>1</v>
      </c>
      <c r="I297" s="226"/>
      <c r="J297" s="232" t="s">
        <v>396</v>
      </c>
      <c r="K297" s="228" t="s">
        <v>712</v>
      </c>
      <c r="L297" s="229" t="s">
        <v>1856</v>
      </c>
      <c r="M297" s="229" t="s">
        <v>150</v>
      </c>
    </row>
    <row r="298" spans="1:13" s="230" customFormat="1" ht="45" customHeight="1">
      <c r="A298" s="221">
        <v>1</v>
      </c>
      <c r="B298" s="256" t="s">
        <v>47</v>
      </c>
      <c r="C298" s="253" t="s">
        <v>1866</v>
      </c>
      <c r="D298" s="253" t="s">
        <v>922</v>
      </c>
      <c r="E298" s="253" t="s">
        <v>48</v>
      </c>
      <c r="F298" s="252">
        <v>36528</v>
      </c>
      <c r="G298" s="257">
        <v>1240.68</v>
      </c>
      <c r="H298" s="270">
        <v>1</v>
      </c>
      <c r="I298" s="257"/>
      <c r="J298" s="253" t="s">
        <v>396</v>
      </c>
      <c r="K298" s="271" t="s">
        <v>712</v>
      </c>
      <c r="L298" s="268" t="s">
        <v>1856</v>
      </c>
      <c r="M298" s="268" t="s">
        <v>713</v>
      </c>
    </row>
    <row r="299" spans="1:13" s="230" customFormat="1" ht="45" customHeight="1">
      <c r="A299" s="228">
        <v>1</v>
      </c>
      <c r="B299" s="231" t="s">
        <v>405</v>
      </c>
      <c r="C299" s="232" t="s">
        <v>1867</v>
      </c>
      <c r="D299" s="232" t="s">
        <v>112</v>
      </c>
      <c r="E299" s="232" t="s">
        <v>92</v>
      </c>
      <c r="F299" s="225">
        <v>40057</v>
      </c>
      <c r="G299" s="226">
        <v>641.11</v>
      </c>
      <c r="H299" s="227">
        <v>1</v>
      </c>
      <c r="I299" s="226"/>
      <c r="J299" s="232" t="s">
        <v>396</v>
      </c>
      <c r="K299" s="229" t="s">
        <v>712</v>
      </c>
      <c r="L299" s="268" t="s">
        <v>1856</v>
      </c>
      <c r="M299" s="229" t="s">
        <v>713</v>
      </c>
    </row>
    <row r="300" spans="1:13" s="230" customFormat="1" ht="45" customHeight="1">
      <c r="A300" s="221">
        <v>1</v>
      </c>
      <c r="B300" s="272" t="s">
        <v>488</v>
      </c>
      <c r="C300" s="273" t="s">
        <v>602</v>
      </c>
      <c r="D300" s="273" t="s">
        <v>194</v>
      </c>
      <c r="E300" s="273" t="s">
        <v>130</v>
      </c>
      <c r="F300" s="274">
        <v>40182</v>
      </c>
      <c r="G300" s="275">
        <v>2942.71</v>
      </c>
      <c r="H300" s="276">
        <v>4</v>
      </c>
      <c r="I300" s="277">
        <f>2942.71*0.85</f>
        <v>2501.3035</v>
      </c>
      <c r="J300" s="273" t="s">
        <v>395</v>
      </c>
      <c r="K300" s="278" t="s">
        <v>712</v>
      </c>
      <c r="L300" s="238" t="s">
        <v>1856</v>
      </c>
      <c r="M300" s="238" t="s">
        <v>713</v>
      </c>
    </row>
    <row r="301" spans="1:13" s="230" customFormat="1" ht="45" customHeight="1">
      <c r="A301" s="221">
        <v>1</v>
      </c>
      <c r="B301" s="231" t="s">
        <v>613</v>
      </c>
      <c r="C301" s="232" t="s">
        <v>1868</v>
      </c>
      <c r="D301" s="232" t="s">
        <v>952</v>
      </c>
      <c r="E301" s="232" t="s">
        <v>511</v>
      </c>
      <c r="F301" s="225">
        <v>40743</v>
      </c>
      <c r="G301" s="226">
        <v>1108.25</v>
      </c>
      <c r="H301" s="227">
        <v>1</v>
      </c>
      <c r="I301" s="229"/>
      <c r="J301" s="232" t="s">
        <v>396</v>
      </c>
      <c r="K301" s="228" t="s">
        <v>712</v>
      </c>
      <c r="L301" s="229" t="s">
        <v>1856</v>
      </c>
      <c r="M301" s="229" t="s">
        <v>713</v>
      </c>
    </row>
    <row r="302" spans="1:13" s="230" customFormat="1" ht="45" customHeight="1">
      <c r="A302" s="221">
        <v>1</v>
      </c>
      <c r="B302" s="231" t="s">
        <v>438</v>
      </c>
      <c r="C302" s="232" t="s">
        <v>811</v>
      </c>
      <c r="D302" s="232" t="s">
        <v>1078</v>
      </c>
      <c r="E302" s="232" t="s">
        <v>92</v>
      </c>
      <c r="F302" s="225">
        <v>40042</v>
      </c>
      <c r="G302" s="226">
        <v>846.59</v>
      </c>
      <c r="H302" s="227">
        <v>1</v>
      </c>
      <c r="I302" s="226"/>
      <c r="J302" s="232" t="s">
        <v>396</v>
      </c>
      <c r="K302" s="228" t="s">
        <v>712</v>
      </c>
      <c r="L302" s="229" t="s">
        <v>1856</v>
      </c>
      <c r="M302" s="229" t="s">
        <v>150</v>
      </c>
    </row>
    <row r="303" spans="1:13" s="230" customFormat="1" ht="45" customHeight="1">
      <c r="A303" s="221">
        <v>1</v>
      </c>
      <c r="B303" s="231" t="s">
        <v>483</v>
      </c>
      <c r="C303" s="232" t="s">
        <v>1105</v>
      </c>
      <c r="D303" s="232" t="s">
        <v>1078</v>
      </c>
      <c r="E303" s="232" t="s">
        <v>1869</v>
      </c>
      <c r="F303" s="225">
        <v>40274</v>
      </c>
      <c r="G303" s="226">
        <v>846.59</v>
      </c>
      <c r="H303" s="227">
        <v>1</v>
      </c>
      <c r="I303" s="226"/>
      <c r="J303" s="249" t="s">
        <v>396</v>
      </c>
      <c r="K303" s="228" t="s">
        <v>712</v>
      </c>
      <c r="L303" s="229" t="s">
        <v>1856</v>
      </c>
      <c r="M303" s="229" t="s">
        <v>150</v>
      </c>
    </row>
    <row r="304" spans="1:13" s="230" customFormat="1" ht="45" customHeight="1">
      <c r="A304" s="221">
        <v>1</v>
      </c>
      <c r="B304" s="231" t="s">
        <v>259</v>
      </c>
      <c r="C304" s="232" t="s">
        <v>1106</v>
      </c>
      <c r="D304" s="232" t="s">
        <v>134</v>
      </c>
      <c r="E304" s="232" t="s">
        <v>260</v>
      </c>
      <c r="F304" s="225">
        <v>39667</v>
      </c>
      <c r="G304" s="226">
        <v>400</v>
      </c>
      <c r="H304" s="227">
        <v>1</v>
      </c>
      <c r="I304" s="226"/>
      <c r="J304" s="249" t="s">
        <v>396</v>
      </c>
      <c r="K304" s="228" t="s">
        <v>712</v>
      </c>
      <c r="L304" s="229" t="s">
        <v>1856</v>
      </c>
      <c r="M304" s="229" t="s">
        <v>150</v>
      </c>
    </row>
    <row r="305" spans="1:13" s="230" customFormat="1" ht="45" customHeight="1">
      <c r="A305" s="221">
        <v>1</v>
      </c>
      <c r="B305" s="231" t="s">
        <v>1107</v>
      </c>
      <c r="C305" s="232" t="s">
        <v>1106</v>
      </c>
      <c r="D305" s="232" t="s">
        <v>116</v>
      </c>
      <c r="E305" s="232" t="s">
        <v>458</v>
      </c>
      <c r="F305" s="225">
        <v>41848</v>
      </c>
      <c r="G305" s="226">
        <v>589.27</v>
      </c>
      <c r="H305" s="227">
        <v>1</v>
      </c>
      <c r="I305" s="226"/>
      <c r="J305" s="232" t="s">
        <v>396</v>
      </c>
      <c r="K305" s="228" t="s">
        <v>712</v>
      </c>
      <c r="L305" s="229" t="s">
        <v>1856</v>
      </c>
      <c r="M305" s="229" t="s">
        <v>150</v>
      </c>
    </row>
    <row r="306" spans="1:13" s="230" customFormat="1" ht="45" customHeight="1">
      <c r="A306" s="221">
        <v>1</v>
      </c>
      <c r="B306" s="231" t="s">
        <v>319</v>
      </c>
      <c r="C306" s="232" t="s">
        <v>1870</v>
      </c>
      <c r="D306" s="232" t="s">
        <v>930</v>
      </c>
      <c r="E306" s="232" t="s">
        <v>130</v>
      </c>
      <c r="F306" s="225">
        <v>35534</v>
      </c>
      <c r="G306" s="226">
        <v>1637.38</v>
      </c>
      <c r="H306" s="227">
        <v>2</v>
      </c>
      <c r="I306" s="226">
        <v>1555.51</v>
      </c>
      <c r="J306" s="232" t="s">
        <v>396</v>
      </c>
      <c r="K306" s="228" t="s">
        <v>712</v>
      </c>
      <c r="L306" s="229" t="s">
        <v>1856</v>
      </c>
      <c r="M306" s="229" t="s">
        <v>713</v>
      </c>
    </row>
    <row r="307" spans="1:13" s="230" customFormat="1" ht="45" customHeight="1">
      <c r="A307" s="221">
        <v>1</v>
      </c>
      <c r="B307" s="231" t="s">
        <v>715</v>
      </c>
      <c r="C307" s="232" t="s">
        <v>1871</v>
      </c>
      <c r="D307" s="232" t="s">
        <v>185</v>
      </c>
      <c r="E307" s="232" t="s">
        <v>103</v>
      </c>
      <c r="F307" s="225">
        <v>41366</v>
      </c>
      <c r="G307" s="226">
        <v>1300</v>
      </c>
      <c r="H307" s="227">
        <v>1</v>
      </c>
      <c r="I307" s="226"/>
      <c r="J307" s="232" t="s">
        <v>398</v>
      </c>
      <c r="K307" s="228" t="s">
        <v>1431</v>
      </c>
      <c r="L307" s="229" t="s">
        <v>1856</v>
      </c>
      <c r="M307" s="229" t="s">
        <v>150</v>
      </c>
    </row>
    <row r="308" spans="1:13" s="230" customFormat="1" ht="45" customHeight="1">
      <c r="A308" s="221">
        <v>1</v>
      </c>
      <c r="B308" s="231" t="s">
        <v>704</v>
      </c>
      <c r="C308" s="232" t="s">
        <v>1872</v>
      </c>
      <c r="D308" s="232" t="s">
        <v>1674</v>
      </c>
      <c r="E308" s="223" t="s">
        <v>162</v>
      </c>
      <c r="F308" s="225">
        <v>33338</v>
      </c>
      <c r="G308" s="226">
        <v>919.14</v>
      </c>
      <c r="H308" s="227">
        <v>1</v>
      </c>
      <c r="I308" s="226"/>
      <c r="J308" s="232" t="s">
        <v>396</v>
      </c>
      <c r="K308" s="228" t="s">
        <v>712</v>
      </c>
      <c r="L308" s="229" t="s">
        <v>1856</v>
      </c>
      <c r="M308" s="229" t="s">
        <v>150</v>
      </c>
    </row>
    <row r="309" spans="1:13" s="230" customFormat="1" ht="45" customHeight="1">
      <c r="A309" s="221">
        <v>1</v>
      </c>
      <c r="B309" s="231" t="s">
        <v>1873</v>
      </c>
      <c r="C309" s="232" t="s">
        <v>1874</v>
      </c>
      <c r="D309" s="232" t="s">
        <v>1674</v>
      </c>
      <c r="E309" s="232" t="s">
        <v>518</v>
      </c>
      <c r="F309" s="225">
        <v>43004</v>
      </c>
      <c r="G309" s="226">
        <v>715.02</v>
      </c>
      <c r="H309" s="227">
        <v>1</v>
      </c>
      <c r="I309" s="226"/>
      <c r="J309" s="232" t="s">
        <v>398</v>
      </c>
      <c r="K309" s="228" t="s">
        <v>1431</v>
      </c>
      <c r="L309" s="229" t="s">
        <v>1856</v>
      </c>
      <c r="M309" s="229" t="s">
        <v>150</v>
      </c>
    </row>
    <row r="310" spans="1:13" s="230" customFormat="1" ht="45" customHeight="1">
      <c r="A310" s="221">
        <v>1</v>
      </c>
      <c r="B310" s="231" t="s">
        <v>603</v>
      </c>
      <c r="C310" s="232" t="s">
        <v>1875</v>
      </c>
      <c r="D310" s="232" t="s">
        <v>1078</v>
      </c>
      <c r="E310" s="232" t="s">
        <v>73</v>
      </c>
      <c r="F310" s="225">
        <v>40422</v>
      </c>
      <c r="G310" s="226">
        <v>846.59</v>
      </c>
      <c r="H310" s="227">
        <v>1</v>
      </c>
      <c r="I310" s="226"/>
      <c r="J310" s="232" t="s">
        <v>396</v>
      </c>
      <c r="K310" s="228" t="s">
        <v>712</v>
      </c>
      <c r="L310" s="229" t="s">
        <v>1856</v>
      </c>
      <c r="M310" s="229" t="s">
        <v>150</v>
      </c>
    </row>
    <row r="311" spans="1:13" s="230" customFormat="1" ht="45" customHeight="1">
      <c r="A311" s="221">
        <v>1</v>
      </c>
      <c r="B311" s="222" t="s">
        <v>263</v>
      </c>
      <c r="C311" s="232" t="s">
        <v>1111</v>
      </c>
      <c r="D311" s="232" t="s">
        <v>154</v>
      </c>
      <c r="E311" s="223" t="s">
        <v>167</v>
      </c>
      <c r="F311" s="225">
        <v>38481</v>
      </c>
      <c r="G311" s="226">
        <v>788.29</v>
      </c>
      <c r="H311" s="227">
        <v>1</v>
      </c>
      <c r="I311" s="226"/>
      <c r="J311" s="232" t="s">
        <v>396</v>
      </c>
      <c r="K311" s="228" t="s">
        <v>712</v>
      </c>
      <c r="L311" s="229" t="s">
        <v>1856</v>
      </c>
      <c r="M311" s="229" t="s">
        <v>713</v>
      </c>
    </row>
    <row r="312" spans="1:13" s="230" customFormat="1" ht="45" customHeight="1">
      <c r="A312" s="221">
        <v>1</v>
      </c>
      <c r="B312" s="231" t="s">
        <v>328</v>
      </c>
      <c r="C312" s="232" t="s">
        <v>1876</v>
      </c>
      <c r="D312" s="232" t="s">
        <v>927</v>
      </c>
      <c r="E312" s="232" t="s">
        <v>130</v>
      </c>
      <c r="F312" s="225">
        <v>35534</v>
      </c>
      <c r="G312" s="226">
        <v>1003.4</v>
      </c>
      <c r="H312" s="227">
        <v>1</v>
      </c>
      <c r="I312" s="226"/>
      <c r="J312" s="232" t="s">
        <v>396</v>
      </c>
      <c r="K312" s="228" t="s">
        <v>712</v>
      </c>
      <c r="L312" s="229" t="s">
        <v>1856</v>
      </c>
      <c r="M312" s="229" t="s">
        <v>150</v>
      </c>
    </row>
    <row r="313" spans="1:13" s="230" customFormat="1" ht="45" customHeight="1">
      <c r="A313" s="221">
        <v>1</v>
      </c>
      <c r="B313" s="231" t="s">
        <v>32</v>
      </c>
      <c r="C313" s="232" t="s">
        <v>1112</v>
      </c>
      <c r="D313" s="232" t="s">
        <v>116</v>
      </c>
      <c r="E313" s="232" t="s">
        <v>366</v>
      </c>
      <c r="F313" s="225">
        <v>38474</v>
      </c>
      <c r="G313" s="226">
        <v>589.27</v>
      </c>
      <c r="H313" s="227">
        <v>1</v>
      </c>
      <c r="I313" s="226"/>
      <c r="J313" s="232" t="s">
        <v>396</v>
      </c>
      <c r="K313" s="228" t="s">
        <v>712</v>
      </c>
      <c r="L313" s="229" t="s">
        <v>1856</v>
      </c>
      <c r="M313" s="229" t="s">
        <v>150</v>
      </c>
    </row>
    <row r="314" spans="1:13" s="230" customFormat="1" ht="45" customHeight="1">
      <c r="A314" s="221">
        <v>1</v>
      </c>
      <c r="B314" s="231" t="s">
        <v>1113</v>
      </c>
      <c r="C314" s="232" t="s">
        <v>1112</v>
      </c>
      <c r="D314" s="232" t="s">
        <v>112</v>
      </c>
      <c r="E314" s="232" t="s">
        <v>118</v>
      </c>
      <c r="F314" s="225">
        <v>38384</v>
      </c>
      <c r="G314" s="226">
        <v>641.11</v>
      </c>
      <c r="H314" s="227">
        <v>1</v>
      </c>
      <c r="I314" s="226"/>
      <c r="J314" s="232" t="s">
        <v>396</v>
      </c>
      <c r="K314" s="228" t="s">
        <v>712</v>
      </c>
      <c r="L314" s="229" t="s">
        <v>1856</v>
      </c>
      <c r="M314" s="229" t="s">
        <v>713</v>
      </c>
    </row>
    <row r="315" spans="1:13" s="230" customFormat="1" ht="45" customHeight="1">
      <c r="A315" s="221">
        <v>1</v>
      </c>
      <c r="B315" s="231" t="s">
        <v>1116</v>
      </c>
      <c r="C315" s="232" t="s">
        <v>1112</v>
      </c>
      <c r="D315" s="232" t="s">
        <v>134</v>
      </c>
      <c r="E315" s="232" t="s">
        <v>518</v>
      </c>
      <c r="F315" s="225">
        <v>41883</v>
      </c>
      <c r="G315" s="226">
        <v>474.29</v>
      </c>
      <c r="H315" s="227">
        <v>1</v>
      </c>
      <c r="I315" s="226"/>
      <c r="J315" s="232" t="s">
        <v>396</v>
      </c>
      <c r="K315" s="228" t="s">
        <v>712</v>
      </c>
      <c r="L315" s="229" t="s">
        <v>1856</v>
      </c>
      <c r="M315" s="229" t="s">
        <v>713</v>
      </c>
    </row>
    <row r="316" spans="1:13" s="230" customFormat="1" ht="45" customHeight="1">
      <c r="A316" s="221">
        <v>1</v>
      </c>
      <c r="B316" s="231" t="s">
        <v>1442</v>
      </c>
      <c r="C316" s="232" t="s">
        <v>1112</v>
      </c>
      <c r="D316" s="232" t="s">
        <v>185</v>
      </c>
      <c r="E316" s="232" t="s">
        <v>1443</v>
      </c>
      <c r="F316" s="225">
        <v>42629</v>
      </c>
      <c r="G316" s="226">
        <v>400</v>
      </c>
      <c r="H316" s="227">
        <v>1</v>
      </c>
      <c r="I316" s="226"/>
      <c r="J316" s="232" t="s">
        <v>398</v>
      </c>
      <c r="K316" s="228" t="s">
        <v>1445</v>
      </c>
      <c r="L316" s="229" t="s">
        <v>1856</v>
      </c>
      <c r="M316" s="229" t="s">
        <v>713</v>
      </c>
    </row>
    <row r="317" spans="1:13" s="230" customFormat="1" ht="45" customHeight="1">
      <c r="A317" s="221">
        <v>1</v>
      </c>
      <c r="B317" s="231" t="s">
        <v>1131</v>
      </c>
      <c r="C317" s="232" t="s">
        <v>1112</v>
      </c>
      <c r="D317" s="232" t="s">
        <v>110</v>
      </c>
      <c r="E317" s="232" t="s">
        <v>1132</v>
      </c>
      <c r="F317" s="225">
        <v>41435</v>
      </c>
      <c r="G317" s="226">
        <v>700</v>
      </c>
      <c r="H317" s="227">
        <v>1</v>
      </c>
      <c r="I317" s="226"/>
      <c r="J317" s="232" t="s">
        <v>396</v>
      </c>
      <c r="K317" s="228" t="s">
        <v>712</v>
      </c>
      <c r="L317" s="229" t="s">
        <v>1856</v>
      </c>
      <c r="M317" s="229" t="s">
        <v>150</v>
      </c>
    </row>
    <row r="318" spans="1:13" s="230" customFormat="1" ht="45" customHeight="1">
      <c r="A318" s="221">
        <v>1</v>
      </c>
      <c r="B318" s="231" t="s">
        <v>1877</v>
      </c>
      <c r="C318" s="232" t="s">
        <v>1878</v>
      </c>
      <c r="D318" s="232" t="s">
        <v>191</v>
      </c>
      <c r="E318" s="232" t="s">
        <v>1699</v>
      </c>
      <c r="F318" s="225">
        <v>42887</v>
      </c>
      <c r="G318" s="226">
        <v>443.6</v>
      </c>
      <c r="H318" s="227" t="s">
        <v>102</v>
      </c>
      <c r="I318" s="226"/>
      <c r="J318" s="232" t="s">
        <v>396</v>
      </c>
      <c r="K318" s="228" t="s">
        <v>712</v>
      </c>
      <c r="L318" s="229" t="s">
        <v>1856</v>
      </c>
      <c r="M318" s="229" t="s">
        <v>713</v>
      </c>
    </row>
    <row r="319" spans="1:13" s="230" customFormat="1" ht="45" customHeight="1">
      <c r="A319" s="221">
        <v>1</v>
      </c>
      <c r="B319" s="231" t="s">
        <v>1117</v>
      </c>
      <c r="C319" s="232" t="s">
        <v>1118</v>
      </c>
      <c r="D319" s="232" t="s">
        <v>1660</v>
      </c>
      <c r="E319" s="232" t="s">
        <v>1119</v>
      </c>
      <c r="F319" s="225">
        <v>42170</v>
      </c>
      <c r="G319" s="226">
        <v>1595</v>
      </c>
      <c r="H319" s="227">
        <v>1</v>
      </c>
      <c r="I319" s="226"/>
      <c r="J319" s="223" t="s">
        <v>396</v>
      </c>
      <c r="K319" s="228" t="s">
        <v>712</v>
      </c>
      <c r="L319" s="229" t="s">
        <v>1856</v>
      </c>
      <c r="M319" s="229" t="s">
        <v>713</v>
      </c>
    </row>
    <row r="320" spans="1:13" s="230" customFormat="1" ht="45" customHeight="1">
      <c r="A320" s="221">
        <v>1</v>
      </c>
      <c r="B320" s="231" t="s">
        <v>1879</v>
      </c>
      <c r="C320" s="232" t="s">
        <v>1880</v>
      </c>
      <c r="D320" s="232" t="s">
        <v>202</v>
      </c>
      <c r="E320" s="232" t="s">
        <v>1103</v>
      </c>
      <c r="F320" s="279">
        <v>41406</v>
      </c>
      <c r="G320" s="226">
        <v>919.14</v>
      </c>
      <c r="H320" s="227">
        <v>1</v>
      </c>
      <c r="I320" s="226"/>
      <c r="J320" s="223" t="s">
        <v>396</v>
      </c>
      <c r="K320" s="228" t="s">
        <v>712</v>
      </c>
      <c r="L320" s="229" t="s">
        <v>1856</v>
      </c>
      <c r="M320" s="229" t="s">
        <v>713</v>
      </c>
    </row>
    <row r="321" spans="1:13" s="230" customFormat="1" ht="45" customHeight="1">
      <c r="A321" s="221">
        <v>1</v>
      </c>
      <c r="B321" s="231" t="s">
        <v>238</v>
      </c>
      <c r="C321" s="232" t="s">
        <v>1847</v>
      </c>
      <c r="D321" s="232" t="s">
        <v>922</v>
      </c>
      <c r="E321" s="232" t="s">
        <v>130</v>
      </c>
      <c r="F321" s="225">
        <v>34610</v>
      </c>
      <c r="G321" s="226">
        <v>1240.68</v>
      </c>
      <c r="H321" s="227">
        <v>1</v>
      </c>
      <c r="I321" s="226"/>
      <c r="J321" s="249" t="s">
        <v>396</v>
      </c>
      <c r="K321" s="228" t="s">
        <v>712</v>
      </c>
      <c r="L321" s="229" t="s">
        <v>1856</v>
      </c>
      <c r="M321" s="229" t="s">
        <v>713</v>
      </c>
    </row>
    <row r="322" spans="1:13" s="230" customFormat="1" ht="45" customHeight="1">
      <c r="A322" s="221">
        <v>1</v>
      </c>
      <c r="B322" s="231" t="s">
        <v>610</v>
      </c>
      <c r="C322" s="232" t="s">
        <v>1880</v>
      </c>
      <c r="D322" s="232" t="s">
        <v>952</v>
      </c>
      <c r="E322" s="232" t="s">
        <v>92</v>
      </c>
      <c r="F322" s="225">
        <v>38600</v>
      </c>
      <c r="G322" s="226">
        <v>1071.54</v>
      </c>
      <c r="H322" s="227">
        <v>1</v>
      </c>
      <c r="I322" s="226"/>
      <c r="J322" s="249" t="s">
        <v>396</v>
      </c>
      <c r="K322" s="228" t="s">
        <v>712</v>
      </c>
      <c r="L322" s="229" t="s">
        <v>1856</v>
      </c>
      <c r="M322" s="229" t="s">
        <v>150</v>
      </c>
    </row>
    <row r="323" spans="1:13" s="230" customFormat="1" ht="45" customHeight="1">
      <c r="A323" s="221">
        <v>1</v>
      </c>
      <c r="B323" s="231" t="s">
        <v>201</v>
      </c>
      <c r="C323" s="232" t="s">
        <v>812</v>
      </c>
      <c r="D323" s="232" t="s">
        <v>127</v>
      </c>
      <c r="E323" s="232" t="s">
        <v>103</v>
      </c>
      <c r="F323" s="225">
        <v>36809</v>
      </c>
      <c r="G323" s="226">
        <v>2034.08</v>
      </c>
      <c r="H323" s="227">
        <v>1</v>
      </c>
      <c r="I323" s="226"/>
      <c r="J323" s="232" t="s">
        <v>395</v>
      </c>
      <c r="K323" s="228" t="s">
        <v>712</v>
      </c>
      <c r="L323" s="229" t="s">
        <v>1856</v>
      </c>
      <c r="M323" s="229" t="s">
        <v>150</v>
      </c>
    </row>
    <row r="324" spans="1:13" s="230" customFormat="1" ht="45" customHeight="1">
      <c r="A324" s="221">
        <v>1</v>
      </c>
      <c r="B324" s="231" t="s">
        <v>158</v>
      </c>
      <c r="C324" s="232" t="s">
        <v>185</v>
      </c>
      <c r="D324" s="232" t="s">
        <v>116</v>
      </c>
      <c r="E324" s="232" t="s">
        <v>92</v>
      </c>
      <c r="F324" s="225">
        <v>35219</v>
      </c>
      <c r="G324" s="226">
        <v>589.27</v>
      </c>
      <c r="H324" s="227">
        <v>1</v>
      </c>
      <c r="I324" s="226"/>
      <c r="J324" s="232" t="s">
        <v>396</v>
      </c>
      <c r="K324" s="228" t="s">
        <v>712</v>
      </c>
      <c r="L324" s="229" t="s">
        <v>1856</v>
      </c>
      <c r="M324" s="229" t="s">
        <v>150</v>
      </c>
    </row>
    <row r="325" spans="1:13" s="230" customFormat="1" ht="45" customHeight="1">
      <c r="A325" s="221">
        <v>1</v>
      </c>
      <c r="B325" s="231" t="s">
        <v>332</v>
      </c>
      <c r="C325" s="232" t="s">
        <v>1881</v>
      </c>
      <c r="D325" s="232" t="s">
        <v>1674</v>
      </c>
      <c r="E325" s="232" t="s">
        <v>92</v>
      </c>
      <c r="F325" s="225">
        <v>38516</v>
      </c>
      <c r="G325" s="226">
        <v>919.14</v>
      </c>
      <c r="H325" s="227">
        <v>1</v>
      </c>
      <c r="I325" s="226"/>
      <c r="J325" s="232" t="s">
        <v>396</v>
      </c>
      <c r="K325" s="228" t="s">
        <v>712</v>
      </c>
      <c r="L325" s="229" t="s">
        <v>1856</v>
      </c>
      <c r="M325" s="229" t="s">
        <v>713</v>
      </c>
    </row>
    <row r="326" spans="1:13" s="230" customFormat="1" ht="45" customHeight="1">
      <c r="A326" s="221">
        <v>1</v>
      </c>
      <c r="B326" s="231" t="s">
        <v>325</v>
      </c>
      <c r="C326" s="232" t="s">
        <v>1882</v>
      </c>
      <c r="D326" s="232" t="s">
        <v>952</v>
      </c>
      <c r="E326" s="232" t="s">
        <v>16</v>
      </c>
      <c r="F326" s="225">
        <v>38544</v>
      </c>
      <c r="G326" s="226">
        <v>1108.25</v>
      </c>
      <c r="H326" s="227">
        <v>1</v>
      </c>
      <c r="I326" s="226"/>
      <c r="J326" s="232" t="s">
        <v>396</v>
      </c>
      <c r="K326" s="228" t="s">
        <v>712</v>
      </c>
      <c r="L326" s="229" t="s">
        <v>1856</v>
      </c>
      <c r="M326" s="229" t="s">
        <v>150</v>
      </c>
    </row>
    <row r="327" spans="1:13" s="230" customFormat="1" ht="45" customHeight="1">
      <c r="A327" s="221">
        <v>1</v>
      </c>
      <c r="B327" s="231" t="s">
        <v>337</v>
      </c>
      <c r="C327" s="232" t="s">
        <v>1882</v>
      </c>
      <c r="D327" s="232" t="s">
        <v>112</v>
      </c>
      <c r="E327" s="232" t="s">
        <v>338</v>
      </c>
      <c r="F327" s="225">
        <v>32690</v>
      </c>
      <c r="G327" s="226">
        <v>641.11</v>
      </c>
      <c r="H327" s="227">
        <v>1</v>
      </c>
      <c r="I327" s="226"/>
      <c r="J327" s="232" t="s">
        <v>396</v>
      </c>
      <c r="K327" s="228" t="s">
        <v>712</v>
      </c>
      <c r="L327" s="229" t="s">
        <v>1856</v>
      </c>
      <c r="M327" s="229" t="s">
        <v>713</v>
      </c>
    </row>
    <row r="328" spans="1:13" s="230" customFormat="1" ht="45" customHeight="1">
      <c r="A328" s="221">
        <v>1</v>
      </c>
      <c r="B328" s="231" t="s">
        <v>340</v>
      </c>
      <c r="C328" s="232" t="s">
        <v>1881</v>
      </c>
      <c r="D328" s="232" t="s">
        <v>112</v>
      </c>
      <c r="E328" s="232" t="s">
        <v>92</v>
      </c>
      <c r="F328" s="225">
        <v>34228</v>
      </c>
      <c r="G328" s="226">
        <v>641.11</v>
      </c>
      <c r="H328" s="227">
        <v>1</v>
      </c>
      <c r="I328" s="226"/>
      <c r="J328" s="232" t="s">
        <v>396</v>
      </c>
      <c r="K328" s="228" t="s">
        <v>712</v>
      </c>
      <c r="L328" s="229" t="s">
        <v>1856</v>
      </c>
      <c r="M328" s="229" t="s">
        <v>150</v>
      </c>
    </row>
    <row r="329" spans="1:13" s="230" customFormat="1" ht="45" customHeight="1">
      <c r="A329" s="221">
        <v>1</v>
      </c>
      <c r="B329" s="231" t="s">
        <v>1121</v>
      </c>
      <c r="C329" s="232" t="s">
        <v>1881</v>
      </c>
      <c r="D329" s="232" t="s">
        <v>1674</v>
      </c>
      <c r="E329" s="232" t="s">
        <v>1883</v>
      </c>
      <c r="F329" s="225">
        <v>41621</v>
      </c>
      <c r="G329" s="226">
        <v>861.47</v>
      </c>
      <c r="H329" s="227">
        <v>1</v>
      </c>
      <c r="I329" s="226"/>
      <c r="J329" s="232" t="s">
        <v>396</v>
      </c>
      <c r="K329" s="228" t="s">
        <v>712</v>
      </c>
      <c r="L329" s="229" t="s">
        <v>1856</v>
      </c>
      <c r="M329" s="229" t="s">
        <v>713</v>
      </c>
    </row>
    <row r="330" spans="1:13" s="230" customFormat="1" ht="45" customHeight="1">
      <c r="A330" s="221">
        <v>1</v>
      </c>
      <c r="B330" s="231" t="s">
        <v>678</v>
      </c>
      <c r="C330" s="232" t="s">
        <v>1884</v>
      </c>
      <c r="D330" s="232" t="s">
        <v>1674</v>
      </c>
      <c r="E330" s="232" t="s">
        <v>518</v>
      </c>
      <c r="F330" s="225">
        <v>40525</v>
      </c>
      <c r="G330" s="226">
        <v>919.14</v>
      </c>
      <c r="H330" s="227">
        <v>1</v>
      </c>
      <c r="I330" s="226"/>
      <c r="J330" s="232" t="s">
        <v>396</v>
      </c>
      <c r="K330" s="228" t="s">
        <v>712</v>
      </c>
      <c r="L330" s="229" t="s">
        <v>1856</v>
      </c>
      <c r="M330" s="229" t="s">
        <v>150</v>
      </c>
    </row>
    <row r="331" spans="1:13" s="230" customFormat="1" ht="45" customHeight="1">
      <c r="A331" s="221">
        <v>1</v>
      </c>
      <c r="B331" s="231" t="s">
        <v>1134</v>
      </c>
      <c r="C331" s="232" t="s">
        <v>1885</v>
      </c>
      <c r="D331" s="232" t="s">
        <v>134</v>
      </c>
      <c r="E331" s="232" t="s">
        <v>1135</v>
      </c>
      <c r="F331" s="225">
        <v>41913</v>
      </c>
      <c r="G331" s="226">
        <v>521.72</v>
      </c>
      <c r="H331" s="227">
        <v>1</v>
      </c>
      <c r="I331" s="226"/>
      <c r="J331" s="232" t="s">
        <v>396</v>
      </c>
      <c r="K331" s="228" t="s">
        <v>712</v>
      </c>
      <c r="L331" s="229" t="s">
        <v>1856</v>
      </c>
      <c r="M331" s="229" t="s">
        <v>713</v>
      </c>
    </row>
    <row r="332" spans="1:13" s="230" customFormat="1" ht="45" customHeight="1">
      <c r="A332" s="221">
        <v>1</v>
      </c>
      <c r="B332" s="231" t="s">
        <v>618</v>
      </c>
      <c r="C332" s="232" t="s">
        <v>1886</v>
      </c>
      <c r="D332" s="232" t="s">
        <v>134</v>
      </c>
      <c r="E332" s="232" t="s">
        <v>619</v>
      </c>
      <c r="F332" s="225">
        <v>40581</v>
      </c>
      <c r="G332" s="226">
        <v>474.29</v>
      </c>
      <c r="H332" s="227">
        <v>1</v>
      </c>
      <c r="I332" s="226"/>
      <c r="J332" s="232" t="s">
        <v>396</v>
      </c>
      <c r="K332" s="228" t="s">
        <v>712</v>
      </c>
      <c r="L332" s="229" t="s">
        <v>1856</v>
      </c>
      <c r="M332" s="229" t="s">
        <v>150</v>
      </c>
    </row>
    <row r="333" spans="1:13" s="230" customFormat="1" ht="45" customHeight="1">
      <c r="A333" s="221">
        <v>1</v>
      </c>
      <c r="B333" s="231" t="s">
        <v>1887</v>
      </c>
      <c r="C333" s="232" t="s">
        <v>323</v>
      </c>
      <c r="D333" s="232" t="s">
        <v>952</v>
      </c>
      <c r="E333" s="232" t="s">
        <v>1888</v>
      </c>
      <c r="F333" s="225">
        <v>42877</v>
      </c>
      <c r="G333" s="226">
        <v>1108.25</v>
      </c>
      <c r="H333" s="227" t="s">
        <v>102</v>
      </c>
      <c r="I333" s="226"/>
      <c r="J333" s="232" t="s">
        <v>396</v>
      </c>
      <c r="K333" s="228" t="s">
        <v>712</v>
      </c>
      <c r="L333" s="229" t="s">
        <v>1856</v>
      </c>
      <c r="M333" s="229" t="s">
        <v>713</v>
      </c>
    </row>
    <row r="334" spans="1:13" s="230" customFormat="1" ht="45" customHeight="1">
      <c r="A334" s="221">
        <v>1</v>
      </c>
      <c r="B334" s="231" t="s">
        <v>607</v>
      </c>
      <c r="C334" s="232" t="s">
        <v>1889</v>
      </c>
      <c r="D334" s="232" t="s">
        <v>1674</v>
      </c>
      <c r="E334" s="232" t="s">
        <v>609</v>
      </c>
      <c r="F334" s="225">
        <v>40280</v>
      </c>
      <c r="G334" s="226">
        <v>919.14</v>
      </c>
      <c r="H334" s="227">
        <v>1</v>
      </c>
      <c r="I334" s="226"/>
      <c r="J334" s="232" t="s">
        <v>396</v>
      </c>
      <c r="K334" s="228" t="s">
        <v>712</v>
      </c>
      <c r="L334" s="229" t="s">
        <v>1856</v>
      </c>
      <c r="M334" s="229" t="s">
        <v>713</v>
      </c>
    </row>
    <row r="335" spans="1:13" s="230" customFormat="1" ht="45" customHeight="1">
      <c r="A335" s="221">
        <v>1</v>
      </c>
      <c r="B335" s="231" t="s">
        <v>815</v>
      </c>
      <c r="C335" s="232" t="s">
        <v>1889</v>
      </c>
      <c r="D335" s="232" t="s">
        <v>927</v>
      </c>
      <c r="E335" s="232" t="s">
        <v>1124</v>
      </c>
      <c r="F335" s="225">
        <v>40476</v>
      </c>
      <c r="G335" s="226">
        <v>1003.4</v>
      </c>
      <c r="H335" s="227">
        <v>1</v>
      </c>
      <c r="I335" s="226"/>
      <c r="J335" s="232" t="s">
        <v>396</v>
      </c>
      <c r="K335" s="228" t="s">
        <v>712</v>
      </c>
      <c r="L335" s="229" t="s">
        <v>1856</v>
      </c>
      <c r="M335" s="229" t="s">
        <v>713</v>
      </c>
    </row>
    <row r="336" spans="1:13" s="230" customFormat="1" ht="45" customHeight="1">
      <c r="A336" s="221">
        <v>1</v>
      </c>
      <c r="B336" s="231" t="s">
        <v>1448</v>
      </c>
      <c r="C336" s="232" t="s">
        <v>402</v>
      </c>
      <c r="D336" s="232" t="s">
        <v>134</v>
      </c>
      <c r="E336" s="232" t="s">
        <v>103</v>
      </c>
      <c r="F336" s="225">
        <v>42614</v>
      </c>
      <c r="G336" s="226">
        <v>521.72</v>
      </c>
      <c r="H336" s="227">
        <v>1</v>
      </c>
      <c r="I336" s="226"/>
      <c r="J336" s="232" t="s">
        <v>396</v>
      </c>
      <c r="K336" s="228" t="s">
        <v>712</v>
      </c>
      <c r="L336" s="229" t="s">
        <v>1856</v>
      </c>
      <c r="M336" s="229" t="s">
        <v>150</v>
      </c>
    </row>
    <row r="337" spans="1:13" s="230" customFormat="1" ht="45" customHeight="1">
      <c r="A337" s="221">
        <v>1</v>
      </c>
      <c r="B337" s="231" t="s">
        <v>190</v>
      </c>
      <c r="C337" s="232" t="s">
        <v>885</v>
      </c>
      <c r="D337" s="232" t="s">
        <v>191</v>
      </c>
      <c r="E337" s="232" t="s">
        <v>186</v>
      </c>
      <c r="F337" s="225">
        <v>36586</v>
      </c>
      <c r="G337" s="226">
        <v>443.6</v>
      </c>
      <c r="H337" s="227">
        <v>1</v>
      </c>
      <c r="I337" s="226"/>
      <c r="J337" s="232" t="s">
        <v>396</v>
      </c>
      <c r="K337" s="228" t="s">
        <v>712</v>
      </c>
      <c r="L337" s="229" t="s">
        <v>1856</v>
      </c>
      <c r="M337" s="229" t="s">
        <v>713</v>
      </c>
    </row>
    <row r="338" spans="1:13" s="230" customFormat="1" ht="45" customHeight="1">
      <c r="A338" s="221">
        <v>1</v>
      </c>
      <c r="B338" s="231" t="s">
        <v>320</v>
      </c>
      <c r="C338" s="232" t="s">
        <v>1125</v>
      </c>
      <c r="D338" s="232" t="s">
        <v>1701</v>
      </c>
      <c r="E338" s="232" t="s">
        <v>138</v>
      </c>
      <c r="F338" s="225">
        <v>34827</v>
      </c>
      <c r="G338" s="226">
        <v>1373.12</v>
      </c>
      <c r="H338" s="227">
        <v>1</v>
      </c>
      <c r="I338" s="226"/>
      <c r="J338" s="232" t="s">
        <v>396</v>
      </c>
      <c r="K338" s="228" t="s">
        <v>712</v>
      </c>
      <c r="L338" s="229" t="s">
        <v>1856</v>
      </c>
      <c r="M338" s="229" t="s">
        <v>150</v>
      </c>
    </row>
    <row r="339" spans="1:13" s="230" customFormat="1" ht="45" customHeight="1">
      <c r="A339" s="221">
        <v>1</v>
      </c>
      <c r="B339" s="235" t="s">
        <v>593</v>
      </c>
      <c r="C339" s="233" t="s">
        <v>1890</v>
      </c>
      <c r="D339" s="233" t="s">
        <v>112</v>
      </c>
      <c r="E339" s="233" t="s">
        <v>92</v>
      </c>
      <c r="F339" s="225">
        <v>42223</v>
      </c>
      <c r="G339" s="236">
        <v>641.11</v>
      </c>
      <c r="H339" s="227">
        <v>1</v>
      </c>
      <c r="I339" s="236"/>
      <c r="J339" s="233" t="s">
        <v>396</v>
      </c>
      <c r="K339" s="237" t="s">
        <v>712</v>
      </c>
      <c r="L339" s="229" t="s">
        <v>1856</v>
      </c>
      <c r="M339" s="238" t="s">
        <v>150</v>
      </c>
    </row>
    <row r="340" spans="1:13" s="230" customFormat="1" ht="45" customHeight="1">
      <c r="A340" s="221">
        <v>1</v>
      </c>
      <c r="B340" s="231" t="s">
        <v>1451</v>
      </c>
      <c r="C340" s="232" t="s">
        <v>1891</v>
      </c>
      <c r="D340" s="232" t="s">
        <v>922</v>
      </c>
      <c r="E340" s="232" t="s">
        <v>1452</v>
      </c>
      <c r="F340" s="225">
        <v>40393</v>
      </c>
      <c r="G340" s="226">
        <v>1240.68</v>
      </c>
      <c r="H340" s="227">
        <v>1</v>
      </c>
      <c r="I340" s="226"/>
      <c r="J340" s="232" t="s">
        <v>396</v>
      </c>
      <c r="K340" s="228" t="s">
        <v>712</v>
      </c>
      <c r="L340" s="229" t="s">
        <v>1856</v>
      </c>
      <c r="M340" s="229" t="s">
        <v>150</v>
      </c>
    </row>
    <row r="341" spans="1:13" s="230" customFormat="1" ht="45" customHeight="1">
      <c r="A341" s="221">
        <v>1</v>
      </c>
      <c r="B341" s="231" t="s">
        <v>1128</v>
      </c>
      <c r="C341" s="232" t="s">
        <v>1892</v>
      </c>
      <c r="D341" s="232" t="s">
        <v>134</v>
      </c>
      <c r="E341" s="232" t="s">
        <v>95</v>
      </c>
      <c r="F341" s="225">
        <v>42317</v>
      </c>
      <c r="G341" s="226">
        <v>521.72</v>
      </c>
      <c r="H341" s="227">
        <v>1</v>
      </c>
      <c r="I341" s="226"/>
      <c r="J341" s="249" t="s">
        <v>396</v>
      </c>
      <c r="K341" s="228" t="s">
        <v>712</v>
      </c>
      <c r="L341" s="229" t="s">
        <v>1856</v>
      </c>
      <c r="M341" s="229" t="s">
        <v>713</v>
      </c>
    </row>
    <row r="342" spans="1:13" s="230" customFormat="1" ht="45" customHeight="1">
      <c r="A342" s="221">
        <v>1</v>
      </c>
      <c r="B342" s="231" t="s">
        <v>1455</v>
      </c>
      <c r="C342" s="232" t="s">
        <v>1892</v>
      </c>
      <c r="D342" s="232" t="s">
        <v>116</v>
      </c>
      <c r="E342" s="232" t="s">
        <v>95</v>
      </c>
      <c r="F342" s="225">
        <v>42492</v>
      </c>
      <c r="G342" s="226">
        <v>589.27</v>
      </c>
      <c r="H342" s="227">
        <v>1</v>
      </c>
      <c r="I342" s="226"/>
      <c r="J342" s="249" t="s">
        <v>396</v>
      </c>
      <c r="K342" s="228" t="s">
        <v>712</v>
      </c>
      <c r="L342" s="229" t="s">
        <v>1856</v>
      </c>
      <c r="M342" s="229" t="s">
        <v>150</v>
      </c>
    </row>
    <row r="343" spans="1:13" s="230" customFormat="1" ht="45" customHeight="1">
      <c r="A343" s="221">
        <v>1</v>
      </c>
      <c r="B343" s="280" t="s">
        <v>1200</v>
      </c>
      <c r="C343" s="232" t="s">
        <v>1893</v>
      </c>
      <c r="D343" s="232" t="s">
        <v>310</v>
      </c>
      <c r="E343" s="232" t="s">
        <v>1201</v>
      </c>
      <c r="F343" s="225">
        <v>42229</v>
      </c>
      <c r="G343" s="226">
        <v>397.27</v>
      </c>
      <c r="H343" s="227">
        <v>1</v>
      </c>
      <c r="I343" s="226"/>
      <c r="J343" s="232" t="s">
        <v>396</v>
      </c>
      <c r="K343" s="228" t="s">
        <v>712</v>
      </c>
      <c r="L343" s="229" t="s">
        <v>1856</v>
      </c>
      <c r="M343" s="229" t="s">
        <v>150</v>
      </c>
    </row>
    <row r="344" spans="1:13" s="230" customFormat="1" ht="45" customHeight="1">
      <c r="A344" s="221">
        <v>1</v>
      </c>
      <c r="B344" s="231" t="s">
        <v>1894</v>
      </c>
      <c r="C344" s="232" t="s">
        <v>816</v>
      </c>
      <c r="D344" s="232" t="s">
        <v>1660</v>
      </c>
      <c r="E344" s="232" t="s">
        <v>82</v>
      </c>
      <c r="F344" s="225">
        <v>38936</v>
      </c>
      <c r="G344" s="226">
        <v>1637.38</v>
      </c>
      <c r="H344" s="227">
        <v>1</v>
      </c>
      <c r="I344" s="226"/>
      <c r="J344" s="232" t="s">
        <v>396</v>
      </c>
      <c r="K344" s="228" t="s">
        <v>712</v>
      </c>
      <c r="L344" s="229" t="s">
        <v>1856</v>
      </c>
      <c r="M344" s="229" t="s">
        <v>150</v>
      </c>
    </row>
    <row r="345" spans="1:13" s="230" customFormat="1" ht="45" customHeight="1">
      <c r="A345" s="221">
        <v>1</v>
      </c>
      <c r="B345" s="231" t="s">
        <v>1615</v>
      </c>
      <c r="C345" s="232" t="s">
        <v>1895</v>
      </c>
      <c r="D345" s="232" t="s">
        <v>134</v>
      </c>
      <c r="E345" s="232" t="s">
        <v>306</v>
      </c>
      <c r="F345" s="225">
        <v>42689</v>
      </c>
      <c r="G345" s="226">
        <v>715.02</v>
      </c>
      <c r="H345" s="227">
        <v>1</v>
      </c>
      <c r="I345" s="226"/>
      <c r="J345" s="223" t="s">
        <v>395</v>
      </c>
      <c r="K345" s="228" t="s">
        <v>1896</v>
      </c>
      <c r="L345" s="229" t="s">
        <v>1856</v>
      </c>
      <c r="M345" s="229" t="s">
        <v>150</v>
      </c>
    </row>
    <row r="346" spans="1:13" s="230" customFormat="1" ht="45" customHeight="1">
      <c r="A346" s="221">
        <v>1</v>
      </c>
      <c r="B346" s="231" t="s">
        <v>1897</v>
      </c>
      <c r="C346" s="232" t="s">
        <v>820</v>
      </c>
      <c r="D346" s="232" t="s">
        <v>134</v>
      </c>
      <c r="E346" s="232" t="s">
        <v>95</v>
      </c>
      <c r="F346" s="225">
        <v>43307</v>
      </c>
      <c r="G346" s="226">
        <v>474.29</v>
      </c>
      <c r="H346" s="227">
        <v>1</v>
      </c>
      <c r="I346" s="226"/>
      <c r="J346" s="232" t="s">
        <v>396</v>
      </c>
      <c r="K346" s="228" t="s">
        <v>712</v>
      </c>
      <c r="L346" s="229" t="s">
        <v>1856</v>
      </c>
      <c r="M346" s="229" t="s">
        <v>713</v>
      </c>
    </row>
    <row r="347" spans="1:13" s="230" customFormat="1" ht="45" customHeight="1">
      <c r="A347" s="221">
        <v>1</v>
      </c>
      <c r="B347" s="231" t="s">
        <v>620</v>
      </c>
      <c r="C347" s="232" t="s">
        <v>820</v>
      </c>
      <c r="D347" s="232" t="s">
        <v>134</v>
      </c>
      <c r="E347" s="232" t="s">
        <v>1898</v>
      </c>
      <c r="F347" s="225">
        <v>40609</v>
      </c>
      <c r="G347" s="226">
        <v>474.29</v>
      </c>
      <c r="H347" s="227">
        <v>1</v>
      </c>
      <c r="I347" s="226"/>
      <c r="J347" s="232" t="s">
        <v>396</v>
      </c>
      <c r="K347" s="228" t="s">
        <v>712</v>
      </c>
      <c r="L347" s="229" t="s">
        <v>1856</v>
      </c>
      <c r="M347" s="229" t="s">
        <v>150</v>
      </c>
    </row>
    <row r="348" spans="1:13" s="230" customFormat="1" ht="45" customHeight="1">
      <c r="A348" s="221">
        <v>1</v>
      </c>
      <c r="B348" s="231" t="s">
        <v>622</v>
      </c>
      <c r="C348" s="232" t="s">
        <v>820</v>
      </c>
      <c r="D348" s="232" t="s">
        <v>134</v>
      </c>
      <c r="E348" s="232" t="s">
        <v>518</v>
      </c>
      <c r="F348" s="225">
        <v>40609</v>
      </c>
      <c r="G348" s="226">
        <v>474.29</v>
      </c>
      <c r="H348" s="227">
        <v>1</v>
      </c>
      <c r="I348" s="226"/>
      <c r="J348" s="232" t="s">
        <v>396</v>
      </c>
      <c r="K348" s="228" t="s">
        <v>712</v>
      </c>
      <c r="L348" s="229" t="s">
        <v>1856</v>
      </c>
      <c r="M348" s="229" t="s">
        <v>713</v>
      </c>
    </row>
    <row r="349" spans="1:13" s="230" customFormat="1" ht="45" customHeight="1">
      <c r="A349" s="221">
        <v>1</v>
      </c>
      <c r="B349" s="231" t="s">
        <v>824</v>
      </c>
      <c r="C349" s="232" t="s">
        <v>820</v>
      </c>
      <c r="D349" s="232" t="s">
        <v>134</v>
      </c>
      <c r="E349" s="232" t="s">
        <v>518</v>
      </c>
      <c r="F349" s="225">
        <v>41148</v>
      </c>
      <c r="G349" s="226">
        <v>474.29</v>
      </c>
      <c r="H349" s="227">
        <v>1</v>
      </c>
      <c r="I349" s="226"/>
      <c r="J349" s="232" t="s">
        <v>396</v>
      </c>
      <c r="K349" s="228" t="s">
        <v>712</v>
      </c>
      <c r="L349" s="229" t="s">
        <v>1856</v>
      </c>
      <c r="M349" s="229" t="s">
        <v>713</v>
      </c>
    </row>
    <row r="350" spans="1:13" s="230" customFormat="1" ht="45" customHeight="1">
      <c r="A350" s="221">
        <v>1</v>
      </c>
      <c r="B350" s="231" t="s">
        <v>1133</v>
      </c>
      <c r="C350" s="232" t="s">
        <v>820</v>
      </c>
      <c r="D350" s="232" t="s">
        <v>110</v>
      </c>
      <c r="E350" s="232" t="s">
        <v>615</v>
      </c>
      <c r="F350" s="225">
        <v>41548</v>
      </c>
      <c r="G350" s="226">
        <v>700</v>
      </c>
      <c r="H350" s="227">
        <v>1</v>
      </c>
      <c r="I350" s="226"/>
      <c r="J350" s="232" t="s">
        <v>396</v>
      </c>
      <c r="K350" s="228" t="s">
        <v>712</v>
      </c>
      <c r="L350" s="229" t="s">
        <v>1856</v>
      </c>
      <c r="M350" s="229" t="s">
        <v>713</v>
      </c>
    </row>
    <row r="351" spans="1:13" s="230" customFormat="1" ht="45" customHeight="1">
      <c r="A351" s="221">
        <v>1</v>
      </c>
      <c r="B351" s="231" t="s">
        <v>1465</v>
      </c>
      <c r="C351" s="232" t="s">
        <v>820</v>
      </c>
      <c r="D351" s="232" t="s">
        <v>134</v>
      </c>
      <c r="E351" s="232" t="s">
        <v>518</v>
      </c>
      <c r="F351" s="225">
        <v>42562</v>
      </c>
      <c r="G351" s="226">
        <v>474.29</v>
      </c>
      <c r="H351" s="227">
        <v>1</v>
      </c>
      <c r="I351" s="226"/>
      <c r="J351" s="232" t="s">
        <v>396</v>
      </c>
      <c r="K351" s="228" t="s">
        <v>712</v>
      </c>
      <c r="L351" s="229" t="s">
        <v>1856</v>
      </c>
      <c r="M351" s="229" t="s">
        <v>150</v>
      </c>
    </row>
    <row r="352" spans="1:13" s="230" customFormat="1" ht="45" customHeight="1">
      <c r="A352" s="221">
        <v>1</v>
      </c>
      <c r="B352" s="231" t="s">
        <v>1467</v>
      </c>
      <c r="C352" s="232" t="s">
        <v>820</v>
      </c>
      <c r="D352" s="232" t="s">
        <v>134</v>
      </c>
      <c r="E352" s="232" t="s">
        <v>1899</v>
      </c>
      <c r="F352" s="225">
        <v>42522</v>
      </c>
      <c r="G352" s="226">
        <v>474.29</v>
      </c>
      <c r="H352" s="227">
        <v>1</v>
      </c>
      <c r="I352" s="226"/>
      <c r="J352" s="232" t="s">
        <v>396</v>
      </c>
      <c r="K352" s="228" t="s">
        <v>712</v>
      </c>
      <c r="L352" s="229" t="s">
        <v>1856</v>
      </c>
      <c r="M352" s="229" t="s">
        <v>150</v>
      </c>
    </row>
    <row r="353" spans="1:13" s="230" customFormat="1" ht="45" customHeight="1">
      <c r="A353" s="221">
        <v>1</v>
      </c>
      <c r="B353" s="231" t="s">
        <v>1900</v>
      </c>
      <c r="C353" s="232" t="s">
        <v>820</v>
      </c>
      <c r="D353" s="232" t="s">
        <v>134</v>
      </c>
      <c r="E353" s="232" t="s">
        <v>518</v>
      </c>
      <c r="F353" s="225">
        <v>43167</v>
      </c>
      <c r="G353" s="226">
        <v>474.29</v>
      </c>
      <c r="H353" s="227">
        <v>1</v>
      </c>
      <c r="I353" s="226"/>
      <c r="J353" s="223" t="s">
        <v>395</v>
      </c>
      <c r="K353" s="228" t="s">
        <v>712</v>
      </c>
      <c r="L353" s="229" t="s">
        <v>1856</v>
      </c>
      <c r="M353" s="229" t="s">
        <v>713</v>
      </c>
    </row>
    <row r="354" spans="1:13" s="230" customFormat="1" ht="45" customHeight="1">
      <c r="A354" s="221">
        <v>1</v>
      </c>
      <c r="B354" s="231" t="s">
        <v>1901</v>
      </c>
      <c r="C354" s="232" t="s">
        <v>820</v>
      </c>
      <c r="D354" s="232" t="s">
        <v>134</v>
      </c>
      <c r="E354" s="232" t="s">
        <v>1902</v>
      </c>
      <c r="F354" s="225">
        <v>43168</v>
      </c>
      <c r="G354" s="226">
        <v>474.29</v>
      </c>
      <c r="H354" s="227">
        <v>1</v>
      </c>
      <c r="I354" s="226"/>
      <c r="J354" s="223" t="s">
        <v>395</v>
      </c>
      <c r="K354" s="228" t="s">
        <v>712</v>
      </c>
      <c r="L354" s="229" t="s">
        <v>1856</v>
      </c>
      <c r="M354" s="229" t="s">
        <v>713</v>
      </c>
    </row>
    <row r="355" spans="1:13" s="230" customFormat="1" ht="45" customHeight="1">
      <c r="A355" s="221">
        <v>1</v>
      </c>
      <c r="B355" s="231" t="s">
        <v>1903</v>
      </c>
      <c r="C355" s="232" t="s">
        <v>820</v>
      </c>
      <c r="D355" s="232" t="s">
        <v>134</v>
      </c>
      <c r="E355" s="232" t="s">
        <v>518</v>
      </c>
      <c r="F355" s="225">
        <v>42702</v>
      </c>
      <c r="G355" s="226">
        <v>474.29</v>
      </c>
      <c r="H355" s="227">
        <v>1</v>
      </c>
      <c r="I355" s="226"/>
      <c r="J355" s="223" t="s">
        <v>395</v>
      </c>
      <c r="K355" s="228" t="s">
        <v>712</v>
      </c>
      <c r="L355" s="229" t="s">
        <v>1856</v>
      </c>
      <c r="M355" s="229" t="s">
        <v>150</v>
      </c>
    </row>
    <row r="356" spans="1:13" s="230" customFormat="1" ht="45" customHeight="1">
      <c r="A356" s="221">
        <v>1</v>
      </c>
      <c r="B356" s="231" t="s">
        <v>1904</v>
      </c>
      <c r="C356" s="232" t="s">
        <v>820</v>
      </c>
      <c r="D356" s="232" t="s">
        <v>134</v>
      </c>
      <c r="E356" s="232" t="s">
        <v>130</v>
      </c>
      <c r="F356" s="225">
        <v>43206</v>
      </c>
      <c r="G356" s="226">
        <v>474.29</v>
      </c>
      <c r="H356" s="227">
        <v>1</v>
      </c>
      <c r="I356" s="226"/>
      <c r="J356" s="232" t="s">
        <v>396</v>
      </c>
      <c r="K356" s="228" t="s">
        <v>712</v>
      </c>
      <c r="L356" s="229" t="s">
        <v>1856</v>
      </c>
      <c r="M356" s="229" t="s">
        <v>150</v>
      </c>
    </row>
    <row r="357" spans="1:13" s="230" customFormat="1" ht="45" customHeight="1">
      <c r="A357" s="221">
        <v>1</v>
      </c>
      <c r="B357" s="231" t="s">
        <v>1651</v>
      </c>
      <c r="C357" s="232" t="s">
        <v>820</v>
      </c>
      <c r="D357" s="232" t="s">
        <v>134</v>
      </c>
      <c r="E357" s="232" t="s">
        <v>518</v>
      </c>
      <c r="F357" s="225">
        <v>42772</v>
      </c>
      <c r="G357" s="226">
        <v>474.29</v>
      </c>
      <c r="H357" s="227">
        <v>1</v>
      </c>
      <c r="I357" s="226"/>
      <c r="J357" s="223" t="s">
        <v>395</v>
      </c>
      <c r="K357" s="228" t="s">
        <v>712</v>
      </c>
      <c r="L357" s="229" t="s">
        <v>1856</v>
      </c>
      <c r="M357" s="229" t="s">
        <v>713</v>
      </c>
    </row>
    <row r="358" spans="1:13" s="230" customFormat="1" ht="45" customHeight="1">
      <c r="A358" s="221">
        <v>1</v>
      </c>
      <c r="B358" s="231" t="s">
        <v>1905</v>
      </c>
      <c r="C358" s="232" t="s">
        <v>820</v>
      </c>
      <c r="D358" s="232" t="s">
        <v>310</v>
      </c>
      <c r="E358" s="232" t="s">
        <v>518</v>
      </c>
      <c r="F358" s="225">
        <v>43234</v>
      </c>
      <c r="G358" s="226">
        <v>397.27</v>
      </c>
      <c r="H358" s="227">
        <v>1</v>
      </c>
      <c r="I358" s="226"/>
      <c r="J358" s="232" t="s">
        <v>396</v>
      </c>
      <c r="K358" s="228" t="s">
        <v>712</v>
      </c>
      <c r="L358" s="229" t="s">
        <v>1856</v>
      </c>
      <c r="M358" s="229" t="s">
        <v>713</v>
      </c>
    </row>
    <row r="359" spans="1:13" s="230" customFormat="1" ht="45" customHeight="1">
      <c r="A359" s="221">
        <v>1</v>
      </c>
      <c r="B359" s="231" t="s">
        <v>1906</v>
      </c>
      <c r="C359" s="232" t="s">
        <v>820</v>
      </c>
      <c r="D359" s="232" t="s">
        <v>134</v>
      </c>
      <c r="E359" s="232" t="s">
        <v>518</v>
      </c>
      <c r="F359" s="225">
        <v>43234</v>
      </c>
      <c r="G359" s="226">
        <v>474.29</v>
      </c>
      <c r="H359" s="227">
        <v>1</v>
      </c>
      <c r="I359" s="226"/>
      <c r="J359" s="232" t="s">
        <v>396</v>
      </c>
      <c r="K359" s="228" t="s">
        <v>712</v>
      </c>
      <c r="L359" s="229" t="s">
        <v>1856</v>
      </c>
      <c r="M359" s="229" t="s">
        <v>713</v>
      </c>
    </row>
    <row r="360" spans="1:13" s="230" customFormat="1" ht="45" customHeight="1">
      <c r="A360" s="221">
        <v>1</v>
      </c>
      <c r="B360" s="231" t="s">
        <v>1907</v>
      </c>
      <c r="C360" s="232" t="s">
        <v>820</v>
      </c>
      <c r="D360" s="232" t="s">
        <v>134</v>
      </c>
      <c r="E360" s="232" t="s">
        <v>518</v>
      </c>
      <c r="F360" s="225">
        <v>43402</v>
      </c>
      <c r="G360" s="226">
        <v>474.29</v>
      </c>
      <c r="H360" s="227">
        <v>1</v>
      </c>
      <c r="I360" s="226"/>
      <c r="J360" s="223" t="s">
        <v>395</v>
      </c>
      <c r="K360" s="228" t="s">
        <v>1896</v>
      </c>
      <c r="L360" s="229" t="s">
        <v>1856</v>
      </c>
      <c r="M360" s="229" t="s">
        <v>713</v>
      </c>
    </row>
    <row r="361" spans="1:13" s="230" customFormat="1" ht="45" customHeight="1">
      <c r="A361" s="221">
        <v>1</v>
      </c>
      <c r="B361" s="231" t="s">
        <v>1908</v>
      </c>
      <c r="C361" s="232" t="s">
        <v>820</v>
      </c>
      <c r="D361" s="232" t="s">
        <v>134</v>
      </c>
      <c r="E361" s="232" t="s">
        <v>518</v>
      </c>
      <c r="F361" s="225">
        <v>43402</v>
      </c>
      <c r="G361" s="226">
        <v>474.29</v>
      </c>
      <c r="H361" s="227">
        <v>1</v>
      </c>
      <c r="I361" s="226"/>
      <c r="J361" s="223" t="s">
        <v>395</v>
      </c>
      <c r="K361" s="228" t="s">
        <v>1896</v>
      </c>
      <c r="L361" s="229" t="s">
        <v>1856</v>
      </c>
      <c r="M361" s="229" t="s">
        <v>713</v>
      </c>
    </row>
    <row r="362" spans="1:13" s="230" customFormat="1" ht="45" customHeight="1">
      <c r="A362" s="221">
        <v>1</v>
      </c>
      <c r="B362" s="231" t="s">
        <v>1909</v>
      </c>
      <c r="C362" s="232" t="s">
        <v>820</v>
      </c>
      <c r="D362" s="232" t="s">
        <v>134</v>
      </c>
      <c r="E362" s="232" t="s">
        <v>518</v>
      </c>
      <c r="F362" s="225">
        <v>43402</v>
      </c>
      <c r="G362" s="226">
        <v>474.29</v>
      </c>
      <c r="H362" s="227">
        <v>1</v>
      </c>
      <c r="I362" s="226"/>
      <c r="J362" s="223" t="s">
        <v>395</v>
      </c>
      <c r="K362" s="228" t="s">
        <v>1896</v>
      </c>
      <c r="L362" s="229" t="s">
        <v>1856</v>
      </c>
      <c r="M362" s="229" t="s">
        <v>150</v>
      </c>
    </row>
    <row r="363" spans="1:13" s="230" customFormat="1" ht="45" customHeight="1">
      <c r="A363" s="221">
        <v>1</v>
      </c>
      <c r="B363" s="231" t="s">
        <v>1910</v>
      </c>
      <c r="C363" s="232" t="s">
        <v>820</v>
      </c>
      <c r="D363" s="232" t="s">
        <v>134</v>
      </c>
      <c r="E363" s="232" t="s">
        <v>518</v>
      </c>
      <c r="F363" s="225">
        <v>43402</v>
      </c>
      <c r="G363" s="226">
        <v>474.29</v>
      </c>
      <c r="H363" s="227">
        <v>1</v>
      </c>
      <c r="I363" s="226"/>
      <c r="J363" s="223" t="s">
        <v>395</v>
      </c>
      <c r="K363" s="228" t="s">
        <v>1896</v>
      </c>
      <c r="L363" s="229" t="s">
        <v>1856</v>
      </c>
      <c r="M363" s="229" t="s">
        <v>150</v>
      </c>
    </row>
    <row r="364" spans="1:13" s="230" customFormat="1" ht="45" customHeight="1">
      <c r="A364" s="221">
        <v>1</v>
      </c>
      <c r="B364" s="231" t="s">
        <v>1911</v>
      </c>
      <c r="C364" s="232" t="s">
        <v>820</v>
      </c>
      <c r="D364" s="232" t="s">
        <v>134</v>
      </c>
      <c r="E364" s="232" t="s">
        <v>518</v>
      </c>
      <c r="F364" s="225">
        <v>43402</v>
      </c>
      <c r="G364" s="226">
        <v>474.29</v>
      </c>
      <c r="H364" s="227">
        <v>1</v>
      </c>
      <c r="I364" s="226"/>
      <c r="J364" s="223" t="s">
        <v>395</v>
      </c>
      <c r="K364" s="228" t="s">
        <v>1896</v>
      </c>
      <c r="L364" s="229" t="s">
        <v>1856</v>
      </c>
      <c r="M364" s="229" t="s">
        <v>150</v>
      </c>
    </row>
    <row r="365" spans="1:13" s="230" customFormat="1" ht="45" customHeight="1">
      <c r="A365" s="221">
        <v>1</v>
      </c>
      <c r="B365" s="231" t="s">
        <v>1912</v>
      </c>
      <c r="C365" s="232" t="s">
        <v>820</v>
      </c>
      <c r="D365" s="232" t="s">
        <v>134</v>
      </c>
      <c r="E365" s="232" t="s">
        <v>518</v>
      </c>
      <c r="F365" s="225">
        <v>43402</v>
      </c>
      <c r="G365" s="226">
        <v>474.29</v>
      </c>
      <c r="H365" s="227">
        <v>1</v>
      </c>
      <c r="I365" s="226"/>
      <c r="J365" s="223" t="s">
        <v>395</v>
      </c>
      <c r="K365" s="228" t="s">
        <v>1896</v>
      </c>
      <c r="L365" s="229" t="s">
        <v>1856</v>
      </c>
      <c r="M365" s="229" t="s">
        <v>150</v>
      </c>
    </row>
    <row r="366" spans="1:13" s="230" customFormat="1" ht="45" customHeight="1">
      <c r="A366" s="221">
        <v>1</v>
      </c>
      <c r="B366" s="231" t="s">
        <v>1472</v>
      </c>
      <c r="C366" s="232" t="s">
        <v>826</v>
      </c>
      <c r="D366" s="232" t="s">
        <v>187</v>
      </c>
      <c r="E366" s="232" t="s">
        <v>130</v>
      </c>
      <c r="F366" s="225">
        <v>40024</v>
      </c>
      <c r="G366" s="226">
        <v>3174.76</v>
      </c>
      <c r="H366" s="227">
        <v>1</v>
      </c>
      <c r="I366" s="226"/>
      <c r="J366" s="223" t="s">
        <v>395</v>
      </c>
      <c r="K366" s="228" t="s">
        <v>712</v>
      </c>
      <c r="L366" s="229" t="s">
        <v>827</v>
      </c>
      <c r="M366" s="229" t="s">
        <v>150</v>
      </c>
    </row>
    <row r="367" spans="1:13" s="230" customFormat="1" ht="45" customHeight="1">
      <c r="A367" s="221">
        <v>1</v>
      </c>
      <c r="B367" s="231" t="s">
        <v>734</v>
      </c>
      <c r="C367" s="232" t="s">
        <v>1473</v>
      </c>
      <c r="D367" s="232" t="s">
        <v>144</v>
      </c>
      <c r="E367" s="232" t="s">
        <v>735</v>
      </c>
      <c r="F367" s="225">
        <v>41092</v>
      </c>
      <c r="G367" s="226">
        <v>2380.77</v>
      </c>
      <c r="H367" s="227" t="s">
        <v>279</v>
      </c>
      <c r="I367" s="226">
        <f>2380.77*0.75</f>
        <v>1785.5774999999999</v>
      </c>
      <c r="J367" s="232" t="s">
        <v>395</v>
      </c>
      <c r="K367" s="228" t="s">
        <v>712</v>
      </c>
      <c r="L367" s="229" t="s">
        <v>827</v>
      </c>
      <c r="M367" s="229" t="s">
        <v>150</v>
      </c>
    </row>
    <row r="368" spans="1:13" s="230" customFormat="1" ht="45" customHeight="1">
      <c r="A368" s="221">
        <v>1</v>
      </c>
      <c r="B368" s="231" t="s">
        <v>1913</v>
      </c>
      <c r="C368" s="232" t="s">
        <v>1474</v>
      </c>
      <c r="D368" s="232" t="s">
        <v>1660</v>
      </c>
      <c r="E368" s="232" t="s">
        <v>143</v>
      </c>
      <c r="F368" s="225">
        <v>43222</v>
      </c>
      <c r="G368" s="226">
        <v>1500</v>
      </c>
      <c r="H368" s="227">
        <v>1</v>
      </c>
      <c r="I368" s="226"/>
      <c r="J368" s="249" t="s">
        <v>395</v>
      </c>
      <c r="K368" s="228" t="s">
        <v>1896</v>
      </c>
      <c r="L368" s="229" t="s">
        <v>827</v>
      </c>
      <c r="M368" s="229" t="s">
        <v>713</v>
      </c>
    </row>
    <row r="369" spans="1:13" s="230" customFormat="1" ht="45" customHeight="1">
      <c r="A369" s="221"/>
      <c r="B369" s="231" t="s">
        <v>1914</v>
      </c>
      <c r="C369" s="232" t="s">
        <v>1915</v>
      </c>
      <c r="D369" s="232"/>
      <c r="E369" s="232"/>
      <c r="F369" s="225">
        <v>43269</v>
      </c>
      <c r="G369" s="226"/>
      <c r="H369" s="227"/>
      <c r="I369" s="226"/>
      <c r="J369" s="232"/>
      <c r="K369" s="228"/>
      <c r="L369" s="229" t="s">
        <v>827</v>
      </c>
      <c r="M369" s="229" t="s">
        <v>713</v>
      </c>
    </row>
    <row r="370" spans="1:13" s="230" customFormat="1" ht="45" customHeight="1">
      <c r="A370" s="221">
        <v>1</v>
      </c>
      <c r="B370" s="231" t="s">
        <v>932</v>
      </c>
      <c r="C370" s="232" t="s">
        <v>1474</v>
      </c>
      <c r="D370" s="232" t="s">
        <v>109</v>
      </c>
      <c r="E370" s="232" t="s">
        <v>108</v>
      </c>
      <c r="F370" s="225">
        <v>28563</v>
      </c>
      <c r="G370" s="226">
        <v>1003.1</v>
      </c>
      <c r="H370" s="227">
        <v>2</v>
      </c>
      <c r="I370" s="226">
        <v>952.95</v>
      </c>
      <c r="J370" s="232" t="s">
        <v>398</v>
      </c>
      <c r="K370" s="228" t="s">
        <v>1916</v>
      </c>
      <c r="L370" s="229" t="s">
        <v>827</v>
      </c>
      <c r="M370" s="229" t="s">
        <v>150</v>
      </c>
    </row>
    <row r="371" spans="1:13" s="230" customFormat="1" ht="45" customHeight="1">
      <c r="A371" s="221">
        <v>1</v>
      </c>
      <c r="B371" s="231" t="s">
        <v>1917</v>
      </c>
      <c r="C371" s="232" t="s">
        <v>1474</v>
      </c>
      <c r="D371" s="232" t="s">
        <v>1660</v>
      </c>
      <c r="E371" s="232" t="s">
        <v>138</v>
      </c>
      <c r="F371" s="225">
        <v>34851</v>
      </c>
      <c r="G371" s="226">
        <v>1500</v>
      </c>
      <c r="H371" s="227">
        <v>1</v>
      </c>
      <c r="I371" s="226"/>
      <c r="J371" s="232" t="s">
        <v>398</v>
      </c>
      <c r="K371" s="228" t="s">
        <v>1264</v>
      </c>
      <c r="L371" s="229" t="s">
        <v>827</v>
      </c>
      <c r="M371" s="229" t="s">
        <v>150</v>
      </c>
    </row>
    <row r="372" spans="1:13" s="230" customFormat="1" ht="45" customHeight="1">
      <c r="A372" s="221">
        <v>1</v>
      </c>
      <c r="B372" s="231" t="s">
        <v>1137</v>
      </c>
      <c r="C372" s="232" t="s">
        <v>830</v>
      </c>
      <c r="D372" s="232" t="s">
        <v>136</v>
      </c>
      <c r="E372" s="232" t="s">
        <v>1138</v>
      </c>
      <c r="F372" s="225">
        <v>41579</v>
      </c>
      <c r="G372" s="226">
        <v>2523.5</v>
      </c>
      <c r="H372" s="227">
        <v>2</v>
      </c>
      <c r="I372" s="226">
        <v>2397.33</v>
      </c>
      <c r="J372" s="232" t="s">
        <v>395</v>
      </c>
      <c r="K372" s="228" t="s">
        <v>712</v>
      </c>
      <c r="L372" s="229" t="s">
        <v>827</v>
      </c>
      <c r="M372" s="229" t="s">
        <v>713</v>
      </c>
    </row>
    <row r="373" spans="1:13" s="230" customFormat="1" ht="45" customHeight="1">
      <c r="A373" s="221">
        <v>1</v>
      </c>
      <c r="B373" s="231" t="s">
        <v>210</v>
      </c>
      <c r="C373" s="249" t="s">
        <v>1139</v>
      </c>
      <c r="D373" s="249" t="s">
        <v>927</v>
      </c>
      <c r="E373" s="249" t="s">
        <v>92</v>
      </c>
      <c r="F373" s="225">
        <v>37907</v>
      </c>
      <c r="G373" s="281">
        <v>1003.4</v>
      </c>
      <c r="H373" s="227">
        <v>1</v>
      </c>
      <c r="I373" s="281"/>
      <c r="J373" s="249" t="s">
        <v>396</v>
      </c>
      <c r="K373" s="249" t="s">
        <v>712</v>
      </c>
      <c r="L373" s="229" t="s">
        <v>827</v>
      </c>
      <c r="M373" s="229" t="s">
        <v>713</v>
      </c>
    </row>
    <row r="374" spans="1:13" s="230" customFormat="1" ht="45" customHeight="1">
      <c r="A374" s="221">
        <v>1</v>
      </c>
      <c r="B374" s="269" t="s">
        <v>1140</v>
      </c>
      <c r="C374" s="229" t="s">
        <v>1141</v>
      </c>
      <c r="D374" s="229" t="s">
        <v>194</v>
      </c>
      <c r="E374" s="229" t="s">
        <v>511</v>
      </c>
      <c r="F374" s="225">
        <v>42064</v>
      </c>
      <c r="G374" s="262">
        <v>2909.9</v>
      </c>
      <c r="H374" s="227" t="s">
        <v>102</v>
      </c>
      <c r="I374" s="262"/>
      <c r="J374" s="229" t="s">
        <v>395</v>
      </c>
      <c r="K374" s="228" t="s">
        <v>712</v>
      </c>
      <c r="L374" s="229" t="s">
        <v>1142</v>
      </c>
      <c r="M374" s="229" t="s">
        <v>150</v>
      </c>
    </row>
    <row r="375" spans="1:13" s="230" customFormat="1" ht="45" customHeight="1">
      <c r="A375" s="221">
        <v>1</v>
      </c>
      <c r="B375" s="231" t="s">
        <v>1143</v>
      </c>
      <c r="C375" s="232" t="s">
        <v>185</v>
      </c>
      <c r="D375" s="232" t="s">
        <v>116</v>
      </c>
      <c r="E375" s="232" t="s">
        <v>619</v>
      </c>
      <c r="F375" s="225">
        <v>42032</v>
      </c>
      <c r="G375" s="226">
        <v>589.27</v>
      </c>
      <c r="H375" s="227">
        <v>1</v>
      </c>
      <c r="I375" s="226"/>
      <c r="J375" s="249" t="s">
        <v>396</v>
      </c>
      <c r="K375" s="228" t="s">
        <v>712</v>
      </c>
      <c r="L375" s="229" t="s">
        <v>1142</v>
      </c>
      <c r="M375" s="229" t="s">
        <v>150</v>
      </c>
    </row>
    <row r="376" spans="1:13" s="230" customFormat="1" ht="45" customHeight="1">
      <c r="A376" s="221">
        <v>1</v>
      </c>
      <c r="B376" s="231" t="s">
        <v>662</v>
      </c>
      <c r="C376" s="223" t="s">
        <v>1847</v>
      </c>
      <c r="D376" s="223" t="s">
        <v>140</v>
      </c>
      <c r="E376" s="232" t="s">
        <v>95</v>
      </c>
      <c r="F376" s="225">
        <v>40360</v>
      </c>
      <c r="G376" s="226">
        <v>1108.25</v>
      </c>
      <c r="H376" s="227">
        <v>1</v>
      </c>
      <c r="I376" s="229"/>
      <c r="J376" s="223" t="s">
        <v>396</v>
      </c>
      <c r="K376" s="228" t="s">
        <v>712</v>
      </c>
      <c r="L376" s="229" t="s">
        <v>1142</v>
      </c>
      <c r="M376" s="229" t="s">
        <v>150</v>
      </c>
    </row>
    <row r="377" spans="1:13" s="230" customFormat="1" ht="45" customHeight="1">
      <c r="A377" s="221">
        <v>1</v>
      </c>
      <c r="B377" s="231" t="s">
        <v>498</v>
      </c>
      <c r="C377" s="232" t="s">
        <v>1918</v>
      </c>
      <c r="D377" s="232" t="s">
        <v>952</v>
      </c>
      <c r="E377" s="232" t="s">
        <v>95</v>
      </c>
      <c r="F377" s="225">
        <v>40274</v>
      </c>
      <c r="G377" s="226">
        <v>1110</v>
      </c>
      <c r="H377" s="227">
        <v>1</v>
      </c>
      <c r="I377" s="226"/>
      <c r="J377" s="232" t="s">
        <v>396</v>
      </c>
      <c r="K377" s="228" t="s">
        <v>712</v>
      </c>
      <c r="L377" s="229" t="s">
        <v>1142</v>
      </c>
      <c r="M377" s="229" t="s">
        <v>713</v>
      </c>
    </row>
    <row r="378" spans="1:13" s="230" customFormat="1" ht="45" customHeight="1">
      <c r="A378" s="221">
        <v>1</v>
      </c>
      <c r="B378" s="231" t="s">
        <v>289</v>
      </c>
      <c r="C378" s="232" t="s">
        <v>1918</v>
      </c>
      <c r="D378" s="232" t="s">
        <v>922</v>
      </c>
      <c r="E378" s="232" t="s">
        <v>130</v>
      </c>
      <c r="F378" s="225">
        <v>37090</v>
      </c>
      <c r="G378" s="226">
        <v>1240.68</v>
      </c>
      <c r="H378" s="227">
        <v>1</v>
      </c>
      <c r="I378" s="226"/>
      <c r="J378" s="232" t="s">
        <v>396</v>
      </c>
      <c r="K378" s="228" t="s">
        <v>712</v>
      </c>
      <c r="L378" s="228" t="s">
        <v>1142</v>
      </c>
      <c r="M378" s="229" t="s">
        <v>150</v>
      </c>
    </row>
    <row r="379" spans="1:13" s="230" customFormat="1" ht="45" customHeight="1">
      <c r="A379" s="221">
        <v>1</v>
      </c>
      <c r="B379" s="231" t="s">
        <v>831</v>
      </c>
      <c r="C379" s="232" t="s">
        <v>1145</v>
      </c>
      <c r="D379" s="232" t="s">
        <v>144</v>
      </c>
      <c r="E379" s="232" t="s">
        <v>832</v>
      </c>
      <c r="F379" s="225">
        <v>41009</v>
      </c>
      <c r="G379" s="226">
        <v>2380.77</v>
      </c>
      <c r="H379" s="227">
        <v>1</v>
      </c>
      <c r="I379" s="226"/>
      <c r="J379" s="232" t="s">
        <v>395</v>
      </c>
      <c r="K379" s="228" t="s">
        <v>712</v>
      </c>
      <c r="L379" s="229" t="s">
        <v>1142</v>
      </c>
      <c r="M379" s="229" t="s">
        <v>713</v>
      </c>
    </row>
    <row r="380" spans="1:13" s="230" customFormat="1" ht="45" customHeight="1">
      <c r="A380" s="221">
        <v>1</v>
      </c>
      <c r="B380" s="231" t="s">
        <v>251</v>
      </c>
      <c r="C380" s="232" t="s">
        <v>1919</v>
      </c>
      <c r="D380" s="232" t="s">
        <v>952</v>
      </c>
      <c r="E380" s="232" t="s">
        <v>628</v>
      </c>
      <c r="F380" s="225">
        <v>39510</v>
      </c>
      <c r="G380" s="226">
        <v>1108.25</v>
      </c>
      <c r="H380" s="227">
        <v>1</v>
      </c>
      <c r="I380" s="226"/>
      <c r="J380" s="232" t="s">
        <v>396</v>
      </c>
      <c r="K380" s="228" t="s">
        <v>712</v>
      </c>
      <c r="L380" s="229" t="s">
        <v>1142</v>
      </c>
      <c r="M380" s="229" t="s">
        <v>150</v>
      </c>
    </row>
    <row r="381" spans="1:13" s="230" customFormat="1" ht="45" customHeight="1">
      <c r="A381" s="221">
        <v>1</v>
      </c>
      <c r="B381" s="231" t="s">
        <v>434</v>
      </c>
      <c r="C381" s="232" t="s">
        <v>834</v>
      </c>
      <c r="D381" s="232" t="s">
        <v>116</v>
      </c>
      <c r="E381" s="232" t="s">
        <v>1920</v>
      </c>
      <c r="F381" s="225">
        <v>40057</v>
      </c>
      <c r="G381" s="226">
        <v>589.27</v>
      </c>
      <c r="H381" s="227">
        <v>1</v>
      </c>
      <c r="I381" s="226"/>
      <c r="J381" s="232" t="s">
        <v>396</v>
      </c>
      <c r="K381" s="228" t="s">
        <v>712</v>
      </c>
      <c r="L381" s="228" t="s">
        <v>1142</v>
      </c>
      <c r="M381" s="229" t="s">
        <v>150</v>
      </c>
    </row>
    <row r="382" spans="1:13" s="230" customFormat="1" ht="45" customHeight="1">
      <c r="A382" s="221">
        <v>1</v>
      </c>
      <c r="B382" s="231" t="s">
        <v>629</v>
      </c>
      <c r="C382" s="232" t="s">
        <v>1147</v>
      </c>
      <c r="D382" s="232" t="s">
        <v>144</v>
      </c>
      <c r="E382" s="232" t="s">
        <v>130</v>
      </c>
      <c r="F382" s="225">
        <v>40487</v>
      </c>
      <c r="G382" s="226">
        <v>2380.77</v>
      </c>
      <c r="H382" s="227">
        <v>1</v>
      </c>
      <c r="I382" s="226"/>
      <c r="J382" s="232" t="s">
        <v>395</v>
      </c>
      <c r="K382" s="228" t="s">
        <v>712</v>
      </c>
      <c r="L382" s="229" t="s">
        <v>1142</v>
      </c>
      <c r="M382" s="229" t="s">
        <v>150</v>
      </c>
    </row>
    <row r="383" spans="1:13" s="230" customFormat="1" ht="45" customHeight="1">
      <c r="A383" s="221">
        <v>1</v>
      </c>
      <c r="B383" s="231" t="s">
        <v>65</v>
      </c>
      <c r="C383" s="232" t="s">
        <v>1921</v>
      </c>
      <c r="D383" s="232" t="s">
        <v>922</v>
      </c>
      <c r="E383" s="232" t="s">
        <v>138</v>
      </c>
      <c r="F383" s="225">
        <v>38988</v>
      </c>
      <c r="G383" s="226">
        <v>1239.6500000000001</v>
      </c>
      <c r="H383" s="227">
        <v>1</v>
      </c>
      <c r="I383" s="226"/>
      <c r="J383" s="232" t="s">
        <v>396</v>
      </c>
      <c r="K383" s="228" t="s">
        <v>712</v>
      </c>
      <c r="L383" s="229" t="s">
        <v>1142</v>
      </c>
      <c r="M383" s="229" t="s">
        <v>150</v>
      </c>
    </row>
    <row r="384" spans="1:13" s="230" customFormat="1" ht="45" customHeight="1">
      <c r="A384" s="221">
        <v>1</v>
      </c>
      <c r="B384" s="231" t="s">
        <v>1491</v>
      </c>
      <c r="C384" s="232" t="s">
        <v>1921</v>
      </c>
      <c r="D384" s="232" t="s">
        <v>927</v>
      </c>
      <c r="E384" s="232" t="s">
        <v>138</v>
      </c>
      <c r="F384" s="225">
        <v>42563</v>
      </c>
      <c r="G384" s="226">
        <v>1003.4</v>
      </c>
      <c r="H384" s="227">
        <v>1</v>
      </c>
      <c r="I384" s="226"/>
      <c r="J384" s="232" t="s">
        <v>396</v>
      </c>
      <c r="K384" s="228" t="s">
        <v>712</v>
      </c>
      <c r="L384" s="229" t="s">
        <v>1142</v>
      </c>
      <c r="M384" s="229" t="s">
        <v>713</v>
      </c>
    </row>
    <row r="385" spans="1:13" s="230" customFormat="1" ht="45" customHeight="1">
      <c r="A385" s="221">
        <v>1</v>
      </c>
      <c r="B385" s="231" t="s">
        <v>604</v>
      </c>
      <c r="C385" s="232" t="s">
        <v>1922</v>
      </c>
      <c r="D385" s="232" t="s">
        <v>922</v>
      </c>
      <c r="E385" s="232" t="s">
        <v>605</v>
      </c>
      <c r="F385" s="225">
        <v>40819</v>
      </c>
      <c r="G385" s="226">
        <v>1240.68</v>
      </c>
      <c r="H385" s="227">
        <v>1</v>
      </c>
      <c r="I385" s="226"/>
      <c r="J385" s="232" t="s">
        <v>396</v>
      </c>
      <c r="K385" s="228" t="s">
        <v>712</v>
      </c>
      <c r="L385" s="229" t="s">
        <v>1142</v>
      </c>
      <c r="M385" s="229" t="s">
        <v>713</v>
      </c>
    </row>
    <row r="386" spans="1:13" s="230" customFormat="1" ht="45" customHeight="1">
      <c r="A386" s="221">
        <v>1</v>
      </c>
      <c r="B386" s="231" t="s">
        <v>1492</v>
      </c>
      <c r="C386" s="232" t="s">
        <v>1923</v>
      </c>
      <c r="D386" s="232" t="s">
        <v>1078</v>
      </c>
      <c r="E386" s="232" t="s">
        <v>1493</v>
      </c>
      <c r="F386" s="225">
        <v>42563</v>
      </c>
      <c r="G386" s="226">
        <v>846.59</v>
      </c>
      <c r="H386" s="227">
        <v>1</v>
      </c>
      <c r="I386" s="226"/>
      <c r="J386" s="282" t="s">
        <v>396</v>
      </c>
      <c r="K386" s="228" t="s">
        <v>712</v>
      </c>
      <c r="L386" s="229" t="s">
        <v>1142</v>
      </c>
      <c r="M386" s="229" t="s">
        <v>713</v>
      </c>
    </row>
    <row r="387" spans="1:13" s="230" customFormat="1" ht="45" customHeight="1">
      <c r="A387" s="221">
        <v>1</v>
      </c>
      <c r="B387" s="231" t="s">
        <v>1495</v>
      </c>
      <c r="C387" s="232" t="s">
        <v>1923</v>
      </c>
      <c r="D387" s="232" t="s">
        <v>1078</v>
      </c>
      <c r="E387" s="232" t="s">
        <v>95</v>
      </c>
      <c r="F387" s="225">
        <v>42563</v>
      </c>
      <c r="G387" s="226">
        <v>846.59</v>
      </c>
      <c r="H387" s="227">
        <v>1</v>
      </c>
      <c r="I387" s="226"/>
      <c r="J387" s="282" t="s">
        <v>396</v>
      </c>
      <c r="K387" s="228" t="s">
        <v>712</v>
      </c>
      <c r="L387" s="229" t="s">
        <v>1142</v>
      </c>
      <c r="M387" s="229" t="s">
        <v>713</v>
      </c>
    </row>
    <row r="388" spans="1:13" s="230" customFormat="1" ht="45" customHeight="1">
      <c r="A388" s="221">
        <v>1</v>
      </c>
      <c r="B388" s="231" t="s">
        <v>1497</v>
      </c>
      <c r="C388" s="232" t="s">
        <v>1923</v>
      </c>
      <c r="D388" s="232" t="s">
        <v>1078</v>
      </c>
      <c r="E388" s="232" t="s">
        <v>162</v>
      </c>
      <c r="F388" s="225">
        <v>42563</v>
      </c>
      <c r="G388" s="226">
        <v>846.59</v>
      </c>
      <c r="H388" s="227">
        <v>1</v>
      </c>
      <c r="I388" s="226"/>
      <c r="J388" s="282" t="s">
        <v>396</v>
      </c>
      <c r="K388" s="228" t="s">
        <v>712</v>
      </c>
      <c r="L388" s="229" t="s">
        <v>1142</v>
      </c>
      <c r="M388" s="229" t="s">
        <v>713</v>
      </c>
    </row>
    <row r="389" spans="1:13" s="230" customFormat="1" ht="45" customHeight="1">
      <c r="A389" s="221">
        <v>1</v>
      </c>
      <c r="B389" s="231" t="s">
        <v>1499</v>
      </c>
      <c r="C389" s="232" t="s">
        <v>1923</v>
      </c>
      <c r="D389" s="232" t="s">
        <v>112</v>
      </c>
      <c r="E389" s="232" t="s">
        <v>92</v>
      </c>
      <c r="F389" s="225">
        <v>42563</v>
      </c>
      <c r="G389" s="226">
        <v>641.11</v>
      </c>
      <c r="H389" s="227">
        <v>1</v>
      </c>
      <c r="I389" s="226"/>
      <c r="J389" s="282" t="s">
        <v>396</v>
      </c>
      <c r="K389" s="228" t="s">
        <v>712</v>
      </c>
      <c r="L389" s="229" t="s">
        <v>1142</v>
      </c>
      <c r="M389" s="229" t="s">
        <v>713</v>
      </c>
    </row>
    <row r="390" spans="1:13" s="230" customFormat="1" ht="45" customHeight="1">
      <c r="A390" s="221">
        <v>1</v>
      </c>
      <c r="B390" s="231" t="s">
        <v>1501</v>
      </c>
      <c r="C390" s="232" t="s">
        <v>1923</v>
      </c>
      <c r="D390" s="232" t="s">
        <v>109</v>
      </c>
      <c r="E390" s="232" t="s">
        <v>437</v>
      </c>
      <c r="F390" s="225">
        <v>42563</v>
      </c>
      <c r="G390" s="226">
        <v>715.02</v>
      </c>
      <c r="H390" s="227">
        <v>1</v>
      </c>
      <c r="I390" s="226"/>
      <c r="J390" s="282" t="s">
        <v>396</v>
      </c>
      <c r="K390" s="228" t="s">
        <v>712</v>
      </c>
      <c r="L390" s="229" t="s">
        <v>1142</v>
      </c>
      <c r="M390" s="229" t="s">
        <v>150</v>
      </c>
    </row>
    <row r="391" spans="1:13" s="230" customFormat="1" ht="45" customHeight="1">
      <c r="A391" s="221">
        <v>1</v>
      </c>
      <c r="B391" s="231" t="s">
        <v>1504</v>
      </c>
      <c r="C391" s="232" t="s">
        <v>1923</v>
      </c>
      <c r="D391" s="232" t="s">
        <v>1078</v>
      </c>
      <c r="E391" s="232" t="s">
        <v>92</v>
      </c>
      <c r="F391" s="225">
        <v>42576</v>
      </c>
      <c r="G391" s="226">
        <v>846.59</v>
      </c>
      <c r="H391" s="227">
        <v>1</v>
      </c>
      <c r="I391" s="226"/>
      <c r="J391" s="282" t="s">
        <v>396</v>
      </c>
      <c r="K391" s="229" t="s">
        <v>712</v>
      </c>
      <c r="L391" s="229" t="s">
        <v>1142</v>
      </c>
      <c r="M391" s="229" t="s">
        <v>713</v>
      </c>
    </row>
    <row r="392" spans="1:13" s="230" customFormat="1" ht="45" customHeight="1">
      <c r="A392" s="221">
        <v>1</v>
      </c>
      <c r="B392" s="231" t="s">
        <v>1924</v>
      </c>
      <c r="C392" s="232" t="s">
        <v>1925</v>
      </c>
      <c r="D392" s="232" t="s">
        <v>1660</v>
      </c>
      <c r="E392" s="232" t="s">
        <v>1203</v>
      </c>
      <c r="F392" s="225">
        <v>40057</v>
      </c>
      <c r="G392" s="226">
        <v>1575.32</v>
      </c>
      <c r="H392" s="227">
        <v>1</v>
      </c>
      <c r="I392" s="226"/>
      <c r="J392" s="232" t="s">
        <v>396</v>
      </c>
      <c r="K392" s="228" t="s">
        <v>712</v>
      </c>
      <c r="L392" s="229" t="s">
        <v>1142</v>
      </c>
      <c r="M392" s="229" t="s">
        <v>150</v>
      </c>
    </row>
    <row r="393" spans="1:13" s="230" customFormat="1" ht="45" customHeight="1">
      <c r="A393" s="221">
        <v>1</v>
      </c>
      <c r="B393" s="231" t="s">
        <v>1926</v>
      </c>
      <c r="C393" s="232" t="s">
        <v>1927</v>
      </c>
      <c r="D393" s="232" t="s">
        <v>927</v>
      </c>
      <c r="E393" s="232" t="s">
        <v>92</v>
      </c>
      <c r="F393" s="225">
        <v>42563</v>
      </c>
      <c r="G393" s="264">
        <v>1003.4</v>
      </c>
      <c r="H393" s="227">
        <v>1</v>
      </c>
      <c r="I393" s="227"/>
      <c r="J393" s="282" t="s">
        <v>396</v>
      </c>
      <c r="K393" s="229" t="s">
        <v>712</v>
      </c>
      <c r="L393" s="229" t="s">
        <v>1142</v>
      </c>
      <c r="M393" s="229" t="s">
        <v>713</v>
      </c>
    </row>
    <row r="394" spans="1:13" s="230" customFormat="1" ht="45" customHeight="1">
      <c r="A394" s="221">
        <v>1</v>
      </c>
      <c r="B394" s="235" t="s">
        <v>431</v>
      </c>
      <c r="C394" s="233" t="s">
        <v>1150</v>
      </c>
      <c r="D394" s="232" t="s">
        <v>187</v>
      </c>
      <c r="E394" s="232" t="s">
        <v>430</v>
      </c>
      <c r="F394" s="225">
        <v>40007</v>
      </c>
      <c r="G394" s="226">
        <v>3174.76</v>
      </c>
      <c r="H394" s="227">
        <v>1</v>
      </c>
      <c r="I394" s="226"/>
      <c r="J394" s="232" t="s">
        <v>395</v>
      </c>
      <c r="K394" s="228" t="s">
        <v>712</v>
      </c>
      <c r="L394" s="229" t="s">
        <v>432</v>
      </c>
      <c r="M394" s="229" t="s">
        <v>150</v>
      </c>
    </row>
    <row r="395" spans="1:13" s="230" customFormat="1" ht="45" customHeight="1">
      <c r="A395" s="221">
        <v>1</v>
      </c>
      <c r="B395" s="235" t="s">
        <v>1151</v>
      </c>
      <c r="C395" s="232" t="s">
        <v>185</v>
      </c>
      <c r="D395" s="282" t="s">
        <v>134</v>
      </c>
      <c r="E395" s="282" t="s">
        <v>92</v>
      </c>
      <c r="F395" s="283">
        <v>42213</v>
      </c>
      <c r="G395" s="284">
        <v>521.72</v>
      </c>
      <c r="H395" s="227">
        <v>1</v>
      </c>
      <c r="I395" s="284"/>
      <c r="J395" s="282" t="s">
        <v>396</v>
      </c>
      <c r="K395" s="285" t="s">
        <v>712</v>
      </c>
      <c r="L395" s="286" t="s">
        <v>432</v>
      </c>
      <c r="M395" s="286" t="s">
        <v>150</v>
      </c>
    </row>
    <row r="396" spans="1:13" s="230" customFormat="1" ht="45" customHeight="1">
      <c r="A396" s="221">
        <v>1</v>
      </c>
      <c r="B396" s="231" t="s">
        <v>486</v>
      </c>
      <c r="C396" s="232" t="s">
        <v>631</v>
      </c>
      <c r="D396" s="232" t="s">
        <v>116</v>
      </c>
      <c r="E396" s="232" t="s">
        <v>95</v>
      </c>
      <c r="F396" s="225">
        <v>40301</v>
      </c>
      <c r="G396" s="226">
        <v>589.27</v>
      </c>
      <c r="H396" s="227">
        <v>1</v>
      </c>
      <c r="I396" s="226"/>
      <c r="J396" s="232" t="s">
        <v>396</v>
      </c>
      <c r="K396" s="228" t="s">
        <v>712</v>
      </c>
      <c r="L396" s="229" t="s">
        <v>432</v>
      </c>
      <c r="M396" s="229" t="s">
        <v>150</v>
      </c>
    </row>
    <row r="397" spans="1:13" s="230" customFormat="1" ht="45" customHeight="1">
      <c r="A397" s="221">
        <v>1</v>
      </c>
      <c r="B397" s="231" t="s">
        <v>485</v>
      </c>
      <c r="C397" s="232" t="s">
        <v>1509</v>
      </c>
      <c r="D397" s="232" t="s">
        <v>136</v>
      </c>
      <c r="E397" s="232" t="s">
        <v>16</v>
      </c>
      <c r="F397" s="225">
        <v>40193</v>
      </c>
      <c r="G397" s="226">
        <v>2645.64</v>
      </c>
      <c r="H397" s="227">
        <v>3</v>
      </c>
      <c r="I397" s="226">
        <f>2645.64*0.9</f>
        <v>2381.076</v>
      </c>
      <c r="J397" s="232" t="s">
        <v>395</v>
      </c>
      <c r="K397" s="229" t="s">
        <v>712</v>
      </c>
      <c r="L397" s="229" t="s">
        <v>432</v>
      </c>
      <c r="M397" s="229" t="s">
        <v>150</v>
      </c>
    </row>
    <row r="398" spans="1:13" s="230" customFormat="1" ht="45" customHeight="1">
      <c r="A398" s="221">
        <v>1</v>
      </c>
      <c r="B398" s="251" t="s">
        <v>842</v>
      </c>
      <c r="C398" s="232" t="s">
        <v>1511</v>
      </c>
      <c r="D398" s="232" t="s">
        <v>107</v>
      </c>
      <c r="E398" s="232" t="s">
        <v>1016</v>
      </c>
      <c r="F398" s="225">
        <v>41281</v>
      </c>
      <c r="G398" s="226">
        <v>1240.68</v>
      </c>
      <c r="H398" s="227">
        <v>1</v>
      </c>
      <c r="I398" s="226"/>
      <c r="J398" s="223" t="s">
        <v>396</v>
      </c>
      <c r="K398" s="228" t="s">
        <v>712</v>
      </c>
      <c r="L398" s="229" t="s">
        <v>432</v>
      </c>
      <c r="M398" s="229" t="s">
        <v>713</v>
      </c>
    </row>
    <row r="399" spans="1:13" s="230" customFormat="1" ht="45" customHeight="1">
      <c r="A399" s="221">
        <v>1</v>
      </c>
      <c r="B399" s="231" t="s">
        <v>1513</v>
      </c>
      <c r="C399" s="232" t="s">
        <v>1511</v>
      </c>
      <c r="D399" s="232" t="s">
        <v>922</v>
      </c>
      <c r="E399" s="232" t="s">
        <v>1514</v>
      </c>
      <c r="F399" s="225">
        <v>42401</v>
      </c>
      <c r="G399" s="226">
        <v>1240.68</v>
      </c>
      <c r="H399" s="227">
        <v>1</v>
      </c>
      <c r="I399" s="226"/>
      <c r="J399" s="223" t="s">
        <v>396</v>
      </c>
      <c r="K399" s="228" t="s">
        <v>712</v>
      </c>
      <c r="L399" s="229" t="s">
        <v>432</v>
      </c>
      <c r="M399" s="229" t="s">
        <v>150</v>
      </c>
    </row>
    <row r="400" spans="1:13" s="230" customFormat="1" ht="45" customHeight="1">
      <c r="A400" s="221">
        <v>1</v>
      </c>
      <c r="B400" s="231" t="s">
        <v>429</v>
      </c>
      <c r="C400" s="232" t="s">
        <v>1154</v>
      </c>
      <c r="D400" s="232" t="s">
        <v>1660</v>
      </c>
      <c r="E400" s="232" t="s">
        <v>103</v>
      </c>
      <c r="F400" s="225">
        <v>40042</v>
      </c>
      <c r="G400" s="226">
        <v>1595</v>
      </c>
      <c r="H400" s="227">
        <v>1</v>
      </c>
      <c r="I400" s="226"/>
      <c r="J400" s="232" t="s">
        <v>396</v>
      </c>
      <c r="K400" s="228" t="s">
        <v>712</v>
      </c>
      <c r="L400" s="229" t="s">
        <v>432</v>
      </c>
      <c r="M400" s="229" t="s">
        <v>150</v>
      </c>
    </row>
    <row r="401" spans="1:13" s="230" customFormat="1" ht="45" customHeight="1">
      <c r="A401" s="221">
        <v>1</v>
      </c>
      <c r="B401" s="235" t="s">
        <v>837</v>
      </c>
      <c r="C401" s="232" t="s">
        <v>1156</v>
      </c>
      <c r="D401" s="232" t="s">
        <v>194</v>
      </c>
      <c r="E401" s="232" t="s">
        <v>16</v>
      </c>
      <c r="F401" s="225">
        <v>41009</v>
      </c>
      <c r="G401" s="226">
        <v>2909.9</v>
      </c>
      <c r="H401" s="227">
        <v>5</v>
      </c>
      <c r="I401" s="226">
        <f>2909.9*0.8</f>
        <v>2327.92</v>
      </c>
      <c r="J401" s="232" t="s">
        <v>395</v>
      </c>
      <c r="K401" s="228" t="s">
        <v>712</v>
      </c>
      <c r="L401" s="229" t="s">
        <v>432</v>
      </c>
      <c r="M401" s="229" t="s">
        <v>150</v>
      </c>
    </row>
    <row r="402" spans="1:13" s="230" customFormat="1" ht="45" customHeight="1">
      <c r="A402" s="221">
        <v>1</v>
      </c>
      <c r="B402" s="231" t="s">
        <v>1157</v>
      </c>
      <c r="C402" s="232" t="s">
        <v>1928</v>
      </c>
      <c r="D402" s="232" t="s">
        <v>927</v>
      </c>
      <c r="E402" s="232" t="s">
        <v>511</v>
      </c>
      <c r="F402" s="225">
        <v>42037</v>
      </c>
      <c r="G402" s="226">
        <v>1003.4</v>
      </c>
      <c r="H402" s="227">
        <v>1</v>
      </c>
      <c r="I402" s="226"/>
      <c r="J402" s="232" t="s">
        <v>396</v>
      </c>
      <c r="K402" s="228" t="s">
        <v>712</v>
      </c>
      <c r="L402" s="229" t="s">
        <v>432</v>
      </c>
      <c r="M402" s="229" t="s">
        <v>150</v>
      </c>
    </row>
    <row r="403" spans="1:13" s="230" customFormat="1" ht="45" customHeight="1">
      <c r="A403" s="221">
        <v>1</v>
      </c>
      <c r="B403" s="231" t="s">
        <v>1929</v>
      </c>
      <c r="C403" s="232" t="s">
        <v>185</v>
      </c>
      <c r="D403" s="232" t="s">
        <v>1078</v>
      </c>
      <c r="E403" s="232" t="s">
        <v>1930</v>
      </c>
      <c r="F403" s="225">
        <v>43206</v>
      </c>
      <c r="G403" s="226">
        <v>846.59</v>
      </c>
      <c r="H403" s="227">
        <v>1</v>
      </c>
      <c r="I403" s="226"/>
      <c r="J403" s="232" t="s">
        <v>398</v>
      </c>
      <c r="K403" s="228" t="s">
        <v>1860</v>
      </c>
      <c r="L403" s="229" t="s">
        <v>432</v>
      </c>
      <c r="M403" s="229" t="s">
        <v>150</v>
      </c>
    </row>
    <row r="404" spans="1:13" s="230" customFormat="1" ht="45" customHeight="1">
      <c r="A404" s="221">
        <v>1</v>
      </c>
      <c r="B404" s="231" t="s">
        <v>85</v>
      </c>
      <c r="C404" s="232" t="s">
        <v>1928</v>
      </c>
      <c r="D404" s="232" t="s">
        <v>116</v>
      </c>
      <c r="E404" s="232" t="s">
        <v>92</v>
      </c>
      <c r="F404" s="225">
        <v>38899</v>
      </c>
      <c r="G404" s="226">
        <v>589.27</v>
      </c>
      <c r="H404" s="227">
        <v>1</v>
      </c>
      <c r="I404" s="226"/>
      <c r="J404" s="232" t="s">
        <v>396</v>
      </c>
      <c r="K404" s="228" t="s">
        <v>712</v>
      </c>
      <c r="L404" s="229" t="s">
        <v>432</v>
      </c>
      <c r="M404" s="229" t="s">
        <v>150</v>
      </c>
    </row>
    <row r="405" spans="1:13" s="230" customFormat="1" ht="45" customHeight="1">
      <c r="A405" s="221">
        <v>1</v>
      </c>
      <c r="B405" s="231" t="s">
        <v>249</v>
      </c>
      <c r="C405" s="232" t="s">
        <v>1931</v>
      </c>
      <c r="D405" s="232" t="s">
        <v>952</v>
      </c>
      <c r="E405" s="232" t="s">
        <v>103</v>
      </c>
      <c r="F405" s="225">
        <v>39553</v>
      </c>
      <c r="G405" s="226">
        <v>1110</v>
      </c>
      <c r="H405" s="227">
        <v>3</v>
      </c>
      <c r="I405" s="226">
        <f>1110*0.9</f>
        <v>999</v>
      </c>
      <c r="J405" s="232" t="s">
        <v>396</v>
      </c>
      <c r="K405" s="228" t="s">
        <v>712</v>
      </c>
      <c r="L405" s="229" t="s">
        <v>432</v>
      </c>
      <c r="M405" s="229" t="s">
        <v>150</v>
      </c>
    </row>
    <row r="406" spans="1:13" s="230" customFormat="1" ht="45" customHeight="1">
      <c r="A406" s="221">
        <v>1</v>
      </c>
      <c r="B406" s="231" t="s">
        <v>840</v>
      </c>
      <c r="C406" s="232" t="s">
        <v>1932</v>
      </c>
      <c r="D406" s="232" t="s">
        <v>110</v>
      </c>
      <c r="E406" s="232" t="s">
        <v>92</v>
      </c>
      <c r="F406" s="225">
        <v>39309</v>
      </c>
      <c r="G406" s="226">
        <v>715.02</v>
      </c>
      <c r="H406" s="227">
        <v>1</v>
      </c>
      <c r="I406" s="226"/>
      <c r="J406" s="232" t="s">
        <v>396</v>
      </c>
      <c r="K406" s="228" t="s">
        <v>712</v>
      </c>
      <c r="L406" s="229" t="s">
        <v>432</v>
      </c>
      <c r="M406" s="229" t="s">
        <v>150</v>
      </c>
    </row>
    <row r="407" spans="1:13" s="230" customFormat="1" ht="45" customHeight="1">
      <c r="A407" s="221">
        <v>1</v>
      </c>
      <c r="B407" s="231" t="s">
        <v>484</v>
      </c>
      <c r="C407" s="232" t="s">
        <v>1931</v>
      </c>
      <c r="D407" s="232" t="s">
        <v>927</v>
      </c>
      <c r="E407" s="232" t="s">
        <v>331</v>
      </c>
      <c r="F407" s="225">
        <v>40301</v>
      </c>
      <c r="G407" s="226">
        <v>1003.4</v>
      </c>
      <c r="H407" s="227">
        <v>1</v>
      </c>
      <c r="I407" s="226"/>
      <c r="J407" s="232" t="s">
        <v>396</v>
      </c>
      <c r="K407" s="228" t="s">
        <v>712</v>
      </c>
      <c r="L407" s="229" t="s">
        <v>432</v>
      </c>
      <c r="M407" s="229" t="s">
        <v>713</v>
      </c>
    </row>
    <row r="408" spans="1:13" s="230" customFormat="1" ht="45" customHeight="1">
      <c r="A408" s="221">
        <v>1</v>
      </c>
      <c r="B408" s="231" t="s">
        <v>1161</v>
      </c>
      <c r="C408" s="232" t="s">
        <v>1220</v>
      </c>
      <c r="D408" s="232" t="s">
        <v>927</v>
      </c>
      <c r="E408" s="232" t="s">
        <v>518</v>
      </c>
      <c r="F408" s="225">
        <v>42051</v>
      </c>
      <c r="G408" s="226">
        <v>1003.4</v>
      </c>
      <c r="H408" s="227">
        <v>1</v>
      </c>
      <c r="I408" s="226"/>
      <c r="J408" s="232" t="s">
        <v>396</v>
      </c>
      <c r="K408" s="228" t="s">
        <v>712</v>
      </c>
      <c r="L408" s="229" t="s">
        <v>432</v>
      </c>
      <c r="M408" s="229" t="s">
        <v>150</v>
      </c>
    </row>
    <row r="409" spans="1:13" s="230" customFormat="1" ht="45" customHeight="1">
      <c r="A409" s="221">
        <v>1</v>
      </c>
      <c r="B409" s="231" t="s">
        <v>1162</v>
      </c>
      <c r="C409" s="232" t="s">
        <v>1933</v>
      </c>
      <c r="D409" s="232" t="s">
        <v>1660</v>
      </c>
      <c r="E409" s="232" t="s">
        <v>619</v>
      </c>
      <c r="F409" s="225">
        <v>40301</v>
      </c>
      <c r="G409" s="226">
        <v>1595</v>
      </c>
      <c r="H409" s="227">
        <v>3</v>
      </c>
      <c r="I409" s="226">
        <f>1595*0.9</f>
        <v>1435.5</v>
      </c>
      <c r="J409" s="232" t="s">
        <v>396</v>
      </c>
      <c r="K409" s="228" t="s">
        <v>712</v>
      </c>
      <c r="L409" s="229" t="s">
        <v>432</v>
      </c>
      <c r="M409" s="229" t="s">
        <v>150</v>
      </c>
    </row>
    <row r="410" spans="1:13" s="230" customFormat="1" ht="45" customHeight="1">
      <c r="A410" s="221">
        <v>1</v>
      </c>
      <c r="B410" s="231" t="s">
        <v>1934</v>
      </c>
      <c r="C410" s="232" t="s">
        <v>1935</v>
      </c>
      <c r="D410" s="232" t="s">
        <v>922</v>
      </c>
      <c r="E410" s="232" t="s">
        <v>95</v>
      </c>
      <c r="F410" s="225">
        <v>39755</v>
      </c>
      <c r="G410" s="226">
        <v>1291.1500000000001</v>
      </c>
      <c r="H410" s="227">
        <v>1</v>
      </c>
      <c r="I410" s="226"/>
      <c r="J410" s="232" t="s">
        <v>396</v>
      </c>
      <c r="K410" s="228" t="s">
        <v>712</v>
      </c>
      <c r="L410" s="229" t="s">
        <v>432</v>
      </c>
      <c r="M410" s="229" t="s">
        <v>150</v>
      </c>
    </row>
    <row r="411" spans="1:13" s="230" customFormat="1" ht="45" customHeight="1">
      <c r="A411" s="221">
        <v>1</v>
      </c>
      <c r="B411" s="231" t="s">
        <v>836</v>
      </c>
      <c r="C411" s="232" t="s">
        <v>1936</v>
      </c>
      <c r="D411" s="232" t="s">
        <v>1078</v>
      </c>
      <c r="E411" s="232" t="s">
        <v>16</v>
      </c>
      <c r="F411" s="225">
        <v>41212</v>
      </c>
      <c r="G411" s="226">
        <v>846.59</v>
      </c>
      <c r="H411" s="227">
        <v>1</v>
      </c>
      <c r="I411" s="226"/>
      <c r="J411" s="232" t="s">
        <v>396</v>
      </c>
      <c r="K411" s="228" t="s">
        <v>712</v>
      </c>
      <c r="L411" s="229" t="s">
        <v>432</v>
      </c>
      <c r="M411" s="229" t="s">
        <v>150</v>
      </c>
    </row>
    <row r="412" spans="1:13" s="230" customFormat="1" ht="45" customHeight="1">
      <c r="A412" s="221">
        <v>1</v>
      </c>
      <c r="B412" s="231" t="s">
        <v>444</v>
      </c>
      <c r="C412" s="232" t="s">
        <v>1936</v>
      </c>
      <c r="D412" s="223" t="s">
        <v>1660</v>
      </c>
      <c r="E412" s="232" t="s">
        <v>200</v>
      </c>
      <c r="F412" s="225">
        <v>40008</v>
      </c>
      <c r="G412" s="226">
        <v>1500</v>
      </c>
      <c r="H412" s="227">
        <v>1</v>
      </c>
      <c r="I412" s="226"/>
      <c r="J412" s="232" t="s">
        <v>396</v>
      </c>
      <c r="K412" s="228" t="s">
        <v>712</v>
      </c>
      <c r="L412" s="229" t="s">
        <v>432</v>
      </c>
      <c r="M412" s="229" t="s">
        <v>150</v>
      </c>
    </row>
    <row r="413" spans="1:13" s="230" customFormat="1" ht="45" customHeight="1">
      <c r="A413" s="221">
        <v>1</v>
      </c>
      <c r="B413" s="231" t="s">
        <v>335</v>
      </c>
      <c r="C413" s="232" t="s">
        <v>1936</v>
      </c>
      <c r="D413" s="232" t="s">
        <v>1701</v>
      </c>
      <c r="E413" s="232" t="s">
        <v>1061</v>
      </c>
      <c r="F413" s="225">
        <v>34439</v>
      </c>
      <c r="G413" s="226">
        <v>1373.12</v>
      </c>
      <c r="H413" s="227">
        <v>1</v>
      </c>
      <c r="I413" s="226"/>
      <c r="J413" s="232" t="s">
        <v>396</v>
      </c>
      <c r="K413" s="228" t="s">
        <v>712</v>
      </c>
      <c r="L413" s="229" t="s">
        <v>432</v>
      </c>
      <c r="M413" s="229" t="s">
        <v>150</v>
      </c>
    </row>
    <row r="414" spans="1:13" s="230" customFormat="1" ht="45" customHeight="1">
      <c r="A414" s="221">
        <v>1</v>
      </c>
      <c r="B414" s="231" t="s">
        <v>241</v>
      </c>
      <c r="C414" s="232" t="s">
        <v>1937</v>
      </c>
      <c r="D414" s="232" t="s">
        <v>112</v>
      </c>
      <c r="E414" s="232" t="s">
        <v>242</v>
      </c>
      <c r="F414" s="225">
        <v>39265</v>
      </c>
      <c r="G414" s="226">
        <v>650</v>
      </c>
      <c r="H414" s="227">
        <v>1</v>
      </c>
      <c r="I414" s="226"/>
      <c r="J414" s="232" t="s">
        <v>396</v>
      </c>
      <c r="K414" s="228" t="s">
        <v>712</v>
      </c>
      <c r="L414" s="229" t="s">
        <v>432</v>
      </c>
      <c r="M414" s="229" t="s">
        <v>713</v>
      </c>
    </row>
    <row r="415" spans="1:13" s="230" customFormat="1" ht="45" customHeight="1">
      <c r="A415" s="221">
        <v>1</v>
      </c>
      <c r="B415" s="231" t="s">
        <v>296</v>
      </c>
      <c r="C415" s="232" t="s">
        <v>1937</v>
      </c>
      <c r="D415" s="232" t="s">
        <v>134</v>
      </c>
      <c r="E415" s="232" t="s">
        <v>92</v>
      </c>
      <c r="F415" s="225">
        <v>38953</v>
      </c>
      <c r="G415" s="226">
        <v>380</v>
      </c>
      <c r="H415" s="227">
        <v>1</v>
      </c>
      <c r="I415" s="226"/>
      <c r="J415" s="232" t="s">
        <v>396</v>
      </c>
      <c r="K415" s="228" t="s">
        <v>712</v>
      </c>
      <c r="L415" s="229" t="s">
        <v>432</v>
      </c>
      <c r="M415" s="229" t="s">
        <v>713</v>
      </c>
    </row>
    <row r="416" spans="1:13" s="230" customFormat="1" ht="45" customHeight="1">
      <c r="A416" s="221">
        <v>1</v>
      </c>
      <c r="B416" s="235" t="s">
        <v>303</v>
      </c>
      <c r="C416" s="232" t="s">
        <v>1938</v>
      </c>
      <c r="D416" s="232" t="s">
        <v>1078</v>
      </c>
      <c r="E416" s="232" t="s">
        <v>16</v>
      </c>
      <c r="F416" s="225">
        <v>39328</v>
      </c>
      <c r="G416" s="226">
        <v>846.59</v>
      </c>
      <c r="H416" s="227">
        <v>1</v>
      </c>
      <c r="I416" s="226"/>
      <c r="J416" s="232" t="s">
        <v>396</v>
      </c>
      <c r="K416" s="228" t="s">
        <v>712</v>
      </c>
      <c r="L416" s="229" t="s">
        <v>432</v>
      </c>
      <c r="M416" s="229" t="s">
        <v>150</v>
      </c>
    </row>
    <row r="417" spans="1:13" s="230" customFormat="1" ht="45" customHeight="1">
      <c r="A417" s="221">
        <v>1</v>
      </c>
      <c r="B417" s="235" t="s">
        <v>868</v>
      </c>
      <c r="C417" s="232" t="s">
        <v>1939</v>
      </c>
      <c r="D417" s="232" t="s">
        <v>930</v>
      </c>
      <c r="E417" s="232" t="s">
        <v>869</v>
      </c>
      <c r="F417" s="225">
        <v>40913</v>
      </c>
      <c r="G417" s="226">
        <v>1377.5</v>
      </c>
      <c r="H417" s="227">
        <v>1</v>
      </c>
      <c r="I417" s="226"/>
      <c r="J417" s="223" t="s">
        <v>396</v>
      </c>
      <c r="K417" s="228" t="s">
        <v>712</v>
      </c>
      <c r="L417" s="229" t="s">
        <v>432</v>
      </c>
      <c r="M417" s="229" t="s">
        <v>150</v>
      </c>
    </row>
    <row r="418" spans="1:13" s="230" customFormat="1" ht="45" customHeight="1">
      <c r="A418" s="221">
        <v>1</v>
      </c>
      <c r="B418" s="235" t="s">
        <v>632</v>
      </c>
      <c r="C418" s="232" t="s">
        <v>633</v>
      </c>
      <c r="D418" s="232" t="s">
        <v>136</v>
      </c>
      <c r="E418" s="232" t="s">
        <v>634</v>
      </c>
      <c r="F418" s="225">
        <v>40805</v>
      </c>
      <c r="G418" s="226">
        <v>2500</v>
      </c>
      <c r="H418" s="227">
        <v>1</v>
      </c>
      <c r="I418" s="226"/>
      <c r="J418" s="232" t="s">
        <v>395</v>
      </c>
      <c r="K418" s="228" t="s">
        <v>712</v>
      </c>
      <c r="L418" s="229" t="s">
        <v>843</v>
      </c>
      <c r="M418" s="229" t="s">
        <v>713</v>
      </c>
    </row>
    <row r="419" spans="1:13" s="230" customFormat="1" ht="45" customHeight="1">
      <c r="A419" s="221">
        <v>1</v>
      </c>
      <c r="B419" s="235" t="s">
        <v>635</v>
      </c>
      <c r="C419" s="232" t="s">
        <v>636</v>
      </c>
      <c r="D419" s="232" t="s">
        <v>922</v>
      </c>
      <c r="E419" s="232" t="s">
        <v>1005</v>
      </c>
      <c r="F419" s="225">
        <v>40805</v>
      </c>
      <c r="G419" s="226">
        <v>1240.68</v>
      </c>
      <c r="H419" s="227">
        <v>1</v>
      </c>
      <c r="I419" s="226"/>
      <c r="J419" s="232" t="s">
        <v>396</v>
      </c>
      <c r="K419" s="228" t="s">
        <v>712</v>
      </c>
      <c r="L419" s="229" t="s">
        <v>843</v>
      </c>
      <c r="M419" s="229" t="s">
        <v>150</v>
      </c>
    </row>
    <row r="420" spans="1:13" s="230" customFormat="1" ht="45" customHeight="1">
      <c r="A420" s="221">
        <v>1</v>
      </c>
      <c r="B420" s="235" t="s">
        <v>1940</v>
      </c>
      <c r="C420" s="232" t="s">
        <v>1941</v>
      </c>
      <c r="D420" s="232" t="s">
        <v>154</v>
      </c>
      <c r="E420" s="232" t="s">
        <v>1942</v>
      </c>
      <c r="F420" s="225">
        <v>43265</v>
      </c>
      <c r="G420" s="226">
        <v>788.29</v>
      </c>
      <c r="H420" s="227">
        <v>1</v>
      </c>
      <c r="I420" s="226"/>
      <c r="J420" s="232" t="s">
        <v>396</v>
      </c>
      <c r="K420" s="228" t="s">
        <v>712</v>
      </c>
      <c r="L420" s="229" t="s">
        <v>843</v>
      </c>
      <c r="M420" s="229" t="s">
        <v>150</v>
      </c>
    </row>
    <row r="421" spans="1:13" s="230" customFormat="1" ht="45" customHeight="1">
      <c r="A421" s="221">
        <v>1</v>
      </c>
      <c r="B421" s="235" t="s">
        <v>846</v>
      </c>
      <c r="C421" s="232" t="s">
        <v>1943</v>
      </c>
      <c r="D421" s="232" t="s">
        <v>955</v>
      </c>
      <c r="E421" s="232" t="s">
        <v>516</v>
      </c>
      <c r="F421" s="225">
        <v>40828</v>
      </c>
      <c r="G421" s="226">
        <v>1700</v>
      </c>
      <c r="H421" s="227">
        <v>1</v>
      </c>
      <c r="I421" s="226"/>
      <c r="J421" s="232" t="s">
        <v>396</v>
      </c>
      <c r="K421" s="228" t="s">
        <v>712</v>
      </c>
      <c r="L421" s="229" t="s">
        <v>843</v>
      </c>
      <c r="M421" s="229" t="s">
        <v>713</v>
      </c>
    </row>
    <row r="422" spans="1:13" s="230" customFormat="1" ht="45" customHeight="1">
      <c r="A422" s="221">
        <v>1</v>
      </c>
      <c r="B422" s="235" t="s">
        <v>1944</v>
      </c>
      <c r="C422" s="232" t="s">
        <v>1945</v>
      </c>
      <c r="D422" s="232" t="s">
        <v>922</v>
      </c>
      <c r="E422" s="232" t="s">
        <v>421</v>
      </c>
      <c r="F422" s="225">
        <v>43374</v>
      </c>
      <c r="G422" s="226">
        <v>1240.68</v>
      </c>
      <c r="H422" s="227">
        <v>1</v>
      </c>
      <c r="I422" s="226"/>
      <c r="J422" s="232" t="s">
        <v>395</v>
      </c>
      <c r="K422" s="228" t="s">
        <v>712</v>
      </c>
      <c r="L422" s="229" t="s">
        <v>843</v>
      </c>
      <c r="M422" s="229" t="s">
        <v>150</v>
      </c>
    </row>
    <row r="423" spans="1:13" s="230" customFormat="1" ht="45" customHeight="1">
      <c r="A423" s="221">
        <v>1</v>
      </c>
      <c r="B423" s="235" t="s">
        <v>1946</v>
      </c>
      <c r="C423" s="232" t="s">
        <v>1945</v>
      </c>
      <c r="D423" s="232" t="s">
        <v>922</v>
      </c>
      <c r="E423" s="232" t="s">
        <v>1947</v>
      </c>
      <c r="F423" s="225">
        <v>43374</v>
      </c>
      <c r="G423" s="226">
        <v>1240.68</v>
      </c>
      <c r="H423" s="227">
        <v>1</v>
      </c>
      <c r="I423" s="226"/>
      <c r="J423" s="232" t="s">
        <v>395</v>
      </c>
      <c r="K423" s="228" t="s">
        <v>712</v>
      </c>
      <c r="L423" s="229" t="s">
        <v>843</v>
      </c>
      <c r="M423" s="229" t="s">
        <v>150</v>
      </c>
    </row>
    <row r="424" spans="1:13" s="230" customFormat="1" ht="45" customHeight="1">
      <c r="A424" s="221">
        <v>1</v>
      </c>
      <c r="B424" s="235" t="s">
        <v>1948</v>
      </c>
      <c r="C424" s="232" t="s">
        <v>1945</v>
      </c>
      <c r="D424" s="232" t="s">
        <v>922</v>
      </c>
      <c r="E424" s="232" t="s">
        <v>1949</v>
      </c>
      <c r="F424" s="225">
        <v>43374</v>
      </c>
      <c r="G424" s="226">
        <v>1240.68</v>
      </c>
      <c r="H424" s="227">
        <v>1</v>
      </c>
      <c r="I424" s="226"/>
      <c r="J424" s="232" t="s">
        <v>395</v>
      </c>
      <c r="K424" s="228" t="s">
        <v>712</v>
      </c>
      <c r="L424" s="229" t="s">
        <v>843</v>
      </c>
      <c r="M424" s="229" t="s">
        <v>150</v>
      </c>
    </row>
    <row r="425" spans="1:13" s="230" customFormat="1" ht="45" customHeight="1">
      <c r="A425" s="221">
        <v>1</v>
      </c>
      <c r="B425" s="235" t="s">
        <v>1950</v>
      </c>
      <c r="C425" s="232" t="s">
        <v>1951</v>
      </c>
      <c r="D425" s="232" t="s">
        <v>922</v>
      </c>
      <c r="E425" s="232" t="s">
        <v>1952</v>
      </c>
      <c r="F425" s="225">
        <v>43374</v>
      </c>
      <c r="G425" s="226">
        <v>1240.68</v>
      </c>
      <c r="H425" s="227">
        <v>1</v>
      </c>
      <c r="I425" s="226"/>
      <c r="J425" s="232" t="s">
        <v>395</v>
      </c>
      <c r="K425" s="228" t="s">
        <v>712</v>
      </c>
      <c r="L425" s="229" t="s">
        <v>843</v>
      </c>
      <c r="M425" s="229" t="s">
        <v>150</v>
      </c>
    </row>
    <row r="426" spans="1:13" s="230" customFormat="1" ht="45" customHeight="1">
      <c r="A426" s="221">
        <v>1</v>
      </c>
      <c r="B426" s="235" t="s">
        <v>1953</v>
      </c>
      <c r="C426" s="232" t="s">
        <v>1945</v>
      </c>
      <c r="D426" s="232" t="s">
        <v>922</v>
      </c>
      <c r="E426" s="232" t="s">
        <v>1954</v>
      </c>
      <c r="F426" s="225">
        <v>43374</v>
      </c>
      <c r="G426" s="226">
        <v>1240.68</v>
      </c>
      <c r="H426" s="227">
        <v>1</v>
      </c>
      <c r="I426" s="226"/>
      <c r="J426" s="232" t="s">
        <v>395</v>
      </c>
      <c r="K426" s="228" t="s">
        <v>712</v>
      </c>
      <c r="L426" s="229" t="s">
        <v>843</v>
      </c>
      <c r="M426" s="229" t="s">
        <v>150</v>
      </c>
    </row>
    <row r="427" spans="1:13" s="230" customFormat="1" ht="45" customHeight="1">
      <c r="A427" s="221">
        <v>1</v>
      </c>
      <c r="B427" s="235" t="s">
        <v>1955</v>
      </c>
      <c r="C427" s="232" t="s">
        <v>1945</v>
      </c>
      <c r="D427" s="232" t="s">
        <v>922</v>
      </c>
      <c r="E427" s="232" t="s">
        <v>1956</v>
      </c>
      <c r="F427" s="225">
        <v>43374</v>
      </c>
      <c r="G427" s="226">
        <v>1240.68</v>
      </c>
      <c r="H427" s="227">
        <v>1</v>
      </c>
      <c r="I427" s="226"/>
      <c r="J427" s="232" t="s">
        <v>395</v>
      </c>
      <c r="K427" s="228" t="s">
        <v>712</v>
      </c>
      <c r="L427" s="229" t="s">
        <v>843</v>
      </c>
      <c r="M427" s="229" t="s">
        <v>150</v>
      </c>
    </row>
    <row r="428" spans="1:13" s="230" customFormat="1" ht="45" customHeight="1">
      <c r="A428" s="221">
        <v>1</v>
      </c>
      <c r="B428" s="235" t="s">
        <v>1957</v>
      </c>
      <c r="C428" s="232" t="s">
        <v>185</v>
      </c>
      <c r="D428" s="232" t="s">
        <v>134</v>
      </c>
      <c r="E428" s="232" t="s">
        <v>638</v>
      </c>
      <c r="F428" s="225">
        <v>40805</v>
      </c>
      <c r="G428" s="226">
        <v>521.72</v>
      </c>
      <c r="H428" s="227">
        <v>1</v>
      </c>
      <c r="I428" s="226"/>
      <c r="J428" s="232" t="s">
        <v>396</v>
      </c>
      <c r="K428" s="228" t="s">
        <v>712</v>
      </c>
      <c r="L428" s="229" t="s">
        <v>843</v>
      </c>
      <c r="M428" s="229" t="s">
        <v>150</v>
      </c>
    </row>
    <row r="429" spans="1:13" s="230" customFormat="1" ht="45" customHeight="1">
      <c r="A429" s="221">
        <v>1</v>
      </c>
      <c r="B429" s="235" t="s">
        <v>1958</v>
      </c>
      <c r="C429" s="232" t="s">
        <v>114</v>
      </c>
      <c r="D429" s="232" t="s">
        <v>134</v>
      </c>
      <c r="E429" s="232" t="s">
        <v>184</v>
      </c>
      <c r="F429" s="225">
        <v>43374</v>
      </c>
      <c r="G429" s="226">
        <v>521.72</v>
      </c>
      <c r="H429" s="227">
        <v>1</v>
      </c>
      <c r="I429" s="226"/>
      <c r="J429" s="232" t="s">
        <v>395</v>
      </c>
      <c r="K429" s="228" t="s">
        <v>712</v>
      </c>
      <c r="L429" s="229" t="s">
        <v>843</v>
      </c>
      <c r="M429" s="229" t="s">
        <v>713</v>
      </c>
    </row>
    <row r="430" spans="1:13" s="230" customFormat="1" ht="45" customHeight="1">
      <c r="A430" s="221">
        <v>1</v>
      </c>
      <c r="B430" s="235" t="s">
        <v>639</v>
      </c>
      <c r="C430" s="232" t="s">
        <v>640</v>
      </c>
      <c r="D430" s="232" t="s">
        <v>121</v>
      </c>
      <c r="E430" s="232" t="s">
        <v>1959</v>
      </c>
      <c r="F430" s="225">
        <v>40848</v>
      </c>
      <c r="G430" s="226">
        <v>490.6</v>
      </c>
      <c r="H430" s="227">
        <v>1</v>
      </c>
      <c r="I430" s="226"/>
      <c r="J430" s="232" t="s">
        <v>396</v>
      </c>
      <c r="K430" s="228" t="s">
        <v>712</v>
      </c>
      <c r="L430" s="229" t="s">
        <v>843</v>
      </c>
      <c r="M430" s="229" t="s">
        <v>150</v>
      </c>
    </row>
    <row r="431" spans="1:13" s="230" customFormat="1" ht="45" customHeight="1">
      <c r="A431" s="221">
        <v>1</v>
      </c>
      <c r="B431" s="235" t="s">
        <v>844</v>
      </c>
      <c r="C431" s="232" t="s">
        <v>636</v>
      </c>
      <c r="D431" s="232" t="s">
        <v>922</v>
      </c>
      <c r="E431" s="232" t="s">
        <v>1960</v>
      </c>
      <c r="F431" s="225">
        <v>40869</v>
      </c>
      <c r="G431" s="226">
        <v>1240.68</v>
      </c>
      <c r="H431" s="227">
        <v>1</v>
      </c>
      <c r="I431" s="226"/>
      <c r="J431" s="232" t="s">
        <v>396</v>
      </c>
      <c r="K431" s="228" t="s">
        <v>712</v>
      </c>
      <c r="L431" s="229" t="s">
        <v>843</v>
      </c>
      <c r="M431" s="229" t="s">
        <v>150</v>
      </c>
    </row>
    <row r="432" spans="1:13" s="230" customFormat="1" ht="45" customHeight="1">
      <c r="A432" s="221">
        <v>1</v>
      </c>
      <c r="B432" s="235" t="s">
        <v>845</v>
      </c>
      <c r="C432" s="232" t="s">
        <v>636</v>
      </c>
      <c r="D432" s="232" t="s">
        <v>922</v>
      </c>
      <c r="E432" s="232" t="s">
        <v>1005</v>
      </c>
      <c r="F432" s="225">
        <v>40869</v>
      </c>
      <c r="G432" s="226">
        <v>1240.68</v>
      </c>
      <c r="H432" s="227">
        <v>1</v>
      </c>
      <c r="I432" s="226"/>
      <c r="J432" s="232" t="s">
        <v>396</v>
      </c>
      <c r="K432" s="228" t="s">
        <v>712</v>
      </c>
      <c r="L432" s="229" t="s">
        <v>843</v>
      </c>
      <c r="M432" s="229" t="s">
        <v>150</v>
      </c>
    </row>
    <row r="433" spans="1:13" s="230" customFormat="1" ht="45" customHeight="1">
      <c r="A433" s="221">
        <v>1</v>
      </c>
      <c r="B433" s="235" t="s">
        <v>847</v>
      </c>
      <c r="C433" s="232" t="s">
        <v>636</v>
      </c>
      <c r="D433" s="232" t="s">
        <v>922</v>
      </c>
      <c r="E433" s="232" t="s">
        <v>237</v>
      </c>
      <c r="F433" s="225">
        <v>40952</v>
      </c>
      <c r="G433" s="226">
        <v>1240.68</v>
      </c>
      <c r="H433" s="227">
        <v>1</v>
      </c>
      <c r="I433" s="226"/>
      <c r="J433" s="232" t="s">
        <v>396</v>
      </c>
      <c r="K433" s="228" t="s">
        <v>712</v>
      </c>
      <c r="L433" s="229" t="s">
        <v>843</v>
      </c>
      <c r="M433" s="229" t="s">
        <v>713</v>
      </c>
    </row>
    <row r="434" spans="1:13" s="230" customFormat="1" ht="45" customHeight="1">
      <c r="A434" s="221">
        <v>1</v>
      </c>
      <c r="B434" s="231" t="s">
        <v>848</v>
      </c>
      <c r="C434" s="232" t="s">
        <v>636</v>
      </c>
      <c r="D434" s="232" t="s">
        <v>922</v>
      </c>
      <c r="E434" s="232" t="s">
        <v>849</v>
      </c>
      <c r="F434" s="225">
        <v>41148</v>
      </c>
      <c r="G434" s="226">
        <v>1240.68</v>
      </c>
      <c r="H434" s="227">
        <v>1</v>
      </c>
      <c r="I434" s="226"/>
      <c r="J434" s="232" t="s">
        <v>396</v>
      </c>
      <c r="K434" s="228" t="s">
        <v>712</v>
      </c>
      <c r="L434" s="229" t="s">
        <v>843</v>
      </c>
      <c r="M434" s="229" t="s">
        <v>150</v>
      </c>
    </row>
    <row r="435" spans="1:13" s="230" customFormat="1" ht="45" customHeight="1">
      <c r="A435" s="221">
        <v>1</v>
      </c>
      <c r="B435" s="231" t="s">
        <v>850</v>
      </c>
      <c r="C435" s="232" t="s">
        <v>851</v>
      </c>
      <c r="D435" s="232" t="s">
        <v>134</v>
      </c>
      <c r="E435" s="232" t="s">
        <v>852</v>
      </c>
      <c r="F435" s="225">
        <v>41225</v>
      </c>
      <c r="G435" s="226">
        <v>521.72</v>
      </c>
      <c r="H435" s="227">
        <v>1</v>
      </c>
      <c r="I435" s="226"/>
      <c r="J435" s="232" t="s">
        <v>396</v>
      </c>
      <c r="K435" s="228" t="s">
        <v>712</v>
      </c>
      <c r="L435" s="229" t="s">
        <v>843</v>
      </c>
      <c r="M435" s="229" t="s">
        <v>713</v>
      </c>
    </row>
    <row r="436" spans="1:13" s="230" customFormat="1" ht="45" customHeight="1">
      <c r="A436" s="221">
        <v>1</v>
      </c>
      <c r="B436" s="231" t="s">
        <v>719</v>
      </c>
      <c r="C436" s="232" t="s">
        <v>1171</v>
      </c>
      <c r="D436" s="232" t="s">
        <v>136</v>
      </c>
      <c r="E436" s="232" t="s">
        <v>1172</v>
      </c>
      <c r="F436" s="225">
        <v>40969</v>
      </c>
      <c r="G436" s="226">
        <v>2645.64</v>
      </c>
      <c r="H436" s="227">
        <v>1</v>
      </c>
      <c r="I436" s="226"/>
      <c r="J436" s="232" t="s">
        <v>395</v>
      </c>
      <c r="K436" s="228" t="s">
        <v>712</v>
      </c>
      <c r="L436" s="229" t="s">
        <v>642</v>
      </c>
      <c r="M436" s="229" t="s">
        <v>713</v>
      </c>
    </row>
    <row r="437" spans="1:13" s="230" customFormat="1" ht="45" customHeight="1">
      <c r="A437" s="221">
        <v>1</v>
      </c>
      <c r="B437" s="231" t="s">
        <v>643</v>
      </c>
      <c r="C437" s="232" t="s">
        <v>185</v>
      </c>
      <c r="D437" s="232" t="s">
        <v>112</v>
      </c>
      <c r="E437" s="232" t="s">
        <v>59</v>
      </c>
      <c r="F437" s="225">
        <v>38859</v>
      </c>
      <c r="G437" s="226">
        <v>641.11</v>
      </c>
      <c r="H437" s="227">
        <v>1</v>
      </c>
      <c r="I437" s="226"/>
      <c r="J437" s="232" t="s">
        <v>396</v>
      </c>
      <c r="K437" s="228" t="s">
        <v>712</v>
      </c>
      <c r="L437" s="229" t="s">
        <v>642</v>
      </c>
      <c r="M437" s="229" t="s">
        <v>150</v>
      </c>
    </row>
    <row r="438" spans="1:13" s="230" customFormat="1" ht="45" customHeight="1">
      <c r="A438" s="221">
        <v>1</v>
      </c>
      <c r="B438" s="231" t="s">
        <v>651</v>
      </c>
      <c r="C438" s="232" t="s">
        <v>853</v>
      </c>
      <c r="D438" s="232" t="s">
        <v>136</v>
      </c>
      <c r="E438" s="232" t="s">
        <v>652</v>
      </c>
      <c r="F438" s="225">
        <v>40644</v>
      </c>
      <c r="G438" s="226">
        <v>2645.64</v>
      </c>
      <c r="H438" s="227">
        <v>1</v>
      </c>
      <c r="I438" s="226"/>
      <c r="J438" s="232" t="s">
        <v>395</v>
      </c>
      <c r="K438" s="228" t="s">
        <v>712</v>
      </c>
      <c r="L438" s="229" t="s">
        <v>642</v>
      </c>
      <c r="M438" s="229" t="s">
        <v>150</v>
      </c>
    </row>
    <row r="439" spans="1:13" s="230" customFormat="1" ht="45" customHeight="1">
      <c r="A439" s="221">
        <v>1</v>
      </c>
      <c r="B439" s="231" t="s">
        <v>174</v>
      </c>
      <c r="C439" s="232" t="s">
        <v>854</v>
      </c>
      <c r="D439" s="232" t="s">
        <v>127</v>
      </c>
      <c r="E439" s="232" t="s">
        <v>175</v>
      </c>
      <c r="F439" s="225">
        <v>37047</v>
      </c>
      <c r="G439" s="226">
        <v>2034.08</v>
      </c>
      <c r="H439" s="227">
        <v>2</v>
      </c>
      <c r="I439" s="226">
        <f>2034.08*0.95</f>
        <v>1932.3759999999997</v>
      </c>
      <c r="J439" s="232" t="s">
        <v>395</v>
      </c>
      <c r="K439" s="228" t="s">
        <v>712</v>
      </c>
      <c r="L439" s="229" t="s">
        <v>642</v>
      </c>
      <c r="M439" s="229" t="s">
        <v>150</v>
      </c>
    </row>
    <row r="440" spans="1:13" s="230" customFormat="1" ht="45" customHeight="1">
      <c r="A440" s="221">
        <v>1</v>
      </c>
      <c r="B440" s="231" t="s">
        <v>1535</v>
      </c>
      <c r="C440" s="232" t="s">
        <v>1961</v>
      </c>
      <c r="D440" s="232" t="s">
        <v>1078</v>
      </c>
      <c r="E440" s="232" t="s">
        <v>1537</v>
      </c>
      <c r="F440" s="225">
        <v>42545</v>
      </c>
      <c r="G440" s="226">
        <v>846.59</v>
      </c>
      <c r="H440" s="227">
        <v>1</v>
      </c>
      <c r="I440" s="226"/>
      <c r="J440" s="232" t="s">
        <v>396</v>
      </c>
      <c r="K440" s="228" t="s">
        <v>712</v>
      </c>
      <c r="L440" s="229" t="s">
        <v>642</v>
      </c>
      <c r="M440" s="229" t="s">
        <v>713</v>
      </c>
    </row>
    <row r="441" spans="1:13" s="230" customFormat="1" ht="45" customHeight="1">
      <c r="A441" s="221">
        <v>1</v>
      </c>
      <c r="B441" s="231" t="s">
        <v>706</v>
      </c>
      <c r="C441" s="232" t="s">
        <v>1962</v>
      </c>
      <c r="D441" s="232" t="s">
        <v>1674</v>
      </c>
      <c r="E441" s="232" t="s">
        <v>172</v>
      </c>
      <c r="F441" s="225">
        <v>40042</v>
      </c>
      <c r="G441" s="226">
        <v>919.14</v>
      </c>
      <c r="H441" s="227">
        <v>1</v>
      </c>
      <c r="I441" s="226"/>
      <c r="J441" s="232" t="s">
        <v>396</v>
      </c>
      <c r="K441" s="228" t="s">
        <v>712</v>
      </c>
      <c r="L441" s="229" t="s">
        <v>642</v>
      </c>
      <c r="M441" s="229" t="s">
        <v>150</v>
      </c>
    </row>
    <row r="442" spans="1:13" s="230" customFormat="1" ht="45" customHeight="1">
      <c r="A442" s="221">
        <v>1</v>
      </c>
      <c r="B442" s="231" t="s">
        <v>250</v>
      </c>
      <c r="C442" s="232" t="s">
        <v>855</v>
      </c>
      <c r="D442" s="232" t="s">
        <v>1660</v>
      </c>
      <c r="E442" s="232" t="s">
        <v>167</v>
      </c>
      <c r="F442" s="225">
        <v>40042</v>
      </c>
      <c r="G442" s="226">
        <v>1637.38</v>
      </c>
      <c r="H442" s="227">
        <v>3</v>
      </c>
      <c r="I442" s="226">
        <f>1637.38*0.9</f>
        <v>1473.6420000000001</v>
      </c>
      <c r="J442" s="232" t="s">
        <v>396</v>
      </c>
      <c r="K442" s="228" t="s">
        <v>712</v>
      </c>
      <c r="L442" s="229" t="s">
        <v>642</v>
      </c>
      <c r="M442" s="229" t="s">
        <v>713</v>
      </c>
    </row>
    <row r="443" spans="1:13" s="230" customFormat="1" ht="45" customHeight="1">
      <c r="A443" s="221">
        <v>1</v>
      </c>
      <c r="B443" s="231" t="s">
        <v>179</v>
      </c>
      <c r="C443" s="232" t="s">
        <v>1963</v>
      </c>
      <c r="D443" s="232" t="s">
        <v>952</v>
      </c>
      <c r="E443" s="232" t="s">
        <v>92</v>
      </c>
      <c r="F443" s="225">
        <v>36563</v>
      </c>
      <c r="G443" s="226">
        <v>1108.25</v>
      </c>
      <c r="H443" s="227">
        <v>1</v>
      </c>
      <c r="I443" s="226"/>
      <c r="J443" s="232" t="s">
        <v>396</v>
      </c>
      <c r="K443" s="228" t="s">
        <v>712</v>
      </c>
      <c r="L443" s="229" t="s">
        <v>642</v>
      </c>
      <c r="M443" s="229" t="s">
        <v>713</v>
      </c>
    </row>
    <row r="444" spans="1:13" s="230" customFormat="1" ht="45" customHeight="1">
      <c r="A444" s="221">
        <v>1</v>
      </c>
      <c r="B444" s="231" t="s">
        <v>20</v>
      </c>
      <c r="C444" s="232" t="s">
        <v>1964</v>
      </c>
      <c r="D444" s="232" t="s">
        <v>110</v>
      </c>
      <c r="E444" s="232" t="s">
        <v>518</v>
      </c>
      <c r="F444" s="225">
        <v>40042</v>
      </c>
      <c r="G444" s="226">
        <v>665.99</v>
      </c>
      <c r="H444" s="227">
        <v>1</v>
      </c>
      <c r="I444" s="226"/>
      <c r="J444" s="232" t="s">
        <v>396</v>
      </c>
      <c r="K444" s="228" t="s">
        <v>712</v>
      </c>
      <c r="L444" s="229" t="s">
        <v>642</v>
      </c>
      <c r="M444" s="229" t="s">
        <v>713</v>
      </c>
    </row>
    <row r="445" spans="1:13" s="230" customFormat="1" ht="45" customHeight="1">
      <c r="A445" s="221">
        <v>1</v>
      </c>
      <c r="B445" s="231" t="s">
        <v>1173</v>
      </c>
      <c r="C445" s="232" t="s">
        <v>1963</v>
      </c>
      <c r="D445" s="232" t="s">
        <v>1674</v>
      </c>
      <c r="E445" s="232" t="s">
        <v>1699</v>
      </c>
      <c r="F445" s="225">
        <v>41913</v>
      </c>
      <c r="G445" s="226">
        <v>919.14</v>
      </c>
      <c r="H445" s="227">
        <v>1</v>
      </c>
      <c r="I445" s="226"/>
      <c r="J445" s="232" t="s">
        <v>396</v>
      </c>
      <c r="K445" s="228" t="s">
        <v>712</v>
      </c>
      <c r="L445" s="229" t="s">
        <v>642</v>
      </c>
      <c r="M445" s="229" t="s">
        <v>713</v>
      </c>
    </row>
    <row r="446" spans="1:13" s="230" customFormat="1" ht="45" customHeight="1">
      <c r="A446" s="221">
        <v>1</v>
      </c>
      <c r="B446" s="231" t="s">
        <v>168</v>
      </c>
      <c r="C446" s="232" t="s">
        <v>647</v>
      </c>
      <c r="D446" s="232" t="s">
        <v>127</v>
      </c>
      <c r="E446" s="232" t="s">
        <v>135</v>
      </c>
      <c r="F446" s="225">
        <v>34151</v>
      </c>
      <c r="G446" s="226">
        <v>2034.08</v>
      </c>
      <c r="H446" s="227">
        <v>1</v>
      </c>
      <c r="I446" s="226"/>
      <c r="J446" s="249" t="s">
        <v>395</v>
      </c>
      <c r="K446" s="228" t="s">
        <v>712</v>
      </c>
      <c r="L446" s="229" t="s">
        <v>642</v>
      </c>
      <c r="M446" s="229" t="s">
        <v>713</v>
      </c>
    </row>
    <row r="447" spans="1:13" s="230" customFormat="1" ht="45" customHeight="1">
      <c r="A447" s="221">
        <v>1</v>
      </c>
      <c r="B447" s="231" t="s">
        <v>58</v>
      </c>
      <c r="C447" s="232" t="s">
        <v>1965</v>
      </c>
      <c r="D447" s="232" t="s">
        <v>922</v>
      </c>
      <c r="E447" s="232" t="s">
        <v>135</v>
      </c>
      <c r="F447" s="225">
        <v>39345</v>
      </c>
      <c r="G447" s="226">
        <v>1334.58</v>
      </c>
      <c r="H447" s="227">
        <v>1</v>
      </c>
      <c r="I447" s="226"/>
      <c r="J447" s="232" t="s">
        <v>396</v>
      </c>
      <c r="K447" s="228" t="s">
        <v>712</v>
      </c>
      <c r="L447" s="229" t="s">
        <v>642</v>
      </c>
      <c r="M447" s="229" t="s">
        <v>713</v>
      </c>
    </row>
    <row r="448" spans="1:13" s="230" customFormat="1" ht="45" customHeight="1">
      <c r="A448" s="221">
        <v>1</v>
      </c>
      <c r="B448" s="231" t="s">
        <v>648</v>
      </c>
      <c r="C448" s="232" t="s">
        <v>1966</v>
      </c>
      <c r="D448" s="232" t="s">
        <v>1967</v>
      </c>
      <c r="E448" s="232" t="s">
        <v>1541</v>
      </c>
      <c r="F448" s="225">
        <v>42416</v>
      </c>
      <c r="G448" s="226">
        <v>1240.68</v>
      </c>
      <c r="H448" s="227">
        <v>1</v>
      </c>
      <c r="I448" s="225"/>
      <c r="J448" s="232" t="s">
        <v>396</v>
      </c>
      <c r="K448" s="228" t="s">
        <v>712</v>
      </c>
      <c r="L448" s="229" t="s">
        <v>642</v>
      </c>
      <c r="M448" s="229" t="s">
        <v>150</v>
      </c>
    </row>
    <row r="449" spans="1:13" s="230" customFormat="1" ht="45" customHeight="1">
      <c r="A449" s="221">
        <v>1</v>
      </c>
      <c r="B449" s="231" t="s">
        <v>1176</v>
      </c>
      <c r="C449" s="232" t="s">
        <v>1966</v>
      </c>
      <c r="D449" s="232" t="s">
        <v>1674</v>
      </c>
      <c r="E449" s="232" t="s">
        <v>1177</v>
      </c>
      <c r="F449" s="225">
        <v>42240</v>
      </c>
      <c r="G449" s="226">
        <v>919.14</v>
      </c>
      <c r="H449" s="227">
        <v>1</v>
      </c>
      <c r="I449" s="226"/>
      <c r="J449" s="232" t="s">
        <v>396</v>
      </c>
      <c r="K449" s="228" t="s">
        <v>712</v>
      </c>
      <c r="L449" s="229" t="s">
        <v>642</v>
      </c>
      <c r="M449" s="229" t="s">
        <v>713</v>
      </c>
    </row>
    <row r="450" spans="1:13" s="230" customFormat="1" ht="45" customHeight="1">
      <c r="A450" s="221">
        <v>1</v>
      </c>
      <c r="B450" s="231" t="s">
        <v>1968</v>
      </c>
      <c r="C450" s="232" t="s">
        <v>1966</v>
      </c>
      <c r="D450" s="232" t="s">
        <v>1078</v>
      </c>
      <c r="E450" s="232" t="s">
        <v>1969</v>
      </c>
      <c r="F450" s="225">
        <v>42786</v>
      </c>
      <c r="G450" s="226">
        <v>846.59</v>
      </c>
      <c r="H450" s="227">
        <v>1</v>
      </c>
      <c r="I450" s="226"/>
      <c r="J450" s="232" t="s">
        <v>396</v>
      </c>
      <c r="K450" s="228" t="s">
        <v>712</v>
      </c>
      <c r="L450" s="229" t="s">
        <v>642</v>
      </c>
      <c r="M450" s="229" t="s">
        <v>713</v>
      </c>
    </row>
    <row r="451" spans="1:13" s="230" customFormat="1" ht="45" customHeight="1">
      <c r="A451" s="221">
        <v>1</v>
      </c>
      <c r="B451" s="231" t="s">
        <v>1970</v>
      </c>
      <c r="C451" s="232" t="s">
        <v>1966</v>
      </c>
      <c r="D451" s="232" t="s">
        <v>112</v>
      </c>
      <c r="E451" s="232" t="s">
        <v>595</v>
      </c>
      <c r="F451" s="225">
        <v>42843</v>
      </c>
      <c r="G451" s="226">
        <v>641.11</v>
      </c>
      <c r="H451" s="227">
        <v>1</v>
      </c>
      <c r="I451" s="226"/>
      <c r="J451" s="232" t="s">
        <v>396</v>
      </c>
      <c r="K451" s="228" t="s">
        <v>712</v>
      </c>
      <c r="L451" s="229" t="s">
        <v>642</v>
      </c>
      <c r="M451" s="229" t="s">
        <v>713</v>
      </c>
    </row>
    <row r="452" spans="1:13" s="230" customFormat="1" ht="45" customHeight="1">
      <c r="A452" s="221">
        <v>1</v>
      </c>
      <c r="B452" s="231" t="s">
        <v>173</v>
      </c>
      <c r="C452" s="232" t="s">
        <v>1178</v>
      </c>
      <c r="D452" s="232" t="s">
        <v>127</v>
      </c>
      <c r="E452" s="232" t="s">
        <v>94</v>
      </c>
      <c r="F452" s="225">
        <v>36563</v>
      </c>
      <c r="G452" s="226">
        <v>2034.08</v>
      </c>
      <c r="H452" s="227">
        <v>1</v>
      </c>
      <c r="I452" s="226"/>
      <c r="J452" s="249" t="s">
        <v>395</v>
      </c>
      <c r="K452" s="228" t="s">
        <v>712</v>
      </c>
      <c r="L452" s="229" t="s">
        <v>642</v>
      </c>
      <c r="M452" s="229" t="s">
        <v>713</v>
      </c>
    </row>
    <row r="453" spans="1:13" s="230" customFormat="1" ht="45" customHeight="1">
      <c r="A453" s="221">
        <v>1</v>
      </c>
      <c r="B453" s="231" t="s">
        <v>856</v>
      </c>
      <c r="C453" s="232" t="s">
        <v>1971</v>
      </c>
      <c r="D453" s="232" t="s">
        <v>154</v>
      </c>
      <c r="E453" s="232" t="s">
        <v>1972</v>
      </c>
      <c r="F453" s="225">
        <v>41407</v>
      </c>
      <c r="G453" s="226">
        <v>788.29</v>
      </c>
      <c r="H453" s="227">
        <v>1</v>
      </c>
      <c r="I453" s="226"/>
      <c r="J453" s="232" t="s">
        <v>396</v>
      </c>
      <c r="K453" s="228" t="s">
        <v>712</v>
      </c>
      <c r="L453" s="229" t="s">
        <v>642</v>
      </c>
      <c r="M453" s="229" t="s">
        <v>713</v>
      </c>
    </row>
    <row r="454" spans="1:13" s="230" customFormat="1" ht="45" customHeight="1">
      <c r="A454" s="221">
        <v>1</v>
      </c>
      <c r="B454" s="231" t="s">
        <v>170</v>
      </c>
      <c r="C454" s="232" t="s">
        <v>1973</v>
      </c>
      <c r="D454" s="232" t="s">
        <v>127</v>
      </c>
      <c r="E454" s="232" t="s">
        <v>172</v>
      </c>
      <c r="F454" s="225">
        <v>33871</v>
      </c>
      <c r="G454" s="226">
        <v>2034.08</v>
      </c>
      <c r="H454" s="227">
        <v>1</v>
      </c>
      <c r="I454" s="226"/>
      <c r="J454" s="249" t="s">
        <v>395</v>
      </c>
      <c r="K454" s="228" t="s">
        <v>712</v>
      </c>
      <c r="L454" s="229" t="s">
        <v>642</v>
      </c>
      <c r="M454" s="229" t="s">
        <v>713</v>
      </c>
    </row>
    <row r="455" spans="1:13" s="230" customFormat="1" ht="45" customHeight="1">
      <c r="A455" s="221">
        <v>1</v>
      </c>
      <c r="B455" s="231" t="s">
        <v>181</v>
      </c>
      <c r="C455" s="232" t="s">
        <v>1974</v>
      </c>
      <c r="D455" s="232" t="s">
        <v>927</v>
      </c>
      <c r="E455" s="232" t="s">
        <v>178</v>
      </c>
      <c r="F455" s="225">
        <v>36773</v>
      </c>
      <c r="G455" s="226">
        <v>1003.4</v>
      </c>
      <c r="H455" s="227">
        <v>1</v>
      </c>
      <c r="I455" s="226"/>
      <c r="J455" s="232" t="s">
        <v>396</v>
      </c>
      <c r="K455" s="229" t="s">
        <v>712</v>
      </c>
      <c r="L455" s="229" t="s">
        <v>642</v>
      </c>
      <c r="M455" s="229" t="s">
        <v>713</v>
      </c>
    </row>
    <row r="456" spans="1:13" s="230" customFormat="1" ht="45" customHeight="1">
      <c r="A456" s="221">
        <v>1</v>
      </c>
      <c r="B456" s="231" t="s">
        <v>857</v>
      </c>
      <c r="C456" s="232" t="s">
        <v>1974</v>
      </c>
      <c r="D456" s="232" t="s">
        <v>1078</v>
      </c>
      <c r="E456" s="232" t="s">
        <v>617</v>
      </c>
      <c r="F456" s="225">
        <v>41214</v>
      </c>
      <c r="G456" s="226">
        <v>846.59</v>
      </c>
      <c r="H456" s="227">
        <v>1</v>
      </c>
      <c r="I456" s="229"/>
      <c r="J456" s="232" t="s">
        <v>396</v>
      </c>
      <c r="K456" s="228" t="s">
        <v>712</v>
      </c>
      <c r="L456" s="229" t="s">
        <v>642</v>
      </c>
      <c r="M456" s="229" t="s">
        <v>150</v>
      </c>
    </row>
    <row r="457" spans="1:13" s="230" customFormat="1" ht="45" customHeight="1">
      <c r="A457" s="221">
        <v>1</v>
      </c>
      <c r="B457" s="231" t="s">
        <v>1180</v>
      </c>
      <c r="C457" s="232" t="s">
        <v>1975</v>
      </c>
      <c r="D457" s="232" t="s">
        <v>112</v>
      </c>
      <c r="E457" s="232" t="s">
        <v>518</v>
      </c>
      <c r="F457" s="225">
        <v>42107</v>
      </c>
      <c r="G457" s="226">
        <v>641.11</v>
      </c>
      <c r="H457" s="227">
        <v>1</v>
      </c>
      <c r="I457" s="226"/>
      <c r="J457" s="232" t="s">
        <v>396</v>
      </c>
      <c r="K457" s="228" t="s">
        <v>712</v>
      </c>
      <c r="L457" s="229" t="s">
        <v>642</v>
      </c>
      <c r="M457" s="229" t="s">
        <v>150</v>
      </c>
    </row>
    <row r="458" spans="1:13" s="230" customFormat="1" ht="45" customHeight="1">
      <c r="A458" s="221">
        <v>1</v>
      </c>
      <c r="B458" s="231" t="s">
        <v>1544</v>
      </c>
      <c r="C458" s="232" t="s">
        <v>1974</v>
      </c>
      <c r="D458" s="232" t="s">
        <v>116</v>
      </c>
      <c r="E458" s="232" t="s">
        <v>518</v>
      </c>
      <c r="F458" s="225">
        <v>42416</v>
      </c>
      <c r="G458" s="226">
        <v>589.27</v>
      </c>
      <c r="H458" s="227">
        <v>1</v>
      </c>
      <c r="I458" s="225"/>
      <c r="J458" s="232" t="s">
        <v>396</v>
      </c>
      <c r="K458" s="228" t="s">
        <v>712</v>
      </c>
      <c r="L458" s="229" t="s">
        <v>642</v>
      </c>
      <c r="M458" s="229" t="s">
        <v>150</v>
      </c>
    </row>
    <row r="459" spans="1:13" s="230" customFormat="1" ht="45" customHeight="1">
      <c r="A459" s="221">
        <v>1</v>
      </c>
      <c r="B459" s="231" t="s">
        <v>407</v>
      </c>
      <c r="C459" s="232" t="s">
        <v>1974</v>
      </c>
      <c r="D459" s="232" t="s">
        <v>134</v>
      </c>
      <c r="E459" s="232" t="s">
        <v>1976</v>
      </c>
      <c r="F459" s="225">
        <v>40042</v>
      </c>
      <c r="G459" s="226">
        <v>521.72</v>
      </c>
      <c r="H459" s="227">
        <v>1</v>
      </c>
      <c r="I459" s="226"/>
      <c r="J459" s="249" t="s">
        <v>396</v>
      </c>
      <c r="K459" s="249" t="s">
        <v>712</v>
      </c>
      <c r="L459" s="229" t="s">
        <v>642</v>
      </c>
      <c r="M459" s="229" t="s">
        <v>150</v>
      </c>
    </row>
    <row r="460" spans="1:13" s="230" customFormat="1" ht="45" customHeight="1">
      <c r="A460" s="221">
        <v>1</v>
      </c>
      <c r="B460" s="231" t="s">
        <v>1038</v>
      </c>
      <c r="C460" s="232" t="s">
        <v>653</v>
      </c>
      <c r="D460" s="232" t="s">
        <v>136</v>
      </c>
      <c r="E460" s="232" t="s">
        <v>1040</v>
      </c>
      <c r="F460" s="225">
        <v>41858</v>
      </c>
      <c r="G460" s="226">
        <v>3174.76</v>
      </c>
      <c r="H460" s="227">
        <v>1</v>
      </c>
      <c r="I460" s="226"/>
      <c r="J460" s="232" t="s">
        <v>395</v>
      </c>
      <c r="K460" s="229" t="s">
        <v>712</v>
      </c>
      <c r="L460" s="229" t="s">
        <v>654</v>
      </c>
      <c r="M460" s="229" t="s">
        <v>713</v>
      </c>
    </row>
    <row r="461" spans="1:13" s="230" customFormat="1" ht="45" customHeight="1">
      <c r="A461" s="221">
        <v>1</v>
      </c>
      <c r="B461" s="231" t="s">
        <v>1185</v>
      </c>
      <c r="C461" s="232" t="s">
        <v>185</v>
      </c>
      <c r="D461" s="232" t="s">
        <v>134</v>
      </c>
      <c r="E461" s="232" t="s">
        <v>138</v>
      </c>
      <c r="F461" s="225">
        <v>42201</v>
      </c>
      <c r="G461" s="226">
        <v>521.72</v>
      </c>
      <c r="H461" s="227">
        <v>1</v>
      </c>
      <c r="I461" s="226"/>
      <c r="J461" s="223" t="s">
        <v>396</v>
      </c>
      <c r="K461" s="228" t="s">
        <v>712</v>
      </c>
      <c r="L461" s="229" t="s">
        <v>654</v>
      </c>
      <c r="M461" s="229" t="s">
        <v>150</v>
      </c>
    </row>
    <row r="462" spans="1:13" s="230" customFormat="1" ht="45" customHeight="1">
      <c r="A462" s="221">
        <v>1</v>
      </c>
      <c r="B462" s="231" t="s">
        <v>664</v>
      </c>
      <c r="C462" s="232" t="s">
        <v>185</v>
      </c>
      <c r="D462" s="232" t="s">
        <v>112</v>
      </c>
      <c r="E462" s="232" t="s">
        <v>95</v>
      </c>
      <c r="F462" s="225">
        <v>40506</v>
      </c>
      <c r="G462" s="226">
        <v>641.11</v>
      </c>
      <c r="H462" s="227">
        <v>1</v>
      </c>
      <c r="I462" s="226"/>
      <c r="J462" s="232" t="s">
        <v>396</v>
      </c>
      <c r="K462" s="228" t="s">
        <v>712</v>
      </c>
      <c r="L462" s="229" t="s">
        <v>654</v>
      </c>
      <c r="M462" s="229" t="s">
        <v>150</v>
      </c>
    </row>
    <row r="463" spans="1:13" s="230" customFormat="1" ht="45" customHeight="1">
      <c r="A463" s="221">
        <v>1</v>
      </c>
      <c r="B463" s="231" t="s">
        <v>1219</v>
      </c>
      <c r="C463" s="232" t="s">
        <v>1977</v>
      </c>
      <c r="D463" s="232" t="s">
        <v>110</v>
      </c>
      <c r="E463" s="232" t="s">
        <v>95</v>
      </c>
      <c r="F463" s="225">
        <v>40360</v>
      </c>
      <c r="G463" s="226">
        <v>715.02</v>
      </c>
      <c r="H463" s="227">
        <v>1</v>
      </c>
      <c r="I463" s="226"/>
      <c r="J463" s="232" t="s">
        <v>396</v>
      </c>
      <c r="K463" s="228" t="s">
        <v>712</v>
      </c>
      <c r="L463" s="229" t="s">
        <v>654</v>
      </c>
      <c r="M463" s="229" t="s">
        <v>150</v>
      </c>
    </row>
    <row r="464" spans="1:13" s="230" customFormat="1" ht="45" customHeight="1">
      <c r="A464" s="221">
        <v>1</v>
      </c>
      <c r="B464" s="251" t="s">
        <v>666</v>
      </c>
      <c r="C464" s="232" t="s">
        <v>54</v>
      </c>
      <c r="D464" s="232" t="s">
        <v>1660</v>
      </c>
      <c r="E464" s="229" t="s">
        <v>175</v>
      </c>
      <c r="F464" s="225">
        <v>40575</v>
      </c>
      <c r="G464" s="226">
        <v>1500</v>
      </c>
      <c r="H464" s="227">
        <v>1</v>
      </c>
      <c r="I464" s="226"/>
      <c r="J464" s="249" t="s">
        <v>396</v>
      </c>
      <c r="K464" s="228" t="s">
        <v>712</v>
      </c>
      <c r="L464" s="238" t="s">
        <v>654</v>
      </c>
      <c r="M464" s="229" t="s">
        <v>150</v>
      </c>
    </row>
    <row r="465" spans="1:13" s="230" customFormat="1" ht="45" customHeight="1">
      <c r="A465" s="221">
        <v>1</v>
      </c>
      <c r="B465" s="287" t="s">
        <v>1978</v>
      </c>
      <c r="C465" s="232" t="s">
        <v>1979</v>
      </c>
      <c r="D465" s="232" t="s">
        <v>1078</v>
      </c>
      <c r="E465" s="232" t="s">
        <v>609</v>
      </c>
      <c r="F465" s="225">
        <v>40770</v>
      </c>
      <c r="G465" s="226">
        <v>846.59</v>
      </c>
      <c r="H465" s="227">
        <v>1</v>
      </c>
      <c r="I465" s="226"/>
      <c r="J465" s="232" t="s">
        <v>396</v>
      </c>
      <c r="K465" s="228" t="s">
        <v>712</v>
      </c>
      <c r="L465" s="229" t="s">
        <v>654</v>
      </c>
      <c r="M465" s="229" t="s">
        <v>150</v>
      </c>
    </row>
    <row r="466" spans="1:13" s="288" customFormat="1" ht="45" customHeight="1">
      <c r="A466" s="221">
        <v>1</v>
      </c>
      <c r="B466" s="231" t="s">
        <v>52</v>
      </c>
      <c r="C466" s="232" t="s">
        <v>861</v>
      </c>
      <c r="D466" s="232" t="s">
        <v>930</v>
      </c>
      <c r="E466" s="232" t="s">
        <v>135</v>
      </c>
      <c r="F466" s="225">
        <v>40057</v>
      </c>
      <c r="G466" s="226">
        <v>1492</v>
      </c>
      <c r="H466" s="227">
        <v>1</v>
      </c>
      <c r="I466" s="226"/>
      <c r="J466" s="232" t="s">
        <v>396</v>
      </c>
      <c r="K466" s="228" t="s">
        <v>712</v>
      </c>
      <c r="L466" s="229" t="s">
        <v>654</v>
      </c>
      <c r="M466" s="229" t="s">
        <v>713</v>
      </c>
    </row>
    <row r="467" spans="1:13" s="288" customFormat="1" ht="45" customHeight="1">
      <c r="A467" s="221">
        <v>1</v>
      </c>
      <c r="B467" s="231" t="s">
        <v>655</v>
      </c>
      <c r="C467" s="232" t="s">
        <v>1977</v>
      </c>
      <c r="D467" s="232" t="s">
        <v>1674</v>
      </c>
      <c r="E467" s="232" t="s">
        <v>656</v>
      </c>
      <c r="F467" s="225">
        <v>40532</v>
      </c>
      <c r="G467" s="226">
        <v>919.14</v>
      </c>
      <c r="H467" s="227">
        <v>1</v>
      </c>
      <c r="I467" s="226"/>
      <c r="J467" s="232" t="s">
        <v>396</v>
      </c>
      <c r="K467" s="228" t="s">
        <v>712</v>
      </c>
      <c r="L467" s="229" t="s">
        <v>654</v>
      </c>
      <c r="M467" s="229" t="s">
        <v>150</v>
      </c>
    </row>
    <row r="468" spans="1:13" s="288" customFormat="1" ht="45" customHeight="1">
      <c r="A468" s="221">
        <v>1</v>
      </c>
      <c r="B468" s="231" t="s">
        <v>78</v>
      </c>
      <c r="C468" s="232" t="s">
        <v>1977</v>
      </c>
      <c r="D468" s="232" t="s">
        <v>1701</v>
      </c>
      <c r="E468" s="232" t="s">
        <v>79</v>
      </c>
      <c r="F468" s="225">
        <v>30560</v>
      </c>
      <c r="G468" s="226">
        <v>1450</v>
      </c>
      <c r="H468" s="227">
        <v>1</v>
      </c>
      <c r="I468" s="226"/>
      <c r="J468" s="232" t="s">
        <v>396</v>
      </c>
      <c r="K468" s="228" t="s">
        <v>712</v>
      </c>
      <c r="L468" s="229" t="s">
        <v>654</v>
      </c>
      <c r="M468" s="229" t="s">
        <v>713</v>
      </c>
    </row>
    <row r="469" spans="1:13" s="288" customFormat="1" ht="45" customHeight="1">
      <c r="A469" s="221">
        <v>1</v>
      </c>
      <c r="B469" s="231" t="s">
        <v>616</v>
      </c>
      <c r="C469" s="232" t="s">
        <v>1977</v>
      </c>
      <c r="D469" s="232" t="s">
        <v>110</v>
      </c>
      <c r="E469" s="232" t="s">
        <v>617</v>
      </c>
      <c r="F469" s="225">
        <v>40581</v>
      </c>
      <c r="G469" s="226">
        <v>715.02</v>
      </c>
      <c r="H469" s="227">
        <v>1</v>
      </c>
      <c r="I469" s="226"/>
      <c r="J469" s="232" t="s">
        <v>396</v>
      </c>
      <c r="K469" s="228" t="s">
        <v>712</v>
      </c>
      <c r="L469" s="229" t="s">
        <v>654</v>
      </c>
      <c r="M469" s="268" t="s">
        <v>150</v>
      </c>
    </row>
    <row r="470" spans="1:13" s="288" customFormat="1" ht="45" customHeight="1">
      <c r="A470" s="221">
        <v>1</v>
      </c>
      <c r="B470" s="325" t="s">
        <v>344</v>
      </c>
      <c r="C470" s="253" t="s">
        <v>1186</v>
      </c>
      <c r="D470" s="253" t="s">
        <v>127</v>
      </c>
      <c r="E470" s="253" t="s">
        <v>135</v>
      </c>
      <c r="F470" s="225">
        <v>35370</v>
      </c>
      <c r="G470" s="257">
        <v>2034.08</v>
      </c>
      <c r="H470" s="227">
        <v>1</v>
      </c>
      <c r="I470" s="257"/>
      <c r="J470" s="253" t="s">
        <v>395</v>
      </c>
      <c r="K470" s="271" t="s">
        <v>712</v>
      </c>
      <c r="L470" s="268" t="s">
        <v>654</v>
      </c>
      <c r="M470" s="229" t="s">
        <v>150</v>
      </c>
    </row>
    <row r="471" spans="1:13" s="288" customFormat="1" ht="45" customHeight="1">
      <c r="A471" s="221">
        <v>1</v>
      </c>
      <c r="B471" s="231" t="s">
        <v>139</v>
      </c>
      <c r="C471" s="253" t="s">
        <v>1186</v>
      </c>
      <c r="D471" s="232" t="s">
        <v>930</v>
      </c>
      <c r="E471" s="232" t="s">
        <v>100</v>
      </c>
      <c r="F471" s="225">
        <v>35310</v>
      </c>
      <c r="G471" s="226">
        <v>1637.38</v>
      </c>
      <c r="H471" s="227">
        <v>1</v>
      </c>
      <c r="I471" s="226"/>
      <c r="J471" s="232" t="s">
        <v>396</v>
      </c>
      <c r="K471" s="228" t="s">
        <v>712</v>
      </c>
      <c r="L471" s="229" t="s">
        <v>505</v>
      </c>
      <c r="M471" s="229" t="s">
        <v>713</v>
      </c>
    </row>
    <row r="472" spans="1:13" s="230" customFormat="1" ht="45" customHeight="1">
      <c r="A472" s="221">
        <v>1</v>
      </c>
      <c r="B472" s="231" t="s">
        <v>441</v>
      </c>
      <c r="C472" s="232" t="s">
        <v>1980</v>
      </c>
      <c r="D472" s="232" t="s">
        <v>1078</v>
      </c>
      <c r="E472" s="232" t="s">
        <v>130</v>
      </c>
      <c r="F472" s="225">
        <v>40057</v>
      </c>
      <c r="G472" s="226">
        <v>846.59</v>
      </c>
      <c r="H472" s="227">
        <v>1</v>
      </c>
      <c r="I472" s="226"/>
      <c r="J472" s="232" t="s">
        <v>396</v>
      </c>
      <c r="K472" s="228" t="s">
        <v>712</v>
      </c>
      <c r="L472" s="229" t="s">
        <v>654</v>
      </c>
      <c r="M472" s="229" t="s">
        <v>150</v>
      </c>
    </row>
    <row r="473" spans="1:13" s="230" customFormat="1" ht="45" customHeight="1">
      <c r="A473" s="221">
        <v>1</v>
      </c>
      <c r="B473" s="231" t="s">
        <v>860</v>
      </c>
      <c r="C473" s="232" t="s">
        <v>1980</v>
      </c>
      <c r="D473" s="232" t="s">
        <v>1674</v>
      </c>
      <c r="E473" s="232" t="s">
        <v>562</v>
      </c>
      <c r="F473" s="225">
        <v>40983</v>
      </c>
      <c r="G473" s="226">
        <v>919.14</v>
      </c>
      <c r="H473" s="227">
        <v>1</v>
      </c>
      <c r="I473" s="226"/>
      <c r="J473" s="232" t="s">
        <v>396</v>
      </c>
      <c r="K473" s="228" t="s">
        <v>712</v>
      </c>
      <c r="L473" s="229" t="s">
        <v>654</v>
      </c>
      <c r="M473" s="229" t="s">
        <v>713</v>
      </c>
    </row>
    <row r="474" spans="1:13" s="230" customFormat="1" ht="45" customHeight="1">
      <c r="A474" s="221">
        <v>1</v>
      </c>
      <c r="B474" s="231" t="s">
        <v>657</v>
      </c>
      <c r="C474" s="232" t="s">
        <v>1980</v>
      </c>
      <c r="D474" s="232" t="s">
        <v>922</v>
      </c>
      <c r="E474" s="232" t="s">
        <v>511</v>
      </c>
      <c r="F474" s="225">
        <v>40787</v>
      </c>
      <c r="G474" s="226">
        <v>1240.68</v>
      </c>
      <c r="H474" s="227">
        <v>1</v>
      </c>
      <c r="I474" s="226"/>
      <c r="J474" s="232" t="s">
        <v>396</v>
      </c>
      <c r="K474" s="228" t="s">
        <v>712</v>
      </c>
      <c r="L474" s="229" t="s">
        <v>654</v>
      </c>
      <c r="M474" s="229" t="s">
        <v>150</v>
      </c>
    </row>
    <row r="475" spans="1:13" s="230" customFormat="1" ht="45" customHeight="1">
      <c r="A475" s="221">
        <v>1</v>
      </c>
      <c r="B475" s="231" t="s">
        <v>62</v>
      </c>
      <c r="C475" s="232" t="s">
        <v>1187</v>
      </c>
      <c r="D475" s="232" t="s">
        <v>127</v>
      </c>
      <c r="E475" s="232" t="s">
        <v>1549</v>
      </c>
      <c r="F475" s="225">
        <v>38943</v>
      </c>
      <c r="G475" s="226">
        <v>2034.08</v>
      </c>
      <c r="H475" s="227">
        <v>1</v>
      </c>
      <c r="I475" s="226"/>
      <c r="J475" s="232" t="s">
        <v>395</v>
      </c>
      <c r="K475" s="228" t="s">
        <v>712</v>
      </c>
      <c r="L475" s="229" t="s">
        <v>505</v>
      </c>
      <c r="M475" s="229" t="s">
        <v>713</v>
      </c>
    </row>
    <row r="476" spans="1:13" s="230" customFormat="1" ht="45" customHeight="1">
      <c r="A476" s="221">
        <v>1</v>
      </c>
      <c r="B476" s="231" t="s">
        <v>8</v>
      </c>
      <c r="C476" s="232" t="s">
        <v>1205</v>
      </c>
      <c r="D476" s="232" t="s">
        <v>116</v>
      </c>
      <c r="E476" s="232" t="s">
        <v>92</v>
      </c>
      <c r="F476" s="225">
        <v>33196</v>
      </c>
      <c r="G476" s="226">
        <v>715.02</v>
      </c>
      <c r="H476" s="227">
        <v>1</v>
      </c>
      <c r="I476" s="226"/>
      <c r="J476" s="232" t="s">
        <v>396</v>
      </c>
      <c r="K476" s="228" t="s">
        <v>712</v>
      </c>
      <c r="L476" s="238" t="s">
        <v>505</v>
      </c>
      <c r="M476" s="229" t="s">
        <v>150</v>
      </c>
    </row>
    <row r="477" spans="1:13" s="230" customFormat="1" ht="45" customHeight="1">
      <c r="A477" s="221">
        <v>1</v>
      </c>
      <c r="B477" s="231" t="s">
        <v>797</v>
      </c>
      <c r="C477" s="232" t="s">
        <v>1981</v>
      </c>
      <c r="D477" s="232" t="s">
        <v>110</v>
      </c>
      <c r="E477" s="232" t="s">
        <v>518</v>
      </c>
      <c r="F477" s="225">
        <v>41141</v>
      </c>
      <c r="G477" s="226">
        <v>846.59</v>
      </c>
      <c r="H477" s="227">
        <v>1</v>
      </c>
      <c r="I477" s="226"/>
      <c r="J477" s="249" t="s">
        <v>396</v>
      </c>
      <c r="K477" s="234" t="s">
        <v>712</v>
      </c>
      <c r="L477" s="229" t="s">
        <v>505</v>
      </c>
      <c r="M477" s="229" t="s">
        <v>150</v>
      </c>
    </row>
    <row r="478" spans="1:13" s="230" customFormat="1" ht="45" customHeight="1">
      <c r="A478" s="221">
        <v>1</v>
      </c>
      <c r="B478" s="231" t="s">
        <v>129</v>
      </c>
      <c r="C478" s="232" t="s">
        <v>1847</v>
      </c>
      <c r="D478" s="232" t="s">
        <v>110</v>
      </c>
      <c r="E478" s="232" t="s">
        <v>1982</v>
      </c>
      <c r="F478" s="225">
        <v>39290</v>
      </c>
      <c r="G478" s="226">
        <v>715.02</v>
      </c>
      <c r="H478" s="227">
        <v>1</v>
      </c>
      <c r="I478" s="226"/>
      <c r="J478" s="232" t="s">
        <v>396</v>
      </c>
      <c r="K478" s="228" t="s">
        <v>712</v>
      </c>
      <c r="L478" s="229" t="s">
        <v>505</v>
      </c>
      <c r="M478" s="229" t="s">
        <v>150</v>
      </c>
    </row>
    <row r="479" spans="1:13" s="230" customFormat="1" ht="45" customHeight="1">
      <c r="A479" s="221">
        <v>1</v>
      </c>
      <c r="B479" s="231" t="s">
        <v>863</v>
      </c>
      <c r="C479" s="232" t="s">
        <v>1189</v>
      </c>
      <c r="D479" s="232" t="s">
        <v>136</v>
      </c>
      <c r="E479" s="232" t="s">
        <v>1190</v>
      </c>
      <c r="F479" s="225">
        <v>39532</v>
      </c>
      <c r="G479" s="226">
        <v>2645.64</v>
      </c>
      <c r="H479" s="227">
        <v>5</v>
      </c>
      <c r="I479" s="226">
        <v>2116.5120000000002</v>
      </c>
      <c r="J479" s="232" t="s">
        <v>395</v>
      </c>
      <c r="K479" s="228" t="s">
        <v>712</v>
      </c>
      <c r="L479" s="229" t="s">
        <v>505</v>
      </c>
      <c r="M479" s="229" t="s">
        <v>150</v>
      </c>
    </row>
    <row r="480" spans="1:13" s="230" customFormat="1" ht="45" customHeight="1">
      <c r="A480" s="221">
        <v>1</v>
      </c>
      <c r="B480" s="231" t="s">
        <v>1192</v>
      </c>
      <c r="C480" s="232" t="s">
        <v>1983</v>
      </c>
      <c r="D480" s="232" t="s">
        <v>922</v>
      </c>
      <c r="E480" s="232" t="s">
        <v>1061</v>
      </c>
      <c r="F480" s="225">
        <v>30078</v>
      </c>
      <c r="G480" s="226">
        <v>1240.68</v>
      </c>
      <c r="H480" s="227">
        <v>1</v>
      </c>
      <c r="I480" s="226"/>
      <c r="J480" s="232" t="s">
        <v>396</v>
      </c>
      <c r="K480" s="228" t="s">
        <v>712</v>
      </c>
      <c r="L480" s="229" t="s">
        <v>505</v>
      </c>
      <c r="M480" s="229" t="s">
        <v>150</v>
      </c>
    </row>
    <row r="481" spans="1:14" s="230" customFormat="1" ht="45" customHeight="1">
      <c r="A481" s="221">
        <v>1</v>
      </c>
      <c r="B481" s="231" t="s">
        <v>74</v>
      </c>
      <c r="C481" s="232" t="s">
        <v>1984</v>
      </c>
      <c r="D481" s="232" t="s">
        <v>1660</v>
      </c>
      <c r="E481" s="232" t="s">
        <v>1195</v>
      </c>
      <c r="F481" s="225">
        <v>38491</v>
      </c>
      <c r="G481" s="226">
        <v>1400</v>
      </c>
      <c r="H481" s="227">
        <v>1</v>
      </c>
      <c r="I481" s="226"/>
      <c r="J481" s="249" t="s">
        <v>396</v>
      </c>
      <c r="K481" s="228" t="s">
        <v>712</v>
      </c>
      <c r="L481" s="229" t="s">
        <v>505</v>
      </c>
      <c r="M481" s="229" t="s">
        <v>150</v>
      </c>
    </row>
    <row r="482" spans="1:14" s="230" customFormat="1" ht="45" customHeight="1">
      <c r="A482" s="221">
        <v>1</v>
      </c>
      <c r="B482" s="231" t="s">
        <v>1985</v>
      </c>
      <c r="C482" s="232" t="s">
        <v>1986</v>
      </c>
      <c r="D482" s="232" t="s">
        <v>927</v>
      </c>
      <c r="E482" s="232" t="s">
        <v>609</v>
      </c>
      <c r="F482" s="225">
        <v>40057</v>
      </c>
      <c r="G482" s="226">
        <v>1006.4</v>
      </c>
      <c r="H482" s="227">
        <v>1</v>
      </c>
      <c r="I482" s="226"/>
      <c r="J482" s="232" t="s">
        <v>396</v>
      </c>
      <c r="K482" s="228" t="s">
        <v>712</v>
      </c>
      <c r="L482" s="229" t="s">
        <v>505</v>
      </c>
      <c r="M482" s="229" t="s">
        <v>150</v>
      </c>
    </row>
    <row r="483" spans="1:14" s="230" customFormat="1" ht="45" customHeight="1">
      <c r="A483" s="221">
        <v>1</v>
      </c>
      <c r="B483" s="231" t="s">
        <v>1987</v>
      </c>
      <c r="C483" s="232" t="s">
        <v>1988</v>
      </c>
      <c r="D483" s="232" t="s">
        <v>922</v>
      </c>
      <c r="E483" s="232" t="s">
        <v>95</v>
      </c>
      <c r="F483" s="225">
        <v>38808</v>
      </c>
      <c r="G483" s="226">
        <v>1240.68</v>
      </c>
      <c r="H483" s="227">
        <v>1</v>
      </c>
      <c r="I483" s="226"/>
      <c r="J483" s="232" t="s">
        <v>396</v>
      </c>
      <c r="K483" s="228" t="s">
        <v>712</v>
      </c>
      <c r="L483" s="229" t="s">
        <v>505</v>
      </c>
      <c r="M483" s="229" t="s">
        <v>150</v>
      </c>
    </row>
    <row r="484" spans="1:14" s="230" customFormat="1" ht="45" customHeight="1">
      <c r="A484" s="221">
        <v>1</v>
      </c>
      <c r="B484" s="231" t="s">
        <v>1989</v>
      </c>
      <c r="C484" s="232" t="s">
        <v>1990</v>
      </c>
      <c r="D484" s="232" t="s">
        <v>1078</v>
      </c>
      <c r="E484" s="232" t="s">
        <v>237</v>
      </c>
      <c r="F484" s="225">
        <v>40602</v>
      </c>
      <c r="G484" s="226">
        <v>800</v>
      </c>
      <c r="H484" s="227">
        <v>1</v>
      </c>
      <c r="I484" s="226"/>
      <c r="J484" s="232" t="s">
        <v>396</v>
      </c>
      <c r="K484" s="228" t="s">
        <v>712</v>
      </c>
      <c r="L484" s="229" t="s">
        <v>505</v>
      </c>
      <c r="M484" s="229" t="s">
        <v>150</v>
      </c>
    </row>
    <row r="485" spans="1:14" s="230" customFormat="1" ht="45" customHeight="1">
      <c r="A485" s="221">
        <v>1</v>
      </c>
      <c r="B485" s="231" t="s">
        <v>1554</v>
      </c>
      <c r="C485" s="232" t="s">
        <v>1991</v>
      </c>
      <c r="D485" s="232" t="s">
        <v>110</v>
      </c>
      <c r="E485" s="232" t="s">
        <v>1203</v>
      </c>
      <c r="F485" s="225">
        <v>41351</v>
      </c>
      <c r="G485" s="226">
        <v>1003.4</v>
      </c>
      <c r="H485" s="227">
        <v>1</v>
      </c>
      <c r="I485" s="226"/>
      <c r="J485" s="232" t="s">
        <v>396</v>
      </c>
      <c r="K485" s="228" t="s">
        <v>712</v>
      </c>
      <c r="L485" s="229" t="s">
        <v>505</v>
      </c>
      <c r="M485" s="229" t="s">
        <v>150</v>
      </c>
    </row>
    <row r="486" spans="1:14" s="230" customFormat="1" ht="45" customHeight="1">
      <c r="A486" s="221">
        <v>1</v>
      </c>
      <c r="B486" s="248" t="s">
        <v>1992</v>
      </c>
      <c r="C486" s="232" t="s">
        <v>1993</v>
      </c>
      <c r="D486" s="232" t="s">
        <v>116</v>
      </c>
      <c r="E486" s="232" t="s">
        <v>143</v>
      </c>
      <c r="F486" s="225">
        <v>43122</v>
      </c>
      <c r="G486" s="226">
        <v>589.27</v>
      </c>
      <c r="H486" s="227">
        <v>1</v>
      </c>
      <c r="I486" s="226"/>
      <c r="J486" s="232" t="s">
        <v>396</v>
      </c>
      <c r="K486" s="228" t="s">
        <v>712</v>
      </c>
      <c r="L486" s="229" t="s">
        <v>505</v>
      </c>
      <c r="M486" s="229" t="s">
        <v>150</v>
      </c>
      <c r="N486" s="250"/>
    </row>
    <row r="487" spans="1:14" s="230" customFormat="1" ht="45" customHeight="1">
      <c r="A487" s="221">
        <v>1</v>
      </c>
      <c r="B487" s="248" t="s">
        <v>1613</v>
      </c>
      <c r="C487" s="232" t="s">
        <v>1993</v>
      </c>
      <c r="D487" s="232" t="s">
        <v>116</v>
      </c>
      <c r="E487" s="232" t="s">
        <v>518</v>
      </c>
      <c r="F487" s="225">
        <v>42776</v>
      </c>
      <c r="G487" s="226">
        <v>589.27</v>
      </c>
      <c r="H487" s="227">
        <v>1</v>
      </c>
      <c r="I487" s="226"/>
      <c r="J487" s="249" t="s">
        <v>396</v>
      </c>
      <c r="K487" s="228" t="s">
        <v>712</v>
      </c>
      <c r="L487" s="229" t="s">
        <v>505</v>
      </c>
      <c r="M487" s="229" t="s">
        <v>150</v>
      </c>
    </row>
    <row r="488" spans="1:14" s="230" customFormat="1" ht="45" customHeight="1">
      <c r="A488" s="221">
        <v>1</v>
      </c>
      <c r="B488" s="248" t="s">
        <v>1994</v>
      </c>
      <c r="C488" s="232" t="s">
        <v>1605</v>
      </c>
      <c r="D488" s="232" t="s">
        <v>134</v>
      </c>
      <c r="E488" s="232" t="s">
        <v>1898</v>
      </c>
      <c r="F488" s="225">
        <v>42954</v>
      </c>
      <c r="G488" s="226">
        <v>474.29</v>
      </c>
      <c r="H488" s="227">
        <v>1</v>
      </c>
      <c r="I488" s="226"/>
      <c r="J488" s="249" t="s">
        <v>396</v>
      </c>
      <c r="K488" s="228" t="s">
        <v>712</v>
      </c>
      <c r="L488" s="229" t="s">
        <v>505</v>
      </c>
      <c r="M488" s="229" t="s">
        <v>713</v>
      </c>
    </row>
    <row r="489" spans="1:14" s="230" customFormat="1" ht="45" customHeight="1">
      <c r="A489" s="221">
        <v>1</v>
      </c>
      <c r="B489" s="231" t="s">
        <v>707</v>
      </c>
      <c r="C489" s="232" t="s">
        <v>185</v>
      </c>
      <c r="D489" s="232" t="s">
        <v>112</v>
      </c>
      <c r="E489" s="232" t="s">
        <v>108</v>
      </c>
      <c r="F489" s="225">
        <v>36586</v>
      </c>
      <c r="G489" s="226">
        <v>641.11</v>
      </c>
      <c r="H489" s="227">
        <v>1</v>
      </c>
      <c r="I489" s="226"/>
      <c r="J489" s="232" t="s">
        <v>396</v>
      </c>
      <c r="K489" s="228" t="s">
        <v>712</v>
      </c>
      <c r="L489" s="229" t="s">
        <v>505</v>
      </c>
      <c r="M489" s="229" t="s">
        <v>150</v>
      </c>
    </row>
    <row r="490" spans="1:14" s="230" customFormat="1" ht="45" customHeight="1">
      <c r="A490" s="221">
        <v>1</v>
      </c>
      <c r="B490" s="231" t="s">
        <v>1995</v>
      </c>
      <c r="C490" s="232" t="s">
        <v>1996</v>
      </c>
      <c r="D490" s="232" t="s">
        <v>927</v>
      </c>
      <c r="E490" s="232" t="s">
        <v>157</v>
      </c>
      <c r="F490" s="225">
        <v>34790</v>
      </c>
      <c r="G490" s="226">
        <v>1003.4</v>
      </c>
      <c r="H490" s="227">
        <v>1</v>
      </c>
      <c r="I490" s="226"/>
      <c r="J490" s="232" t="s">
        <v>396</v>
      </c>
      <c r="K490" s="228" t="s">
        <v>712</v>
      </c>
      <c r="L490" s="229" t="s">
        <v>505</v>
      </c>
      <c r="M490" s="229" t="s">
        <v>150</v>
      </c>
    </row>
    <row r="491" spans="1:14" s="230" customFormat="1" ht="45" customHeight="1">
      <c r="A491" s="221">
        <v>1</v>
      </c>
      <c r="B491" s="231" t="s">
        <v>667</v>
      </c>
      <c r="C491" s="232" t="s">
        <v>1207</v>
      </c>
      <c r="D491" s="232" t="s">
        <v>927</v>
      </c>
      <c r="E491" s="232" t="s">
        <v>138</v>
      </c>
      <c r="F491" s="225">
        <v>40422</v>
      </c>
      <c r="G491" s="226">
        <v>1003.4</v>
      </c>
      <c r="H491" s="227">
        <v>1</v>
      </c>
      <c r="I491" s="226"/>
      <c r="J491" s="232" t="s">
        <v>396</v>
      </c>
      <c r="K491" s="228" t="s">
        <v>712</v>
      </c>
      <c r="L491" s="238" t="s">
        <v>505</v>
      </c>
      <c r="M491" s="229" t="s">
        <v>713</v>
      </c>
    </row>
    <row r="492" spans="1:14" s="230" customFormat="1" ht="45" customHeight="1">
      <c r="A492" s="221">
        <v>1</v>
      </c>
      <c r="B492" s="231" t="s">
        <v>944</v>
      </c>
      <c r="C492" s="232" t="s">
        <v>185</v>
      </c>
      <c r="D492" s="232" t="s">
        <v>110</v>
      </c>
      <c r="E492" s="232" t="s">
        <v>518</v>
      </c>
      <c r="F492" s="225">
        <v>42030</v>
      </c>
      <c r="G492" s="226">
        <v>715.02</v>
      </c>
      <c r="H492" s="227">
        <v>1</v>
      </c>
      <c r="I492" s="226"/>
      <c r="J492" s="223" t="s">
        <v>396</v>
      </c>
      <c r="K492" s="228" t="s">
        <v>712</v>
      </c>
      <c r="L492" s="229" t="s">
        <v>505</v>
      </c>
      <c r="M492" s="229" t="s">
        <v>150</v>
      </c>
    </row>
    <row r="493" spans="1:14" s="230" customFormat="1" ht="45" customHeight="1">
      <c r="A493" s="221">
        <v>1</v>
      </c>
      <c r="B493" s="231" t="s">
        <v>1208</v>
      </c>
      <c r="C493" s="232" t="s">
        <v>1847</v>
      </c>
      <c r="D493" s="232" t="s">
        <v>1078</v>
      </c>
      <c r="E493" s="232" t="s">
        <v>7</v>
      </c>
      <c r="F493" s="225">
        <v>40182</v>
      </c>
      <c r="G493" s="226">
        <v>823.75</v>
      </c>
      <c r="H493" s="227">
        <v>1</v>
      </c>
      <c r="I493" s="226"/>
      <c r="J493" s="232" t="s">
        <v>396</v>
      </c>
      <c r="K493" s="228" t="s">
        <v>712</v>
      </c>
      <c r="L493" s="229" t="s">
        <v>505</v>
      </c>
      <c r="M493" s="229" t="s">
        <v>150</v>
      </c>
    </row>
    <row r="494" spans="1:14" s="230" customFormat="1" ht="45" customHeight="1">
      <c r="A494" s="221">
        <v>1</v>
      </c>
      <c r="B494" s="231" t="s">
        <v>15</v>
      </c>
      <c r="C494" s="232" t="s">
        <v>111</v>
      </c>
      <c r="D494" s="273" t="s">
        <v>116</v>
      </c>
      <c r="E494" s="232" t="s">
        <v>92</v>
      </c>
      <c r="F494" s="225">
        <v>34274</v>
      </c>
      <c r="G494" s="226">
        <v>589.27</v>
      </c>
      <c r="H494" s="227">
        <v>1</v>
      </c>
      <c r="I494" s="226"/>
      <c r="J494" s="232" t="s">
        <v>396</v>
      </c>
      <c r="K494" s="228" t="s">
        <v>712</v>
      </c>
      <c r="L494" s="229" t="s">
        <v>505</v>
      </c>
      <c r="M494" s="229" t="s">
        <v>150</v>
      </c>
    </row>
    <row r="495" spans="1:14" s="230" customFormat="1" ht="45" customHeight="1">
      <c r="A495" s="221">
        <v>1</v>
      </c>
      <c r="B495" s="231" t="s">
        <v>870</v>
      </c>
      <c r="C495" s="232" t="s">
        <v>258</v>
      </c>
      <c r="D495" s="232" t="s">
        <v>151</v>
      </c>
      <c r="E495" s="232" t="s">
        <v>1210</v>
      </c>
      <c r="F495" s="225">
        <v>41396</v>
      </c>
      <c r="G495" s="226">
        <v>846.59</v>
      </c>
      <c r="H495" s="227">
        <v>1</v>
      </c>
      <c r="I495" s="226"/>
      <c r="J495" s="223" t="s">
        <v>396</v>
      </c>
      <c r="K495" s="228" t="s">
        <v>712</v>
      </c>
      <c r="L495" s="229" t="s">
        <v>505</v>
      </c>
      <c r="M495" s="229" t="s">
        <v>150</v>
      </c>
    </row>
    <row r="496" spans="1:14" s="230" customFormat="1" ht="45" customHeight="1">
      <c r="A496" s="221">
        <v>1</v>
      </c>
      <c r="B496" s="231" t="s">
        <v>422</v>
      </c>
      <c r="C496" s="232" t="s">
        <v>1997</v>
      </c>
      <c r="D496" s="232" t="s">
        <v>1078</v>
      </c>
      <c r="E496" s="232" t="s">
        <v>237</v>
      </c>
      <c r="F496" s="225">
        <v>39904</v>
      </c>
      <c r="G496" s="226">
        <v>823.75</v>
      </c>
      <c r="H496" s="227">
        <v>1</v>
      </c>
      <c r="I496" s="226"/>
      <c r="J496" s="232" t="s">
        <v>396</v>
      </c>
      <c r="K496" s="228" t="s">
        <v>712</v>
      </c>
      <c r="L496" s="229" t="s">
        <v>505</v>
      </c>
      <c r="M496" s="229" t="s">
        <v>150</v>
      </c>
    </row>
    <row r="497" spans="1:13" s="230" customFormat="1" ht="45" customHeight="1">
      <c r="A497" s="221">
        <v>1</v>
      </c>
      <c r="B497" s="231" t="s">
        <v>420</v>
      </c>
      <c r="C497" s="232" t="s">
        <v>419</v>
      </c>
      <c r="D497" s="232" t="s">
        <v>1078</v>
      </c>
      <c r="E497" s="232" t="s">
        <v>1210</v>
      </c>
      <c r="F497" s="225">
        <v>39904</v>
      </c>
      <c r="G497" s="226">
        <v>823.75</v>
      </c>
      <c r="H497" s="227">
        <v>1</v>
      </c>
      <c r="I497" s="226"/>
      <c r="J497" s="232" t="s">
        <v>396</v>
      </c>
      <c r="K497" s="228" t="s">
        <v>712</v>
      </c>
      <c r="L497" s="229" t="s">
        <v>505</v>
      </c>
      <c r="M497" s="229" t="s">
        <v>150</v>
      </c>
    </row>
    <row r="498" spans="1:13" s="230" customFormat="1" ht="45" customHeight="1">
      <c r="A498" s="221">
        <v>1</v>
      </c>
      <c r="B498" s="231" t="s">
        <v>1998</v>
      </c>
      <c r="C498" s="232" t="s">
        <v>419</v>
      </c>
      <c r="D498" s="232" t="s">
        <v>112</v>
      </c>
      <c r="E498" s="232" t="s">
        <v>1563</v>
      </c>
      <c r="F498" s="225">
        <v>42411</v>
      </c>
      <c r="G498" s="226">
        <v>641.11</v>
      </c>
      <c r="H498" s="227">
        <v>1</v>
      </c>
      <c r="I498" s="226"/>
      <c r="J498" s="232" t="s">
        <v>398</v>
      </c>
      <c r="K498" s="228" t="s">
        <v>1264</v>
      </c>
      <c r="L498" s="229" t="s">
        <v>505</v>
      </c>
      <c r="M498" s="229" t="s">
        <v>150</v>
      </c>
    </row>
    <row r="499" spans="1:13" s="230" customFormat="1" ht="45" customHeight="1">
      <c r="A499" s="221">
        <v>1</v>
      </c>
      <c r="B499" s="231" t="s">
        <v>416</v>
      </c>
      <c r="C499" s="232" t="s">
        <v>415</v>
      </c>
      <c r="D499" s="232" t="s">
        <v>112</v>
      </c>
      <c r="E499" s="232" t="s">
        <v>220</v>
      </c>
      <c r="F499" s="225">
        <v>39904</v>
      </c>
      <c r="G499" s="226">
        <v>640.82000000000005</v>
      </c>
      <c r="H499" s="227">
        <v>1</v>
      </c>
      <c r="I499" s="226"/>
      <c r="J499" s="232" t="s">
        <v>396</v>
      </c>
      <c r="K499" s="228" t="s">
        <v>712</v>
      </c>
      <c r="L499" s="229" t="s">
        <v>505</v>
      </c>
      <c r="M499" s="229" t="s">
        <v>150</v>
      </c>
    </row>
    <row r="500" spans="1:13" s="230" customFormat="1" ht="45" customHeight="1">
      <c r="A500" s="221">
        <v>1</v>
      </c>
      <c r="B500" s="231" t="s">
        <v>418</v>
      </c>
      <c r="C500" s="232" t="s">
        <v>415</v>
      </c>
      <c r="D500" s="232" t="s">
        <v>112</v>
      </c>
      <c r="E500" s="232" t="s">
        <v>1999</v>
      </c>
      <c r="F500" s="225">
        <v>39904</v>
      </c>
      <c r="G500" s="226">
        <v>640.82000000000005</v>
      </c>
      <c r="H500" s="227">
        <v>1</v>
      </c>
      <c r="I500" s="226"/>
      <c r="J500" s="223" t="s">
        <v>396</v>
      </c>
      <c r="K500" s="228" t="s">
        <v>712</v>
      </c>
      <c r="L500" s="229" t="s">
        <v>505</v>
      </c>
      <c r="M500" s="229" t="s">
        <v>150</v>
      </c>
    </row>
    <row r="501" spans="1:13" s="230" customFormat="1" ht="45" customHeight="1">
      <c r="A501" s="221">
        <v>1</v>
      </c>
      <c r="B501" s="231" t="s">
        <v>417</v>
      </c>
      <c r="C501" s="232" t="s">
        <v>415</v>
      </c>
      <c r="D501" s="232" t="s">
        <v>112</v>
      </c>
      <c r="E501" s="232" t="s">
        <v>518</v>
      </c>
      <c r="F501" s="225">
        <v>39904</v>
      </c>
      <c r="G501" s="226">
        <v>640.82000000000005</v>
      </c>
      <c r="H501" s="227">
        <v>1</v>
      </c>
      <c r="I501" s="226"/>
      <c r="J501" s="223" t="s">
        <v>396</v>
      </c>
      <c r="K501" s="228" t="s">
        <v>712</v>
      </c>
      <c r="L501" s="229" t="s">
        <v>505</v>
      </c>
      <c r="M501" s="229" t="s">
        <v>150</v>
      </c>
    </row>
    <row r="502" spans="1:13" s="230" customFormat="1" ht="45" customHeight="1">
      <c r="A502" s="221">
        <v>1</v>
      </c>
      <c r="B502" s="231" t="s">
        <v>669</v>
      </c>
      <c r="C502" s="232" t="s">
        <v>670</v>
      </c>
      <c r="D502" s="232" t="s">
        <v>121</v>
      </c>
      <c r="E502" s="232" t="s">
        <v>95</v>
      </c>
      <c r="F502" s="225">
        <v>40665</v>
      </c>
      <c r="G502" s="226">
        <v>490.6</v>
      </c>
      <c r="H502" s="227">
        <v>1</v>
      </c>
      <c r="I502" s="226"/>
      <c r="J502" s="223" t="s">
        <v>396</v>
      </c>
      <c r="K502" s="228" t="s">
        <v>712</v>
      </c>
      <c r="L502" s="229" t="s">
        <v>505</v>
      </c>
      <c r="M502" s="229" t="s">
        <v>150</v>
      </c>
    </row>
    <row r="503" spans="1:13" s="230" customFormat="1" ht="45" customHeight="1">
      <c r="A503" s="221">
        <v>1</v>
      </c>
      <c r="B503" s="231" t="s">
        <v>871</v>
      </c>
      <c r="C503" s="232" t="s">
        <v>671</v>
      </c>
      <c r="D503" s="232" t="s">
        <v>672</v>
      </c>
      <c r="E503" s="232" t="s">
        <v>872</v>
      </c>
      <c r="F503" s="225">
        <v>41306</v>
      </c>
      <c r="G503" s="226">
        <v>474.29</v>
      </c>
      <c r="H503" s="227">
        <v>1</v>
      </c>
      <c r="I503" s="226"/>
      <c r="J503" s="223" t="s">
        <v>396</v>
      </c>
      <c r="K503" s="228" t="s">
        <v>712</v>
      </c>
      <c r="L503" s="229" t="s">
        <v>505</v>
      </c>
      <c r="M503" s="229" t="s">
        <v>150</v>
      </c>
    </row>
    <row r="504" spans="1:13" s="230" customFormat="1" ht="45" customHeight="1">
      <c r="A504" s="221">
        <v>1</v>
      </c>
      <c r="B504" s="231" t="s">
        <v>355</v>
      </c>
      <c r="C504" s="232" t="s">
        <v>356</v>
      </c>
      <c r="D504" s="232" t="s">
        <v>673</v>
      </c>
      <c r="E504" s="232" t="s">
        <v>357</v>
      </c>
      <c r="F504" s="225">
        <v>34950</v>
      </c>
      <c r="G504" s="226">
        <v>485.7</v>
      </c>
      <c r="H504" s="227">
        <v>1</v>
      </c>
      <c r="I504" s="226"/>
      <c r="J504" s="232" t="s">
        <v>396</v>
      </c>
      <c r="K504" s="228" t="s">
        <v>712</v>
      </c>
      <c r="L504" s="229" t="s">
        <v>505</v>
      </c>
      <c r="M504" s="229" t="s">
        <v>150</v>
      </c>
    </row>
    <row r="505" spans="1:13" s="230" customFormat="1" ht="45" customHeight="1">
      <c r="A505" s="221">
        <v>1</v>
      </c>
      <c r="B505" s="231" t="s">
        <v>360</v>
      </c>
      <c r="C505" s="232" t="s">
        <v>361</v>
      </c>
      <c r="D505" s="232" t="s">
        <v>44</v>
      </c>
      <c r="E505" s="232" t="s">
        <v>226</v>
      </c>
      <c r="F505" s="225">
        <v>40114</v>
      </c>
      <c r="G505" s="226">
        <v>424.29</v>
      </c>
      <c r="H505" s="227">
        <v>1</v>
      </c>
      <c r="I505" s="226"/>
      <c r="J505" s="232" t="s">
        <v>396</v>
      </c>
      <c r="K505" s="229" t="s">
        <v>712</v>
      </c>
      <c r="L505" s="229" t="s">
        <v>505</v>
      </c>
      <c r="M505" s="232" t="s">
        <v>713</v>
      </c>
    </row>
    <row r="506" spans="1:13" s="230" customFormat="1" ht="45" customHeight="1">
      <c r="A506" s="221">
        <v>1</v>
      </c>
      <c r="B506" s="231" t="s">
        <v>1213</v>
      </c>
      <c r="C506" s="232" t="s">
        <v>234</v>
      </c>
      <c r="D506" s="232" t="s">
        <v>116</v>
      </c>
      <c r="E506" s="232" t="s">
        <v>1214</v>
      </c>
      <c r="F506" s="225">
        <v>42297</v>
      </c>
      <c r="G506" s="226">
        <v>589.27</v>
      </c>
      <c r="H506" s="227">
        <v>1</v>
      </c>
      <c r="I506" s="232"/>
      <c r="J506" s="232" t="s">
        <v>396</v>
      </c>
      <c r="K506" s="249" t="s">
        <v>712</v>
      </c>
      <c r="L506" s="229" t="s">
        <v>505</v>
      </c>
      <c r="M506" s="229" t="s">
        <v>150</v>
      </c>
    </row>
    <row r="507" spans="1:13" s="230" customFormat="1" ht="45" customHeight="1">
      <c r="A507" s="221">
        <v>1</v>
      </c>
      <c r="B507" s="231" t="s">
        <v>1215</v>
      </c>
      <c r="C507" s="232" t="s">
        <v>352</v>
      </c>
      <c r="D507" s="232" t="s">
        <v>112</v>
      </c>
      <c r="E507" s="232" t="s">
        <v>1217</v>
      </c>
      <c r="F507" s="225">
        <v>41396</v>
      </c>
      <c r="G507" s="226">
        <v>641.11</v>
      </c>
      <c r="H507" s="227">
        <v>1</v>
      </c>
      <c r="I507" s="226"/>
      <c r="J507" s="232" t="s">
        <v>396</v>
      </c>
      <c r="K507" s="228" t="s">
        <v>712</v>
      </c>
      <c r="L507" s="229" t="s">
        <v>505</v>
      </c>
      <c r="M507" s="229" t="s">
        <v>150</v>
      </c>
    </row>
    <row r="508" spans="1:13" s="230" customFormat="1" ht="45" customHeight="1">
      <c r="A508" s="221">
        <v>1</v>
      </c>
      <c r="B508" s="231" t="s">
        <v>358</v>
      </c>
      <c r="C508" s="232" t="s">
        <v>1218</v>
      </c>
      <c r="D508" s="232" t="s">
        <v>116</v>
      </c>
      <c r="E508" s="232" t="s">
        <v>359</v>
      </c>
      <c r="F508" s="225">
        <v>33664</v>
      </c>
      <c r="G508" s="226">
        <v>589.27</v>
      </c>
      <c r="H508" s="227">
        <v>1</v>
      </c>
      <c r="I508" s="226"/>
      <c r="J508" s="232" t="s">
        <v>396</v>
      </c>
      <c r="K508" s="228" t="s">
        <v>712</v>
      </c>
      <c r="L508" s="229" t="s">
        <v>505</v>
      </c>
      <c r="M508" s="229" t="s">
        <v>150</v>
      </c>
    </row>
    <row r="509" spans="1:13" s="230" customFormat="1" ht="45" customHeight="1">
      <c r="A509" s="221">
        <v>1</v>
      </c>
      <c r="B509" s="231" t="s">
        <v>1654</v>
      </c>
      <c r="C509" s="232" t="s">
        <v>1655</v>
      </c>
      <c r="D509" s="232" t="s">
        <v>112</v>
      </c>
      <c r="E509" s="232" t="s">
        <v>95</v>
      </c>
      <c r="F509" s="225">
        <v>42744</v>
      </c>
      <c r="G509" s="226">
        <v>641.11</v>
      </c>
      <c r="H509" s="227">
        <v>1</v>
      </c>
      <c r="I509" s="226"/>
      <c r="J509" s="249" t="s">
        <v>395</v>
      </c>
      <c r="K509" s="228" t="s">
        <v>712</v>
      </c>
      <c r="L509" s="229" t="s">
        <v>505</v>
      </c>
      <c r="M509" s="232" t="s">
        <v>713</v>
      </c>
    </row>
    <row r="510" spans="1:13" s="230" customFormat="1" ht="45" customHeight="1">
      <c r="A510" s="221">
        <v>1</v>
      </c>
      <c r="B510" s="231" t="s">
        <v>401</v>
      </c>
      <c r="C510" s="232" t="s">
        <v>674</v>
      </c>
      <c r="D510" s="232" t="s">
        <v>187</v>
      </c>
      <c r="E510" s="232" t="s">
        <v>400</v>
      </c>
      <c r="F510" s="225">
        <v>40009</v>
      </c>
      <c r="G510" s="226">
        <v>3174.76</v>
      </c>
      <c r="H510" s="227">
        <v>1</v>
      </c>
      <c r="I510" s="226"/>
      <c r="J510" s="249" t="s">
        <v>395</v>
      </c>
      <c r="K510" s="228" t="s">
        <v>712</v>
      </c>
      <c r="L510" s="229" t="s">
        <v>675</v>
      </c>
      <c r="M510" s="229" t="s">
        <v>713</v>
      </c>
    </row>
    <row r="511" spans="1:13" s="230" customFormat="1" ht="45" customHeight="1">
      <c r="A511" s="221">
        <v>1</v>
      </c>
      <c r="B511" s="231" t="s">
        <v>755</v>
      </c>
      <c r="C511" s="232" t="s">
        <v>185</v>
      </c>
      <c r="D511" s="232" t="s">
        <v>116</v>
      </c>
      <c r="E511" s="232" t="s">
        <v>1959</v>
      </c>
      <c r="F511" s="225">
        <v>40987</v>
      </c>
      <c r="G511" s="226">
        <v>589.27</v>
      </c>
      <c r="H511" s="227">
        <v>1</v>
      </c>
      <c r="I511" s="226"/>
      <c r="J511" s="249" t="s">
        <v>396</v>
      </c>
      <c r="K511" s="228" t="s">
        <v>712</v>
      </c>
      <c r="L511" s="229" t="s">
        <v>675</v>
      </c>
      <c r="M511" s="229" t="s">
        <v>150</v>
      </c>
    </row>
    <row r="512" spans="1:13" s="230" customFormat="1" ht="45" customHeight="1">
      <c r="A512" s="221">
        <v>1</v>
      </c>
      <c r="B512" s="231" t="s">
        <v>45</v>
      </c>
      <c r="C512" s="232" t="s">
        <v>873</v>
      </c>
      <c r="D512" s="232" t="s">
        <v>134</v>
      </c>
      <c r="E512" s="232" t="s">
        <v>186</v>
      </c>
      <c r="F512" s="225">
        <v>34700</v>
      </c>
      <c r="G512" s="226">
        <v>521.72</v>
      </c>
      <c r="H512" s="227">
        <v>1</v>
      </c>
      <c r="I512" s="226"/>
      <c r="J512" s="249" t="s">
        <v>396</v>
      </c>
      <c r="K512" s="228" t="s">
        <v>712</v>
      </c>
      <c r="L512" s="229" t="s">
        <v>675</v>
      </c>
      <c r="M512" s="229" t="s">
        <v>150</v>
      </c>
    </row>
    <row r="513" spans="1:13" s="230" customFormat="1" ht="45" customHeight="1">
      <c r="A513" s="221">
        <v>1</v>
      </c>
      <c r="B513" s="231" t="s">
        <v>367</v>
      </c>
      <c r="C513" s="232" t="s">
        <v>677</v>
      </c>
      <c r="D513" s="232" t="s">
        <v>144</v>
      </c>
      <c r="E513" s="232" t="s">
        <v>92</v>
      </c>
      <c r="F513" s="225">
        <v>34554</v>
      </c>
      <c r="G513" s="226">
        <v>2380.77</v>
      </c>
      <c r="H513" s="227">
        <v>1</v>
      </c>
      <c r="I513" s="226"/>
      <c r="J513" s="249" t="s">
        <v>395</v>
      </c>
      <c r="K513" s="228" t="s">
        <v>712</v>
      </c>
      <c r="L513" s="229" t="s">
        <v>675</v>
      </c>
      <c r="M513" s="229" t="s">
        <v>713</v>
      </c>
    </row>
    <row r="514" spans="1:13" s="230" customFormat="1" ht="45" customHeight="1">
      <c r="A514" s="221">
        <v>1</v>
      </c>
      <c r="B514" s="231" t="s">
        <v>1657</v>
      </c>
      <c r="C514" s="232" t="s">
        <v>2000</v>
      </c>
      <c r="D514" s="232" t="s">
        <v>134</v>
      </c>
      <c r="E514" s="232" t="s">
        <v>92</v>
      </c>
      <c r="F514" s="225">
        <v>42789</v>
      </c>
      <c r="G514" s="226">
        <v>521.72</v>
      </c>
      <c r="H514" s="227">
        <v>1</v>
      </c>
      <c r="I514" s="226"/>
      <c r="J514" s="249" t="s">
        <v>396</v>
      </c>
      <c r="K514" s="228" t="s">
        <v>712</v>
      </c>
      <c r="L514" s="229" t="s">
        <v>675</v>
      </c>
      <c r="M514" s="229" t="s">
        <v>150</v>
      </c>
    </row>
    <row r="515" spans="1:13" s="230" customFormat="1" ht="45" customHeight="1">
      <c r="A515" s="221">
        <v>1</v>
      </c>
      <c r="B515" s="231" t="s">
        <v>2001</v>
      </c>
      <c r="C515" s="232" t="s">
        <v>2002</v>
      </c>
      <c r="D515" s="232" t="s">
        <v>134</v>
      </c>
      <c r="E515" s="232" t="s">
        <v>92</v>
      </c>
      <c r="F515" s="225">
        <v>43381</v>
      </c>
      <c r="G515" s="226">
        <v>715.02</v>
      </c>
      <c r="H515" s="227">
        <v>1</v>
      </c>
      <c r="I515" s="226"/>
      <c r="J515" s="249" t="s">
        <v>396</v>
      </c>
      <c r="K515" s="228" t="s">
        <v>712</v>
      </c>
      <c r="L515" s="229" t="s">
        <v>675</v>
      </c>
      <c r="M515" s="229" t="s">
        <v>713</v>
      </c>
    </row>
    <row r="516" spans="1:13" s="230" customFormat="1" ht="45" customHeight="1">
      <c r="A516" s="221">
        <v>1</v>
      </c>
      <c r="B516" s="231" t="s">
        <v>50</v>
      </c>
      <c r="C516" s="232" t="s">
        <v>2002</v>
      </c>
      <c r="D516" s="232" t="s">
        <v>927</v>
      </c>
      <c r="E516" s="232" t="s">
        <v>104</v>
      </c>
      <c r="F516" s="225">
        <v>38810</v>
      </c>
      <c r="G516" s="226">
        <v>1003.4</v>
      </c>
      <c r="H516" s="227">
        <v>1</v>
      </c>
      <c r="I516" s="226"/>
      <c r="J516" s="249" t="s">
        <v>396</v>
      </c>
      <c r="K516" s="228" t="s">
        <v>712</v>
      </c>
      <c r="L516" s="229" t="s">
        <v>675</v>
      </c>
      <c r="M516" s="229" t="s">
        <v>150</v>
      </c>
    </row>
    <row r="517" spans="1:13" s="230" customFormat="1" ht="45" customHeight="1">
      <c r="A517" s="221">
        <v>1</v>
      </c>
      <c r="B517" s="231" t="s">
        <v>70</v>
      </c>
      <c r="C517" s="232" t="s">
        <v>2002</v>
      </c>
      <c r="D517" s="232" t="s">
        <v>927</v>
      </c>
      <c r="E517" s="232" t="s">
        <v>138</v>
      </c>
      <c r="F517" s="225">
        <v>40057</v>
      </c>
      <c r="G517" s="226">
        <v>1003.4</v>
      </c>
      <c r="H517" s="227">
        <v>1</v>
      </c>
      <c r="I517" s="226"/>
      <c r="J517" s="232" t="s">
        <v>396</v>
      </c>
      <c r="K517" s="228" t="s">
        <v>712</v>
      </c>
      <c r="L517" s="229" t="s">
        <v>675</v>
      </c>
      <c r="M517" s="229" t="s">
        <v>150</v>
      </c>
    </row>
    <row r="518" spans="1:13" s="230" customFormat="1" ht="45" customHeight="1">
      <c r="A518" s="221">
        <v>1</v>
      </c>
      <c r="B518" s="231" t="s">
        <v>53</v>
      </c>
      <c r="C518" s="232" t="s">
        <v>2002</v>
      </c>
      <c r="D518" s="232" t="s">
        <v>955</v>
      </c>
      <c r="E518" s="232" t="s">
        <v>96</v>
      </c>
      <c r="F518" s="225" t="s">
        <v>792</v>
      </c>
      <c r="G518" s="226">
        <v>1700</v>
      </c>
      <c r="H518" s="227">
        <v>1</v>
      </c>
      <c r="I518" s="226"/>
      <c r="J518" s="249" t="s">
        <v>395</v>
      </c>
      <c r="K518" s="228" t="s">
        <v>712</v>
      </c>
      <c r="L518" s="229" t="s">
        <v>675</v>
      </c>
      <c r="M518" s="229" t="s">
        <v>150</v>
      </c>
    </row>
    <row r="519" spans="1:13" s="230" customFormat="1" ht="45" customHeight="1">
      <c r="A519" s="221">
        <v>1</v>
      </c>
      <c r="B519" s="231" t="s">
        <v>375</v>
      </c>
      <c r="C519" s="232" t="s">
        <v>2002</v>
      </c>
      <c r="D519" s="232" t="s">
        <v>1078</v>
      </c>
      <c r="E519" s="232" t="s">
        <v>685</v>
      </c>
      <c r="F519" s="225">
        <v>30515</v>
      </c>
      <c r="G519" s="226">
        <v>846.59</v>
      </c>
      <c r="H519" s="227">
        <v>1</v>
      </c>
      <c r="I519" s="226"/>
      <c r="J519" s="249" t="s">
        <v>396</v>
      </c>
      <c r="K519" s="228" t="s">
        <v>712</v>
      </c>
      <c r="L519" s="229" t="s">
        <v>675</v>
      </c>
      <c r="M519" s="229" t="s">
        <v>713</v>
      </c>
    </row>
    <row r="520" spans="1:13" s="230" customFormat="1" ht="45" customHeight="1">
      <c r="A520" s="221">
        <v>1</v>
      </c>
      <c r="B520" s="231" t="s">
        <v>368</v>
      </c>
      <c r="C520" s="232" t="s">
        <v>369</v>
      </c>
      <c r="D520" s="232" t="s">
        <v>127</v>
      </c>
      <c r="E520" s="232" t="s">
        <v>162</v>
      </c>
      <c r="F520" s="225">
        <v>32636</v>
      </c>
      <c r="G520" s="226">
        <v>2034.08</v>
      </c>
      <c r="H520" s="227">
        <v>1</v>
      </c>
      <c r="I520" s="226"/>
      <c r="J520" s="249" t="s">
        <v>395</v>
      </c>
      <c r="K520" s="228" t="s">
        <v>712</v>
      </c>
      <c r="L520" s="229" t="s">
        <v>675</v>
      </c>
      <c r="M520" s="229" t="s">
        <v>713</v>
      </c>
    </row>
    <row r="521" spans="1:13" s="230" customFormat="1" ht="45" customHeight="1">
      <c r="A521" s="221">
        <v>1</v>
      </c>
      <c r="B521" s="231" t="s">
        <v>371</v>
      </c>
      <c r="C521" s="232" t="s">
        <v>2003</v>
      </c>
      <c r="D521" s="232" t="s">
        <v>922</v>
      </c>
      <c r="E521" s="232" t="s">
        <v>286</v>
      </c>
      <c r="F521" s="225">
        <v>30804</v>
      </c>
      <c r="G521" s="226">
        <v>1240.68</v>
      </c>
      <c r="H521" s="227">
        <v>1</v>
      </c>
      <c r="I521" s="226"/>
      <c r="J521" s="249" t="s">
        <v>396</v>
      </c>
      <c r="K521" s="228" t="s">
        <v>712</v>
      </c>
      <c r="L521" s="229" t="s">
        <v>675</v>
      </c>
      <c r="M521" s="229" t="s">
        <v>713</v>
      </c>
    </row>
    <row r="522" spans="1:13" s="230" customFormat="1" ht="45" customHeight="1">
      <c r="A522" s="221">
        <v>1</v>
      </c>
      <c r="B522" s="231" t="s">
        <v>881</v>
      </c>
      <c r="C522" s="232" t="s">
        <v>2003</v>
      </c>
      <c r="D522" s="232" t="s">
        <v>1078</v>
      </c>
      <c r="E522" s="232" t="s">
        <v>878</v>
      </c>
      <c r="F522" s="225">
        <v>41366</v>
      </c>
      <c r="G522" s="226">
        <v>846.59</v>
      </c>
      <c r="H522" s="227">
        <v>1</v>
      </c>
      <c r="I522" s="226"/>
      <c r="J522" s="223" t="s">
        <v>396</v>
      </c>
      <c r="K522" s="228" t="s">
        <v>712</v>
      </c>
      <c r="L522" s="229" t="s">
        <v>675</v>
      </c>
      <c r="M522" s="229" t="s">
        <v>150</v>
      </c>
    </row>
    <row r="523" spans="1:13" s="230" customFormat="1" ht="45" customHeight="1">
      <c r="A523" s="221">
        <v>1</v>
      </c>
      <c r="B523" s="231" t="s">
        <v>491</v>
      </c>
      <c r="C523" s="232" t="s">
        <v>2003</v>
      </c>
      <c r="D523" s="232" t="s">
        <v>922</v>
      </c>
      <c r="E523" s="232" t="s">
        <v>162</v>
      </c>
      <c r="F523" s="225">
        <v>32531</v>
      </c>
      <c r="G523" s="226">
        <v>1240.68</v>
      </c>
      <c r="H523" s="227">
        <v>1</v>
      </c>
      <c r="I523" s="226"/>
      <c r="J523" s="249" t="s">
        <v>396</v>
      </c>
      <c r="K523" s="228" t="s">
        <v>712</v>
      </c>
      <c r="L523" s="229" t="s">
        <v>675</v>
      </c>
      <c r="M523" s="229" t="s">
        <v>713</v>
      </c>
    </row>
    <row r="524" spans="1:13" s="230" customFormat="1" ht="45" customHeight="1">
      <c r="A524" s="221">
        <v>1</v>
      </c>
      <c r="B524" s="231" t="s">
        <v>686</v>
      </c>
      <c r="C524" s="232" t="s">
        <v>370</v>
      </c>
      <c r="D524" s="232" t="s">
        <v>127</v>
      </c>
      <c r="E524" s="232" t="s">
        <v>162</v>
      </c>
      <c r="F524" s="225">
        <v>40575</v>
      </c>
      <c r="G524" s="226">
        <v>2034.08</v>
      </c>
      <c r="H524" s="227">
        <v>1</v>
      </c>
      <c r="I524" s="226"/>
      <c r="J524" s="232" t="s">
        <v>395</v>
      </c>
      <c r="K524" s="228" t="s">
        <v>712</v>
      </c>
      <c r="L524" s="229" t="s">
        <v>675</v>
      </c>
      <c r="M524" s="229" t="s">
        <v>713</v>
      </c>
    </row>
    <row r="525" spans="1:13" s="230" customFormat="1" ht="45" customHeight="1">
      <c r="A525" s="221">
        <v>1</v>
      </c>
      <c r="B525" s="231" t="s">
        <v>659</v>
      </c>
      <c r="C525" s="232" t="s">
        <v>2004</v>
      </c>
      <c r="D525" s="232" t="s">
        <v>202</v>
      </c>
      <c r="E525" s="232" t="s">
        <v>138</v>
      </c>
      <c r="F525" s="225">
        <v>40581</v>
      </c>
      <c r="G525" s="226">
        <v>919.14</v>
      </c>
      <c r="H525" s="227">
        <v>1</v>
      </c>
      <c r="I525" s="229"/>
      <c r="J525" s="232" t="s">
        <v>396</v>
      </c>
      <c r="K525" s="228" t="s">
        <v>712</v>
      </c>
      <c r="L525" s="229" t="s">
        <v>675</v>
      </c>
      <c r="M525" s="229" t="s">
        <v>150</v>
      </c>
    </row>
    <row r="526" spans="1:13" s="230" customFormat="1" ht="45" customHeight="1">
      <c r="A526" s="221">
        <v>1</v>
      </c>
      <c r="B526" s="222" t="s">
        <v>676</v>
      </c>
      <c r="C526" s="232" t="s">
        <v>682</v>
      </c>
      <c r="D526" s="232" t="s">
        <v>952</v>
      </c>
      <c r="E526" s="232" t="s">
        <v>366</v>
      </c>
      <c r="F526" s="225">
        <v>40217</v>
      </c>
      <c r="G526" s="226">
        <v>1108.25</v>
      </c>
      <c r="H526" s="227">
        <v>1</v>
      </c>
      <c r="I526" s="226"/>
      <c r="J526" s="249" t="s">
        <v>396</v>
      </c>
      <c r="K526" s="228" t="s">
        <v>712</v>
      </c>
      <c r="L526" s="229" t="s">
        <v>675</v>
      </c>
      <c r="M526" s="229" t="s">
        <v>150</v>
      </c>
    </row>
    <row r="527" spans="1:13" s="230" customFormat="1" ht="45" customHeight="1">
      <c r="A527" s="221">
        <v>1</v>
      </c>
      <c r="B527" s="231" t="s">
        <v>373</v>
      </c>
      <c r="C527" s="232" t="s">
        <v>683</v>
      </c>
      <c r="D527" s="232" t="s">
        <v>922</v>
      </c>
      <c r="E527" s="232" t="s">
        <v>162</v>
      </c>
      <c r="F527" s="225">
        <v>34578</v>
      </c>
      <c r="G527" s="226">
        <v>1183</v>
      </c>
      <c r="H527" s="227">
        <v>1</v>
      </c>
      <c r="I527" s="226"/>
      <c r="J527" s="249" t="s">
        <v>396</v>
      </c>
      <c r="K527" s="228" t="s">
        <v>712</v>
      </c>
      <c r="L527" s="229" t="s">
        <v>675</v>
      </c>
      <c r="M527" s="229" t="s">
        <v>150</v>
      </c>
    </row>
    <row r="528" spans="1:13" s="230" customFormat="1" ht="45" customHeight="1">
      <c r="A528" s="221">
        <v>1</v>
      </c>
      <c r="B528" s="231" t="s">
        <v>376</v>
      </c>
      <c r="C528" s="232" t="s">
        <v>2005</v>
      </c>
      <c r="D528" s="232" t="s">
        <v>1078</v>
      </c>
      <c r="E528" s="232" t="s">
        <v>92</v>
      </c>
      <c r="F528" s="225">
        <v>31544</v>
      </c>
      <c r="G528" s="226">
        <v>846.59</v>
      </c>
      <c r="H528" s="227">
        <v>1</v>
      </c>
      <c r="I528" s="226"/>
      <c r="J528" s="249" t="s">
        <v>396</v>
      </c>
      <c r="K528" s="228" t="s">
        <v>712</v>
      </c>
      <c r="L528" s="229" t="s">
        <v>675</v>
      </c>
      <c r="M528" s="229" t="s">
        <v>150</v>
      </c>
    </row>
    <row r="529" spans="1:13" s="230" customFormat="1" ht="45" customHeight="1">
      <c r="A529" s="221">
        <v>1</v>
      </c>
      <c r="B529" s="231" t="s">
        <v>679</v>
      </c>
      <c r="C529" s="232" t="s">
        <v>2005</v>
      </c>
      <c r="D529" s="232" t="s">
        <v>927</v>
      </c>
      <c r="E529" s="232" t="s">
        <v>685</v>
      </c>
      <c r="F529" s="225">
        <v>40428</v>
      </c>
      <c r="G529" s="226">
        <v>1003.4</v>
      </c>
      <c r="H529" s="227">
        <v>1</v>
      </c>
      <c r="I529" s="226"/>
      <c r="J529" s="249" t="s">
        <v>396</v>
      </c>
      <c r="K529" s="228" t="s">
        <v>712</v>
      </c>
      <c r="L529" s="229" t="s">
        <v>675</v>
      </c>
      <c r="M529" s="229" t="s">
        <v>713</v>
      </c>
    </row>
    <row r="530" spans="1:13" s="230" customFormat="1" ht="45" customHeight="1">
      <c r="A530" s="221">
        <v>1</v>
      </c>
      <c r="B530" s="231" t="s">
        <v>377</v>
      </c>
      <c r="C530" s="232" t="s">
        <v>2005</v>
      </c>
      <c r="D530" s="232" t="s">
        <v>1078</v>
      </c>
      <c r="E530" s="232" t="s">
        <v>92</v>
      </c>
      <c r="F530" s="225">
        <v>32951</v>
      </c>
      <c r="G530" s="226">
        <v>846.59</v>
      </c>
      <c r="H530" s="227">
        <v>1</v>
      </c>
      <c r="I530" s="226"/>
      <c r="J530" s="249" t="s">
        <v>396</v>
      </c>
      <c r="K530" s="228" t="s">
        <v>712</v>
      </c>
      <c r="L530" s="229" t="s">
        <v>675</v>
      </c>
      <c r="M530" s="229" t="s">
        <v>150</v>
      </c>
    </row>
    <row r="531" spans="1:13" s="230" customFormat="1" ht="45" customHeight="1">
      <c r="A531" s="221">
        <v>1</v>
      </c>
      <c r="B531" s="231" t="s">
        <v>68</v>
      </c>
      <c r="C531" s="232" t="s">
        <v>2005</v>
      </c>
      <c r="D531" s="232" t="s">
        <v>955</v>
      </c>
      <c r="E531" s="232" t="s">
        <v>609</v>
      </c>
      <c r="F531" s="225">
        <v>40014</v>
      </c>
      <c r="G531" s="226">
        <v>1852.5</v>
      </c>
      <c r="H531" s="227">
        <v>1</v>
      </c>
      <c r="I531" s="226"/>
      <c r="J531" s="249" t="s">
        <v>396</v>
      </c>
      <c r="K531" s="228" t="s">
        <v>712</v>
      </c>
      <c r="L531" s="229" t="s">
        <v>675</v>
      </c>
      <c r="M531" s="229" t="s">
        <v>713</v>
      </c>
    </row>
    <row r="532" spans="1:13" s="230" customFormat="1" ht="45" customHeight="1">
      <c r="A532" s="221">
        <v>1</v>
      </c>
      <c r="B532" s="231" t="s">
        <v>378</v>
      </c>
      <c r="C532" s="232" t="s">
        <v>709</v>
      </c>
      <c r="D532" s="232" t="s">
        <v>1078</v>
      </c>
      <c r="E532" s="232" t="s">
        <v>92</v>
      </c>
      <c r="F532" s="225">
        <v>33917</v>
      </c>
      <c r="G532" s="226">
        <v>846.59</v>
      </c>
      <c r="H532" s="227">
        <v>1</v>
      </c>
      <c r="I532" s="226"/>
      <c r="J532" s="232" t="s">
        <v>396</v>
      </c>
      <c r="K532" s="228" t="s">
        <v>712</v>
      </c>
      <c r="L532" s="229" t="s">
        <v>675</v>
      </c>
      <c r="M532" s="229" t="s">
        <v>713</v>
      </c>
    </row>
    <row r="533" spans="1:13" s="230" customFormat="1" ht="45" customHeight="1">
      <c r="A533" s="221">
        <v>1</v>
      </c>
      <c r="B533" s="231" t="s">
        <v>875</v>
      </c>
      <c r="C533" s="232" t="s">
        <v>876</v>
      </c>
      <c r="D533" s="232" t="s">
        <v>127</v>
      </c>
      <c r="E533" s="232" t="s">
        <v>162</v>
      </c>
      <c r="F533" s="225">
        <v>36878</v>
      </c>
      <c r="G533" s="226">
        <v>2034.08</v>
      </c>
      <c r="H533" s="227">
        <v>1</v>
      </c>
      <c r="I533" s="226"/>
      <c r="J533" s="232" t="s">
        <v>395</v>
      </c>
      <c r="K533" s="228" t="s">
        <v>712</v>
      </c>
      <c r="L533" s="229" t="s">
        <v>675</v>
      </c>
      <c r="M533" s="229" t="s">
        <v>150</v>
      </c>
    </row>
    <row r="534" spans="1:13" s="230" customFormat="1" ht="45" customHeight="1">
      <c r="A534" s="221">
        <v>1</v>
      </c>
      <c r="B534" s="231" t="s">
        <v>227</v>
      </c>
      <c r="C534" s="232" t="s">
        <v>2006</v>
      </c>
      <c r="D534" s="232" t="s">
        <v>127</v>
      </c>
      <c r="E534" s="232" t="s">
        <v>162</v>
      </c>
      <c r="F534" s="225">
        <v>33420</v>
      </c>
      <c r="G534" s="226">
        <v>2034.08</v>
      </c>
      <c r="H534" s="227">
        <v>1</v>
      </c>
      <c r="I534" s="226"/>
      <c r="J534" s="232" t="s">
        <v>395</v>
      </c>
      <c r="K534" s="228" t="s">
        <v>712</v>
      </c>
      <c r="L534" s="229" t="s">
        <v>675</v>
      </c>
      <c r="M534" s="229" t="s">
        <v>713</v>
      </c>
    </row>
    <row r="535" spans="1:13" s="230" customFormat="1" ht="45" customHeight="1">
      <c r="A535" s="221">
        <v>1</v>
      </c>
      <c r="B535" s="231" t="s">
        <v>879</v>
      </c>
      <c r="C535" s="232" t="s">
        <v>880</v>
      </c>
      <c r="D535" s="232" t="s">
        <v>127</v>
      </c>
      <c r="E535" s="232" t="s">
        <v>162</v>
      </c>
      <c r="F535" s="225">
        <v>41031</v>
      </c>
      <c r="G535" s="226">
        <v>2034.08</v>
      </c>
      <c r="H535" s="227">
        <v>1</v>
      </c>
      <c r="I535" s="226"/>
      <c r="J535" s="249" t="s">
        <v>395</v>
      </c>
      <c r="K535" s="229" t="s">
        <v>712</v>
      </c>
      <c r="L535" s="229" t="s">
        <v>675</v>
      </c>
      <c r="M535" s="229" t="s">
        <v>150</v>
      </c>
    </row>
    <row r="536" spans="1:13" s="230" customFormat="1" ht="45" customHeight="1">
      <c r="A536" s="221">
        <v>1</v>
      </c>
      <c r="B536" s="231" t="s">
        <v>1222</v>
      </c>
      <c r="C536" s="232" t="s">
        <v>2007</v>
      </c>
      <c r="D536" s="232" t="s">
        <v>110</v>
      </c>
      <c r="E536" s="232" t="s">
        <v>2008</v>
      </c>
      <c r="F536" s="225">
        <v>42242</v>
      </c>
      <c r="G536" s="226">
        <v>715.02</v>
      </c>
      <c r="H536" s="227">
        <v>1</v>
      </c>
      <c r="I536" s="226"/>
      <c r="J536" s="232" t="s">
        <v>396</v>
      </c>
      <c r="K536" s="228" t="s">
        <v>712</v>
      </c>
      <c r="L536" s="229" t="s">
        <v>675</v>
      </c>
      <c r="M536" s="229" t="s">
        <v>150</v>
      </c>
    </row>
    <row r="537" spans="1:13" s="230" customFormat="1" ht="45" customHeight="1">
      <c r="A537" s="221">
        <v>1</v>
      </c>
      <c r="B537" s="231" t="s">
        <v>681</v>
      </c>
      <c r="C537" s="232" t="s">
        <v>2009</v>
      </c>
      <c r="D537" s="232" t="s">
        <v>1078</v>
      </c>
      <c r="E537" s="232" t="s">
        <v>1061</v>
      </c>
      <c r="F537" s="225">
        <v>40595</v>
      </c>
      <c r="G537" s="226">
        <v>846.59</v>
      </c>
      <c r="H537" s="227">
        <v>1</v>
      </c>
      <c r="I537" s="226"/>
      <c r="J537" s="232" t="s">
        <v>396</v>
      </c>
      <c r="K537" s="228" t="s">
        <v>712</v>
      </c>
      <c r="L537" s="229" t="s">
        <v>675</v>
      </c>
      <c r="M537" s="229" t="s">
        <v>150</v>
      </c>
    </row>
    <row r="538" spans="1:13" s="230" customFormat="1" ht="45" customHeight="1">
      <c r="A538" s="221">
        <v>1</v>
      </c>
      <c r="B538" s="231" t="s">
        <v>14</v>
      </c>
      <c r="C538" s="232" t="s">
        <v>2009</v>
      </c>
      <c r="D538" s="232" t="s">
        <v>927</v>
      </c>
      <c r="E538" s="232" t="s">
        <v>162</v>
      </c>
      <c r="F538" s="225">
        <v>38992</v>
      </c>
      <c r="G538" s="226">
        <v>1003.4</v>
      </c>
      <c r="H538" s="227">
        <v>1</v>
      </c>
      <c r="I538" s="226"/>
      <c r="J538" s="249" t="s">
        <v>396</v>
      </c>
      <c r="K538" s="228" t="s">
        <v>712</v>
      </c>
      <c r="L538" s="229" t="s">
        <v>675</v>
      </c>
      <c r="M538" s="229" t="s">
        <v>713</v>
      </c>
    </row>
    <row r="539" spans="1:13" s="230" customFormat="1" ht="45" customHeight="1">
      <c r="A539" s="221">
        <v>1</v>
      </c>
      <c r="B539" s="231" t="s">
        <v>2010</v>
      </c>
      <c r="C539" s="232" t="s">
        <v>2011</v>
      </c>
      <c r="D539" s="232" t="s">
        <v>127</v>
      </c>
      <c r="E539" s="232" t="s">
        <v>2012</v>
      </c>
      <c r="F539" s="225">
        <v>43132</v>
      </c>
      <c r="G539" s="226">
        <v>2034.08</v>
      </c>
      <c r="H539" s="227">
        <v>1</v>
      </c>
      <c r="I539" s="226"/>
      <c r="J539" s="249" t="s">
        <v>395</v>
      </c>
      <c r="K539" s="228" t="s">
        <v>1896</v>
      </c>
      <c r="L539" s="229" t="s">
        <v>675</v>
      </c>
      <c r="M539" s="229" t="s">
        <v>713</v>
      </c>
    </row>
    <row r="540" spans="1:13" s="230" customFormat="1" ht="45" customHeight="1">
      <c r="A540" s="221">
        <v>1</v>
      </c>
      <c r="B540" s="231" t="s">
        <v>1483</v>
      </c>
      <c r="C540" s="232" t="s">
        <v>1923</v>
      </c>
      <c r="D540" s="232" t="s">
        <v>2013</v>
      </c>
      <c r="E540" s="232" t="s">
        <v>1485</v>
      </c>
      <c r="F540" s="225">
        <v>42347</v>
      </c>
      <c r="G540" s="226">
        <v>1852.5</v>
      </c>
      <c r="H540" s="227">
        <v>1</v>
      </c>
      <c r="I540" s="226"/>
      <c r="J540" s="249" t="s">
        <v>395</v>
      </c>
      <c r="K540" s="228" t="s">
        <v>1896</v>
      </c>
      <c r="L540" s="229" t="s">
        <v>1142</v>
      </c>
      <c r="M540" s="229" t="s">
        <v>150</v>
      </c>
    </row>
    <row r="541" spans="1:13" s="230" customFormat="1" ht="45" customHeight="1">
      <c r="A541" s="221">
        <v>1</v>
      </c>
      <c r="B541" s="231" t="s">
        <v>1487</v>
      </c>
      <c r="C541" s="232" t="s">
        <v>1923</v>
      </c>
      <c r="D541" s="232" t="s">
        <v>1660</v>
      </c>
      <c r="E541" s="232" t="s">
        <v>2014</v>
      </c>
      <c r="F541" s="225">
        <v>42347</v>
      </c>
      <c r="G541" s="226">
        <v>1500</v>
      </c>
      <c r="H541" s="227">
        <v>1</v>
      </c>
      <c r="I541" s="226"/>
      <c r="J541" s="249" t="s">
        <v>395</v>
      </c>
      <c r="K541" s="228" t="s">
        <v>1896</v>
      </c>
      <c r="L541" s="229" t="s">
        <v>1142</v>
      </c>
      <c r="M541" s="229" t="s">
        <v>713</v>
      </c>
    </row>
    <row r="542" spans="1:13" s="230" customFormat="1" ht="45" customHeight="1">
      <c r="A542" s="221">
        <v>1</v>
      </c>
      <c r="B542" s="231" t="s">
        <v>1490</v>
      </c>
      <c r="C542" s="232" t="s">
        <v>1923</v>
      </c>
      <c r="D542" s="232" t="s">
        <v>1660</v>
      </c>
      <c r="E542" s="232" t="s">
        <v>130</v>
      </c>
      <c r="F542" s="225">
        <v>42347</v>
      </c>
      <c r="G542" s="226">
        <v>1500</v>
      </c>
      <c r="H542" s="227">
        <v>1</v>
      </c>
      <c r="I542" s="226"/>
      <c r="J542" s="249" t="s">
        <v>395</v>
      </c>
      <c r="K542" s="228" t="s">
        <v>1896</v>
      </c>
      <c r="L542" s="229" t="s">
        <v>1142</v>
      </c>
      <c r="M542" s="229" t="s">
        <v>713</v>
      </c>
    </row>
    <row r="543" spans="1:13" s="230" customFormat="1" ht="45" customHeight="1">
      <c r="A543" s="221">
        <v>1</v>
      </c>
      <c r="B543" s="231" t="s">
        <v>1224</v>
      </c>
      <c r="C543" s="232" t="s">
        <v>1225</v>
      </c>
      <c r="D543" s="232" t="s">
        <v>144</v>
      </c>
      <c r="E543" s="232" t="s">
        <v>703</v>
      </c>
      <c r="F543" s="225">
        <v>41428</v>
      </c>
      <c r="G543" s="226">
        <v>2380.77</v>
      </c>
      <c r="H543" s="227">
        <v>1</v>
      </c>
      <c r="I543" s="226"/>
      <c r="J543" s="249" t="s">
        <v>395</v>
      </c>
      <c r="K543" s="228" t="s">
        <v>712</v>
      </c>
      <c r="L543" s="229" t="s">
        <v>689</v>
      </c>
      <c r="M543" s="229" t="s">
        <v>713</v>
      </c>
    </row>
    <row r="544" spans="1:13" s="230" customFormat="1" ht="45" customHeight="1">
      <c r="A544" s="221">
        <v>1</v>
      </c>
      <c r="B544" s="231" t="s">
        <v>2015</v>
      </c>
      <c r="C544" s="232" t="s">
        <v>402</v>
      </c>
      <c r="D544" s="232" t="s">
        <v>134</v>
      </c>
      <c r="E544" s="232" t="s">
        <v>2016</v>
      </c>
      <c r="F544" s="225">
        <v>43234</v>
      </c>
      <c r="G544" s="226">
        <v>474.29</v>
      </c>
      <c r="H544" s="227">
        <v>1</v>
      </c>
      <c r="I544" s="226"/>
      <c r="J544" s="223" t="s">
        <v>396</v>
      </c>
      <c r="K544" s="228" t="s">
        <v>712</v>
      </c>
      <c r="L544" s="229" t="s">
        <v>689</v>
      </c>
      <c r="M544" s="229" t="s">
        <v>150</v>
      </c>
    </row>
    <row r="545" spans="1:13" s="230" customFormat="1" ht="45" customHeight="1">
      <c r="A545" s="221">
        <v>1</v>
      </c>
      <c r="B545" s="231" t="s">
        <v>1226</v>
      </c>
      <c r="C545" s="232" t="s">
        <v>2017</v>
      </c>
      <c r="D545" s="232" t="s">
        <v>1701</v>
      </c>
      <c r="E545" s="232" t="s">
        <v>135</v>
      </c>
      <c r="F545" s="225">
        <v>41806</v>
      </c>
      <c r="G545" s="226">
        <v>1373.12</v>
      </c>
      <c r="H545" s="227">
        <v>1</v>
      </c>
      <c r="I545" s="226"/>
      <c r="J545" s="232" t="s">
        <v>398</v>
      </c>
      <c r="K545" s="228" t="s">
        <v>1264</v>
      </c>
      <c r="L545" s="229" t="s">
        <v>689</v>
      </c>
      <c r="M545" s="229" t="s">
        <v>713</v>
      </c>
    </row>
    <row r="546" spans="1:13" s="230" customFormat="1" ht="45" customHeight="1">
      <c r="A546" s="221">
        <v>1</v>
      </c>
      <c r="B546" s="231" t="s">
        <v>97</v>
      </c>
      <c r="C546" s="232" t="s">
        <v>185</v>
      </c>
      <c r="D546" s="232" t="s">
        <v>112</v>
      </c>
      <c r="E546" s="232" t="s">
        <v>518</v>
      </c>
      <c r="F546" s="225">
        <v>39044</v>
      </c>
      <c r="G546" s="226">
        <v>641.11</v>
      </c>
      <c r="H546" s="227">
        <v>1</v>
      </c>
      <c r="I546" s="226"/>
      <c r="J546" s="223" t="s">
        <v>396</v>
      </c>
      <c r="K546" s="228" t="s">
        <v>712</v>
      </c>
      <c r="L546" s="229" t="s">
        <v>689</v>
      </c>
      <c r="M546" s="229" t="s">
        <v>150</v>
      </c>
    </row>
    <row r="547" spans="1:13" s="230" customFormat="1" ht="45" customHeight="1">
      <c r="A547" s="221">
        <v>1</v>
      </c>
      <c r="B547" s="231" t="s">
        <v>614</v>
      </c>
      <c r="C547" s="232" t="s">
        <v>2018</v>
      </c>
      <c r="D547" s="232" t="s">
        <v>1674</v>
      </c>
      <c r="E547" s="232" t="s">
        <v>615</v>
      </c>
      <c r="F547" s="225">
        <v>40422</v>
      </c>
      <c r="G547" s="226">
        <v>919.14</v>
      </c>
      <c r="H547" s="227">
        <v>1</v>
      </c>
      <c r="I547" s="226"/>
      <c r="J547" s="232" t="s">
        <v>396</v>
      </c>
      <c r="K547" s="228" t="s">
        <v>712</v>
      </c>
      <c r="L547" s="229" t="s">
        <v>689</v>
      </c>
      <c r="M547" s="229" t="s">
        <v>150</v>
      </c>
    </row>
    <row r="548" spans="1:13" s="230" customFormat="1" ht="45" customHeight="1">
      <c r="A548" s="221">
        <v>1</v>
      </c>
      <c r="B548" s="231" t="s">
        <v>384</v>
      </c>
      <c r="C548" s="232" t="s">
        <v>693</v>
      </c>
      <c r="D548" s="232" t="s">
        <v>116</v>
      </c>
      <c r="E548" s="232" t="s">
        <v>92</v>
      </c>
      <c r="F548" s="225">
        <v>34700</v>
      </c>
      <c r="G548" s="226">
        <v>589.27</v>
      </c>
      <c r="H548" s="227">
        <v>1</v>
      </c>
      <c r="I548" s="226"/>
      <c r="J548" s="232" t="s">
        <v>396</v>
      </c>
      <c r="K548" s="228" t="s">
        <v>712</v>
      </c>
      <c r="L548" s="229" t="s">
        <v>689</v>
      </c>
      <c r="M548" s="229" t="s">
        <v>713</v>
      </c>
    </row>
    <row r="549" spans="1:13" s="230" customFormat="1" ht="45" customHeight="1">
      <c r="A549" s="221">
        <v>1</v>
      </c>
      <c r="B549" s="231" t="s">
        <v>380</v>
      </c>
      <c r="C549" s="232" t="s">
        <v>2019</v>
      </c>
      <c r="D549" s="232" t="s">
        <v>1674</v>
      </c>
      <c r="E549" s="232" t="s">
        <v>518</v>
      </c>
      <c r="F549" s="225">
        <v>32905</v>
      </c>
      <c r="G549" s="226">
        <v>861.47</v>
      </c>
      <c r="H549" s="227">
        <v>1</v>
      </c>
      <c r="I549" s="226"/>
      <c r="J549" s="232" t="s">
        <v>396</v>
      </c>
      <c r="K549" s="228" t="s">
        <v>712</v>
      </c>
      <c r="L549" s="229" t="s">
        <v>689</v>
      </c>
      <c r="M549" s="229" t="s">
        <v>713</v>
      </c>
    </row>
    <row r="550" spans="1:13" s="230" customFormat="1" ht="45" customHeight="1">
      <c r="A550" s="221">
        <v>1</v>
      </c>
      <c r="B550" s="231" t="s">
        <v>21</v>
      </c>
      <c r="C550" s="232" t="s">
        <v>884</v>
      </c>
      <c r="D550" s="232" t="s">
        <v>121</v>
      </c>
      <c r="E550" s="232" t="s">
        <v>216</v>
      </c>
      <c r="F550" s="225">
        <v>34683</v>
      </c>
      <c r="G550" s="226">
        <v>490.6</v>
      </c>
      <c r="H550" s="227">
        <v>1</v>
      </c>
      <c r="I550" s="226"/>
      <c r="J550" s="232" t="s">
        <v>396</v>
      </c>
      <c r="K550" s="228" t="s">
        <v>712</v>
      </c>
      <c r="L550" s="229" t="s">
        <v>689</v>
      </c>
      <c r="M550" s="229" t="s">
        <v>713</v>
      </c>
    </row>
    <row r="551" spans="1:13" s="230" customFormat="1" ht="45" customHeight="1">
      <c r="A551" s="221">
        <v>1</v>
      </c>
      <c r="B551" s="231" t="s">
        <v>217</v>
      </c>
      <c r="C551" s="232" t="s">
        <v>1228</v>
      </c>
      <c r="D551" s="232" t="s">
        <v>110</v>
      </c>
      <c r="E551" s="232" t="s">
        <v>92</v>
      </c>
      <c r="F551" s="225">
        <v>33543</v>
      </c>
      <c r="G551" s="226">
        <v>715.02</v>
      </c>
      <c r="H551" s="227">
        <v>1</v>
      </c>
      <c r="I551" s="226"/>
      <c r="J551" s="232" t="s">
        <v>396</v>
      </c>
      <c r="K551" s="228" t="s">
        <v>712</v>
      </c>
      <c r="L551" s="229" t="s">
        <v>689</v>
      </c>
      <c r="M551" s="229" t="s">
        <v>713</v>
      </c>
    </row>
    <row r="552" spans="1:13" s="230" customFormat="1" ht="45" customHeight="1">
      <c r="A552" s="221">
        <v>1</v>
      </c>
      <c r="B552" s="231" t="s">
        <v>2020</v>
      </c>
      <c r="C552" s="232" t="s">
        <v>2021</v>
      </c>
      <c r="D552" s="232" t="s">
        <v>134</v>
      </c>
      <c r="E552" s="232" t="s">
        <v>2022</v>
      </c>
      <c r="F552" s="225">
        <v>42954</v>
      </c>
      <c r="G552" s="226">
        <v>521.72</v>
      </c>
      <c r="H552" s="227">
        <v>1</v>
      </c>
      <c r="I552" s="226"/>
      <c r="J552" s="249" t="s">
        <v>396</v>
      </c>
      <c r="K552" s="228" t="s">
        <v>712</v>
      </c>
      <c r="L552" s="229" t="s">
        <v>689</v>
      </c>
      <c r="M552" s="229" t="s">
        <v>713</v>
      </c>
    </row>
    <row r="553" spans="1:13" s="230" customFormat="1" ht="45" customHeight="1">
      <c r="A553" s="221">
        <v>1</v>
      </c>
      <c r="B553" s="231" t="s">
        <v>218</v>
      </c>
      <c r="C553" s="232" t="s">
        <v>754</v>
      </c>
      <c r="D553" s="232" t="s">
        <v>116</v>
      </c>
      <c r="E553" s="232" t="s">
        <v>115</v>
      </c>
      <c r="F553" s="225">
        <v>31208</v>
      </c>
      <c r="G553" s="226">
        <v>589.27</v>
      </c>
      <c r="H553" s="227">
        <v>1</v>
      </c>
      <c r="I553" s="226"/>
      <c r="J553" s="232" t="s">
        <v>396</v>
      </c>
      <c r="K553" s="228" t="s">
        <v>712</v>
      </c>
      <c r="L553" s="229" t="s">
        <v>689</v>
      </c>
      <c r="M553" s="229" t="s">
        <v>713</v>
      </c>
    </row>
    <row r="554" spans="1:13" s="230" customFormat="1" ht="45" customHeight="1">
      <c r="A554" s="221">
        <v>1</v>
      </c>
      <c r="B554" s="231" t="s">
        <v>26</v>
      </c>
      <c r="C554" s="232" t="s">
        <v>754</v>
      </c>
      <c r="D554" s="232" t="s">
        <v>134</v>
      </c>
      <c r="E554" s="232" t="s">
        <v>115</v>
      </c>
      <c r="F554" s="225">
        <v>31778</v>
      </c>
      <c r="G554" s="226">
        <v>521.72</v>
      </c>
      <c r="H554" s="227">
        <v>1</v>
      </c>
      <c r="I554" s="226"/>
      <c r="J554" s="232" t="s">
        <v>396</v>
      </c>
      <c r="K554" s="228" t="s">
        <v>712</v>
      </c>
      <c r="L554" s="229" t="s">
        <v>689</v>
      </c>
      <c r="M554" s="229" t="s">
        <v>713</v>
      </c>
    </row>
    <row r="555" spans="1:13" s="230" customFormat="1" ht="45" customHeight="1">
      <c r="A555" s="221">
        <v>1</v>
      </c>
      <c r="B555" s="231" t="s">
        <v>117</v>
      </c>
      <c r="C555" s="232" t="s">
        <v>114</v>
      </c>
      <c r="D555" s="232" t="s">
        <v>116</v>
      </c>
      <c r="E555" s="232" t="s">
        <v>118</v>
      </c>
      <c r="F555" s="225">
        <v>38391</v>
      </c>
      <c r="G555" s="226">
        <v>589.27</v>
      </c>
      <c r="H555" s="227">
        <v>1</v>
      </c>
      <c r="I555" s="226"/>
      <c r="J555" s="232" t="s">
        <v>396</v>
      </c>
      <c r="K555" s="228" t="s">
        <v>712</v>
      </c>
      <c r="L555" s="229" t="s">
        <v>689</v>
      </c>
      <c r="M555" s="229" t="s">
        <v>713</v>
      </c>
    </row>
    <row r="556" spans="1:13" s="230" customFormat="1" ht="45" customHeight="1">
      <c r="A556" s="221">
        <v>1</v>
      </c>
      <c r="B556" s="231" t="s">
        <v>271</v>
      </c>
      <c r="C556" s="232" t="s">
        <v>114</v>
      </c>
      <c r="D556" s="232" t="s">
        <v>116</v>
      </c>
      <c r="E556" s="232" t="s">
        <v>10</v>
      </c>
      <c r="F556" s="225">
        <v>40057</v>
      </c>
      <c r="G556" s="226">
        <v>589.27</v>
      </c>
      <c r="H556" s="227">
        <v>1</v>
      </c>
      <c r="I556" s="226"/>
      <c r="J556" s="232" t="s">
        <v>396</v>
      </c>
      <c r="K556" s="228" t="s">
        <v>712</v>
      </c>
      <c r="L556" s="229" t="s">
        <v>689</v>
      </c>
      <c r="M556" s="229" t="s">
        <v>713</v>
      </c>
    </row>
    <row r="557" spans="1:13" s="230" customFormat="1" ht="45" customHeight="1">
      <c r="A557" s="221">
        <v>1</v>
      </c>
      <c r="B557" s="231" t="s">
        <v>382</v>
      </c>
      <c r="C557" s="232" t="s">
        <v>114</v>
      </c>
      <c r="D557" s="232" t="s">
        <v>116</v>
      </c>
      <c r="E557" s="232" t="s">
        <v>115</v>
      </c>
      <c r="F557" s="225">
        <v>34486</v>
      </c>
      <c r="G557" s="226">
        <v>589.27</v>
      </c>
      <c r="H557" s="227">
        <v>1</v>
      </c>
      <c r="I557" s="226"/>
      <c r="J557" s="232" t="s">
        <v>396</v>
      </c>
      <c r="K557" s="228" t="s">
        <v>712</v>
      </c>
      <c r="L557" s="229" t="s">
        <v>689</v>
      </c>
      <c r="M557" s="229" t="s">
        <v>713</v>
      </c>
    </row>
    <row r="558" spans="1:13" s="230" customFormat="1" ht="45" customHeight="1">
      <c r="A558" s="221">
        <v>1</v>
      </c>
      <c r="B558" s="231" t="s">
        <v>383</v>
      </c>
      <c r="C558" s="232" t="s">
        <v>114</v>
      </c>
      <c r="D558" s="232" t="s">
        <v>116</v>
      </c>
      <c r="E558" s="232" t="s">
        <v>186</v>
      </c>
      <c r="F558" s="225">
        <v>35674</v>
      </c>
      <c r="G558" s="226">
        <v>589.27</v>
      </c>
      <c r="H558" s="227">
        <v>1</v>
      </c>
      <c r="I558" s="226"/>
      <c r="J558" s="232" t="s">
        <v>396</v>
      </c>
      <c r="K558" s="228" t="s">
        <v>712</v>
      </c>
      <c r="L558" s="229" t="s">
        <v>689</v>
      </c>
      <c r="M558" s="229" t="s">
        <v>713</v>
      </c>
    </row>
    <row r="559" spans="1:13" s="230" customFormat="1" ht="45" customHeight="1">
      <c r="A559" s="221">
        <v>1</v>
      </c>
      <c r="B559" s="231" t="s">
        <v>389</v>
      </c>
      <c r="C559" s="232" t="s">
        <v>114</v>
      </c>
      <c r="D559" s="232" t="s">
        <v>134</v>
      </c>
      <c r="E559" s="232" t="s">
        <v>186</v>
      </c>
      <c r="F559" s="225">
        <v>34702</v>
      </c>
      <c r="G559" s="226">
        <v>521.72</v>
      </c>
      <c r="H559" s="227">
        <v>1</v>
      </c>
      <c r="I559" s="226"/>
      <c r="J559" s="232" t="s">
        <v>396</v>
      </c>
      <c r="K559" s="228" t="s">
        <v>712</v>
      </c>
      <c r="L559" s="229" t="s">
        <v>689</v>
      </c>
      <c r="M559" s="229" t="s">
        <v>713</v>
      </c>
    </row>
    <row r="560" spans="1:13" s="230" customFormat="1" ht="45" customHeight="1">
      <c r="A560" s="221">
        <v>1</v>
      </c>
      <c r="B560" s="231" t="s">
        <v>390</v>
      </c>
      <c r="C560" s="232" t="s">
        <v>114</v>
      </c>
      <c r="D560" s="232" t="s">
        <v>134</v>
      </c>
      <c r="E560" s="232" t="s">
        <v>186</v>
      </c>
      <c r="F560" s="225">
        <v>33270</v>
      </c>
      <c r="G560" s="226">
        <v>521.72</v>
      </c>
      <c r="H560" s="227">
        <v>1</v>
      </c>
      <c r="I560" s="226"/>
      <c r="J560" s="232" t="s">
        <v>396</v>
      </c>
      <c r="K560" s="228" t="s">
        <v>712</v>
      </c>
      <c r="L560" s="229" t="s">
        <v>689</v>
      </c>
      <c r="M560" s="229" t="s">
        <v>713</v>
      </c>
    </row>
    <row r="561" spans="1:13" s="230" customFormat="1" ht="45" customHeight="1">
      <c r="A561" s="221">
        <v>1</v>
      </c>
      <c r="B561" s="231" t="s">
        <v>1230</v>
      </c>
      <c r="C561" s="232" t="s">
        <v>114</v>
      </c>
      <c r="D561" s="232" t="s">
        <v>134</v>
      </c>
      <c r="E561" s="232" t="s">
        <v>92</v>
      </c>
      <c r="F561" s="225">
        <v>33270</v>
      </c>
      <c r="G561" s="226">
        <v>521.72</v>
      </c>
      <c r="H561" s="227">
        <v>1</v>
      </c>
      <c r="I561" s="226"/>
      <c r="J561" s="232" t="s">
        <v>396</v>
      </c>
      <c r="K561" s="228" t="s">
        <v>712</v>
      </c>
      <c r="L561" s="229" t="s">
        <v>689</v>
      </c>
      <c r="M561" s="229" t="s">
        <v>713</v>
      </c>
    </row>
    <row r="562" spans="1:13" s="230" customFormat="1" ht="45" customHeight="1">
      <c r="A562" s="221">
        <v>1</v>
      </c>
      <c r="B562" s="231" t="s">
        <v>392</v>
      </c>
      <c r="C562" s="232" t="s">
        <v>114</v>
      </c>
      <c r="D562" s="232" t="s">
        <v>134</v>
      </c>
      <c r="E562" s="232" t="s">
        <v>186</v>
      </c>
      <c r="F562" s="225">
        <v>29768</v>
      </c>
      <c r="G562" s="226">
        <v>521.72</v>
      </c>
      <c r="H562" s="227">
        <v>1</v>
      </c>
      <c r="I562" s="226"/>
      <c r="J562" s="232" t="s">
        <v>396</v>
      </c>
      <c r="K562" s="228" t="s">
        <v>712</v>
      </c>
      <c r="L562" s="229" t="s">
        <v>689</v>
      </c>
      <c r="M562" s="229" t="s">
        <v>713</v>
      </c>
    </row>
    <row r="563" spans="1:13" s="230" customFormat="1" ht="45" customHeight="1">
      <c r="A563" s="221">
        <v>1</v>
      </c>
      <c r="B563" s="231" t="s">
        <v>393</v>
      </c>
      <c r="C563" s="232" t="s">
        <v>114</v>
      </c>
      <c r="D563" s="232" t="s">
        <v>134</v>
      </c>
      <c r="E563" s="232" t="s">
        <v>186</v>
      </c>
      <c r="F563" s="225">
        <v>36069</v>
      </c>
      <c r="G563" s="226">
        <v>521.72</v>
      </c>
      <c r="H563" s="227">
        <v>1</v>
      </c>
      <c r="I563" s="226"/>
      <c r="J563" s="232" t="s">
        <v>396</v>
      </c>
      <c r="K563" s="228" t="s">
        <v>712</v>
      </c>
      <c r="L563" s="229" t="s">
        <v>689</v>
      </c>
      <c r="M563" s="229" t="s">
        <v>713</v>
      </c>
    </row>
    <row r="564" spans="1:13" s="230" customFormat="1" ht="45" customHeight="1">
      <c r="A564" s="221">
        <v>1</v>
      </c>
      <c r="B564" s="231" t="s">
        <v>61</v>
      </c>
      <c r="C564" s="232" t="s">
        <v>114</v>
      </c>
      <c r="D564" s="232" t="s">
        <v>134</v>
      </c>
      <c r="E564" s="232" t="s">
        <v>186</v>
      </c>
      <c r="F564" s="225">
        <v>38853</v>
      </c>
      <c r="G564" s="226">
        <v>521.72</v>
      </c>
      <c r="H564" s="227">
        <v>1</v>
      </c>
      <c r="I564" s="226"/>
      <c r="J564" s="232" t="s">
        <v>396</v>
      </c>
      <c r="K564" s="228" t="s">
        <v>712</v>
      </c>
      <c r="L564" s="229" t="s">
        <v>689</v>
      </c>
      <c r="M564" s="229" t="s">
        <v>713</v>
      </c>
    </row>
    <row r="565" spans="1:13" s="230" customFormat="1" ht="45" customHeight="1">
      <c r="A565" s="221">
        <v>1</v>
      </c>
      <c r="B565" s="231" t="s">
        <v>196</v>
      </c>
      <c r="C565" s="232" t="s">
        <v>1231</v>
      </c>
      <c r="D565" s="232" t="s">
        <v>134</v>
      </c>
      <c r="E565" s="232" t="s">
        <v>115</v>
      </c>
      <c r="F565" s="225">
        <v>34700</v>
      </c>
      <c r="G565" s="226">
        <v>521.72</v>
      </c>
      <c r="H565" s="227">
        <v>1</v>
      </c>
      <c r="I565" s="226"/>
      <c r="J565" s="232" t="s">
        <v>396</v>
      </c>
      <c r="K565" s="228" t="s">
        <v>712</v>
      </c>
      <c r="L565" s="229" t="s">
        <v>689</v>
      </c>
      <c r="M565" s="229" t="s">
        <v>713</v>
      </c>
    </row>
    <row r="566" spans="1:13" s="230" customFormat="1" ht="45" customHeight="1">
      <c r="A566" s="221">
        <v>1</v>
      </c>
      <c r="B566" s="231" t="s">
        <v>113</v>
      </c>
      <c r="C566" s="232" t="s">
        <v>114</v>
      </c>
      <c r="D566" s="232" t="s">
        <v>116</v>
      </c>
      <c r="E566" s="232" t="s">
        <v>115</v>
      </c>
      <c r="F566" s="225">
        <v>33816</v>
      </c>
      <c r="G566" s="226">
        <v>589.27</v>
      </c>
      <c r="H566" s="227">
        <v>1</v>
      </c>
      <c r="I566" s="226"/>
      <c r="J566" s="223" t="s">
        <v>396</v>
      </c>
      <c r="K566" s="228" t="s">
        <v>712</v>
      </c>
      <c r="L566" s="229" t="s">
        <v>689</v>
      </c>
      <c r="M566" s="229" t="s">
        <v>713</v>
      </c>
    </row>
    <row r="567" spans="1:13" s="230" customFormat="1" ht="45" customHeight="1">
      <c r="A567" s="221">
        <v>1</v>
      </c>
      <c r="B567" s="231" t="s">
        <v>394</v>
      </c>
      <c r="C567" s="232" t="s">
        <v>114</v>
      </c>
      <c r="D567" s="232" t="s">
        <v>121</v>
      </c>
      <c r="E567" s="232" t="s">
        <v>115</v>
      </c>
      <c r="F567" s="225">
        <v>32995</v>
      </c>
      <c r="G567" s="226">
        <v>490.6</v>
      </c>
      <c r="H567" s="227">
        <v>1</v>
      </c>
      <c r="I567" s="226"/>
      <c r="J567" s="232" t="s">
        <v>396</v>
      </c>
      <c r="K567" s="228" t="s">
        <v>712</v>
      </c>
      <c r="L567" s="229" t="s">
        <v>689</v>
      </c>
      <c r="M567" s="229" t="s">
        <v>713</v>
      </c>
    </row>
    <row r="568" spans="1:13" s="230" customFormat="1" ht="45" customHeight="1">
      <c r="A568" s="221">
        <v>1</v>
      </c>
      <c r="B568" s="231" t="s">
        <v>0</v>
      </c>
      <c r="C568" s="232" t="s">
        <v>114</v>
      </c>
      <c r="D568" s="232" t="s">
        <v>191</v>
      </c>
      <c r="E568" s="232" t="s">
        <v>92</v>
      </c>
      <c r="F568" s="225">
        <v>38391</v>
      </c>
      <c r="G568" s="226">
        <v>443.6</v>
      </c>
      <c r="H568" s="227">
        <v>1</v>
      </c>
      <c r="I568" s="226"/>
      <c r="J568" s="232" t="s">
        <v>396</v>
      </c>
      <c r="K568" s="228" t="s">
        <v>712</v>
      </c>
      <c r="L568" s="229" t="s">
        <v>689</v>
      </c>
      <c r="M568" s="229" t="s">
        <v>713</v>
      </c>
    </row>
    <row r="569" spans="1:13" s="230" customFormat="1" ht="45" customHeight="1">
      <c r="A569" s="221">
        <v>1</v>
      </c>
      <c r="B569" s="231" t="s">
        <v>362</v>
      </c>
      <c r="C569" s="232" t="s">
        <v>1232</v>
      </c>
      <c r="D569" s="232" t="s">
        <v>191</v>
      </c>
      <c r="E569" s="232" t="s">
        <v>1201</v>
      </c>
      <c r="F569" s="225">
        <v>36586</v>
      </c>
      <c r="G569" s="226">
        <v>443.6</v>
      </c>
      <c r="H569" s="227">
        <v>1</v>
      </c>
      <c r="I569" s="226"/>
      <c r="J569" s="232" t="s">
        <v>396</v>
      </c>
      <c r="K569" s="228" t="s">
        <v>712</v>
      </c>
      <c r="L569" s="229" t="s">
        <v>689</v>
      </c>
      <c r="M569" s="229" t="s">
        <v>713</v>
      </c>
    </row>
    <row r="570" spans="1:13" s="230" customFormat="1" ht="45" customHeight="1">
      <c r="A570" s="221">
        <v>1</v>
      </c>
      <c r="B570" s="231" t="s">
        <v>1233</v>
      </c>
      <c r="C570" s="232" t="s">
        <v>114</v>
      </c>
      <c r="D570" s="232" t="s">
        <v>134</v>
      </c>
      <c r="E570" s="232" t="s">
        <v>1201</v>
      </c>
      <c r="F570" s="225">
        <v>33828</v>
      </c>
      <c r="G570" s="226">
        <v>521.72</v>
      </c>
      <c r="H570" s="227">
        <v>1</v>
      </c>
      <c r="I570" s="226"/>
      <c r="J570" s="232" t="s">
        <v>396</v>
      </c>
      <c r="K570" s="228" t="s">
        <v>712</v>
      </c>
      <c r="L570" s="229" t="s">
        <v>689</v>
      </c>
      <c r="M570" s="229" t="s">
        <v>713</v>
      </c>
    </row>
    <row r="571" spans="1:13" s="230" customFormat="1" ht="45" customHeight="1">
      <c r="A571" s="221">
        <v>1</v>
      </c>
      <c r="B571" s="231" t="s">
        <v>409</v>
      </c>
      <c r="C571" s="232" t="s">
        <v>114</v>
      </c>
      <c r="D571" s="232" t="s">
        <v>310</v>
      </c>
      <c r="E571" s="232" t="s">
        <v>71</v>
      </c>
      <c r="F571" s="225">
        <v>40087</v>
      </c>
      <c r="G571" s="226">
        <v>397.27</v>
      </c>
      <c r="H571" s="227">
        <v>1</v>
      </c>
      <c r="I571" s="226"/>
      <c r="J571" s="223" t="s">
        <v>396</v>
      </c>
      <c r="K571" s="228" t="s">
        <v>712</v>
      </c>
      <c r="L571" s="229" t="s">
        <v>689</v>
      </c>
      <c r="M571" s="229" t="s">
        <v>713</v>
      </c>
    </row>
    <row r="572" spans="1:13" s="230" customFormat="1" ht="45" customHeight="1">
      <c r="A572" s="221">
        <v>1</v>
      </c>
      <c r="B572" s="231" t="s">
        <v>513</v>
      </c>
      <c r="C572" s="232" t="s">
        <v>114</v>
      </c>
      <c r="D572" s="232" t="s">
        <v>116</v>
      </c>
      <c r="E572" s="232" t="s">
        <v>514</v>
      </c>
      <c r="F572" s="225">
        <v>40756</v>
      </c>
      <c r="G572" s="226">
        <v>589.27</v>
      </c>
      <c r="H572" s="227">
        <v>1</v>
      </c>
      <c r="I572" s="226"/>
      <c r="J572" s="232" t="s">
        <v>396</v>
      </c>
      <c r="K572" s="228" t="s">
        <v>712</v>
      </c>
      <c r="L572" s="229" t="s">
        <v>689</v>
      </c>
      <c r="M572" s="229" t="s">
        <v>713</v>
      </c>
    </row>
    <row r="573" spans="1:13" s="230" customFormat="1" ht="45" customHeight="1">
      <c r="A573" s="221">
        <v>1</v>
      </c>
      <c r="B573" s="231" t="s">
        <v>1576</v>
      </c>
      <c r="C573" s="232" t="s">
        <v>114</v>
      </c>
      <c r="D573" s="232" t="s">
        <v>112</v>
      </c>
      <c r="E573" s="232" t="s">
        <v>92</v>
      </c>
      <c r="F573" s="225">
        <v>42534</v>
      </c>
      <c r="G573" s="226">
        <v>641.11</v>
      </c>
      <c r="H573" s="227">
        <v>1</v>
      </c>
      <c r="I573" s="226"/>
      <c r="J573" s="232" t="s">
        <v>396</v>
      </c>
      <c r="K573" s="228" t="s">
        <v>712</v>
      </c>
      <c r="L573" s="229" t="s">
        <v>689</v>
      </c>
      <c r="M573" s="229" t="s">
        <v>713</v>
      </c>
    </row>
    <row r="574" spans="1:13" s="230" customFormat="1" ht="45" customHeight="1">
      <c r="A574" s="221">
        <v>1</v>
      </c>
      <c r="B574" s="231" t="s">
        <v>886</v>
      </c>
      <c r="C574" s="232" t="s">
        <v>114</v>
      </c>
      <c r="D574" s="232" t="s">
        <v>310</v>
      </c>
      <c r="E574" s="232" t="s">
        <v>184</v>
      </c>
      <c r="F574" s="225">
        <v>41080</v>
      </c>
      <c r="G574" s="226">
        <v>397.27</v>
      </c>
      <c r="H574" s="227">
        <v>1</v>
      </c>
      <c r="I574" s="226"/>
      <c r="J574" s="223" t="s">
        <v>396</v>
      </c>
      <c r="K574" s="228" t="s">
        <v>712</v>
      </c>
      <c r="L574" s="229" t="s">
        <v>689</v>
      </c>
      <c r="M574" s="229" t="s">
        <v>713</v>
      </c>
    </row>
    <row r="575" spans="1:13" s="230" customFormat="1" ht="45" customHeight="1">
      <c r="A575" s="221">
        <v>1</v>
      </c>
      <c r="B575" s="231" t="s">
        <v>408</v>
      </c>
      <c r="C575" s="232" t="s">
        <v>1231</v>
      </c>
      <c r="D575" s="232" t="s">
        <v>110</v>
      </c>
      <c r="E575" s="232" t="s">
        <v>92</v>
      </c>
      <c r="F575" s="225">
        <v>39497</v>
      </c>
      <c r="G575" s="226">
        <v>715.02</v>
      </c>
      <c r="H575" s="227">
        <v>1</v>
      </c>
      <c r="I575" s="226"/>
      <c r="J575" s="223" t="s">
        <v>396</v>
      </c>
      <c r="K575" s="228" t="s">
        <v>712</v>
      </c>
      <c r="L575" s="229" t="s">
        <v>689</v>
      </c>
      <c r="M575" s="229" t="s">
        <v>713</v>
      </c>
    </row>
    <row r="576" spans="1:13" s="230" customFormat="1" ht="45" customHeight="1">
      <c r="A576" s="221">
        <v>1</v>
      </c>
      <c r="B576" s="231" t="s">
        <v>694</v>
      </c>
      <c r="C576" s="232" t="s">
        <v>114</v>
      </c>
      <c r="D576" s="232" t="s">
        <v>121</v>
      </c>
      <c r="E576" s="232" t="s">
        <v>186</v>
      </c>
      <c r="F576" s="225">
        <v>32995</v>
      </c>
      <c r="G576" s="226">
        <v>490.6</v>
      </c>
      <c r="H576" s="227">
        <v>1</v>
      </c>
      <c r="I576" s="226"/>
      <c r="J576" s="232" t="s">
        <v>396</v>
      </c>
      <c r="K576" s="228" t="s">
        <v>712</v>
      </c>
      <c r="L576" s="229" t="s">
        <v>689</v>
      </c>
      <c r="M576" s="229" t="s">
        <v>713</v>
      </c>
    </row>
    <row r="577" spans="1:13" s="230" customFormat="1" ht="45" customHeight="1">
      <c r="A577" s="221">
        <v>1</v>
      </c>
      <c r="B577" s="231" t="s">
        <v>316</v>
      </c>
      <c r="C577" s="232" t="s">
        <v>99</v>
      </c>
      <c r="D577" s="232" t="s">
        <v>144</v>
      </c>
      <c r="E577" s="232" t="s">
        <v>162</v>
      </c>
      <c r="F577" s="225">
        <v>32216</v>
      </c>
      <c r="G577" s="226">
        <v>2380.77</v>
      </c>
      <c r="H577" s="227">
        <v>1</v>
      </c>
      <c r="I577" s="226"/>
      <c r="J577" s="232" t="s">
        <v>395</v>
      </c>
      <c r="K577" s="228" t="s">
        <v>712</v>
      </c>
      <c r="L577" s="229" t="s">
        <v>689</v>
      </c>
      <c r="M577" s="229" t="s">
        <v>713</v>
      </c>
    </row>
    <row r="578" spans="1:13" s="230" customFormat="1" ht="45" customHeight="1">
      <c r="A578" s="221">
        <v>1</v>
      </c>
      <c r="B578" s="231" t="s">
        <v>2023</v>
      </c>
      <c r="C578" s="232" t="s">
        <v>2024</v>
      </c>
      <c r="D578" s="232" t="s">
        <v>110</v>
      </c>
      <c r="E578" s="232" t="s">
        <v>92</v>
      </c>
      <c r="F578" s="225">
        <v>39085</v>
      </c>
      <c r="G578" s="226">
        <v>715.02</v>
      </c>
      <c r="H578" s="227">
        <v>1</v>
      </c>
      <c r="I578" s="226"/>
      <c r="J578" s="232" t="s">
        <v>396</v>
      </c>
      <c r="K578" s="228" t="s">
        <v>712</v>
      </c>
      <c r="L578" s="229" t="s">
        <v>689</v>
      </c>
      <c r="M578" s="229" t="s">
        <v>713</v>
      </c>
    </row>
    <row r="579" spans="1:13" s="230" customFormat="1" ht="45" customHeight="1">
      <c r="A579" s="221">
        <v>1</v>
      </c>
      <c r="B579" s="231" t="s">
        <v>266</v>
      </c>
      <c r="C579" s="232" t="s">
        <v>2025</v>
      </c>
      <c r="D579" s="232" t="s">
        <v>922</v>
      </c>
      <c r="E579" s="232" t="s">
        <v>447</v>
      </c>
      <c r="F579" s="225">
        <v>36054</v>
      </c>
      <c r="G579" s="226">
        <v>1240.68</v>
      </c>
      <c r="H579" s="227">
        <v>1</v>
      </c>
      <c r="I579" s="226"/>
      <c r="J579" s="232" t="s">
        <v>396</v>
      </c>
      <c r="K579" s="228" t="s">
        <v>712</v>
      </c>
      <c r="L579" s="229" t="s">
        <v>689</v>
      </c>
      <c r="M579" s="229" t="s">
        <v>150</v>
      </c>
    </row>
    <row r="580" spans="1:13" s="230" customFormat="1" ht="45" customHeight="1">
      <c r="A580" s="221">
        <v>1</v>
      </c>
      <c r="B580" s="231" t="s">
        <v>5</v>
      </c>
      <c r="C580" s="232" t="s">
        <v>887</v>
      </c>
      <c r="D580" s="232" t="s">
        <v>134</v>
      </c>
      <c r="E580" s="232" t="s">
        <v>108</v>
      </c>
      <c r="F580" s="225">
        <v>32636</v>
      </c>
      <c r="G580" s="226">
        <v>521.72</v>
      </c>
      <c r="H580" s="227">
        <v>1</v>
      </c>
      <c r="I580" s="226"/>
      <c r="J580" s="232" t="s">
        <v>396</v>
      </c>
      <c r="K580" s="228" t="s">
        <v>712</v>
      </c>
      <c r="L580" s="229" t="s">
        <v>689</v>
      </c>
      <c r="M580" s="229" t="s">
        <v>150</v>
      </c>
    </row>
    <row r="581" spans="1:13" s="230" customFormat="1" ht="45" customHeight="1">
      <c r="A581" s="221">
        <v>1</v>
      </c>
      <c r="B581" s="231" t="s">
        <v>412</v>
      </c>
      <c r="C581" s="232" t="s">
        <v>887</v>
      </c>
      <c r="D581" s="232" t="s">
        <v>116</v>
      </c>
      <c r="E581" s="232" t="s">
        <v>92</v>
      </c>
      <c r="F581" s="225">
        <v>40057</v>
      </c>
      <c r="G581" s="226">
        <v>589.27</v>
      </c>
      <c r="H581" s="227" t="s">
        <v>284</v>
      </c>
      <c r="I581" s="226">
        <f>589.27*0.8</f>
        <v>471.416</v>
      </c>
      <c r="J581" s="223" t="s">
        <v>396</v>
      </c>
      <c r="K581" s="228" t="s">
        <v>712</v>
      </c>
      <c r="L581" s="229" t="s">
        <v>689</v>
      </c>
      <c r="M581" s="229" t="s">
        <v>713</v>
      </c>
    </row>
    <row r="582" spans="1:13" s="230" customFormat="1" ht="45" customHeight="1">
      <c r="A582" s="221">
        <v>1</v>
      </c>
      <c r="B582" s="231" t="s">
        <v>1</v>
      </c>
      <c r="C582" s="232" t="s">
        <v>2026</v>
      </c>
      <c r="D582" s="232" t="s">
        <v>112</v>
      </c>
      <c r="E582" s="232" t="s">
        <v>92</v>
      </c>
      <c r="F582" s="225" t="s">
        <v>2027</v>
      </c>
      <c r="G582" s="226">
        <v>641.11</v>
      </c>
      <c r="H582" s="227">
        <v>1</v>
      </c>
      <c r="I582" s="226"/>
      <c r="J582" s="232" t="s">
        <v>396</v>
      </c>
      <c r="K582" s="228" t="s">
        <v>712</v>
      </c>
      <c r="L582" s="229" t="s">
        <v>689</v>
      </c>
      <c r="M582" s="229" t="s">
        <v>713</v>
      </c>
    </row>
    <row r="583" spans="1:13" s="230" customFormat="1" ht="45" customHeight="1">
      <c r="A583" s="221">
        <v>1</v>
      </c>
      <c r="B583" s="231" t="s">
        <v>2</v>
      </c>
      <c r="C583" s="232" t="s">
        <v>2026</v>
      </c>
      <c r="D583" s="232" t="s">
        <v>116</v>
      </c>
      <c r="E583" s="232" t="s">
        <v>92</v>
      </c>
      <c r="F583" s="225">
        <v>31107</v>
      </c>
      <c r="G583" s="226">
        <v>589.27</v>
      </c>
      <c r="H583" s="227">
        <v>1</v>
      </c>
      <c r="I583" s="226"/>
      <c r="J583" s="232" t="s">
        <v>396</v>
      </c>
      <c r="K583" s="228" t="s">
        <v>712</v>
      </c>
      <c r="L583" s="229" t="s">
        <v>689</v>
      </c>
      <c r="M583" s="229" t="s">
        <v>713</v>
      </c>
    </row>
    <row r="584" spans="1:13" s="230" customFormat="1" ht="45" customHeight="1">
      <c r="A584" s="221">
        <v>1</v>
      </c>
      <c r="B584" s="231" t="s">
        <v>3</v>
      </c>
      <c r="C584" s="232" t="s">
        <v>2028</v>
      </c>
      <c r="D584" s="232" t="s">
        <v>116</v>
      </c>
      <c r="E584" s="232" t="s">
        <v>92</v>
      </c>
      <c r="F584" s="225">
        <v>34085</v>
      </c>
      <c r="G584" s="226">
        <v>589.27</v>
      </c>
      <c r="H584" s="227">
        <v>1</v>
      </c>
      <c r="I584" s="226"/>
      <c r="J584" s="232" t="s">
        <v>396</v>
      </c>
      <c r="K584" s="228" t="s">
        <v>712</v>
      </c>
      <c r="L584" s="229" t="s">
        <v>689</v>
      </c>
      <c r="M584" s="229" t="s">
        <v>713</v>
      </c>
    </row>
    <row r="585" spans="1:13" s="230" customFormat="1" ht="45" customHeight="1">
      <c r="A585" s="221">
        <v>1</v>
      </c>
      <c r="B585" s="231" t="s">
        <v>4</v>
      </c>
      <c r="C585" s="232" t="s">
        <v>2028</v>
      </c>
      <c r="D585" s="232" t="s">
        <v>134</v>
      </c>
      <c r="E585" s="232" t="s">
        <v>92</v>
      </c>
      <c r="F585" s="225">
        <v>31565</v>
      </c>
      <c r="G585" s="226">
        <v>521.72</v>
      </c>
      <c r="H585" s="227">
        <v>1</v>
      </c>
      <c r="I585" s="226"/>
      <c r="J585" s="232" t="s">
        <v>396</v>
      </c>
      <c r="K585" s="228" t="s">
        <v>712</v>
      </c>
      <c r="L585" s="229" t="s">
        <v>689</v>
      </c>
      <c r="M585" s="229" t="s">
        <v>713</v>
      </c>
    </row>
    <row r="586" spans="1:13" s="230" customFormat="1" ht="45" customHeight="1">
      <c r="A586" s="221">
        <v>1</v>
      </c>
      <c r="B586" s="231" t="s">
        <v>1239</v>
      </c>
      <c r="C586" s="232" t="s">
        <v>2029</v>
      </c>
      <c r="D586" s="232" t="s">
        <v>2030</v>
      </c>
      <c r="E586" s="232" t="s">
        <v>95</v>
      </c>
      <c r="F586" s="225">
        <v>41821</v>
      </c>
      <c r="G586" s="226">
        <v>1240.68</v>
      </c>
      <c r="H586" s="227">
        <v>1</v>
      </c>
      <c r="I586" s="226"/>
      <c r="J586" s="232" t="s">
        <v>396</v>
      </c>
      <c r="K586" s="228" t="s">
        <v>712</v>
      </c>
      <c r="L586" s="229" t="s">
        <v>689</v>
      </c>
      <c r="M586" s="229" t="s">
        <v>713</v>
      </c>
    </row>
    <row r="587" spans="1:13" s="230" customFormat="1" ht="45" customHeight="1">
      <c r="A587" s="221">
        <v>1</v>
      </c>
      <c r="B587" s="231" t="s">
        <v>472</v>
      </c>
      <c r="C587" s="232" t="s">
        <v>1583</v>
      </c>
      <c r="D587" s="232" t="s">
        <v>110</v>
      </c>
      <c r="E587" s="232" t="s">
        <v>184</v>
      </c>
      <c r="F587" s="225">
        <v>40042</v>
      </c>
      <c r="G587" s="226">
        <v>715.02</v>
      </c>
      <c r="H587" s="227">
        <v>1</v>
      </c>
      <c r="I587" s="226"/>
      <c r="J587" s="232" t="s">
        <v>396</v>
      </c>
      <c r="K587" s="228" t="s">
        <v>712</v>
      </c>
      <c r="L587" s="229" t="s">
        <v>689</v>
      </c>
      <c r="M587" s="229" t="s">
        <v>713</v>
      </c>
    </row>
    <row r="588" spans="1:13" s="230" customFormat="1" ht="45" customHeight="1">
      <c r="A588" s="221">
        <v>1</v>
      </c>
      <c r="B588" s="231" t="s">
        <v>2031</v>
      </c>
      <c r="C588" s="232" t="s">
        <v>185</v>
      </c>
      <c r="D588" s="232" t="s">
        <v>191</v>
      </c>
      <c r="E588" s="232" t="s">
        <v>95</v>
      </c>
      <c r="F588" s="225">
        <v>42800</v>
      </c>
      <c r="G588" s="226">
        <v>443.6</v>
      </c>
      <c r="H588" s="227">
        <v>1</v>
      </c>
      <c r="I588" s="226"/>
      <c r="J588" s="232" t="s">
        <v>396</v>
      </c>
      <c r="K588" s="228" t="s">
        <v>712</v>
      </c>
      <c r="L588" s="229" t="s">
        <v>689</v>
      </c>
      <c r="M588" s="229" t="s">
        <v>150</v>
      </c>
    </row>
    <row r="589" spans="1:13" s="230" customFormat="1" ht="45" customHeight="1">
      <c r="A589" s="221">
        <v>1</v>
      </c>
      <c r="B589" s="231" t="s">
        <v>2032</v>
      </c>
      <c r="C589" s="232" t="s">
        <v>27</v>
      </c>
      <c r="D589" s="232" t="s">
        <v>310</v>
      </c>
      <c r="E589" s="232" t="s">
        <v>518</v>
      </c>
      <c r="F589" s="225">
        <v>42917</v>
      </c>
      <c r="G589" s="226">
        <v>397.27</v>
      </c>
      <c r="H589" s="227">
        <v>1</v>
      </c>
      <c r="I589" s="226"/>
      <c r="J589" s="232" t="s">
        <v>396</v>
      </c>
      <c r="K589" s="228" t="s">
        <v>712</v>
      </c>
      <c r="L589" s="229" t="s">
        <v>689</v>
      </c>
      <c r="M589" s="229" t="s">
        <v>713</v>
      </c>
    </row>
    <row r="590" spans="1:13" s="230" customFormat="1" ht="45" customHeight="1">
      <c r="A590" s="221">
        <v>1</v>
      </c>
      <c r="B590" s="231" t="s">
        <v>2033</v>
      </c>
      <c r="C590" s="232" t="s">
        <v>2034</v>
      </c>
      <c r="D590" s="232" t="s">
        <v>310</v>
      </c>
      <c r="E590" s="232" t="s">
        <v>184</v>
      </c>
      <c r="F590" s="225">
        <v>42917</v>
      </c>
      <c r="G590" s="226">
        <v>396</v>
      </c>
      <c r="H590" s="227">
        <v>1</v>
      </c>
      <c r="I590" s="226"/>
      <c r="J590" s="232" t="s">
        <v>395</v>
      </c>
      <c r="K590" s="228" t="s">
        <v>712</v>
      </c>
      <c r="L590" s="229" t="s">
        <v>689</v>
      </c>
      <c r="M590" s="229" t="s">
        <v>713</v>
      </c>
    </row>
    <row r="591" spans="1:13" s="230" customFormat="1" ht="45" customHeight="1">
      <c r="A591" s="221">
        <v>1</v>
      </c>
      <c r="B591" s="231" t="s">
        <v>42</v>
      </c>
      <c r="C591" s="232" t="s">
        <v>27</v>
      </c>
      <c r="D591" s="232" t="s">
        <v>191</v>
      </c>
      <c r="E591" s="232" t="s">
        <v>186</v>
      </c>
      <c r="F591" s="225">
        <v>33882</v>
      </c>
      <c r="G591" s="226">
        <v>443.6</v>
      </c>
      <c r="H591" s="227">
        <v>1</v>
      </c>
      <c r="I591" s="226"/>
      <c r="J591" s="232" t="s">
        <v>396</v>
      </c>
      <c r="K591" s="228" t="s">
        <v>712</v>
      </c>
      <c r="L591" s="229" t="s">
        <v>689</v>
      </c>
      <c r="M591" s="229" t="s">
        <v>713</v>
      </c>
    </row>
    <row r="592" spans="1:13" s="230" customFormat="1" ht="45" customHeight="1">
      <c r="A592" s="221">
        <v>1</v>
      </c>
      <c r="B592" s="231" t="s">
        <v>28</v>
      </c>
      <c r="C592" s="232" t="s">
        <v>27</v>
      </c>
      <c r="D592" s="232" t="s">
        <v>134</v>
      </c>
      <c r="E592" s="232" t="s">
        <v>115</v>
      </c>
      <c r="F592" s="225">
        <v>34700</v>
      </c>
      <c r="G592" s="226">
        <v>521.72</v>
      </c>
      <c r="H592" s="227">
        <v>1</v>
      </c>
      <c r="I592" s="226"/>
      <c r="J592" s="249" t="s">
        <v>396</v>
      </c>
      <c r="K592" s="228" t="s">
        <v>712</v>
      </c>
      <c r="L592" s="229" t="s">
        <v>689</v>
      </c>
      <c r="M592" s="229" t="s">
        <v>713</v>
      </c>
    </row>
    <row r="593" spans="1:13" s="230" customFormat="1" ht="45" customHeight="1">
      <c r="A593" s="221">
        <v>1</v>
      </c>
      <c r="B593" s="231" t="s">
        <v>1089</v>
      </c>
      <c r="C593" s="223" t="s">
        <v>27</v>
      </c>
      <c r="D593" s="232" t="s">
        <v>134</v>
      </c>
      <c r="E593" s="232" t="s">
        <v>118</v>
      </c>
      <c r="F593" s="225">
        <v>41792</v>
      </c>
      <c r="G593" s="226">
        <v>521.72</v>
      </c>
      <c r="H593" s="227">
        <v>1</v>
      </c>
      <c r="I593" s="257"/>
      <c r="J593" s="223" t="s">
        <v>396</v>
      </c>
      <c r="K593" s="228" t="s">
        <v>712</v>
      </c>
      <c r="L593" s="229" t="s">
        <v>689</v>
      </c>
      <c r="M593" s="229" t="s">
        <v>713</v>
      </c>
    </row>
    <row r="594" spans="1:13" s="230" customFormat="1" ht="45" customHeight="1">
      <c r="A594" s="221">
        <v>1</v>
      </c>
      <c r="B594" s="231" t="s">
        <v>31</v>
      </c>
      <c r="C594" s="232" t="s">
        <v>1241</v>
      </c>
      <c r="D594" s="232" t="s">
        <v>134</v>
      </c>
      <c r="E594" s="232" t="s">
        <v>186</v>
      </c>
      <c r="F594" s="225">
        <v>34700</v>
      </c>
      <c r="G594" s="226">
        <v>521.72</v>
      </c>
      <c r="H594" s="227">
        <v>1</v>
      </c>
      <c r="I594" s="226"/>
      <c r="J594" s="232" t="s">
        <v>396</v>
      </c>
      <c r="K594" s="228" t="s">
        <v>712</v>
      </c>
      <c r="L594" s="229" t="s">
        <v>689</v>
      </c>
      <c r="M594" s="229" t="s">
        <v>713</v>
      </c>
    </row>
    <row r="595" spans="1:13" s="230" customFormat="1" ht="45" customHeight="1">
      <c r="A595" s="221">
        <v>1</v>
      </c>
      <c r="B595" s="231" t="s">
        <v>69</v>
      </c>
      <c r="C595" s="232" t="s">
        <v>27</v>
      </c>
      <c r="D595" s="232" t="s">
        <v>121</v>
      </c>
      <c r="E595" s="232" t="s">
        <v>186</v>
      </c>
      <c r="F595" s="225">
        <v>31778</v>
      </c>
      <c r="G595" s="226">
        <v>490.6</v>
      </c>
      <c r="H595" s="227">
        <v>1</v>
      </c>
      <c r="I595" s="226"/>
      <c r="J595" s="232" t="s">
        <v>396</v>
      </c>
      <c r="K595" s="228" t="s">
        <v>712</v>
      </c>
      <c r="L595" s="229" t="s">
        <v>689</v>
      </c>
      <c r="M595" s="229" t="s">
        <v>713</v>
      </c>
    </row>
    <row r="596" spans="1:13" s="230" customFormat="1" ht="45" customHeight="1">
      <c r="A596" s="221">
        <v>1</v>
      </c>
      <c r="B596" s="231" t="s">
        <v>36</v>
      </c>
      <c r="C596" s="232" t="s">
        <v>27</v>
      </c>
      <c r="D596" s="232" t="s">
        <v>121</v>
      </c>
      <c r="E596" s="232" t="s">
        <v>115</v>
      </c>
      <c r="F596" s="225">
        <v>33651</v>
      </c>
      <c r="G596" s="226">
        <v>490.6</v>
      </c>
      <c r="H596" s="227">
        <v>1</v>
      </c>
      <c r="I596" s="226"/>
      <c r="J596" s="232" t="s">
        <v>396</v>
      </c>
      <c r="K596" s="228" t="s">
        <v>712</v>
      </c>
      <c r="L596" s="229" t="s">
        <v>689</v>
      </c>
      <c r="M596" s="229" t="s">
        <v>713</v>
      </c>
    </row>
    <row r="597" spans="1:13" s="230" customFormat="1" ht="45" customHeight="1">
      <c r="A597" s="221">
        <v>1</v>
      </c>
      <c r="B597" s="231" t="s">
        <v>391</v>
      </c>
      <c r="C597" s="232" t="s">
        <v>1241</v>
      </c>
      <c r="D597" s="232" t="s">
        <v>154</v>
      </c>
      <c r="E597" s="232" t="s">
        <v>186</v>
      </c>
      <c r="F597" s="225">
        <v>33270</v>
      </c>
      <c r="G597" s="226">
        <v>788.29</v>
      </c>
      <c r="H597" s="227">
        <v>1</v>
      </c>
      <c r="I597" s="226"/>
      <c r="J597" s="232" t="s">
        <v>395</v>
      </c>
      <c r="K597" s="228" t="s">
        <v>712</v>
      </c>
      <c r="L597" s="229" t="s">
        <v>689</v>
      </c>
      <c r="M597" s="229" t="s">
        <v>713</v>
      </c>
    </row>
    <row r="598" spans="1:13" s="230" customFormat="1" ht="45" customHeight="1">
      <c r="A598" s="221">
        <v>1</v>
      </c>
      <c r="B598" s="231" t="s">
        <v>38</v>
      </c>
      <c r="C598" s="232" t="s">
        <v>1241</v>
      </c>
      <c r="D598" s="232" t="s">
        <v>191</v>
      </c>
      <c r="E598" s="232" t="s">
        <v>216</v>
      </c>
      <c r="F598" s="225">
        <v>33270</v>
      </c>
      <c r="G598" s="226">
        <v>443.6</v>
      </c>
      <c r="H598" s="227">
        <v>1</v>
      </c>
      <c r="I598" s="226"/>
      <c r="J598" s="232" t="s">
        <v>396</v>
      </c>
      <c r="K598" s="228" t="s">
        <v>712</v>
      </c>
      <c r="L598" s="229" t="s">
        <v>689</v>
      </c>
      <c r="M598" s="229" t="s">
        <v>713</v>
      </c>
    </row>
    <row r="599" spans="1:13" s="230" customFormat="1" ht="45" customHeight="1">
      <c r="A599" s="221">
        <v>1</v>
      </c>
      <c r="B599" s="231" t="s">
        <v>695</v>
      </c>
      <c r="C599" s="232" t="s">
        <v>27</v>
      </c>
      <c r="D599" s="232" t="s">
        <v>191</v>
      </c>
      <c r="E599" s="232" t="s">
        <v>115</v>
      </c>
      <c r="F599" s="225">
        <v>34865</v>
      </c>
      <c r="G599" s="226">
        <v>443.6</v>
      </c>
      <c r="H599" s="227">
        <v>1</v>
      </c>
      <c r="I599" s="226"/>
      <c r="J599" s="232" t="s">
        <v>396</v>
      </c>
      <c r="K599" s="228" t="s">
        <v>712</v>
      </c>
      <c r="L599" s="229" t="s">
        <v>689</v>
      </c>
      <c r="M599" s="229" t="s">
        <v>713</v>
      </c>
    </row>
    <row r="600" spans="1:13" s="230" customFormat="1" ht="45" customHeight="1">
      <c r="A600" s="221">
        <v>1</v>
      </c>
      <c r="B600" s="231" t="s">
        <v>2035</v>
      </c>
      <c r="C600" s="232" t="s">
        <v>27</v>
      </c>
      <c r="D600" s="232" t="s">
        <v>134</v>
      </c>
      <c r="E600" s="232" t="s">
        <v>184</v>
      </c>
      <c r="F600" s="225">
        <v>43191</v>
      </c>
      <c r="G600" s="226">
        <v>380</v>
      </c>
      <c r="H600" s="227">
        <v>1</v>
      </c>
      <c r="I600" s="226"/>
      <c r="J600" s="232" t="s">
        <v>396</v>
      </c>
      <c r="K600" s="229" t="s">
        <v>712</v>
      </c>
      <c r="L600" s="229" t="s">
        <v>689</v>
      </c>
      <c r="M600" s="229" t="s">
        <v>713</v>
      </c>
    </row>
    <row r="601" spans="1:13" s="230" customFormat="1" ht="45" customHeight="1">
      <c r="A601" s="221">
        <v>1</v>
      </c>
      <c r="B601" s="231" t="s">
        <v>471</v>
      </c>
      <c r="C601" s="232" t="s">
        <v>1243</v>
      </c>
      <c r="D601" s="232" t="s">
        <v>116</v>
      </c>
      <c r="E601" s="232" t="s">
        <v>92</v>
      </c>
      <c r="F601" s="225">
        <v>40057</v>
      </c>
      <c r="G601" s="226">
        <v>589.27</v>
      </c>
      <c r="H601" s="227">
        <v>1</v>
      </c>
      <c r="I601" s="226"/>
      <c r="J601" s="232" t="s">
        <v>396</v>
      </c>
      <c r="K601" s="228" t="s">
        <v>712</v>
      </c>
      <c r="L601" s="229" t="s">
        <v>689</v>
      </c>
      <c r="M601" s="229" t="s">
        <v>713</v>
      </c>
    </row>
    <row r="602" spans="1:13" s="230" customFormat="1" ht="45" customHeight="1">
      <c r="A602" s="221">
        <v>1</v>
      </c>
      <c r="B602" s="231" t="s">
        <v>141</v>
      </c>
      <c r="C602" s="232" t="s">
        <v>1244</v>
      </c>
      <c r="D602" s="232" t="s">
        <v>144</v>
      </c>
      <c r="E602" s="232" t="s">
        <v>92</v>
      </c>
      <c r="F602" s="225">
        <v>30781</v>
      </c>
      <c r="G602" s="226">
        <v>2380.77</v>
      </c>
      <c r="H602" s="227">
        <v>1</v>
      </c>
      <c r="I602" s="289"/>
      <c r="J602" s="232" t="s">
        <v>395</v>
      </c>
      <c r="K602" s="228" t="s">
        <v>712</v>
      </c>
      <c r="L602" s="229" t="s">
        <v>689</v>
      </c>
      <c r="M602" s="229" t="s">
        <v>713</v>
      </c>
    </row>
    <row r="603" spans="1:13" s="230" customFormat="1" ht="45" customHeight="1">
      <c r="A603" s="221">
        <v>1</v>
      </c>
      <c r="B603" s="231" t="s">
        <v>1245</v>
      </c>
      <c r="C603" s="232" t="s">
        <v>185</v>
      </c>
      <c r="D603" s="232" t="s">
        <v>134</v>
      </c>
      <c r="E603" s="232" t="s">
        <v>1699</v>
      </c>
      <c r="F603" s="225">
        <v>42023</v>
      </c>
      <c r="G603" s="226">
        <v>521.72</v>
      </c>
      <c r="H603" s="227">
        <v>1</v>
      </c>
      <c r="I603" s="289"/>
      <c r="J603" s="249" t="s">
        <v>396</v>
      </c>
      <c r="K603" s="228" t="s">
        <v>712</v>
      </c>
      <c r="L603" s="229" t="s">
        <v>689</v>
      </c>
      <c r="M603" s="229" t="s">
        <v>150</v>
      </c>
    </row>
    <row r="604" spans="1:13" s="230" customFormat="1" ht="45" customHeight="1">
      <c r="A604" s="221">
        <v>1</v>
      </c>
      <c r="B604" s="231" t="s">
        <v>406</v>
      </c>
      <c r="C604" s="232" t="s">
        <v>890</v>
      </c>
      <c r="D604" s="232" t="s">
        <v>191</v>
      </c>
      <c r="E604" s="232" t="s">
        <v>92</v>
      </c>
      <c r="F604" s="225">
        <v>40057</v>
      </c>
      <c r="G604" s="226">
        <v>443.6</v>
      </c>
      <c r="H604" s="227">
        <v>1</v>
      </c>
      <c r="I604" s="226"/>
      <c r="J604" s="249" t="s">
        <v>396</v>
      </c>
      <c r="K604" s="228" t="s">
        <v>712</v>
      </c>
      <c r="L604" s="229" t="s">
        <v>689</v>
      </c>
      <c r="M604" s="229" t="s">
        <v>713</v>
      </c>
    </row>
    <row r="605" spans="1:13" s="230" customFormat="1" ht="45" customHeight="1">
      <c r="A605" s="221">
        <v>1</v>
      </c>
      <c r="B605" s="231" t="s">
        <v>1588</v>
      </c>
      <c r="C605" s="232" t="s">
        <v>696</v>
      </c>
      <c r="D605" s="232" t="s">
        <v>134</v>
      </c>
      <c r="E605" s="232" t="s">
        <v>184</v>
      </c>
      <c r="F605" s="225">
        <v>42411</v>
      </c>
      <c r="G605" s="226">
        <v>380</v>
      </c>
      <c r="H605" s="227">
        <v>1</v>
      </c>
      <c r="I605" s="225"/>
      <c r="J605" s="249" t="s">
        <v>396</v>
      </c>
      <c r="K605" s="228" t="s">
        <v>712</v>
      </c>
      <c r="L605" s="229" t="s">
        <v>689</v>
      </c>
      <c r="M605" s="229" t="s">
        <v>713</v>
      </c>
    </row>
    <row r="606" spans="1:13" s="230" customFormat="1" ht="45" customHeight="1">
      <c r="A606" s="221">
        <v>1</v>
      </c>
      <c r="B606" s="231" t="s">
        <v>1590</v>
      </c>
      <c r="C606" s="232" t="s">
        <v>696</v>
      </c>
      <c r="D606" s="232" t="s">
        <v>134</v>
      </c>
      <c r="E606" s="232" t="s">
        <v>2036</v>
      </c>
      <c r="F606" s="225">
        <v>42404</v>
      </c>
      <c r="G606" s="226">
        <v>380</v>
      </c>
      <c r="H606" s="227">
        <v>1</v>
      </c>
      <c r="I606" s="225"/>
      <c r="J606" s="223" t="s">
        <v>396</v>
      </c>
      <c r="K606" s="228" t="s">
        <v>712</v>
      </c>
      <c r="L606" s="229" t="s">
        <v>689</v>
      </c>
      <c r="M606" s="229" t="s">
        <v>713</v>
      </c>
    </row>
    <row r="607" spans="1:13" s="230" customFormat="1" ht="45" customHeight="1">
      <c r="A607" s="221">
        <v>1</v>
      </c>
      <c r="B607" s="231" t="s">
        <v>1246</v>
      </c>
      <c r="C607" s="232" t="s">
        <v>696</v>
      </c>
      <c r="D607" s="232" t="s">
        <v>112</v>
      </c>
      <c r="E607" s="232" t="s">
        <v>1135</v>
      </c>
      <c r="F607" s="225">
        <v>32426</v>
      </c>
      <c r="G607" s="226">
        <v>641.11</v>
      </c>
      <c r="H607" s="227">
        <v>1</v>
      </c>
      <c r="I607" s="226"/>
      <c r="J607" s="223" t="s">
        <v>396</v>
      </c>
      <c r="K607" s="228" t="s">
        <v>712</v>
      </c>
      <c r="L607" s="229" t="s">
        <v>689</v>
      </c>
      <c r="M607" s="229" t="s">
        <v>713</v>
      </c>
    </row>
    <row r="608" spans="1:13" s="230" customFormat="1" ht="45" customHeight="1">
      <c r="A608" s="221">
        <v>1</v>
      </c>
      <c r="B608" s="231" t="s">
        <v>330</v>
      </c>
      <c r="C608" s="232" t="s">
        <v>696</v>
      </c>
      <c r="D608" s="232" t="s">
        <v>121</v>
      </c>
      <c r="E608" s="232" t="s">
        <v>518</v>
      </c>
      <c r="F608" s="225">
        <v>39471</v>
      </c>
      <c r="G608" s="226">
        <v>490.6</v>
      </c>
      <c r="H608" s="227">
        <v>1</v>
      </c>
      <c r="I608" s="226"/>
      <c r="J608" s="249" t="s">
        <v>396</v>
      </c>
      <c r="K608" s="228" t="s">
        <v>712</v>
      </c>
      <c r="L608" s="229" t="s">
        <v>689</v>
      </c>
      <c r="M608" s="229" t="s">
        <v>713</v>
      </c>
    </row>
    <row r="609" spans="1:13" s="230" customFormat="1" ht="45" customHeight="1">
      <c r="A609" s="221">
        <v>1</v>
      </c>
      <c r="B609" s="231" t="s">
        <v>891</v>
      </c>
      <c r="C609" s="232" t="s">
        <v>696</v>
      </c>
      <c r="D609" s="232" t="s">
        <v>134</v>
      </c>
      <c r="E609" s="232" t="s">
        <v>1247</v>
      </c>
      <c r="F609" s="225">
        <v>41281</v>
      </c>
      <c r="G609" s="226">
        <v>521.72</v>
      </c>
      <c r="H609" s="227">
        <v>1</v>
      </c>
      <c r="I609" s="226"/>
      <c r="J609" s="249" t="s">
        <v>396</v>
      </c>
      <c r="K609" s="249" t="s">
        <v>712</v>
      </c>
      <c r="L609" s="229" t="s">
        <v>689</v>
      </c>
      <c r="M609" s="229" t="s">
        <v>713</v>
      </c>
    </row>
    <row r="610" spans="1:13" s="230" customFormat="1" ht="45" customHeight="1">
      <c r="A610" s="221">
        <v>1</v>
      </c>
      <c r="B610" s="231" t="s">
        <v>345</v>
      </c>
      <c r="C610" s="232" t="s">
        <v>696</v>
      </c>
      <c r="D610" s="232" t="s">
        <v>310</v>
      </c>
      <c r="E610" s="232" t="s">
        <v>118</v>
      </c>
      <c r="F610" s="225">
        <v>38992</v>
      </c>
      <c r="G610" s="226">
        <v>397.27</v>
      </c>
      <c r="H610" s="227">
        <v>1</v>
      </c>
      <c r="I610" s="226"/>
      <c r="J610" s="249" t="s">
        <v>396</v>
      </c>
      <c r="K610" s="228" t="s">
        <v>712</v>
      </c>
      <c r="L610" s="229" t="s">
        <v>689</v>
      </c>
      <c r="M610" s="229" t="s">
        <v>713</v>
      </c>
    </row>
    <row r="611" spans="1:13" s="230" customFormat="1" ht="45" customHeight="1">
      <c r="A611" s="221">
        <v>1</v>
      </c>
      <c r="B611" s="231" t="s">
        <v>18</v>
      </c>
      <c r="C611" s="232" t="s">
        <v>696</v>
      </c>
      <c r="D611" s="232" t="s">
        <v>134</v>
      </c>
      <c r="E611" s="232" t="s">
        <v>115</v>
      </c>
      <c r="F611" s="225">
        <v>33360</v>
      </c>
      <c r="G611" s="226">
        <v>521.72</v>
      </c>
      <c r="H611" s="227">
        <v>1</v>
      </c>
      <c r="I611" s="226"/>
      <c r="J611" s="249" t="s">
        <v>396</v>
      </c>
      <c r="K611" s="228" t="s">
        <v>712</v>
      </c>
      <c r="L611" s="229" t="s">
        <v>689</v>
      </c>
      <c r="M611" s="229" t="s">
        <v>713</v>
      </c>
    </row>
    <row r="612" spans="1:13" s="230" customFormat="1" ht="45" customHeight="1">
      <c r="A612" s="221">
        <v>1</v>
      </c>
      <c r="B612" s="231" t="s">
        <v>288</v>
      </c>
      <c r="C612" s="232" t="s">
        <v>697</v>
      </c>
      <c r="D612" s="232" t="s">
        <v>191</v>
      </c>
      <c r="E612" s="232" t="s">
        <v>115</v>
      </c>
      <c r="F612" s="225">
        <v>39022</v>
      </c>
      <c r="G612" s="226">
        <v>443.6</v>
      </c>
      <c r="H612" s="227">
        <v>1</v>
      </c>
      <c r="I612" s="226"/>
      <c r="J612" s="232" t="s">
        <v>396</v>
      </c>
      <c r="K612" s="228" t="s">
        <v>712</v>
      </c>
      <c r="L612" s="229" t="s">
        <v>689</v>
      </c>
      <c r="M612" s="229" t="s">
        <v>713</v>
      </c>
    </row>
    <row r="613" spans="1:13" s="230" customFormat="1" ht="45" customHeight="1">
      <c r="A613" s="221">
        <v>1</v>
      </c>
      <c r="B613" s="231" t="s">
        <v>208</v>
      </c>
      <c r="C613" s="232" t="s">
        <v>697</v>
      </c>
      <c r="D613" s="232" t="s">
        <v>310</v>
      </c>
      <c r="E613" s="232" t="s">
        <v>115</v>
      </c>
      <c r="F613" s="225">
        <v>40057</v>
      </c>
      <c r="G613" s="226">
        <v>400</v>
      </c>
      <c r="H613" s="227">
        <v>1</v>
      </c>
      <c r="I613" s="226"/>
      <c r="J613" s="249" t="s">
        <v>395</v>
      </c>
      <c r="K613" s="249" t="s">
        <v>712</v>
      </c>
      <c r="L613" s="229" t="s">
        <v>689</v>
      </c>
      <c r="M613" s="229" t="s">
        <v>713</v>
      </c>
    </row>
    <row r="614" spans="1:13" s="230" customFormat="1" ht="45" customHeight="1">
      <c r="A614" s="221">
        <v>1</v>
      </c>
      <c r="B614" s="231" t="s">
        <v>34</v>
      </c>
      <c r="C614" s="232" t="s">
        <v>697</v>
      </c>
      <c r="D614" s="232" t="s">
        <v>121</v>
      </c>
      <c r="E614" s="232" t="s">
        <v>92</v>
      </c>
      <c r="F614" s="225">
        <v>29677</v>
      </c>
      <c r="G614" s="226">
        <v>490.6</v>
      </c>
      <c r="H614" s="227">
        <v>1</v>
      </c>
      <c r="I614" s="226"/>
      <c r="J614" s="232" t="s">
        <v>396</v>
      </c>
      <c r="K614" s="228" t="s">
        <v>712</v>
      </c>
      <c r="L614" s="229" t="s">
        <v>689</v>
      </c>
      <c r="M614" s="229" t="s">
        <v>713</v>
      </c>
    </row>
    <row r="615" spans="1:13" s="230" customFormat="1" ht="45" customHeight="1">
      <c r="A615" s="221">
        <v>1</v>
      </c>
      <c r="B615" s="231" t="s">
        <v>30</v>
      </c>
      <c r="C615" s="232" t="s">
        <v>25</v>
      </c>
      <c r="D615" s="232" t="s">
        <v>134</v>
      </c>
      <c r="E615" s="232" t="s">
        <v>186</v>
      </c>
      <c r="F615" s="225">
        <v>29528</v>
      </c>
      <c r="G615" s="226">
        <v>521.72</v>
      </c>
      <c r="H615" s="227">
        <v>1</v>
      </c>
      <c r="I615" s="226"/>
      <c r="J615" s="249" t="s">
        <v>396</v>
      </c>
      <c r="K615" s="228" t="s">
        <v>712</v>
      </c>
      <c r="L615" s="229" t="s">
        <v>689</v>
      </c>
      <c r="M615" s="229" t="s">
        <v>713</v>
      </c>
    </row>
    <row r="616" spans="1:13" s="230" customFormat="1" ht="45" customHeight="1">
      <c r="A616" s="221">
        <v>1</v>
      </c>
      <c r="B616" s="231" t="s">
        <v>35</v>
      </c>
      <c r="C616" s="232" t="s">
        <v>1248</v>
      </c>
      <c r="D616" s="232" t="s">
        <v>121</v>
      </c>
      <c r="E616" s="232" t="s">
        <v>115</v>
      </c>
      <c r="F616" s="225">
        <v>31656</v>
      </c>
      <c r="G616" s="226">
        <v>490.6</v>
      </c>
      <c r="H616" s="227">
        <v>1</v>
      </c>
      <c r="I616" s="226"/>
      <c r="J616" s="249" t="s">
        <v>396</v>
      </c>
      <c r="K616" s="228" t="s">
        <v>712</v>
      </c>
      <c r="L616" s="229" t="s">
        <v>689</v>
      </c>
      <c r="M616" s="229" t="s">
        <v>713</v>
      </c>
    </row>
    <row r="617" spans="1:13" s="230" customFormat="1" ht="45" customHeight="1">
      <c r="A617" s="221">
        <v>1</v>
      </c>
      <c r="B617" s="231" t="s">
        <v>1586</v>
      </c>
      <c r="C617" s="232" t="s">
        <v>25</v>
      </c>
      <c r="D617" s="232" t="s">
        <v>2037</v>
      </c>
      <c r="E617" s="232" t="s">
        <v>458</v>
      </c>
      <c r="F617" s="225">
        <v>42401</v>
      </c>
      <c r="G617" s="226">
        <v>443.6</v>
      </c>
      <c r="H617" s="227">
        <v>1</v>
      </c>
      <c r="I617" s="226"/>
      <c r="J617" s="223" t="s">
        <v>396</v>
      </c>
      <c r="K617" s="228" t="s">
        <v>712</v>
      </c>
      <c r="L617" s="229" t="s">
        <v>689</v>
      </c>
      <c r="M617" s="229" t="s">
        <v>150</v>
      </c>
    </row>
    <row r="618" spans="1:13" s="230" customFormat="1" ht="45" customHeight="1">
      <c r="A618" s="221">
        <v>1</v>
      </c>
      <c r="B618" s="231" t="s">
        <v>892</v>
      </c>
      <c r="C618" s="232" t="s">
        <v>25</v>
      </c>
      <c r="D618" s="232" t="s">
        <v>121</v>
      </c>
      <c r="E618" s="232" t="s">
        <v>186</v>
      </c>
      <c r="F618" s="225">
        <v>30606</v>
      </c>
      <c r="G618" s="226">
        <v>490.6</v>
      </c>
      <c r="H618" s="227">
        <v>1</v>
      </c>
      <c r="I618" s="226"/>
      <c r="J618" s="249" t="s">
        <v>396</v>
      </c>
      <c r="K618" s="228" t="s">
        <v>712</v>
      </c>
      <c r="L618" s="229" t="s">
        <v>689</v>
      </c>
      <c r="M618" s="229" t="s">
        <v>713</v>
      </c>
    </row>
    <row r="619" spans="1:13" s="230" customFormat="1" ht="45" customHeight="1">
      <c r="A619" s="221">
        <v>1</v>
      </c>
      <c r="B619" s="231" t="s">
        <v>33</v>
      </c>
      <c r="C619" s="232" t="s">
        <v>25</v>
      </c>
      <c r="D619" s="232" t="s">
        <v>121</v>
      </c>
      <c r="E619" s="232" t="s">
        <v>92</v>
      </c>
      <c r="F619" s="225">
        <v>30074</v>
      </c>
      <c r="G619" s="226">
        <v>490.6</v>
      </c>
      <c r="H619" s="227">
        <v>1</v>
      </c>
      <c r="I619" s="226"/>
      <c r="J619" s="249" t="s">
        <v>396</v>
      </c>
      <c r="K619" s="228" t="s">
        <v>712</v>
      </c>
      <c r="L619" s="229" t="s">
        <v>689</v>
      </c>
      <c r="M619" s="229" t="s">
        <v>713</v>
      </c>
    </row>
    <row r="620" spans="1:13" s="230" customFormat="1" ht="45" customHeight="1">
      <c r="A620" s="221">
        <v>1</v>
      </c>
      <c r="B620" s="231" t="s">
        <v>1249</v>
      </c>
      <c r="C620" s="232" t="s">
        <v>25</v>
      </c>
      <c r="D620" s="232" t="s">
        <v>121</v>
      </c>
      <c r="E620" s="232" t="s">
        <v>115</v>
      </c>
      <c r="F620" s="225">
        <v>38391</v>
      </c>
      <c r="G620" s="226">
        <v>490.6</v>
      </c>
      <c r="H620" s="227">
        <v>1</v>
      </c>
      <c r="I620" s="226"/>
      <c r="J620" s="249" t="s">
        <v>396</v>
      </c>
      <c r="K620" s="228" t="s">
        <v>712</v>
      </c>
      <c r="L620" s="229" t="s">
        <v>689</v>
      </c>
      <c r="M620" s="229" t="s">
        <v>713</v>
      </c>
    </row>
    <row r="621" spans="1:13" s="230" customFormat="1" ht="45" customHeight="1">
      <c r="A621" s="221">
        <v>1</v>
      </c>
      <c r="B621" s="231" t="s">
        <v>39</v>
      </c>
      <c r="C621" s="232" t="s">
        <v>1250</v>
      </c>
      <c r="D621" s="232" t="s">
        <v>191</v>
      </c>
      <c r="E621" s="232" t="s">
        <v>1201</v>
      </c>
      <c r="F621" s="225">
        <v>31810</v>
      </c>
      <c r="G621" s="226">
        <v>443.6</v>
      </c>
      <c r="H621" s="227">
        <v>1</v>
      </c>
      <c r="I621" s="226"/>
      <c r="J621" s="249" t="s">
        <v>396</v>
      </c>
      <c r="K621" s="228" t="s">
        <v>712</v>
      </c>
      <c r="L621" s="229" t="s">
        <v>689</v>
      </c>
      <c r="M621" s="229" t="s">
        <v>713</v>
      </c>
    </row>
    <row r="622" spans="1:13" s="230" customFormat="1" ht="45" customHeight="1">
      <c r="A622" s="221">
        <v>1</v>
      </c>
      <c r="B622" s="231" t="s">
        <v>41</v>
      </c>
      <c r="C622" s="232" t="s">
        <v>1250</v>
      </c>
      <c r="D622" s="232" t="s">
        <v>116</v>
      </c>
      <c r="E622" s="232" t="s">
        <v>92</v>
      </c>
      <c r="F622" s="225">
        <v>34477</v>
      </c>
      <c r="G622" s="226">
        <v>589.27</v>
      </c>
      <c r="H622" s="227">
        <v>1</v>
      </c>
      <c r="I622" s="226"/>
      <c r="J622" s="249" t="s">
        <v>396</v>
      </c>
      <c r="K622" s="228" t="s">
        <v>712</v>
      </c>
      <c r="L622" s="229" t="s">
        <v>689</v>
      </c>
      <c r="M622" s="229" t="s">
        <v>713</v>
      </c>
    </row>
    <row r="623" spans="1:13" s="230" customFormat="1" ht="45" customHeight="1">
      <c r="A623" s="221">
        <v>1</v>
      </c>
      <c r="B623" s="231" t="s">
        <v>43</v>
      </c>
      <c r="C623" s="232" t="s">
        <v>1251</v>
      </c>
      <c r="D623" s="232" t="s">
        <v>310</v>
      </c>
      <c r="E623" s="232" t="s">
        <v>115</v>
      </c>
      <c r="F623" s="225">
        <v>33490</v>
      </c>
      <c r="G623" s="226">
        <v>397.27</v>
      </c>
      <c r="H623" s="227">
        <v>1</v>
      </c>
      <c r="I623" s="226"/>
      <c r="J623" s="249" t="s">
        <v>396</v>
      </c>
      <c r="K623" s="228" t="s">
        <v>712</v>
      </c>
      <c r="L623" s="229" t="s">
        <v>689</v>
      </c>
      <c r="M623" s="229" t="s">
        <v>713</v>
      </c>
    </row>
    <row r="624" spans="1:13" s="230" customFormat="1" ht="45" customHeight="1">
      <c r="A624" s="221">
        <v>1</v>
      </c>
      <c r="B624" s="231" t="s">
        <v>346</v>
      </c>
      <c r="C624" s="232" t="s">
        <v>25</v>
      </c>
      <c r="D624" s="232" t="s">
        <v>116</v>
      </c>
      <c r="E624" s="232" t="s">
        <v>1201</v>
      </c>
      <c r="F624" s="225">
        <v>38992</v>
      </c>
      <c r="G624" s="226">
        <v>589.27</v>
      </c>
      <c r="H624" s="227">
        <v>1</v>
      </c>
      <c r="I624" s="226"/>
      <c r="J624" s="249" t="s">
        <v>396</v>
      </c>
      <c r="K624" s="228" t="s">
        <v>712</v>
      </c>
      <c r="L624" s="229" t="s">
        <v>689</v>
      </c>
      <c r="M624" s="229" t="s">
        <v>713</v>
      </c>
    </row>
    <row r="625" spans="1:13" s="230" customFormat="1" ht="45" customHeight="1">
      <c r="A625" s="221">
        <v>1</v>
      </c>
      <c r="B625" s="231" t="s">
        <v>298</v>
      </c>
      <c r="C625" s="232" t="s">
        <v>1250</v>
      </c>
      <c r="D625" s="232" t="s">
        <v>112</v>
      </c>
      <c r="E625" s="232" t="s">
        <v>518</v>
      </c>
      <c r="F625" s="225">
        <v>38899</v>
      </c>
      <c r="G625" s="226">
        <v>641.11</v>
      </c>
      <c r="H625" s="227">
        <v>1</v>
      </c>
      <c r="I625" s="226"/>
      <c r="J625" s="249" t="s">
        <v>396</v>
      </c>
      <c r="K625" s="228" t="s">
        <v>712</v>
      </c>
      <c r="L625" s="229" t="s">
        <v>689</v>
      </c>
      <c r="M625" s="229" t="s">
        <v>713</v>
      </c>
    </row>
    <row r="626" spans="1:13" s="230" customFormat="1" ht="45" customHeight="1">
      <c r="A626" s="221">
        <v>1</v>
      </c>
      <c r="B626" s="231" t="s">
        <v>403</v>
      </c>
      <c r="C626" s="232" t="s">
        <v>25</v>
      </c>
      <c r="D626" s="232" t="s">
        <v>191</v>
      </c>
      <c r="E626" s="232" t="s">
        <v>92</v>
      </c>
      <c r="F626" s="225">
        <v>40057</v>
      </c>
      <c r="G626" s="226">
        <v>443.6</v>
      </c>
      <c r="H626" s="227">
        <v>1</v>
      </c>
      <c r="I626" s="226"/>
      <c r="J626" s="249" t="s">
        <v>396</v>
      </c>
      <c r="K626" s="249" t="s">
        <v>712</v>
      </c>
      <c r="L626" s="229" t="s">
        <v>689</v>
      </c>
      <c r="M626" s="229" t="s">
        <v>713</v>
      </c>
    </row>
    <row r="627" spans="1:13" s="230" customFormat="1" ht="45" customHeight="1">
      <c r="A627" s="221">
        <v>1</v>
      </c>
      <c r="B627" s="231" t="s">
        <v>699</v>
      </c>
      <c r="C627" s="232" t="s">
        <v>25</v>
      </c>
      <c r="D627" s="232" t="s">
        <v>310</v>
      </c>
      <c r="E627" s="232" t="s">
        <v>95</v>
      </c>
      <c r="F627" s="225">
        <v>40428</v>
      </c>
      <c r="G627" s="226">
        <v>350</v>
      </c>
      <c r="H627" s="227">
        <v>1</v>
      </c>
      <c r="I627" s="226"/>
      <c r="J627" s="249" t="s">
        <v>396</v>
      </c>
      <c r="K627" s="249" t="s">
        <v>712</v>
      </c>
      <c r="L627" s="229" t="s">
        <v>689</v>
      </c>
      <c r="M627" s="229" t="s">
        <v>713</v>
      </c>
    </row>
    <row r="628" spans="1:13" s="230" customFormat="1" ht="45" customHeight="1">
      <c r="A628" s="221">
        <v>1</v>
      </c>
      <c r="B628" s="231" t="s">
        <v>274</v>
      </c>
      <c r="C628" s="232" t="s">
        <v>25</v>
      </c>
      <c r="D628" s="232" t="s">
        <v>134</v>
      </c>
      <c r="E628" s="232" t="s">
        <v>2038</v>
      </c>
      <c r="F628" s="225">
        <v>39125</v>
      </c>
      <c r="G628" s="226">
        <v>521.72</v>
      </c>
      <c r="H628" s="227" t="s">
        <v>102</v>
      </c>
      <c r="I628" s="226"/>
      <c r="J628" s="249" t="s">
        <v>396</v>
      </c>
      <c r="K628" s="249" t="s">
        <v>712</v>
      </c>
      <c r="L628" s="229" t="s">
        <v>689</v>
      </c>
      <c r="M628" s="229" t="s">
        <v>150</v>
      </c>
    </row>
    <row r="629" spans="1:13" s="230" customFormat="1" ht="45" customHeight="1">
      <c r="A629" s="221">
        <v>1</v>
      </c>
      <c r="B629" s="231" t="s">
        <v>1595</v>
      </c>
      <c r="C629" s="232" t="s">
        <v>23</v>
      </c>
      <c r="D629" s="232" t="s">
        <v>310</v>
      </c>
      <c r="E629" s="232" t="s">
        <v>95</v>
      </c>
      <c r="F629" s="225">
        <v>42534</v>
      </c>
      <c r="G629" s="226">
        <v>311.5</v>
      </c>
      <c r="H629" s="227">
        <v>1</v>
      </c>
      <c r="I629" s="226"/>
      <c r="J629" s="249" t="s">
        <v>396</v>
      </c>
      <c r="K629" s="228" t="s">
        <v>712</v>
      </c>
      <c r="L629" s="229" t="s">
        <v>689</v>
      </c>
      <c r="M629" s="229" t="s">
        <v>713</v>
      </c>
    </row>
    <row r="630" spans="1:13" s="230" customFormat="1" ht="45" customHeight="1">
      <c r="A630" s="221">
        <v>1</v>
      </c>
      <c r="B630" s="231" t="s">
        <v>24</v>
      </c>
      <c r="C630" s="232" t="s">
        <v>23</v>
      </c>
      <c r="D630" s="232" t="s">
        <v>310</v>
      </c>
      <c r="E630" s="232" t="s">
        <v>223</v>
      </c>
      <c r="F630" s="225">
        <v>34683</v>
      </c>
      <c r="G630" s="226">
        <v>397.27</v>
      </c>
      <c r="H630" s="227">
        <v>1</v>
      </c>
      <c r="I630" s="226"/>
      <c r="J630" s="249" t="s">
        <v>396</v>
      </c>
      <c r="K630" s="228" t="s">
        <v>712</v>
      </c>
      <c r="L630" s="229" t="s">
        <v>689</v>
      </c>
      <c r="M630" s="229" t="s">
        <v>713</v>
      </c>
    </row>
    <row r="631" spans="1:13" s="230" customFormat="1" ht="45" customHeight="1">
      <c r="A631" s="221">
        <v>1</v>
      </c>
      <c r="B631" s="231" t="s">
        <v>22</v>
      </c>
      <c r="C631" s="232" t="s">
        <v>23</v>
      </c>
      <c r="D631" s="232" t="s">
        <v>310</v>
      </c>
      <c r="E631" s="232" t="s">
        <v>186</v>
      </c>
      <c r="F631" s="225">
        <v>33451</v>
      </c>
      <c r="G631" s="226">
        <v>397.27</v>
      </c>
      <c r="H631" s="227">
        <v>1</v>
      </c>
      <c r="I631" s="226"/>
      <c r="J631" s="249" t="s">
        <v>396</v>
      </c>
      <c r="K631" s="228" t="s">
        <v>712</v>
      </c>
      <c r="L631" s="229" t="s">
        <v>689</v>
      </c>
      <c r="M631" s="229" t="s">
        <v>713</v>
      </c>
    </row>
    <row r="632" spans="1:13" s="230" customFormat="1" ht="45" customHeight="1">
      <c r="A632" s="221">
        <v>1</v>
      </c>
      <c r="B632" s="231" t="s">
        <v>404</v>
      </c>
      <c r="C632" s="232" t="s">
        <v>23</v>
      </c>
      <c r="D632" s="232" t="s">
        <v>310</v>
      </c>
      <c r="E632" s="232" t="s">
        <v>92</v>
      </c>
      <c r="F632" s="225">
        <v>40049</v>
      </c>
      <c r="G632" s="226">
        <v>397.27</v>
      </c>
      <c r="H632" s="227">
        <v>1</v>
      </c>
      <c r="I632" s="226"/>
      <c r="J632" s="249" t="s">
        <v>396</v>
      </c>
      <c r="K632" s="249" t="s">
        <v>712</v>
      </c>
      <c r="L632" s="229" t="s">
        <v>689</v>
      </c>
      <c r="M632" s="229" t="s">
        <v>713</v>
      </c>
    </row>
    <row r="633" spans="1:13" s="230" customFormat="1" ht="45" customHeight="1">
      <c r="A633" s="221">
        <v>1</v>
      </c>
      <c r="B633" s="231" t="s">
        <v>2039</v>
      </c>
      <c r="C633" s="232" t="s">
        <v>23</v>
      </c>
      <c r="D633" s="232" t="s">
        <v>121</v>
      </c>
      <c r="E633" s="232" t="s">
        <v>2040</v>
      </c>
      <c r="F633" s="225">
        <v>43346</v>
      </c>
      <c r="G633" s="226">
        <v>490.6</v>
      </c>
      <c r="H633" s="227">
        <v>1</v>
      </c>
      <c r="I633" s="226"/>
      <c r="J633" s="232" t="s">
        <v>398</v>
      </c>
      <c r="K633" s="249" t="s">
        <v>2041</v>
      </c>
      <c r="L633" s="229" t="s">
        <v>689</v>
      </c>
      <c r="M633" s="229" t="s">
        <v>713</v>
      </c>
    </row>
    <row r="634" spans="1:13" s="230" customFormat="1" ht="45" customHeight="1">
      <c r="A634" s="221">
        <v>1</v>
      </c>
      <c r="B634" s="231" t="s">
        <v>414</v>
      </c>
      <c r="C634" s="232" t="s">
        <v>1597</v>
      </c>
      <c r="D634" s="232" t="s">
        <v>922</v>
      </c>
      <c r="E634" s="232" t="s">
        <v>138</v>
      </c>
      <c r="F634" s="225">
        <v>40057</v>
      </c>
      <c r="G634" s="226">
        <v>1240.68</v>
      </c>
      <c r="H634" s="227">
        <v>1</v>
      </c>
      <c r="I634" s="226"/>
      <c r="J634" s="232" t="s">
        <v>396</v>
      </c>
      <c r="K634" s="228" t="s">
        <v>712</v>
      </c>
      <c r="L634" s="229" t="s">
        <v>1599</v>
      </c>
      <c r="M634" s="229" t="s">
        <v>150</v>
      </c>
    </row>
    <row r="635" spans="1:13" s="230" customFormat="1" ht="45" customHeight="1">
      <c r="A635" s="221">
        <v>1</v>
      </c>
      <c r="B635" s="231" t="s">
        <v>1600</v>
      </c>
      <c r="C635" s="232" t="s">
        <v>2018</v>
      </c>
      <c r="D635" s="232" t="s">
        <v>134</v>
      </c>
      <c r="E635" s="232" t="s">
        <v>92</v>
      </c>
      <c r="F635" s="225">
        <v>42436</v>
      </c>
      <c r="G635" s="226">
        <v>474.29</v>
      </c>
      <c r="H635" s="227">
        <v>1</v>
      </c>
      <c r="I635" s="226"/>
      <c r="J635" s="232" t="s">
        <v>396</v>
      </c>
      <c r="K635" s="228" t="s">
        <v>712</v>
      </c>
      <c r="L635" s="229" t="s">
        <v>1599</v>
      </c>
      <c r="M635" s="229" t="s">
        <v>150</v>
      </c>
    </row>
    <row r="636" spans="1:13" s="230" customFormat="1" ht="45" customHeight="1">
      <c r="A636" s="221">
        <v>1</v>
      </c>
      <c r="B636" s="231" t="s">
        <v>77</v>
      </c>
      <c r="C636" s="232" t="s">
        <v>185</v>
      </c>
      <c r="D636" s="232" t="s">
        <v>110</v>
      </c>
      <c r="E636" s="232" t="s">
        <v>153</v>
      </c>
      <c r="F636" s="225">
        <v>35436</v>
      </c>
      <c r="G636" s="226">
        <v>733.83</v>
      </c>
      <c r="H636" s="227">
        <v>1</v>
      </c>
      <c r="I636" s="226"/>
      <c r="J636" s="232" t="s">
        <v>396</v>
      </c>
      <c r="K636" s="228" t="s">
        <v>712</v>
      </c>
      <c r="L636" s="229" t="s">
        <v>1599</v>
      </c>
      <c r="M636" s="229" t="s">
        <v>150</v>
      </c>
    </row>
    <row r="637" spans="1:13" s="230" customFormat="1" ht="45" customHeight="1">
      <c r="A637" s="221">
        <v>1</v>
      </c>
      <c r="B637" s="231" t="s">
        <v>397</v>
      </c>
      <c r="C637" s="232" t="s">
        <v>2042</v>
      </c>
      <c r="D637" s="232" t="s">
        <v>922</v>
      </c>
      <c r="E637" s="232" t="s">
        <v>138</v>
      </c>
      <c r="F637" s="225">
        <v>39891</v>
      </c>
      <c r="G637" s="226">
        <v>1286</v>
      </c>
      <c r="H637" s="227">
        <v>3</v>
      </c>
      <c r="I637" s="226">
        <v>1157.4000000000001</v>
      </c>
      <c r="J637" s="232" t="s">
        <v>396</v>
      </c>
      <c r="K637" s="228" t="s">
        <v>712</v>
      </c>
      <c r="L637" s="229" t="s">
        <v>1599</v>
      </c>
      <c r="M637" s="229" t="s">
        <v>713</v>
      </c>
    </row>
    <row r="638" spans="1:13" s="230" customFormat="1" ht="45" customHeight="1">
      <c r="A638" s="221">
        <v>1</v>
      </c>
      <c r="B638" s="231" t="s">
        <v>156</v>
      </c>
      <c r="C638" s="232" t="s">
        <v>1601</v>
      </c>
      <c r="D638" s="232" t="s">
        <v>116</v>
      </c>
      <c r="E638" s="232" t="s">
        <v>92</v>
      </c>
      <c r="F638" s="225">
        <v>38916</v>
      </c>
      <c r="G638" s="226">
        <v>589.27</v>
      </c>
      <c r="H638" s="227">
        <v>1</v>
      </c>
      <c r="I638" s="226"/>
      <c r="J638" s="232" t="s">
        <v>396</v>
      </c>
      <c r="K638" s="228" t="s">
        <v>712</v>
      </c>
      <c r="L638" s="229" t="s">
        <v>1599</v>
      </c>
      <c r="M638" s="229" t="s">
        <v>713</v>
      </c>
    </row>
    <row r="639" spans="1:13" s="230" customFormat="1" ht="45" customHeight="1">
      <c r="A639" s="221">
        <v>1</v>
      </c>
      <c r="B639" s="231" t="s">
        <v>1236</v>
      </c>
      <c r="C639" s="232" t="s">
        <v>1601</v>
      </c>
      <c r="D639" s="232" t="s">
        <v>191</v>
      </c>
      <c r="E639" s="232" t="s">
        <v>184</v>
      </c>
      <c r="F639" s="225">
        <v>42030</v>
      </c>
      <c r="G639" s="226">
        <v>443.6</v>
      </c>
      <c r="H639" s="227">
        <v>1</v>
      </c>
      <c r="I639" s="226"/>
      <c r="J639" s="232" t="s">
        <v>396</v>
      </c>
      <c r="K639" s="228" t="s">
        <v>712</v>
      </c>
      <c r="L639" s="229" t="s">
        <v>1599</v>
      </c>
      <c r="M639" s="229" t="s">
        <v>713</v>
      </c>
    </row>
    <row r="640" spans="1:13" s="230" customFormat="1" ht="45" customHeight="1">
      <c r="A640" s="221">
        <v>1</v>
      </c>
      <c r="B640" s="231" t="s">
        <v>6</v>
      </c>
      <c r="C640" s="232" t="s">
        <v>1602</v>
      </c>
      <c r="D640" s="232" t="s">
        <v>127</v>
      </c>
      <c r="E640" s="232" t="s">
        <v>7</v>
      </c>
      <c r="F640" s="225">
        <v>28642</v>
      </c>
      <c r="G640" s="226">
        <v>2034.08</v>
      </c>
      <c r="H640" s="227" t="s">
        <v>314</v>
      </c>
      <c r="I640" s="226">
        <f>2034.08*0.85</f>
        <v>1728.9679999999998</v>
      </c>
      <c r="J640" s="232" t="s">
        <v>395</v>
      </c>
      <c r="K640" s="228" t="s">
        <v>712</v>
      </c>
      <c r="L640" s="229" t="s">
        <v>1599</v>
      </c>
      <c r="M640" s="229" t="s">
        <v>713</v>
      </c>
    </row>
    <row r="641" spans="1:13" s="230" customFormat="1" ht="45" customHeight="1">
      <c r="A641" s="221">
        <v>1</v>
      </c>
      <c r="B641" s="231" t="s">
        <v>244</v>
      </c>
      <c r="C641" s="232" t="s">
        <v>1605</v>
      </c>
      <c r="D641" s="232" t="s">
        <v>116</v>
      </c>
      <c r="E641" s="232" t="s">
        <v>92</v>
      </c>
      <c r="F641" s="225">
        <v>39463</v>
      </c>
      <c r="G641" s="226">
        <v>589.27</v>
      </c>
      <c r="H641" s="227">
        <v>1</v>
      </c>
      <c r="I641" s="226"/>
      <c r="J641" s="232" t="s">
        <v>396</v>
      </c>
      <c r="K641" s="228" t="s">
        <v>712</v>
      </c>
      <c r="L641" s="229" t="s">
        <v>1599</v>
      </c>
      <c r="M641" s="229" t="s">
        <v>150</v>
      </c>
    </row>
    <row r="642" spans="1:13" s="230" customFormat="1" ht="45" customHeight="1">
      <c r="A642" s="221">
        <v>1</v>
      </c>
      <c r="B642" s="231" t="s">
        <v>49</v>
      </c>
      <c r="C642" s="232" t="s">
        <v>1605</v>
      </c>
      <c r="D642" s="232" t="s">
        <v>112</v>
      </c>
      <c r="E642" s="232" t="s">
        <v>92</v>
      </c>
      <c r="F642" s="225">
        <v>32388</v>
      </c>
      <c r="G642" s="226">
        <v>641.11</v>
      </c>
      <c r="H642" s="227">
        <v>1</v>
      </c>
      <c r="I642" s="226"/>
      <c r="J642" s="232" t="s">
        <v>396</v>
      </c>
      <c r="K642" s="228" t="s">
        <v>712</v>
      </c>
      <c r="L642" s="229" t="s">
        <v>1599</v>
      </c>
      <c r="M642" s="229" t="s">
        <v>713</v>
      </c>
    </row>
    <row r="643" spans="1:13" s="230" customFormat="1" ht="45" customHeight="1">
      <c r="A643" s="221">
        <v>1</v>
      </c>
      <c r="B643" s="231" t="s">
        <v>717</v>
      </c>
      <c r="C643" s="232" t="s">
        <v>1605</v>
      </c>
      <c r="D643" s="232" t="s">
        <v>1701</v>
      </c>
      <c r="E643" s="232" t="s">
        <v>1606</v>
      </c>
      <c r="F643" s="225">
        <v>41388</v>
      </c>
      <c r="G643" s="226">
        <v>1373.12</v>
      </c>
      <c r="H643" s="227">
        <v>3</v>
      </c>
      <c r="I643" s="226">
        <f>1373.12*0.9</f>
        <v>1235.808</v>
      </c>
      <c r="J643" s="232" t="s">
        <v>395</v>
      </c>
      <c r="K643" s="228" t="s">
        <v>712</v>
      </c>
      <c r="L643" s="229" t="s">
        <v>1599</v>
      </c>
      <c r="M643" s="229" t="s">
        <v>713</v>
      </c>
    </row>
    <row r="644" spans="1:13" s="230" customFormat="1" ht="45" customHeight="1">
      <c r="A644" s="221">
        <v>1</v>
      </c>
      <c r="B644" s="229" t="s">
        <v>822</v>
      </c>
      <c r="C644" s="232" t="s">
        <v>1605</v>
      </c>
      <c r="D644" s="232" t="s">
        <v>134</v>
      </c>
      <c r="E644" s="232" t="s">
        <v>617</v>
      </c>
      <c r="F644" s="225">
        <v>40969</v>
      </c>
      <c r="G644" s="226">
        <v>474.29</v>
      </c>
      <c r="H644" s="227">
        <v>1</v>
      </c>
      <c r="I644" s="226"/>
      <c r="J644" s="232" t="s">
        <v>395</v>
      </c>
      <c r="K644" s="228" t="s">
        <v>712</v>
      </c>
      <c r="L644" s="229" t="s">
        <v>1599</v>
      </c>
      <c r="M644" s="229" t="s">
        <v>150</v>
      </c>
    </row>
    <row r="645" spans="1:13" s="230" customFormat="1" ht="45" customHeight="1">
      <c r="A645" s="221">
        <v>1</v>
      </c>
      <c r="B645" s="231" t="s">
        <v>700</v>
      </c>
      <c r="C645" s="232" t="s">
        <v>1253</v>
      </c>
      <c r="D645" s="232" t="s">
        <v>187</v>
      </c>
      <c r="E645" s="232" t="s">
        <v>1254</v>
      </c>
      <c r="F645" s="225">
        <v>40583</v>
      </c>
      <c r="G645" s="226">
        <v>3174.76</v>
      </c>
      <c r="H645" s="227">
        <v>2</v>
      </c>
      <c r="I645" s="226">
        <v>3016.02</v>
      </c>
      <c r="J645" s="249" t="s">
        <v>395</v>
      </c>
      <c r="K645" s="228" t="s">
        <v>712</v>
      </c>
      <c r="L645" s="229" t="s">
        <v>245</v>
      </c>
      <c r="M645" s="229" t="s">
        <v>150</v>
      </c>
    </row>
    <row r="646" spans="1:13" s="230" customFormat="1" ht="45" customHeight="1">
      <c r="A646" s="221">
        <v>1</v>
      </c>
      <c r="B646" s="231" t="s">
        <v>147</v>
      </c>
      <c r="C646" s="232" t="s">
        <v>185</v>
      </c>
      <c r="D646" s="232" t="s">
        <v>116</v>
      </c>
      <c r="E646" s="232" t="s">
        <v>92</v>
      </c>
      <c r="F646" s="225">
        <v>40057</v>
      </c>
      <c r="G646" s="226">
        <v>589.27</v>
      </c>
      <c r="H646" s="227">
        <v>1</v>
      </c>
      <c r="I646" s="232"/>
      <c r="J646" s="249" t="s">
        <v>396</v>
      </c>
      <c r="K646" s="228" t="s">
        <v>712</v>
      </c>
      <c r="L646" s="229" t="s">
        <v>245</v>
      </c>
      <c r="M646" s="229" t="s">
        <v>150</v>
      </c>
    </row>
    <row r="647" spans="1:13" s="230" customFormat="1" ht="45" customHeight="1">
      <c r="A647" s="221">
        <v>1</v>
      </c>
      <c r="B647" s="231" t="s">
        <v>477</v>
      </c>
      <c r="C647" s="232" t="s">
        <v>2043</v>
      </c>
      <c r="D647" s="232" t="s">
        <v>1660</v>
      </c>
      <c r="E647" s="232" t="s">
        <v>1016</v>
      </c>
      <c r="F647" s="225">
        <v>40253</v>
      </c>
      <c r="G647" s="226">
        <v>1595</v>
      </c>
      <c r="H647" s="227">
        <v>1</v>
      </c>
      <c r="I647" s="226"/>
      <c r="J647" s="232" t="s">
        <v>396</v>
      </c>
      <c r="K647" s="228" t="s">
        <v>712</v>
      </c>
      <c r="L647" s="229" t="s">
        <v>245</v>
      </c>
      <c r="M647" s="229" t="s">
        <v>713</v>
      </c>
    </row>
    <row r="648" spans="1:13" s="230" customFormat="1" ht="45" customHeight="1">
      <c r="A648" s="221">
        <v>1</v>
      </c>
      <c r="B648" s="231" t="s">
        <v>1255</v>
      </c>
      <c r="C648" s="232" t="s">
        <v>2044</v>
      </c>
      <c r="D648" s="232" t="s">
        <v>127</v>
      </c>
      <c r="E648" s="232" t="s">
        <v>562</v>
      </c>
      <c r="F648" s="225">
        <v>42065</v>
      </c>
      <c r="G648" s="226">
        <v>2034.08</v>
      </c>
      <c r="H648" s="227">
        <v>1</v>
      </c>
      <c r="I648" s="226"/>
      <c r="J648" s="232" t="s">
        <v>395</v>
      </c>
      <c r="K648" s="228" t="s">
        <v>712</v>
      </c>
      <c r="L648" s="229" t="s">
        <v>245</v>
      </c>
      <c r="M648" s="229" t="s">
        <v>150</v>
      </c>
    </row>
    <row r="649" spans="1:13" s="230" customFormat="1" ht="45" customHeight="1">
      <c r="A649" s="221">
        <v>1</v>
      </c>
      <c r="B649" s="231" t="s">
        <v>262</v>
      </c>
      <c r="C649" s="232" t="s">
        <v>2044</v>
      </c>
      <c r="D649" s="232" t="s">
        <v>927</v>
      </c>
      <c r="E649" s="232" t="s">
        <v>162</v>
      </c>
      <c r="F649" s="225">
        <v>34060</v>
      </c>
      <c r="G649" s="226">
        <v>1003.4</v>
      </c>
      <c r="H649" s="227">
        <v>1</v>
      </c>
      <c r="I649" s="226"/>
      <c r="J649" s="232" t="s">
        <v>396</v>
      </c>
      <c r="K649" s="228" t="s">
        <v>712</v>
      </c>
      <c r="L649" s="229" t="s">
        <v>245</v>
      </c>
      <c r="M649" s="229" t="s">
        <v>150</v>
      </c>
    </row>
    <row r="650" spans="1:13" s="230" customFormat="1" ht="45" customHeight="1">
      <c r="A650" s="221">
        <v>1</v>
      </c>
      <c r="B650" s="231" t="s">
        <v>896</v>
      </c>
      <c r="C650" s="232" t="s">
        <v>2044</v>
      </c>
      <c r="D650" s="232" t="s">
        <v>1674</v>
      </c>
      <c r="E650" s="232" t="s">
        <v>516</v>
      </c>
      <c r="F650" s="225">
        <v>41128</v>
      </c>
      <c r="G650" s="226">
        <v>919.14</v>
      </c>
      <c r="H650" s="227">
        <v>1</v>
      </c>
      <c r="I650" s="226"/>
      <c r="J650" s="232" t="s">
        <v>396</v>
      </c>
      <c r="K650" s="229" t="s">
        <v>712</v>
      </c>
      <c r="L650" s="229" t="s">
        <v>245</v>
      </c>
      <c r="M650" s="229" t="s">
        <v>150</v>
      </c>
    </row>
    <row r="651" spans="1:13" s="230" customFormat="1" ht="45" customHeight="1">
      <c r="A651" s="221">
        <v>1</v>
      </c>
      <c r="B651" s="231" t="s">
        <v>2045</v>
      </c>
      <c r="C651" s="232" t="s">
        <v>2046</v>
      </c>
      <c r="D651" s="232" t="s">
        <v>154</v>
      </c>
      <c r="E651" s="232" t="s">
        <v>92</v>
      </c>
      <c r="F651" s="225">
        <v>31959</v>
      </c>
      <c r="G651" s="226">
        <v>788.29</v>
      </c>
      <c r="H651" s="227">
        <v>1</v>
      </c>
      <c r="I651" s="226"/>
      <c r="J651" s="232" t="s">
        <v>396</v>
      </c>
      <c r="K651" s="228" t="s">
        <v>712</v>
      </c>
      <c r="L651" s="229" t="s">
        <v>245</v>
      </c>
      <c r="M651" s="229" t="s">
        <v>150</v>
      </c>
    </row>
    <row r="652" spans="1:13" s="230" customFormat="1" ht="45" customHeight="1">
      <c r="A652" s="221">
        <v>1</v>
      </c>
      <c r="B652" s="231" t="s">
        <v>365</v>
      </c>
      <c r="C652" s="232" t="s">
        <v>2047</v>
      </c>
      <c r="D652" s="232" t="s">
        <v>110</v>
      </c>
      <c r="E652" s="232" t="s">
        <v>366</v>
      </c>
      <c r="F652" s="225">
        <v>28128</v>
      </c>
      <c r="G652" s="226">
        <v>715.02</v>
      </c>
      <c r="H652" s="227">
        <v>1</v>
      </c>
      <c r="I652" s="226"/>
      <c r="J652" s="232" t="s">
        <v>396</v>
      </c>
      <c r="K652" s="228" t="s">
        <v>712</v>
      </c>
      <c r="L652" s="229" t="s">
        <v>245</v>
      </c>
      <c r="M652" s="229" t="s">
        <v>713</v>
      </c>
    </row>
    <row r="653" spans="1:13" s="230" customFormat="1" ht="45" customHeight="1">
      <c r="A653" s="221">
        <v>1</v>
      </c>
      <c r="B653" s="231" t="s">
        <v>67</v>
      </c>
      <c r="C653" s="232" t="s">
        <v>2047</v>
      </c>
      <c r="D653" s="232" t="s">
        <v>154</v>
      </c>
      <c r="E653" s="232" t="s">
        <v>92</v>
      </c>
      <c r="F653" s="225">
        <v>39226</v>
      </c>
      <c r="G653" s="226">
        <v>788.29</v>
      </c>
      <c r="H653" s="227">
        <v>1</v>
      </c>
      <c r="I653" s="226"/>
      <c r="J653" s="249" t="s">
        <v>396</v>
      </c>
      <c r="K653" s="228" t="s">
        <v>712</v>
      </c>
      <c r="L653" s="229" t="s">
        <v>245</v>
      </c>
      <c r="M653" s="229" t="s">
        <v>150</v>
      </c>
    </row>
    <row r="654" spans="1:13" s="230" customFormat="1" ht="45" customHeight="1">
      <c r="A654" s="221">
        <v>1</v>
      </c>
      <c r="B654" s="256" t="s">
        <v>255</v>
      </c>
      <c r="C654" s="253" t="s">
        <v>2047</v>
      </c>
      <c r="D654" s="253" t="s">
        <v>952</v>
      </c>
      <c r="E654" s="253" t="s">
        <v>1257</v>
      </c>
      <c r="F654" s="252">
        <v>39114</v>
      </c>
      <c r="G654" s="257">
        <v>1180.1099999999999</v>
      </c>
      <c r="H654" s="270">
        <v>1</v>
      </c>
      <c r="I654" s="257"/>
      <c r="J654" s="290" t="s">
        <v>396</v>
      </c>
      <c r="K654" s="271" t="s">
        <v>712</v>
      </c>
      <c r="L654" s="268" t="s">
        <v>245</v>
      </c>
      <c r="M654" s="268" t="s">
        <v>150</v>
      </c>
    </row>
    <row r="655" spans="1:13" s="230" customFormat="1" ht="45" customHeight="1">
      <c r="A655" s="229">
        <v>1</v>
      </c>
      <c r="B655" s="231" t="s">
        <v>900</v>
      </c>
      <c r="C655" s="232" t="s">
        <v>2048</v>
      </c>
      <c r="D655" s="232" t="s">
        <v>1078</v>
      </c>
      <c r="E655" s="232" t="s">
        <v>517</v>
      </c>
      <c r="F655" s="225">
        <v>41389</v>
      </c>
      <c r="G655" s="226">
        <v>846.59</v>
      </c>
      <c r="H655" s="227">
        <v>1</v>
      </c>
      <c r="I655" s="226"/>
      <c r="J655" s="232" t="s">
        <v>396</v>
      </c>
      <c r="K655" s="229" t="s">
        <v>712</v>
      </c>
      <c r="L655" s="229" t="s">
        <v>245</v>
      </c>
      <c r="M655" s="229" t="s">
        <v>150</v>
      </c>
    </row>
    <row r="656" spans="1:13" ht="45" customHeight="1">
      <c r="B656" s="291"/>
      <c r="C656" s="216"/>
    </row>
    <row r="657" spans="2:3" ht="45" customHeight="1">
      <c r="B657" s="291" t="s">
        <v>1610</v>
      </c>
      <c r="C657" s="216">
        <f>SUM(A3:A655)</f>
        <v>649</v>
      </c>
    </row>
    <row r="658" spans="2:3">
      <c r="B658" s="250" t="s">
        <v>2049</v>
      </c>
    </row>
  </sheetData>
  <autoFilter ref="A2:M658">
    <filterColumn colId="1"/>
    <filterColumn colId="5"/>
    <filterColumn colId="6"/>
    <filterColumn colId="9"/>
    <filterColumn colId="10"/>
    <filterColumn colId="11"/>
  </autoFilter>
  <printOptions horizontalCentered="1"/>
  <pageMargins left="0.19" right="0.16" top="0.75" bottom="0.75" header="0.3" footer="0.3"/>
  <pageSetup scale="35" orientation="landscape" r:id="rId1"/>
  <headerFooter>
    <oddFooter>&amp;R&amp;P</oddFooter>
  </headerFooter>
  <rowBreaks count="1" manualBreakCount="1">
    <brk id="605" max="1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52"/>
  <sheetViews>
    <sheetView zoomScale="50" zoomScaleNormal="50" workbookViewId="0">
      <selection activeCell="B4" sqref="B4"/>
    </sheetView>
  </sheetViews>
  <sheetFormatPr defaultRowHeight="12.75"/>
  <cols>
    <col min="1" max="1" width="45.5703125" style="295" customWidth="1"/>
    <col min="2" max="2" width="52.7109375" style="295" customWidth="1"/>
    <col min="3" max="3" width="39.85546875" style="295" customWidth="1"/>
    <col min="4" max="4" width="48" style="295" customWidth="1"/>
    <col min="5" max="5" width="18.140625" style="295" customWidth="1"/>
    <col min="6" max="6" width="16.28515625" style="295" customWidth="1"/>
    <col min="7" max="7" width="5.28515625" style="295" customWidth="1"/>
    <col min="8" max="8" width="15.140625" style="295" customWidth="1"/>
    <col min="9" max="9" width="35.5703125" style="295" customWidth="1"/>
    <col min="10" max="10" width="36" style="295" customWidth="1"/>
    <col min="11" max="11" width="43" style="295" customWidth="1"/>
    <col min="12" max="12" width="9.5703125" style="295" customWidth="1"/>
    <col min="13" max="16384" width="9.140625" style="295"/>
  </cols>
  <sheetData>
    <row r="1" spans="1:12" ht="24.95" customHeight="1" thickBot="1">
      <c r="A1" s="296"/>
      <c r="B1" s="297"/>
      <c r="C1" s="298"/>
      <c r="D1" s="298"/>
      <c r="E1" s="298"/>
      <c r="F1" s="298"/>
      <c r="G1" s="298"/>
      <c r="H1" s="298"/>
      <c r="I1" s="299"/>
      <c r="J1" s="300"/>
      <c r="K1" s="301"/>
      <c r="L1" s="302"/>
    </row>
    <row r="2" spans="1:12" ht="60" customHeight="1">
      <c r="A2" s="303" t="s">
        <v>506</v>
      </c>
      <c r="B2" s="304" t="s">
        <v>86</v>
      </c>
      <c r="C2" s="303" t="s">
        <v>87</v>
      </c>
      <c r="D2" s="304" t="s">
        <v>901</v>
      </c>
      <c r="E2" s="303" t="s">
        <v>88</v>
      </c>
      <c r="F2" s="303" t="s">
        <v>89</v>
      </c>
      <c r="G2" s="303" t="s">
        <v>476</v>
      </c>
      <c r="H2" s="303" t="s">
        <v>475</v>
      </c>
      <c r="I2" s="303" t="s">
        <v>905</v>
      </c>
      <c r="J2" s="305" t="s">
        <v>474</v>
      </c>
      <c r="K2" s="306" t="s">
        <v>507</v>
      </c>
      <c r="L2" s="306" t="s">
        <v>711</v>
      </c>
    </row>
    <row r="3" spans="1:12" s="335" customFormat="1" ht="60" customHeight="1">
      <c r="A3" s="326" t="s">
        <v>466</v>
      </c>
      <c r="B3" s="327" t="s">
        <v>907</v>
      </c>
      <c r="C3" s="328" t="s">
        <v>91</v>
      </c>
      <c r="D3" s="329" t="s">
        <v>983</v>
      </c>
      <c r="E3" s="330">
        <v>39965</v>
      </c>
      <c r="F3" s="331">
        <v>2773.72</v>
      </c>
      <c r="G3" s="332">
        <v>1</v>
      </c>
      <c r="H3" s="331"/>
      <c r="I3" s="329" t="s">
        <v>396</v>
      </c>
      <c r="J3" s="333" t="s">
        <v>712</v>
      </c>
      <c r="K3" s="334" t="s">
        <v>90</v>
      </c>
      <c r="L3" s="334" t="s">
        <v>713</v>
      </c>
    </row>
    <row r="4" spans="1:12" s="335" customFormat="1" ht="60" customHeight="1">
      <c r="A4" s="336" t="s">
        <v>626</v>
      </c>
      <c r="B4" s="337" t="s">
        <v>443</v>
      </c>
      <c r="C4" s="338" t="s">
        <v>2050</v>
      </c>
      <c r="D4" s="338" t="s">
        <v>1661</v>
      </c>
      <c r="E4" s="330">
        <v>40513</v>
      </c>
      <c r="F4" s="331">
        <v>2272.92</v>
      </c>
      <c r="G4" s="332">
        <v>1</v>
      </c>
      <c r="H4" s="331"/>
      <c r="I4" s="338" t="s">
        <v>395</v>
      </c>
      <c r="J4" s="333" t="s">
        <v>712</v>
      </c>
      <c r="K4" s="334" t="s">
        <v>90</v>
      </c>
      <c r="L4" s="334" t="s">
        <v>150</v>
      </c>
    </row>
    <row r="5" spans="1:12" s="335" customFormat="1" ht="60" customHeight="1">
      <c r="A5" s="336" t="s">
        <v>124</v>
      </c>
      <c r="B5" s="337" t="s">
        <v>443</v>
      </c>
      <c r="C5" s="338" t="s">
        <v>109</v>
      </c>
      <c r="D5" s="338" t="s">
        <v>125</v>
      </c>
      <c r="E5" s="330">
        <v>28283</v>
      </c>
      <c r="F5" s="331">
        <v>846.59</v>
      </c>
      <c r="G5" s="332">
        <v>1</v>
      </c>
      <c r="H5" s="331"/>
      <c r="I5" s="338" t="s">
        <v>398</v>
      </c>
      <c r="J5" s="333" t="s">
        <v>916</v>
      </c>
      <c r="K5" s="334" t="s">
        <v>90</v>
      </c>
      <c r="L5" s="334" t="s">
        <v>150</v>
      </c>
    </row>
    <row r="6" spans="1:12" s="335" customFormat="1" ht="60" customHeight="1">
      <c r="A6" s="336" t="s">
        <v>909</v>
      </c>
      <c r="B6" s="337" t="s">
        <v>910</v>
      </c>
      <c r="C6" s="338" t="s">
        <v>127</v>
      </c>
      <c r="D6" s="338" t="s">
        <v>439</v>
      </c>
      <c r="E6" s="330">
        <v>40452</v>
      </c>
      <c r="F6" s="331">
        <v>2034.08</v>
      </c>
      <c r="G6" s="332">
        <v>1</v>
      </c>
      <c r="H6" s="331"/>
      <c r="I6" s="329" t="s">
        <v>395</v>
      </c>
      <c r="J6" s="333" t="s">
        <v>712</v>
      </c>
      <c r="K6" s="334" t="s">
        <v>90</v>
      </c>
      <c r="L6" s="334" t="s">
        <v>713</v>
      </c>
    </row>
    <row r="7" spans="1:12" s="335" customFormat="1" ht="60" customHeight="1">
      <c r="A7" s="336" t="s">
        <v>363</v>
      </c>
      <c r="B7" s="337" t="s">
        <v>911</v>
      </c>
      <c r="C7" s="338" t="s">
        <v>187</v>
      </c>
      <c r="D7" s="338" t="s">
        <v>1662</v>
      </c>
      <c r="E7" s="330">
        <v>35462</v>
      </c>
      <c r="F7" s="331">
        <v>3174.76</v>
      </c>
      <c r="G7" s="332">
        <v>1</v>
      </c>
      <c r="H7" s="331"/>
      <c r="I7" s="329" t="s">
        <v>395</v>
      </c>
      <c r="J7" s="333" t="s">
        <v>712</v>
      </c>
      <c r="K7" s="334" t="s">
        <v>90</v>
      </c>
      <c r="L7" s="334" t="s">
        <v>150</v>
      </c>
    </row>
    <row r="8" spans="1:12" s="335" customFormat="1" ht="60" customHeight="1">
      <c r="A8" s="336" t="s">
        <v>917</v>
      </c>
      <c r="B8" s="337" t="s">
        <v>918</v>
      </c>
      <c r="C8" s="338" t="s">
        <v>1663</v>
      </c>
      <c r="D8" s="338" t="s">
        <v>919</v>
      </c>
      <c r="E8" s="330">
        <v>40098</v>
      </c>
      <c r="F8" s="331">
        <v>3174.76</v>
      </c>
      <c r="G8" s="332">
        <v>1</v>
      </c>
      <c r="H8" s="331"/>
      <c r="I8" s="338" t="s">
        <v>395</v>
      </c>
      <c r="J8" s="333" t="s">
        <v>712</v>
      </c>
      <c r="K8" s="334" t="s">
        <v>90</v>
      </c>
      <c r="L8" s="334" t="s">
        <v>713</v>
      </c>
    </row>
    <row r="9" spans="1:12" s="335" customFormat="1" ht="60" customHeight="1">
      <c r="A9" s="336" t="s">
        <v>509</v>
      </c>
      <c r="B9" s="337" t="s">
        <v>921</v>
      </c>
      <c r="C9" s="338" t="s">
        <v>127</v>
      </c>
      <c r="D9" s="338" t="s">
        <v>130</v>
      </c>
      <c r="E9" s="330">
        <v>40617</v>
      </c>
      <c r="F9" s="331">
        <v>2034.08</v>
      </c>
      <c r="G9" s="332">
        <v>1</v>
      </c>
      <c r="H9" s="331"/>
      <c r="I9" s="338" t="s">
        <v>395</v>
      </c>
      <c r="J9" s="333" t="s">
        <v>712</v>
      </c>
      <c r="K9" s="334" t="s">
        <v>90</v>
      </c>
      <c r="L9" s="334" t="s">
        <v>713</v>
      </c>
    </row>
    <row r="10" spans="1:12" s="335" customFormat="1" ht="60" customHeight="1">
      <c r="A10" s="339" t="s">
        <v>1664</v>
      </c>
      <c r="B10" s="340" t="s">
        <v>1665</v>
      </c>
      <c r="C10" s="341" t="s">
        <v>955</v>
      </c>
      <c r="D10" s="341" t="s">
        <v>1666</v>
      </c>
      <c r="E10" s="330">
        <v>43040</v>
      </c>
      <c r="F10" s="342">
        <v>1750</v>
      </c>
      <c r="G10" s="332" t="s">
        <v>102</v>
      </c>
      <c r="H10" s="342"/>
      <c r="I10" s="341" t="s">
        <v>398</v>
      </c>
      <c r="J10" s="343" t="s">
        <v>2051</v>
      </c>
      <c r="K10" s="334" t="s">
        <v>90</v>
      </c>
      <c r="L10" s="344" t="s">
        <v>150</v>
      </c>
    </row>
    <row r="11" spans="1:12" s="335" customFormat="1" ht="60" customHeight="1">
      <c r="A11" s="336" t="s">
        <v>913</v>
      </c>
      <c r="B11" s="337" t="s">
        <v>914</v>
      </c>
      <c r="C11" s="338" t="s">
        <v>914</v>
      </c>
      <c r="D11" s="338" t="s">
        <v>915</v>
      </c>
      <c r="E11" s="330">
        <v>42128</v>
      </c>
      <c r="F11" s="331">
        <v>3000</v>
      </c>
      <c r="G11" s="332">
        <v>1</v>
      </c>
      <c r="H11" s="331"/>
      <c r="I11" s="329" t="s">
        <v>398</v>
      </c>
      <c r="J11" s="333" t="s">
        <v>916</v>
      </c>
      <c r="K11" s="334" t="s">
        <v>90</v>
      </c>
      <c r="L11" s="334" t="s">
        <v>713</v>
      </c>
    </row>
    <row r="12" spans="1:12" s="335" customFormat="1" ht="60" customHeight="1">
      <c r="A12" s="336" t="s">
        <v>933</v>
      </c>
      <c r="B12" s="337" t="s">
        <v>27</v>
      </c>
      <c r="C12" s="338" t="s">
        <v>112</v>
      </c>
      <c r="D12" s="338" t="s">
        <v>184</v>
      </c>
      <c r="E12" s="330">
        <v>41821</v>
      </c>
      <c r="F12" s="331">
        <v>740.82</v>
      </c>
      <c r="G12" s="332">
        <v>1</v>
      </c>
      <c r="H12" s="331"/>
      <c r="I12" s="345" t="s">
        <v>396</v>
      </c>
      <c r="J12" s="333" t="s">
        <v>712</v>
      </c>
      <c r="K12" s="334" t="s">
        <v>90</v>
      </c>
      <c r="L12" s="334" t="s">
        <v>713</v>
      </c>
    </row>
    <row r="13" spans="1:12" s="335" customFormat="1" ht="60" customHeight="1">
      <c r="A13" s="336" t="s">
        <v>934</v>
      </c>
      <c r="B13" s="337" t="s">
        <v>754</v>
      </c>
      <c r="C13" s="338" t="s">
        <v>110</v>
      </c>
      <c r="D13" s="338" t="s">
        <v>184</v>
      </c>
      <c r="E13" s="330">
        <v>41821</v>
      </c>
      <c r="F13" s="331">
        <v>815.02</v>
      </c>
      <c r="G13" s="332">
        <v>1</v>
      </c>
      <c r="H13" s="331"/>
      <c r="I13" s="329" t="s">
        <v>396</v>
      </c>
      <c r="J13" s="333" t="s">
        <v>712</v>
      </c>
      <c r="K13" s="334" t="s">
        <v>90</v>
      </c>
      <c r="L13" s="334" t="s">
        <v>713</v>
      </c>
    </row>
    <row r="14" spans="1:12" s="335" customFormat="1" ht="60" customHeight="1">
      <c r="A14" s="336" t="s">
        <v>935</v>
      </c>
      <c r="B14" s="337" t="s">
        <v>25</v>
      </c>
      <c r="C14" s="338" t="s">
        <v>110</v>
      </c>
      <c r="D14" s="338" t="s">
        <v>936</v>
      </c>
      <c r="E14" s="330">
        <v>41821</v>
      </c>
      <c r="F14" s="331">
        <v>815.02</v>
      </c>
      <c r="G14" s="332">
        <v>1</v>
      </c>
      <c r="H14" s="331"/>
      <c r="I14" s="345" t="s">
        <v>396</v>
      </c>
      <c r="J14" s="333" t="s">
        <v>712</v>
      </c>
      <c r="K14" s="334" t="s">
        <v>90</v>
      </c>
      <c r="L14" s="334" t="s">
        <v>150</v>
      </c>
    </row>
    <row r="15" spans="1:12" s="335" customFormat="1" ht="60" customHeight="1">
      <c r="A15" s="336" t="s">
        <v>295</v>
      </c>
      <c r="B15" s="337" t="s">
        <v>185</v>
      </c>
      <c r="C15" s="338" t="s">
        <v>110</v>
      </c>
      <c r="D15" s="338" t="s">
        <v>92</v>
      </c>
      <c r="E15" s="330">
        <v>35612</v>
      </c>
      <c r="F15" s="331">
        <v>815.02</v>
      </c>
      <c r="G15" s="332">
        <v>1</v>
      </c>
      <c r="H15" s="331"/>
      <c r="I15" s="338" t="s">
        <v>396</v>
      </c>
      <c r="J15" s="333" t="s">
        <v>712</v>
      </c>
      <c r="K15" s="334" t="s">
        <v>90</v>
      </c>
      <c r="L15" s="334" t="s">
        <v>150</v>
      </c>
    </row>
    <row r="16" spans="1:12" s="335" customFormat="1" ht="60" customHeight="1">
      <c r="A16" s="346" t="s">
        <v>449</v>
      </c>
      <c r="B16" s="340" t="s">
        <v>1668</v>
      </c>
      <c r="C16" s="338" t="s">
        <v>187</v>
      </c>
      <c r="D16" s="338" t="s">
        <v>924</v>
      </c>
      <c r="E16" s="330">
        <v>41922</v>
      </c>
      <c r="F16" s="331">
        <v>3174.76</v>
      </c>
      <c r="G16" s="332">
        <v>1</v>
      </c>
      <c r="H16" s="331"/>
      <c r="I16" s="338" t="s">
        <v>395</v>
      </c>
      <c r="J16" s="333" t="s">
        <v>712</v>
      </c>
      <c r="K16" s="334" t="s">
        <v>1670</v>
      </c>
      <c r="L16" s="334" t="s">
        <v>150</v>
      </c>
    </row>
    <row r="17" spans="1:12" s="335" customFormat="1" ht="60" customHeight="1">
      <c r="A17" s="336" t="s">
        <v>1671</v>
      </c>
      <c r="B17" s="337" t="s">
        <v>2052</v>
      </c>
      <c r="C17" s="338" t="s">
        <v>110</v>
      </c>
      <c r="D17" s="338" t="s">
        <v>450</v>
      </c>
      <c r="E17" s="330">
        <v>43416</v>
      </c>
      <c r="F17" s="331">
        <v>715.02</v>
      </c>
      <c r="G17" s="332">
        <v>1</v>
      </c>
      <c r="H17" s="331"/>
      <c r="I17" s="341" t="s">
        <v>395</v>
      </c>
      <c r="J17" s="333" t="s">
        <v>712</v>
      </c>
      <c r="K17" s="334" t="s">
        <v>1670</v>
      </c>
      <c r="L17" s="334" t="s">
        <v>150</v>
      </c>
    </row>
    <row r="18" spans="1:12" s="335" customFormat="1" ht="60" customHeight="1">
      <c r="A18" s="336" t="s">
        <v>579</v>
      </c>
      <c r="B18" s="337" t="s">
        <v>2053</v>
      </c>
      <c r="C18" s="338" t="s">
        <v>127</v>
      </c>
      <c r="D18" s="338" t="s">
        <v>103</v>
      </c>
      <c r="E18" s="330">
        <v>40399</v>
      </c>
      <c r="F18" s="331">
        <v>2034.08</v>
      </c>
      <c r="G18" s="332" t="s">
        <v>102</v>
      </c>
      <c r="H18" s="331"/>
      <c r="I18" s="341" t="s">
        <v>395</v>
      </c>
      <c r="J18" s="333" t="s">
        <v>712</v>
      </c>
      <c r="K18" s="334" t="s">
        <v>1670</v>
      </c>
      <c r="L18" s="334" t="s">
        <v>150</v>
      </c>
    </row>
    <row r="19" spans="1:12" s="335" customFormat="1" ht="60" customHeight="1">
      <c r="A19" s="336" t="s">
        <v>1275</v>
      </c>
      <c r="B19" s="337" t="s">
        <v>2054</v>
      </c>
      <c r="C19" s="338" t="s">
        <v>927</v>
      </c>
      <c r="D19" s="338" t="s">
        <v>437</v>
      </c>
      <c r="E19" s="330">
        <v>42576</v>
      </c>
      <c r="F19" s="331">
        <v>1003.4</v>
      </c>
      <c r="G19" s="332">
        <v>1</v>
      </c>
      <c r="H19" s="331"/>
      <c r="I19" s="338" t="s">
        <v>395</v>
      </c>
      <c r="J19" s="333" t="s">
        <v>712</v>
      </c>
      <c r="K19" s="334" t="s">
        <v>1670</v>
      </c>
      <c r="L19" s="334" t="s">
        <v>150</v>
      </c>
    </row>
    <row r="20" spans="1:12" s="335" customFormat="1" ht="60" customHeight="1">
      <c r="A20" s="336" t="s">
        <v>1278</v>
      </c>
      <c r="B20" s="337" t="s">
        <v>2054</v>
      </c>
      <c r="C20" s="338" t="s">
        <v>1674</v>
      </c>
      <c r="D20" s="338" t="s">
        <v>130</v>
      </c>
      <c r="E20" s="330">
        <v>42522</v>
      </c>
      <c r="F20" s="331">
        <v>919.14</v>
      </c>
      <c r="G20" s="332">
        <v>1</v>
      </c>
      <c r="H20" s="331"/>
      <c r="I20" s="347" t="s">
        <v>395</v>
      </c>
      <c r="J20" s="333" t="s">
        <v>712</v>
      </c>
      <c r="K20" s="334" t="s">
        <v>1670</v>
      </c>
      <c r="L20" s="334" t="s">
        <v>150</v>
      </c>
    </row>
    <row r="21" spans="1:12" s="335" customFormat="1" ht="60" customHeight="1">
      <c r="A21" s="336" t="s">
        <v>925</v>
      </c>
      <c r="B21" s="337" t="s">
        <v>2054</v>
      </c>
      <c r="C21" s="338" t="s">
        <v>927</v>
      </c>
      <c r="D21" s="338" t="s">
        <v>928</v>
      </c>
      <c r="E21" s="330">
        <v>42030</v>
      </c>
      <c r="F21" s="331">
        <v>1078.4000000000001</v>
      </c>
      <c r="G21" s="332">
        <v>1</v>
      </c>
      <c r="H21" s="331"/>
      <c r="I21" s="329" t="s">
        <v>396</v>
      </c>
      <c r="J21" s="333" t="s">
        <v>712</v>
      </c>
      <c r="K21" s="334" t="s">
        <v>1670</v>
      </c>
      <c r="L21" s="334" t="s">
        <v>150</v>
      </c>
    </row>
    <row r="22" spans="1:12" s="335" customFormat="1" ht="60" customHeight="1">
      <c r="A22" s="336" t="s">
        <v>1675</v>
      </c>
      <c r="B22" s="337" t="s">
        <v>2054</v>
      </c>
      <c r="C22" s="338" t="s">
        <v>1674</v>
      </c>
      <c r="D22" s="334" t="s">
        <v>130</v>
      </c>
      <c r="E22" s="330">
        <v>42597</v>
      </c>
      <c r="F22" s="331">
        <v>919.14</v>
      </c>
      <c r="G22" s="332">
        <v>1</v>
      </c>
      <c r="H22" s="331"/>
      <c r="I22" s="338" t="s">
        <v>395</v>
      </c>
      <c r="J22" s="333" t="s">
        <v>712</v>
      </c>
      <c r="K22" s="334" t="s">
        <v>1670</v>
      </c>
      <c r="L22" s="334" t="s">
        <v>150</v>
      </c>
    </row>
    <row r="23" spans="1:12" s="335" customFormat="1" ht="60" customHeight="1">
      <c r="A23" s="336" t="s">
        <v>920</v>
      </c>
      <c r="B23" s="337" t="s">
        <v>2055</v>
      </c>
      <c r="C23" s="338" t="s">
        <v>144</v>
      </c>
      <c r="D23" s="338" t="s">
        <v>130</v>
      </c>
      <c r="E23" s="330">
        <v>40360</v>
      </c>
      <c r="F23" s="331">
        <v>2380.77</v>
      </c>
      <c r="G23" s="332">
        <v>1</v>
      </c>
      <c r="H23" s="331"/>
      <c r="I23" s="338" t="s">
        <v>395</v>
      </c>
      <c r="J23" s="333" t="s">
        <v>712</v>
      </c>
      <c r="K23" s="334" t="s">
        <v>1670</v>
      </c>
      <c r="L23" s="334" t="s">
        <v>713</v>
      </c>
    </row>
    <row r="24" spans="1:12" s="335" customFormat="1" ht="60" customHeight="1">
      <c r="A24" s="336" t="s">
        <v>1676</v>
      </c>
      <c r="B24" s="337" t="s">
        <v>1677</v>
      </c>
      <c r="C24" s="338" t="s">
        <v>1674</v>
      </c>
      <c r="D24" s="338" t="s">
        <v>1678</v>
      </c>
      <c r="E24" s="330">
        <v>42744</v>
      </c>
      <c r="F24" s="331">
        <v>919.14</v>
      </c>
      <c r="G24" s="332">
        <v>1</v>
      </c>
      <c r="H24" s="331"/>
      <c r="I24" s="338" t="s">
        <v>395</v>
      </c>
      <c r="J24" s="333" t="s">
        <v>712</v>
      </c>
      <c r="K24" s="334" t="s">
        <v>1670</v>
      </c>
      <c r="L24" s="334" t="s">
        <v>713</v>
      </c>
    </row>
    <row r="25" spans="1:12" s="335" customFormat="1" ht="60" customHeight="1">
      <c r="A25" s="326" t="s">
        <v>786</v>
      </c>
      <c r="B25" s="337" t="s">
        <v>1677</v>
      </c>
      <c r="C25" s="329" t="s">
        <v>930</v>
      </c>
      <c r="D25" s="329" t="s">
        <v>437</v>
      </c>
      <c r="E25" s="330">
        <v>41183</v>
      </c>
      <c r="F25" s="331">
        <v>1700</v>
      </c>
      <c r="G25" s="332">
        <v>1</v>
      </c>
      <c r="H25" s="331"/>
      <c r="I25" s="329" t="s">
        <v>396</v>
      </c>
      <c r="J25" s="333" t="s">
        <v>712</v>
      </c>
      <c r="K25" s="334" t="s">
        <v>1670</v>
      </c>
      <c r="L25" s="334" t="s">
        <v>150</v>
      </c>
    </row>
    <row r="26" spans="1:12" s="335" customFormat="1" ht="60" customHeight="1">
      <c r="A26" s="336" t="s">
        <v>504</v>
      </c>
      <c r="B26" s="337" t="s">
        <v>716</v>
      </c>
      <c r="C26" s="338" t="s">
        <v>716</v>
      </c>
      <c r="D26" s="334" t="s">
        <v>937</v>
      </c>
      <c r="E26" s="330">
        <v>41792</v>
      </c>
      <c r="F26" s="331">
        <v>4498.01</v>
      </c>
      <c r="G26" s="332">
        <v>1</v>
      </c>
      <c r="H26" s="331"/>
      <c r="I26" s="338" t="s">
        <v>395</v>
      </c>
      <c r="J26" s="333" t="s">
        <v>712</v>
      </c>
      <c r="K26" s="334" t="s">
        <v>519</v>
      </c>
      <c r="L26" s="334" t="s">
        <v>150</v>
      </c>
    </row>
    <row r="27" spans="1:12" s="335" customFormat="1" ht="60" customHeight="1">
      <c r="A27" s="336" t="s">
        <v>625</v>
      </c>
      <c r="B27" s="337" t="s">
        <v>512</v>
      </c>
      <c r="C27" s="338" t="s">
        <v>116</v>
      </c>
      <c r="D27" s="338" t="s">
        <v>518</v>
      </c>
      <c r="E27" s="330">
        <v>40862</v>
      </c>
      <c r="F27" s="331">
        <v>689.27</v>
      </c>
      <c r="G27" s="332">
        <v>1</v>
      </c>
      <c r="H27" s="331"/>
      <c r="I27" s="338" t="s">
        <v>396</v>
      </c>
      <c r="J27" s="333" t="s">
        <v>712</v>
      </c>
      <c r="K27" s="334" t="s">
        <v>519</v>
      </c>
      <c r="L27" s="334" t="s">
        <v>150</v>
      </c>
    </row>
    <row r="28" spans="1:12" s="335" customFormat="1" ht="60" customHeight="1">
      <c r="A28" s="336" t="s">
        <v>1262</v>
      </c>
      <c r="B28" s="337" t="s">
        <v>351</v>
      </c>
      <c r="C28" s="338" t="s">
        <v>955</v>
      </c>
      <c r="D28" s="338" t="s">
        <v>619</v>
      </c>
      <c r="E28" s="330">
        <v>42423</v>
      </c>
      <c r="F28" s="331">
        <v>1715</v>
      </c>
      <c r="G28" s="332">
        <v>1</v>
      </c>
      <c r="H28" s="331"/>
      <c r="I28" s="338" t="s">
        <v>398</v>
      </c>
      <c r="J28" s="333" t="s">
        <v>916</v>
      </c>
      <c r="K28" s="334" t="s">
        <v>519</v>
      </c>
      <c r="L28" s="334" t="s">
        <v>150</v>
      </c>
    </row>
    <row r="29" spans="1:12" s="335" customFormat="1" ht="60" customHeight="1">
      <c r="A29" s="336" t="s">
        <v>941</v>
      </c>
      <c r="B29" s="337" t="s">
        <v>942</v>
      </c>
      <c r="C29" s="338" t="s">
        <v>187</v>
      </c>
      <c r="D29" s="338" t="s">
        <v>878</v>
      </c>
      <c r="E29" s="330">
        <v>41821</v>
      </c>
      <c r="F29" s="331">
        <v>3708</v>
      </c>
      <c r="G29" s="332">
        <v>4</v>
      </c>
      <c r="H29" s="331">
        <f>3708*0.85</f>
        <v>3151.7999999999997</v>
      </c>
      <c r="I29" s="338" t="s">
        <v>395</v>
      </c>
      <c r="J29" s="333" t="s">
        <v>712</v>
      </c>
      <c r="K29" s="334" t="s">
        <v>943</v>
      </c>
      <c r="L29" s="334" t="s">
        <v>713</v>
      </c>
    </row>
    <row r="30" spans="1:12" s="335" customFormat="1" ht="60" customHeight="1">
      <c r="A30" s="336" t="s">
        <v>11</v>
      </c>
      <c r="B30" s="337" t="s">
        <v>1679</v>
      </c>
      <c r="C30" s="338" t="s">
        <v>134</v>
      </c>
      <c r="D30" s="338" t="s">
        <v>108</v>
      </c>
      <c r="E30" s="330">
        <v>34335</v>
      </c>
      <c r="F30" s="331">
        <v>621.72</v>
      </c>
      <c r="G30" s="332">
        <v>1</v>
      </c>
      <c r="H30" s="331"/>
      <c r="I30" s="338" t="s">
        <v>396</v>
      </c>
      <c r="J30" s="333" t="s">
        <v>712</v>
      </c>
      <c r="K30" s="334" t="s">
        <v>943</v>
      </c>
      <c r="L30" s="334" t="s">
        <v>150</v>
      </c>
    </row>
    <row r="31" spans="1:12" s="335" customFormat="1" ht="60" customHeight="1">
      <c r="A31" s="336" t="s">
        <v>240</v>
      </c>
      <c r="B31" s="337" t="s">
        <v>1680</v>
      </c>
      <c r="C31" s="338" t="s">
        <v>127</v>
      </c>
      <c r="D31" s="338" t="s">
        <v>130</v>
      </c>
      <c r="E31" s="330">
        <v>33283</v>
      </c>
      <c r="F31" s="331">
        <v>2034.08</v>
      </c>
      <c r="G31" s="332">
        <v>1</v>
      </c>
      <c r="H31" s="331"/>
      <c r="I31" s="338" t="s">
        <v>395</v>
      </c>
      <c r="J31" s="333" t="s">
        <v>712</v>
      </c>
      <c r="K31" s="334" t="s">
        <v>943</v>
      </c>
      <c r="L31" s="334" t="s">
        <v>150</v>
      </c>
    </row>
    <row r="32" spans="1:12" s="335" customFormat="1" ht="60" customHeight="1">
      <c r="A32" s="336" t="s">
        <v>353</v>
      </c>
      <c r="B32" s="337" t="s">
        <v>1220</v>
      </c>
      <c r="C32" s="338" t="s">
        <v>952</v>
      </c>
      <c r="D32" s="338" t="s">
        <v>2056</v>
      </c>
      <c r="E32" s="330">
        <v>39114</v>
      </c>
      <c r="F32" s="331">
        <v>1110</v>
      </c>
      <c r="G32" s="332">
        <v>1</v>
      </c>
      <c r="H32" s="331"/>
      <c r="I32" s="338" t="s">
        <v>396</v>
      </c>
      <c r="J32" s="333" t="s">
        <v>712</v>
      </c>
      <c r="K32" s="334" t="s">
        <v>943</v>
      </c>
      <c r="L32" s="334" t="s">
        <v>150</v>
      </c>
    </row>
    <row r="33" spans="1:12" s="335" customFormat="1" ht="60" customHeight="1">
      <c r="A33" s="336" t="s">
        <v>364</v>
      </c>
      <c r="B33" s="337" t="s">
        <v>1220</v>
      </c>
      <c r="C33" s="338" t="s">
        <v>1078</v>
      </c>
      <c r="D33" s="338" t="s">
        <v>1631</v>
      </c>
      <c r="E33" s="330">
        <v>33854</v>
      </c>
      <c r="F33" s="331">
        <v>946.59</v>
      </c>
      <c r="G33" s="332">
        <v>1</v>
      </c>
      <c r="H33" s="331"/>
      <c r="I33" s="329" t="s">
        <v>396</v>
      </c>
      <c r="J33" s="333" t="s">
        <v>712</v>
      </c>
      <c r="K33" s="334" t="s">
        <v>943</v>
      </c>
      <c r="L33" s="334" t="s">
        <v>713</v>
      </c>
    </row>
    <row r="34" spans="1:12" s="335" customFormat="1" ht="60" customHeight="1">
      <c r="A34" s="336" t="s">
        <v>721</v>
      </c>
      <c r="B34" s="337" t="s">
        <v>1681</v>
      </c>
      <c r="C34" s="338" t="s">
        <v>922</v>
      </c>
      <c r="D34" s="338" t="s">
        <v>2142</v>
      </c>
      <c r="E34" s="330">
        <v>41386</v>
      </c>
      <c r="F34" s="331">
        <v>1240.68</v>
      </c>
      <c r="G34" s="332">
        <v>1</v>
      </c>
      <c r="H34" s="331"/>
      <c r="I34" s="329" t="s">
        <v>396</v>
      </c>
      <c r="J34" s="333" t="s">
        <v>712</v>
      </c>
      <c r="K34" s="334" t="s">
        <v>720</v>
      </c>
      <c r="L34" s="334" t="s">
        <v>713</v>
      </c>
    </row>
    <row r="35" spans="1:12" s="335" customFormat="1" ht="60" customHeight="1">
      <c r="A35" s="336" t="s">
        <v>1682</v>
      </c>
      <c r="B35" s="337" t="s">
        <v>1683</v>
      </c>
      <c r="C35" s="338" t="s">
        <v>1078</v>
      </c>
      <c r="D35" s="338" t="s">
        <v>518</v>
      </c>
      <c r="E35" s="330">
        <v>42829</v>
      </c>
      <c r="F35" s="331">
        <v>954.36</v>
      </c>
      <c r="G35" s="332">
        <v>1</v>
      </c>
      <c r="H35" s="331"/>
      <c r="I35" s="338" t="s">
        <v>396</v>
      </c>
      <c r="J35" s="333" t="s">
        <v>712</v>
      </c>
      <c r="K35" s="334" t="s">
        <v>720</v>
      </c>
      <c r="L35" s="334" t="s">
        <v>713</v>
      </c>
    </row>
    <row r="36" spans="1:12" s="335" customFormat="1" ht="60" customHeight="1">
      <c r="A36" s="336" t="s">
        <v>1290</v>
      </c>
      <c r="B36" s="337" t="s">
        <v>723</v>
      </c>
      <c r="C36" s="338" t="s">
        <v>187</v>
      </c>
      <c r="D36" s="338" t="s">
        <v>2143</v>
      </c>
      <c r="E36" s="330">
        <v>42461</v>
      </c>
      <c r="F36" s="331">
        <v>3174.76</v>
      </c>
      <c r="G36" s="332">
        <v>1</v>
      </c>
      <c r="H36" s="331"/>
      <c r="I36" s="338" t="s">
        <v>395</v>
      </c>
      <c r="J36" s="333" t="s">
        <v>712</v>
      </c>
      <c r="K36" s="334" t="s">
        <v>522</v>
      </c>
      <c r="L36" s="334" t="s">
        <v>150</v>
      </c>
    </row>
    <row r="37" spans="1:12" s="335" customFormat="1" ht="60" customHeight="1">
      <c r="A37" s="336" t="s">
        <v>342</v>
      </c>
      <c r="B37" s="337" t="s">
        <v>1220</v>
      </c>
      <c r="C37" s="338" t="s">
        <v>922</v>
      </c>
      <c r="D37" s="338" t="s">
        <v>148</v>
      </c>
      <c r="E37" s="330">
        <v>36234</v>
      </c>
      <c r="F37" s="331">
        <v>1240.68</v>
      </c>
      <c r="G37" s="332">
        <v>1</v>
      </c>
      <c r="H37" s="331"/>
      <c r="I37" s="338" t="s">
        <v>396</v>
      </c>
      <c r="J37" s="333" t="s">
        <v>712</v>
      </c>
      <c r="K37" s="334" t="s">
        <v>522</v>
      </c>
      <c r="L37" s="334" t="s">
        <v>150</v>
      </c>
    </row>
    <row r="38" spans="1:12" s="335" customFormat="1" ht="60" customHeight="1">
      <c r="A38" s="336" t="s">
        <v>1684</v>
      </c>
      <c r="B38" s="337" t="s">
        <v>185</v>
      </c>
      <c r="C38" s="338" t="s">
        <v>1685</v>
      </c>
      <c r="D38" s="338" t="s">
        <v>92</v>
      </c>
      <c r="E38" s="330">
        <v>43108</v>
      </c>
      <c r="F38" s="331">
        <v>689.27</v>
      </c>
      <c r="G38" s="332">
        <v>1</v>
      </c>
      <c r="H38" s="331"/>
      <c r="I38" s="338" t="s">
        <v>396</v>
      </c>
      <c r="J38" s="333" t="s">
        <v>712</v>
      </c>
      <c r="K38" s="334" t="s">
        <v>522</v>
      </c>
      <c r="L38" s="334" t="s">
        <v>713</v>
      </c>
    </row>
    <row r="39" spans="1:12" s="335" customFormat="1" ht="60" customHeight="1">
      <c r="A39" s="336" t="s">
        <v>724</v>
      </c>
      <c r="B39" s="337" t="s">
        <v>185</v>
      </c>
      <c r="C39" s="338" t="s">
        <v>952</v>
      </c>
      <c r="D39" s="338" t="s">
        <v>106</v>
      </c>
      <c r="E39" s="330">
        <v>41222</v>
      </c>
      <c r="F39" s="331">
        <v>1183.25</v>
      </c>
      <c r="G39" s="332">
        <v>1</v>
      </c>
      <c r="H39" s="331"/>
      <c r="I39" s="338" t="s">
        <v>396</v>
      </c>
      <c r="J39" s="333" t="s">
        <v>712</v>
      </c>
      <c r="K39" s="334" t="s">
        <v>522</v>
      </c>
      <c r="L39" s="334" t="s">
        <v>150</v>
      </c>
    </row>
    <row r="40" spans="1:12" s="335" customFormat="1" ht="60" customHeight="1">
      <c r="A40" s="336" t="s">
        <v>950</v>
      </c>
      <c r="B40" s="337" t="s">
        <v>951</v>
      </c>
      <c r="C40" s="338" t="s">
        <v>1660</v>
      </c>
      <c r="D40" s="338" t="s">
        <v>1686</v>
      </c>
      <c r="E40" s="330">
        <v>42212</v>
      </c>
      <c r="F40" s="331">
        <v>1575.32</v>
      </c>
      <c r="G40" s="332">
        <v>1</v>
      </c>
      <c r="H40" s="331"/>
      <c r="I40" s="338" t="s">
        <v>396</v>
      </c>
      <c r="J40" s="348" t="s">
        <v>712</v>
      </c>
      <c r="K40" s="334" t="s">
        <v>522</v>
      </c>
      <c r="L40" s="334" t="s">
        <v>713</v>
      </c>
    </row>
    <row r="41" spans="1:12" s="335" customFormat="1" ht="60" customHeight="1">
      <c r="A41" s="336" t="s">
        <v>1687</v>
      </c>
      <c r="B41" s="337" t="s">
        <v>1688</v>
      </c>
      <c r="C41" s="338" t="s">
        <v>110</v>
      </c>
      <c r="D41" s="338" t="s">
        <v>92</v>
      </c>
      <c r="E41" s="330">
        <v>42810</v>
      </c>
      <c r="F41" s="331">
        <v>815.02</v>
      </c>
      <c r="G41" s="332">
        <v>1</v>
      </c>
      <c r="H41" s="331"/>
      <c r="I41" s="338" t="s">
        <v>396</v>
      </c>
      <c r="J41" s="333" t="s">
        <v>712</v>
      </c>
      <c r="K41" s="334" t="s">
        <v>522</v>
      </c>
      <c r="L41" s="334" t="s">
        <v>713</v>
      </c>
    </row>
    <row r="42" spans="1:12" s="335" customFormat="1" ht="60" customHeight="1">
      <c r="A42" s="336" t="s">
        <v>523</v>
      </c>
      <c r="B42" s="337" t="s">
        <v>524</v>
      </c>
      <c r="C42" s="338" t="s">
        <v>927</v>
      </c>
      <c r="D42" s="338" t="s">
        <v>92</v>
      </c>
      <c r="E42" s="349">
        <v>40042</v>
      </c>
      <c r="F42" s="331">
        <v>1078.4000000000001</v>
      </c>
      <c r="G42" s="332">
        <v>1</v>
      </c>
      <c r="H42" s="331"/>
      <c r="I42" s="338" t="s">
        <v>396</v>
      </c>
      <c r="J42" s="334" t="s">
        <v>712</v>
      </c>
      <c r="K42" s="334" t="s">
        <v>522</v>
      </c>
      <c r="L42" s="334" t="s">
        <v>713</v>
      </c>
    </row>
    <row r="43" spans="1:12" s="335" customFormat="1" ht="60" customHeight="1">
      <c r="A43" s="336" t="s">
        <v>17</v>
      </c>
      <c r="B43" s="337" t="s">
        <v>252</v>
      </c>
      <c r="C43" s="338" t="s">
        <v>134</v>
      </c>
      <c r="D43" s="338" t="s">
        <v>92</v>
      </c>
      <c r="E43" s="330">
        <v>32952</v>
      </c>
      <c r="F43" s="331">
        <v>621.72</v>
      </c>
      <c r="G43" s="332">
        <v>1</v>
      </c>
      <c r="H43" s="331"/>
      <c r="I43" s="338" t="s">
        <v>396</v>
      </c>
      <c r="J43" s="333" t="s">
        <v>712</v>
      </c>
      <c r="K43" s="334" t="s">
        <v>522</v>
      </c>
      <c r="L43" s="334" t="s">
        <v>713</v>
      </c>
    </row>
    <row r="44" spans="1:12" s="335" customFormat="1" ht="60" customHeight="1">
      <c r="A44" s="336" t="s">
        <v>728</v>
      </c>
      <c r="B44" s="337" t="s">
        <v>729</v>
      </c>
      <c r="C44" s="338" t="s">
        <v>1674</v>
      </c>
      <c r="D44" s="338" t="s">
        <v>617</v>
      </c>
      <c r="E44" s="330">
        <v>40969</v>
      </c>
      <c r="F44" s="331">
        <v>994.14</v>
      </c>
      <c r="G44" s="332">
        <v>1</v>
      </c>
      <c r="H44" s="331"/>
      <c r="I44" s="338" t="s">
        <v>396</v>
      </c>
      <c r="J44" s="333" t="s">
        <v>712</v>
      </c>
      <c r="K44" s="334" t="s">
        <v>522</v>
      </c>
      <c r="L44" s="334" t="s">
        <v>713</v>
      </c>
    </row>
    <row r="45" spans="1:12" s="335" customFormat="1" ht="60" customHeight="1">
      <c r="A45" s="336" t="s">
        <v>730</v>
      </c>
      <c r="B45" s="337" t="s">
        <v>1628</v>
      </c>
      <c r="C45" s="338" t="s">
        <v>144</v>
      </c>
      <c r="D45" s="338" t="s">
        <v>1689</v>
      </c>
      <c r="E45" s="330">
        <v>40911</v>
      </c>
      <c r="F45" s="331">
        <v>2380.77</v>
      </c>
      <c r="G45" s="332">
        <v>4</v>
      </c>
      <c r="H45" s="331">
        <f>2380.77*0.85</f>
        <v>2023.6544999999999</v>
      </c>
      <c r="I45" s="338" t="s">
        <v>395</v>
      </c>
      <c r="J45" s="333" t="s">
        <v>712</v>
      </c>
      <c r="K45" s="334" t="s">
        <v>522</v>
      </c>
      <c r="L45" s="334" t="s">
        <v>150</v>
      </c>
    </row>
    <row r="46" spans="1:12" s="335" customFormat="1" ht="60" customHeight="1">
      <c r="A46" s="336" t="s">
        <v>732</v>
      </c>
      <c r="B46" s="337" t="s">
        <v>954</v>
      </c>
      <c r="C46" s="338" t="s">
        <v>955</v>
      </c>
      <c r="D46" s="338" t="s">
        <v>733</v>
      </c>
      <c r="E46" s="330">
        <v>40969</v>
      </c>
      <c r="F46" s="331">
        <v>1700</v>
      </c>
      <c r="G46" s="332">
        <v>1</v>
      </c>
      <c r="H46" s="331"/>
      <c r="I46" s="338" t="s">
        <v>396</v>
      </c>
      <c r="J46" s="333" t="s">
        <v>712</v>
      </c>
      <c r="K46" s="334" t="s">
        <v>522</v>
      </c>
      <c r="L46" s="334" t="s">
        <v>150</v>
      </c>
    </row>
    <row r="47" spans="1:12" s="335" customFormat="1" ht="60" customHeight="1">
      <c r="A47" s="336" t="s">
        <v>527</v>
      </c>
      <c r="B47" s="337" t="s">
        <v>528</v>
      </c>
      <c r="C47" s="338" t="s">
        <v>1967</v>
      </c>
      <c r="D47" s="338" t="s">
        <v>1690</v>
      </c>
      <c r="E47" s="330">
        <v>40330</v>
      </c>
      <c r="F47" s="331">
        <v>1240.68</v>
      </c>
      <c r="G47" s="332">
        <v>1</v>
      </c>
      <c r="H47" s="331"/>
      <c r="I47" s="338" t="s">
        <v>396</v>
      </c>
      <c r="J47" s="333" t="s">
        <v>712</v>
      </c>
      <c r="K47" s="334" t="s">
        <v>522</v>
      </c>
      <c r="L47" s="334" t="s">
        <v>150</v>
      </c>
    </row>
    <row r="48" spans="1:12" s="335" customFormat="1" ht="60" customHeight="1">
      <c r="A48" s="336" t="s">
        <v>947</v>
      </c>
      <c r="B48" s="337" t="s">
        <v>531</v>
      </c>
      <c r="C48" s="338" t="s">
        <v>144</v>
      </c>
      <c r="D48" s="338" t="s">
        <v>948</v>
      </c>
      <c r="E48" s="330">
        <v>42142</v>
      </c>
      <c r="F48" s="331">
        <v>2380.77</v>
      </c>
      <c r="G48" s="332">
        <v>1</v>
      </c>
      <c r="H48" s="331"/>
      <c r="I48" s="338" t="s">
        <v>395</v>
      </c>
      <c r="J48" s="333" t="s">
        <v>712</v>
      </c>
      <c r="K48" s="334" t="s">
        <v>522</v>
      </c>
      <c r="L48" s="334" t="s">
        <v>150</v>
      </c>
    </row>
    <row r="49" spans="1:12" s="335" customFormat="1" ht="60" customHeight="1">
      <c r="A49" s="336" t="s">
        <v>146</v>
      </c>
      <c r="B49" s="337" t="s">
        <v>526</v>
      </c>
      <c r="C49" s="338" t="s">
        <v>922</v>
      </c>
      <c r="D49" s="338" t="s">
        <v>1691</v>
      </c>
      <c r="E49" s="330">
        <v>36293</v>
      </c>
      <c r="F49" s="331">
        <v>1240.68</v>
      </c>
      <c r="G49" s="332">
        <v>1</v>
      </c>
      <c r="H49" s="331"/>
      <c r="I49" s="338" t="s">
        <v>396</v>
      </c>
      <c r="J49" s="333" t="s">
        <v>712</v>
      </c>
      <c r="K49" s="334" t="s">
        <v>522</v>
      </c>
      <c r="L49" s="334" t="s">
        <v>713</v>
      </c>
    </row>
    <row r="50" spans="1:12" s="335" customFormat="1" ht="60" customHeight="1">
      <c r="A50" s="326" t="s">
        <v>1692</v>
      </c>
      <c r="B50" s="327" t="s">
        <v>959</v>
      </c>
      <c r="C50" s="338" t="s">
        <v>1660</v>
      </c>
      <c r="D50" s="329" t="s">
        <v>849</v>
      </c>
      <c r="E50" s="330">
        <v>40452</v>
      </c>
      <c r="F50" s="331">
        <v>1595</v>
      </c>
      <c r="G50" s="332">
        <v>1</v>
      </c>
      <c r="H50" s="331"/>
      <c r="I50" s="338" t="s">
        <v>396</v>
      </c>
      <c r="J50" s="333" t="s">
        <v>712</v>
      </c>
      <c r="K50" s="334" t="s">
        <v>522</v>
      </c>
      <c r="L50" s="334" t="s">
        <v>150</v>
      </c>
    </row>
    <row r="51" spans="1:12" s="335" customFormat="1" ht="60" customHeight="1">
      <c r="A51" s="336" t="s">
        <v>1693</v>
      </c>
      <c r="B51" s="337" t="s">
        <v>1694</v>
      </c>
      <c r="C51" s="338" t="s">
        <v>922</v>
      </c>
      <c r="D51" s="338" t="s">
        <v>1695</v>
      </c>
      <c r="E51" s="330">
        <v>43174</v>
      </c>
      <c r="F51" s="331">
        <v>1286</v>
      </c>
      <c r="G51" s="332">
        <v>1</v>
      </c>
      <c r="H51" s="331"/>
      <c r="I51" s="338" t="s">
        <v>396</v>
      </c>
      <c r="J51" s="333" t="s">
        <v>712</v>
      </c>
      <c r="K51" s="334" t="s">
        <v>522</v>
      </c>
      <c r="L51" s="334" t="s">
        <v>713</v>
      </c>
    </row>
    <row r="52" spans="1:12" s="335" customFormat="1" ht="60" customHeight="1">
      <c r="A52" s="350" t="s">
        <v>1696</v>
      </c>
      <c r="B52" s="351" t="s">
        <v>1697</v>
      </c>
      <c r="C52" s="338" t="s">
        <v>1078</v>
      </c>
      <c r="D52" s="334" t="s">
        <v>1698</v>
      </c>
      <c r="E52" s="330">
        <v>43171</v>
      </c>
      <c r="F52" s="331">
        <v>946.59</v>
      </c>
      <c r="G52" s="332">
        <v>1</v>
      </c>
      <c r="H52" s="350"/>
      <c r="I52" s="338" t="s">
        <v>396</v>
      </c>
      <c r="J52" s="333" t="s">
        <v>712</v>
      </c>
      <c r="K52" s="334" t="s">
        <v>522</v>
      </c>
      <c r="L52" s="350" t="s">
        <v>713</v>
      </c>
    </row>
    <row r="53" spans="1:12" s="335" customFormat="1" ht="60" customHeight="1">
      <c r="A53" s="336" t="s">
        <v>530</v>
      </c>
      <c r="B53" s="337" t="s">
        <v>960</v>
      </c>
      <c r="C53" s="338" t="s">
        <v>1660</v>
      </c>
      <c r="D53" s="338" t="s">
        <v>849</v>
      </c>
      <c r="E53" s="330">
        <v>40817</v>
      </c>
      <c r="F53" s="331">
        <v>1500</v>
      </c>
      <c r="G53" s="332">
        <v>1</v>
      </c>
      <c r="H53" s="331"/>
      <c r="I53" s="338" t="s">
        <v>396</v>
      </c>
      <c r="J53" s="333" t="s">
        <v>712</v>
      </c>
      <c r="K53" s="334" t="s">
        <v>522</v>
      </c>
      <c r="L53" s="334" t="s">
        <v>713</v>
      </c>
    </row>
    <row r="54" spans="1:12" s="335" customFormat="1" ht="60" customHeight="1">
      <c r="A54" s="336" t="s">
        <v>725</v>
      </c>
      <c r="B54" s="337" t="s">
        <v>726</v>
      </c>
      <c r="C54" s="338" t="s">
        <v>1078</v>
      </c>
      <c r="D54" s="352" t="s">
        <v>1699</v>
      </c>
      <c r="E54" s="330">
        <v>41164</v>
      </c>
      <c r="F54" s="331">
        <v>946.59</v>
      </c>
      <c r="G54" s="332">
        <v>1</v>
      </c>
      <c r="H54" s="331"/>
      <c r="I54" s="338" t="s">
        <v>396</v>
      </c>
      <c r="J54" s="333" t="s">
        <v>712</v>
      </c>
      <c r="K54" s="334" t="s">
        <v>522</v>
      </c>
      <c r="L54" s="334" t="s">
        <v>150</v>
      </c>
    </row>
    <row r="55" spans="1:12" s="335" customFormat="1" ht="60" customHeight="1">
      <c r="A55" s="336" t="s">
        <v>160</v>
      </c>
      <c r="B55" s="337" t="s">
        <v>161</v>
      </c>
      <c r="C55" s="338" t="s">
        <v>136</v>
      </c>
      <c r="D55" s="338" t="s">
        <v>162</v>
      </c>
      <c r="E55" s="330">
        <v>32876</v>
      </c>
      <c r="F55" s="331">
        <v>2645.64</v>
      </c>
      <c r="G55" s="332">
        <v>1</v>
      </c>
      <c r="H55" s="331"/>
      <c r="I55" s="338" t="s">
        <v>395</v>
      </c>
      <c r="J55" s="333" t="s">
        <v>712</v>
      </c>
      <c r="K55" s="334" t="s">
        <v>159</v>
      </c>
      <c r="L55" s="334" t="s">
        <v>713</v>
      </c>
    </row>
    <row r="56" spans="1:12" s="335" customFormat="1" ht="60" customHeight="1">
      <c r="A56" s="336" t="s">
        <v>166</v>
      </c>
      <c r="B56" s="337" t="s">
        <v>961</v>
      </c>
      <c r="C56" s="338" t="s">
        <v>112</v>
      </c>
      <c r="D56" s="338" t="s">
        <v>108</v>
      </c>
      <c r="E56" s="330">
        <v>31320</v>
      </c>
      <c r="F56" s="331">
        <v>741.11</v>
      </c>
      <c r="G56" s="332">
        <v>1</v>
      </c>
      <c r="H56" s="331"/>
      <c r="I56" s="338" t="s">
        <v>396</v>
      </c>
      <c r="J56" s="333" t="s">
        <v>712</v>
      </c>
      <c r="K56" s="334" t="s">
        <v>159</v>
      </c>
      <c r="L56" s="334" t="s">
        <v>150</v>
      </c>
    </row>
    <row r="57" spans="1:12" s="335" customFormat="1" ht="60" customHeight="1">
      <c r="A57" s="336" t="s">
        <v>163</v>
      </c>
      <c r="B57" s="337" t="s">
        <v>962</v>
      </c>
      <c r="C57" s="338" t="s">
        <v>127</v>
      </c>
      <c r="D57" s="338" t="s">
        <v>162</v>
      </c>
      <c r="E57" s="330">
        <v>33653</v>
      </c>
      <c r="F57" s="331">
        <v>2034.08</v>
      </c>
      <c r="G57" s="332">
        <v>1</v>
      </c>
      <c r="H57" s="331"/>
      <c r="I57" s="338" t="s">
        <v>395</v>
      </c>
      <c r="J57" s="333" t="s">
        <v>712</v>
      </c>
      <c r="K57" s="334" t="s">
        <v>159</v>
      </c>
      <c r="L57" s="334" t="s">
        <v>713</v>
      </c>
    </row>
    <row r="58" spans="1:12" s="335" customFormat="1" ht="60" customHeight="1">
      <c r="A58" s="336" t="s">
        <v>532</v>
      </c>
      <c r="B58" s="337" t="s">
        <v>1700</v>
      </c>
      <c r="C58" s="338" t="s">
        <v>127</v>
      </c>
      <c r="D58" s="338" t="s">
        <v>103</v>
      </c>
      <c r="E58" s="330">
        <v>32874</v>
      </c>
      <c r="F58" s="331">
        <v>2034.08</v>
      </c>
      <c r="G58" s="332">
        <v>3</v>
      </c>
      <c r="H58" s="331">
        <f>2034.08*0.9</f>
        <v>1830.672</v>
      </c>
      <c r="I58" s="338" t="s">
        <v>395</v>
      </c>
      <c r="J58" s="333" t="s">
        <v>712</v>
      </c>
      <c r="K58" s="334" t="s">
        <v>159</v>
      </c>
      <c r="L58" s="334" t="s">
        <v>150</v>
      </c>
    </row>
    <row r="59" spans="1:12" s="335" customFormat="1" ht="60" customHeight="1">
      <c r="A59" s="336" t="s">
        <v>60</v>
      </c>
      <c r="B59" s="337" t="s">
        <v>1700</v>
      </c>
      <c r="C59" s="338" t="s">
        <v>1701</v>
      </c>
      <c r="D59" s="338" t="s">
        <v>162</v>
      </c>
      <c r="E59" s="330">
        <v>38901</v>
      </c>
      <c r="F59" s="331">
        <v>1373.12</v>
      </c>
      <c r="G59" s="332">
        <v>1</v>
      </c>
      <c r="H59" s="331"/>
      <c r="I59" s="338" t="s">
        <v>396</v>
      </c>
      <c r="J59" s="333" t="s">
        <v>712</v>
      </c>
      <c r="K59" s="334" t="s">
        <v>159</v>
      </c>
      <c r="L59" s="334" t="s">
        <v>713</v>
      </c>
    </row>
    <row r="60" spans="1:12" s="335" customFormat="1" ht="60" customHeight="1">
      <c r="A60" s="336" t="s">
        <v>467</v>
      </c>
      <c r="B60" s="337" t="s">
        <v>1700</v>
      </c>
      <c r="C60" s="338" t="s">
        <v>1701</v>
      </c>
      <c r="D60" s="338" t="s">
        <v>162</v>
      </c>
      <c r="E60" s="330">
        <v>40057</v>
      </c>
      <c r="F60" s="331">
        <v>1373.12</v>
      </c>
      <c r="G60" s="332">
        <v>1</v>
      </c>
      <c r="H60" s="331"/>
      <c r="I60" s="347" t="s">
        <v>396</v>
      </c>
      <c r="J60" s="333" t="s">
        <v>712</v>
      </c>
      <c r="K60" s="334" t="s">
        <v>159</v>
      </c>
      <c r="L60" s="334" t="s">
        <v>713</v>
      </c>
    </row>
    <row r="61" spans="1:12" s="335" customFormat="1" ht="60" customHeight="1">
      <c r="A61" s="336" t="s">
        <v>84</v>
      </c>
      <c r="B61" s="337" t="s">
        <v>1700</v>
      </c>
      <c r="C61" s="338" t="s">
        <v>1674</v>
      </c>
      <c r="D61" s="338" t="s">
        <v>1301</v>
      </c>
      <c r="E61" s="330">
        <v>38782</v>
      </c>
      <c r="F61" s="331">
        <v>994.14</v>
      </c>
      <c r="G61" s="332">
        <v>1</v>
      </c>
      <c r="H61" s="331"/>
      <c r="I61" s="347" t="s">
        <v>396</v>
      </c>
      <c r="J61" s="333" t="s">
        <v>712</v>
      </c>
      <c r="K61" s="334" t="s">
        <v>159</v>
      </c>
      <c r="L61" s="334" t="s">
        <v>150</v>
      </c>
    </row>
    <row r="62" spans="1:12" s="335" customFormat="1" ht="60" customHeight="1">
      <c r="A62" s="336" t="s">
        <v>425</v>
      </c>
      <c r="B62" s="337" t="s">
        <v>1700</v>
      </c>
      <c r="C62" s="338" t="s">
        <v>1674</v>
      </c>
      <c r="D62" s="338" t="s">
        <v>162</v>
      </c>
      <c r="E62" s="330">
        <v>40135</v>
      </c>
      <c r="F62" s="331">
        <v>994.14</v>
      </c>
      <c r="G62" s="332">
        <v>1</v>
      </c>
      <c r="H62" s="331"/>
      <c r="I62" s="338" t="s">
        <v>396</v>
      </c>
      <c r="J62" s="333" t="s">
        <v>712</v>
      </c>
      <c r="K62" s="334" t="s">
        <v>159</v>
      </c>
      <c r="L62" s="334" t="s">
        <v>713</v>
      </c>
    </row>
    <row r="63" spans="1:12" s="335" customFormat="1" ht="60" customHeight="1">
      <c r="A63" s="336" t="s">
        <v>663</v>
      </c>
      <c r="B63" s="337" t="s">
        <v>1702</v>
      </c>
      <c r="C63" s="338" t="s">
        <v>1674</v>
      </c>
      <c r="D63" s="338" t="s">
        <v>583</v>
      </c>
      <c r="E63" s="330">
        <v>40598</v>
      </c>
      <c r="F63" s="331">
        <v>994.14</v>
      </c>
      <c r="G63" s="332">
        <v>1</v>
      </c>
      <c r="H63" s="334"/>
      <c r="I63" s="338" t="s">
        <v>396</v>
      </c>
      <c r="J63" s="333" t="s">
        <v>712</v>
      </c>
      <c r="K63" s="334" t="s">
        <v>159</v>
      </c>
      <c r="L63" s="334" t="s">
        <v>713</v>
      </c>
    </row>
    <row r="64" spans="1:12" s="335" customFormat="1" ht="60" customHeight="1">
      <c r="A64" s="336" t="s">
        <v>963</v>
      </c>
      <c r="B64" s="337" t="s">
        <v>964</v>
      </c>
      <c r="C64" s="338" t="s">
        <v>187</v>
      </c>
      <c r="D64" s="338" t="s">
        <v>965</v>
      </c>
      <c r="E64" s="330">
        <v>42186</v>
      </c>
      <c r="F64" s="331">
        <v>3174.76</v>
      </c>
      <c r="G64" s="332">
        <v>1</v>
      </c>
      <c r="H64" s="331"/>
      <c r="I64" s="338" t="s">
        <v>395</v>
      </c>
      <c r="J64" s="333" t="s">
        <v>1703</v>
      </c>
      <c r="K64" s="334" t="s">
        <v>533</v>
      </c>
      <c r="L64" s="334" t="s">
        <v>150</v>
      </c>
    </row>
    <row r="65" spans="1:12" s="335" customFormat="1" ht="60" customHeight="1">
      <c r="A65" s="336" t="s">
        <v>1704</v>
      </c>
      <c r="B65" s="337" t="s">
        <v>740</v>
      </c>
      <c r="C65" s="338" t="s">
        <v>144</v>
      </c>
      <c r="D65" s="338" t="s">
        <v>966</v>
      </c>
      <c r="E65" s="330">
        <v>40969</v>
      </c>
      <c r="F65" s="331">
        <v>2380.77</v>
      </c>
      <c r="G65" s="332">
        <v>1</v>
      </c>
      <c r="H65" s="331"/>
      <c r="I65" s="338" t="s">
        <v>395</v>
      </c>
      <c r="J65" s="333" t="s">
        <v>1703</v>
      </c>
      <c r="K65" s="334" t="s">
        <v>533</v>
      </c>
      <c r="L65" s="334" t="s">
        <v>150</v>
      </c>
    </row>
    <row r="66" spans="1:12" s="335" customFormat="1" ht="60" customHeight="1">
      <c r="A66" s="336" t="s">
        <v>882</v>
      </c>
      <c r="B66" s="337" t="s">
        <v>534</v>
      </c>
      <c r="C66" s="338" t="s">
        <v>127</v>
      </c>
      <c r="D66" s="338" t="s">
        <v>703</v>
      </c>
      <c r="E66" s="330">
        <v>39295</v>
      </c>
      <c r="F66" s="331">
        <v>2034.08</v>
      </c>
      <c r="G66" s="332">
        <v>1</v>
      </c>
      <c r="H66" s="331"/>
      <c r="I66" s="338" t="s">
        <v>395</v>
      </c>
      <c r="J66" s="333" t="s">
        <v>1703</v>
      </c>
      <c r="K66" s="334" t="s">
        <v>533</v>
      </c>
      <c r="L66" s="334" t="s">
        <v>150</v>
      </c>
    </row>
    <row r="67" spans="1:12" s="335" customFormat="1" ht="60" customHeight="1">
      <c r="A67" s="336" t="s">
        <v>231</v>
      </c>
      <c r="B67" s="337" t="s">
        <v>973</v>
      </c>
      <c r="C67" s="338" t="s">
        <v>930</v>
      </c>
      <c r="D67" s="338" t="s">
        <v>1706</v>
      </c>
      <c r="E67" s="330">
        <v>31692</v>
      </c>
      <c r="F67" s="331">
        <v>1637.38</v>
      </c>
      <c r="G67" s="332">
        <v>1</v>
      </c>
      <c r="H67" s="331"/>
      <c r="I67" s="338" t="s">
        <v>396</v>
      </c>
      <c r="J67" s="333" t="s">
        <v>712</v>
      </c>
      <c r="K67" s="334" t="s">
        <v>533</v>
      </c>
      <c r="L67" s="334" t="s">
        <v>150</v>
      </c>
    </row>
    <row r="68" spans="1:12" s="335" customFormat="1" ht="60" customHeight="1">
      <c r="A68" s="336" t="s">
        <v>374</v>
      </c>
      <c r="B68" s="337" t="s">
        <v>1707</v>
      </c>
      <c r="C68" s="338" t="s">
        <v>1660</v>
      </c>
      <c r="D68" s="338" t="s">
        <v>975</v>
      </c>
      <c r="E68" s="330">
        <v>34366</v>
      </c>
      <c r="F68" s="331">
        <v>1500</v>
      </c>
      <c r="G68" s="332">
        <v>1</v>
      </c>
      <c r="H68" s="331"/>
      <c r="I68" s="338" t="s">
        <v>396</v>
      </c>
      <c r="J68" s="333" t="s">
        <v>712</v>
      </c>
      <c r="K68" s="334" t="s">
        <v>533</v>
      </c>
      <c r="L68" s="334" t="s">
        <v>150</v>
      </c>
    </row>
    <row r="69" spans="1:12" s="335" customFormat="1" ht="60" customHeight="1">
      <c r="A69" s="336" t="s">
        <v>661</v>
      </c>
      <c r="B69" s="337" t="s">
        <v>974</v>
      </c>
      <c r="C69" s="338" t="s">
        <v>952</v>
      </c>
      <c r="D69" s="338" t="s">
        <v>878</v>
      </c>
      <c r="E69" s="330">
        <v>40626</v>
      </c>
      <c r="F69" s="331">
        <v>1183.25</v>
      </c>
      <c r="G69" s="332">
        <v>1</v>
      </c>
      <c r="H69" s="331"/>
      <c r="I69" s="338" t="s">
        <v>396</v>
      </c>
      <c r="J69" s="333" t="s">
        <v>712</v>
      </c>
      <c r="K69" s="334" t="s">
        <v>533</v>
      </c>
      <c r="L69" s="334" t="s">
        <v>713</v>
      </c>
    </row>
    <row r="70" spans="1:12" s="335" customFormat="1" ht="60" customHeight="1">
      <c r="A70" s="336" t="s">
        <v>536</v>
      </c>
      <c r="B70" s="337" t="s">
        <v>460</v>
      </c>
      <c r="C70" s="338" t="s">
        <v>127</v>
      </c>
      <c r="D70" s="338" t="s">
        <v>976</v>
      </c>
      <c r="E70" s="330">
        <v>40725</v>
      </c>
      <c r="F70" s="331">
        <v>2034.08</v>
      </c>
      <c r="G70" s="332">
        <v>1</v>
      </c>
      <c r="H70" s="331"/>
      <c r="I70" s="338" t="s">
        <v>395</v>
      </c>
      <c r="J70" s="333" t="s">
        <v>1703</v>
      </c>
      <c r="K70" s="334" t="s">
        <v>533</v>
      </c>
      <c r="L70" s="334" t="s">
        <v>150</v>
      </c>
    </row>
    <row r="71" spans="1:12" s="335" customFormat="1" ht="60" customHeight="1">
      <c r="A71" s="336" t="s">
        <v>540</v>
      </c>
      <c r="B71" s="337" t="s">
        <v>1708</v>
      </c>
      <c r="C71" s="338" t="s">
        <v>1078</v>
      </c>
      <c r="D71" s="338" t="s">
        <v>1709</v>
      </c>
      <c r="E71" s="330">
        <v>40049</v>
      </c>
      <c r="F71" s="331">
        <v>946.59</v>
      </c>
      <c r="G71" s="332" t="s">
        <v>102</v>
      </c>
      <c r="H71" s="331"/>
      <c r="I71" s="338" t="s">
        <v>396</v>
      </c>
      <c r="J71" s="333" t="s">
        <v>712</v>
      </c>
      <c r="K71" s="334" t="s">
        <v>533</v>
      </c>
      <c r="L71" s="334" t="s">
        <v>150</v>
      </c>
    </row>
    <row r="72" spans="1:12" s="335" customFormat="1" ht="60" customHeight="1">
      <c r="A72" s="336" t="s">
        <v>1306</v>
      </c>
      <c r="B72" s="337" t="s">
        <v>1710</v>
      </c>
      <c r="C72" s="338" t="s">
        <v>110</v>
      </c>
      <c r="D72" s="338" t="s">
        <v>92</v>
      </c>
      <c r="E72" s="330">
        <v>38838</v>
      </c>
      <c r="F72" s="331">
        <v>815.02</v>
      </c>
      <c r="G72" s="332">
        <v>1</v>
      </c>
      <c r="H72" s="331"/>
      <c r="I72" s="338" t="s">
        <v>396</v>
      </c>
      <c r="J72" s="333" t="s">
        <v>712</v>
      </c>
      <c r="K72" s="334" t="s">
        <v>533</v>
      </c>
      <c r="L72" s="334" t="s">
        <v>713</v>
      </c>
    </row>
    <row r="73" spans="1:12" s="335" customFormat="1" ht="60" customHeight="1">
      <c r="A73" s="336" t="s">
        <v>1712</v>
      </c>
      <c r="B73" s="337" t="s">
        <v>185</v>
      </c>
      <c r="C73" s="338" t="s">
        <v>134</v>
      </c>
      <c r="D73" s="338" t="s">
        <v>2057</v>
      </c>
      <c r="E73" s="330">
        <v>43444</v>
      </c>
      <c r="F73" s="331">
        <v>621.72</v>
      </c>
      <c r="G73" s="332">
        <v>1</v>
      </c>
      <c r="H73" s="331"/>
      <c r="I73" s="338" t="s">
        <v>396</v>
      </c>
      <c r="J73" s="333" t="s">
        <v>712</v>
      </c>
      <c r="K73" s="334" t="s">
        <v>533</v>
      </c>
      <c r="L73" s="334" t="s">
        <v>713</v>
      </c>
    </row>
    <row r="74" spans="1:12" s="335" customFormat="1" ht="60" customHeight="1">
      <c r="A74" s="336" t="s">
        <v>981</v>
      </c>
      <c r="B74" s="337" t="s">
        <v>1714</v>
      </c>
      <c r="C74" s="338" t="s">
        <v>109</v>
      </c>
      <c r="D74" s="338" t="s">
        <v>511</v>
      </c>
      <c r="E74" s="330">
        <v>42268</v>
      </c>
      <c r="F74" s="331">
        <v>815.02</v>
      </c>
      <c r="G74" s="332">
        <v>1</v>
      </c>
      <c r="H74" s="331"/>
      <c r="I74" s="338" t="s">
        <v>396</v>
      </c>
      <c r="J74" s="333" t="s">
        <v>712</v>
      </c>
      <c r="K74" s="334" t="s">
        <v>533</v>
      </c>
      <c r="L74" s="334" t="s">
        <v>150</v>
      </c>
    </row>
    <row r="75" spans="1:12" s="335" customFormat="1" ht="60" customHeight="1">
      <c r="A75" s="336" t="s">
        <v>537</v>
      </c>
      <c r="B75" s="337" t="s">
        <v>1705</v>
      </c>
      <c r="C75" s="338" t="s">
        <v>1705</v>
      </c>
      <c r="D75" s="338" t="s">
        <v>969</v>
      </c>
      <c r="E75" s="330">
        <v>42464</v>
      </c>
      <c r="F75" s="331">
        <v>1600</v>
      </c>
      <c r="G75" s="332">
        <v>1</v>
      </c>
      <c r="H75" s="334"/>
      <c r="I75" s="338" t="s">
        <v>398</v>
      </c>
      <c r="J75" s="333" t="s">
        <v>916</v>
      </c>
      <c r="K75" s="334" t="s">
        <v>533</v>
      </c>
      <c r="L75" s="334" t="s">
        <v>713</v>
      </c>
    </row>
    <row r="76" spans="1:12" s="335" customFormat="1" ht="60" customHeight="1">
      <c r="A76" s="336" t="s">
        <v>1711</v>
      </c>
      <c r="B76" s="337" t="s">
        <v>979</v>
      </c>
      <c r="C76" s="338" t="s">
        <v>127</v>
      </c>
      <c r="D76" s="338" t="s">
        <v>980</v>
      </c>
      <c r="E76" s="330">
        <v>42303</v>
      </c>
      <c r="F76" s="331">
        <v>2034.08</v>
      </c>
      <c r="G76" s="332">
        <v>1</v>
      </c>
      <c r="H76" s="331"/>
      <c r="I76" s="338" t="s">
        <v>398</v>
      </c>
      <c r="J76" s="333" t="s">
        <v>916</v>
      </c>
      <c r="K76" s="334" t="s">
        <v>533</v>
      </c>
      <c r="L76" s="334" t="s">
        <v>150</v>
      </c>
    </row>
    <row r="77" spans="1:12" s="335" customFormat="1" ht="60" customHeight="1">
      <c r="A77" s="336" t="s">
        <v>1308</v>
      </c>
      <c r="B77" s="337" t="s">
        <v>2058</v>
      </c>
      <c r="C77" s="338" t="s">
        <v>123</v>
      </c>
      <c r="D77" s="338" t="s">
        <v>1716</v>
      </c>
      <c r="E77" s="330">
        <v>42663</v>
      </c>
      <c r="F77" s="331">
        <v>2080.58</v>
      </c>
      <c r="G77" s="332">
        <v>1</v>
      </c>
      <c r="H77" s="331"/>
      <c r="I77" s="338" t="s">
        <v>396</v>
      </c>
      <c r="J77" s="333" t="s">
        <v>712</v>
      </c>
      <c r="K77" s="334" t="s">
        <v>2059</v>
      </c>
      <c r="L77" s="334" t="s">
        <v>713</v>
      </c>
    </row>
    <row r="78" spans="1:12" s="335" customFormat="1" ht="60" customHeight="1">
      <c r="A78" s="336" t="s">
        <v>940</v>
      </c>
      <c r="B78" s="337" t="s">
        <v>185</v>
      </c>
      <c r="C78" s="338" t="s">
        <v>1674</v>
      </c>
      <c r="D78" s="338" t="s">
        <v>518</v>
      </c>
      <c r="E78" s="330">
        <v>41858</v>
      </c>
      <c r="F78" s="331">
        <v>994.14</v>
      </c>
      <c r="G78" s="332">
        <v>1</v>
      </c>
      <c r="H78" s="331"/>
      <c r="I78" s="329" t="s">
        <v>396</v>
      </c>
      <c r="J78" s="333" t="s">
        <v>712</v>
      </c>
      <c r="K78" s="334" t="s">
        <v>2059</v>
      </c>
      <c r="L78" s="334" t="s">
        <v>150</v>
      </c>
    </row>
    <row r="79" spans="1:12" s="335" customFormat="1" ht="60" customHeight="1">
      <c r="A79" s="326" t="s">
        <v>453</v>
      </c>
      <c r="B79" s="327" t="s">
        <v>122</v>
      </c>
      <c r="C79" s="328" t="s">
        <v>123</v>
      </c>
      <c r="D79" s="329" t="s">
        <v>1034</v>
      </c>
      <c r="E79" s="330">
        <v>39990</v>
      </c>
      <c r="F79" s="331">
        <v>2080.58</v>
      </c>
      <c r="G79" s="332">
        <v>1</v>
      </c>
      <c r="H79" s="331"/>
      <c r="I79" s="329" t="s">
        <v>396</v>
      </c>
      <c r="J79" s="333" t="s">
        <v>712</v>
      </c>
      <c r="K79" s="334" t="s">
        <v>542</v>
      </c>
      <c r="L79" s="334" t="s">
        <v>713</v>
      </c>
    </row>
    <row r="80" spans="1:12" s="335" customFormat="1" ht="60" customHeight="1">
      <c r="A80" s="336" t="s">
        <v>105</v>
      </c>
      <c r="B80" s="337" t="s">
        <v>185</v>
      </c>
      <c r="C80" s="338" t="s">
        <v>922</v>
      </c>
      <c r="D80" s="338" t="s">
        <v>106</v>
      </c>
      <c r="E80" s="330">
        <v>38391</v>
      </c>
      <c r="F80" s="331">
        <v>1240.68</v>
      </c>
      <c r="G80" s="332">
        <v>1</v>
      </c>
      <c r="H80" s="331"/>
      <c r="I80" s="329" t="s">
        <v>396</v>
      </c>
      <c r="J80" s="333" t="s">
        <v>712</v>
      </c>
      <c r="K80" s="334" t="s">
        <v>542</v>
      </c>
      <c r="L80" s="334" t="s">
        <v>150</v>
      </c>
    </row>
    <row r="81" spans="1:12" s="335" customFormat="1" ht="60" customHeight="1">
      <c r="A81" s="336" t="s">
        <v>543</v>
      </c>
      <c r="B81" s="337" t="s">
        <v>2060</v>
      </c>
      <c r="C81" s="338" t="s">
        <v>187</v>
      </c>
      <c r="D81" s="338" t="s">
        <v>157</v>
      </c>
      <c r="E81" s="330">
        <v>40391</v>
      </c>
      <c r="F81" s="331">
        <v>3174.76</v>
      </c>
      <c r="G81" s="332">
        <v>1</v>
      </c>
      <c r="H81" s="331"/>
      <c r="I81" s="338" t="s">
        <v>395</v>
      </c>
      <c r="J81" s="333" t="s">
        <v>712</v>
      </c>
      <c r="K81" s="334" t="s">
        <v>205</v>
      </c>
      <c r="L81" s="334" t="s">
        <v>713</v>
      </c>
    </row>
    <row r="82" spans="1:12" s="335" customFormat="1" ht="60" customHeight="1">
      <c r="A82" s="336" t="s">
        <v>221</v>
      </c>
      <c r="B82" s="337" t="s">
        <v>985</v>
      </c>
      <c r="C82" s="338" t="s">
        <v>1078</v>
      </c>
      <c r="D82" s="338" t="s">
        <v>148</v>
      </c>
      <c r="E82" s="330">
        <v>32713</v>
      </c>
      <c r="F82" s="331">
        <v>946.59</v>
      </c>
      <c r="G82" s="332">
        <v>1</v>
      </c>
      <c r="H82" s="331"/>
      <c r="I82" s="338" t="s">
        <v>396</v>
      </c>
      <c r="J82" s="333" t="s">
        <v>712</v>
      </c>
      <c r="K82" s="334" t="s">
        <v>205</v>
      </c>
      <c r="L82" s="334" t="s">
        <v>150</v>
      </c>
    </row>
    <row r="83" spans="1:12" s="335" customFormat="1" ht="60" customHeight="1">
      <c r="A83" s="336" t="s">
        <v>219</v>
      </c>
      <c r="B83" s="337" t="s">
        <v>185</v>
      </c>
      <c r="C83" s="338" t="s">
        <v>109</v>
      </c>
      <c r="D83" s="338" t="s">
        <v>220</v>
      </c>
      <c r="E83" s="330">
        <v>36434</v>
      </c>
      <c r="F83" s="331">
        <v>946.59</v>
      </c>
      <c r="G83" s="332">
        <v>1</v>
      </c>
      <c r="H83" s="331"/>
      <c r="I83" s="338" t="s">
        <v>396</v>
      </c>
      <c r="J83" s="333" t="s">
        <v>712</v>
      </c>
      <c r="K83" s="334" t="s">
        <v>205</v>
      </c>
      <c r="L83" s="334" t="s">
        <v>150</v>
      </c>
    </row>
    <row r="84" spans="1:12" s="335" customFormat="1" ht="60" customHeight="1">
      <c r="A84" s="336" t="s">
        <v>698</v>
      </c>
      <c r="B84" s="337" t="s">
        <v>185</v>
      </c>
      <c r="C84" s="338" t="s">
        <v>134</v>
      </c>
      <c r="D84" s="338" t="s">
        <v>518</v>
      </c>
      <c r="E84" s="330">
        <v>40497</v>
      </c>
      <c r="F84" s="331">
        <v>621.72</v>
      </c>
      <c r="G84" s="332">
        <v>1</v>
      </c>
      <c r="H84" s="331"/>
      <c r="I84" s="338" t="s">
        <v>396</v>
      </c>
      <c r="J84" s="333" t="s">
        <v>712</v>
      </c>
      <c r="K84" s="334" t="s">
        <v>205</v>
      </c>
      <c r="L84" s="334" t="s">
        <v>713</v>
      </c>
    </row>
    <row r="85" spans="1:12" s="335" customFormat="1" ht="60" customHeight="1">
      <c r="A85" s="336" t="s">
        <v>1638</v>
      </c>
      <c r="B85" s="337" t="s">
        <v>209</v>
      </c>
      <c r="C85" s="338" t="s">
        <v>134</v>
      </c>
      <c r="D85" s="338" t="s">
        <v>518</v>
      </c>
      <c r="E85" s="330">
        <v>42795</v>
      </c>
      <c r="F85" s="331">
        <v>621.72</v>
      </c>
      <c r="G85" s="332">
        <v>1</v>
      </c>
      <c r="H85" s="331"/>
      <c r="I85" s="338" t="s">
        <v>396</v>
      </c>
      <c r="J85" s="333" t="s">
        <v>712</v>
      </c>
      <c r="K85" s="334" t="s">
        <v>205</v>
      </c>
      <c r="L85" s="334" t="s">
        <v>150</v>
      </c>
    </row>
    <row r="86" spans="1:12" s="335" customFormat="1" ht="60" customHeight="1">
      <c r="A86" s="336" t="s">
        <v>1258</v>
      </c>
      <c r="B86" s="337" t="s">
        <v>209</v>
      </c>
      <c r="C86" s="338" t="s">
        <v>1660</v>
      </c>
      <c r="D86" s="338" t="s">
        <v>511</v>
      </c>
      <c r="E86" s="330">
        <v>43313</v>
      </c>
      <c r="F86" s="331">
        <v>1600</v>
      </c>
      <c r="G86" s="332">
        <v>1</v>
      </c>
      <c r="H86" s="331"/>
      <c r="I86" s="338" t="s">
        <v>395</v>
      </c>
      <c r="J86" s="333" t="s">
        <v>712</v>
      </c>
      <c r="K86" s="334" t="s">
        <v>205</v>
      </c>
      <c r="L86" s="334" t="s">
        <v>713</v>
      </c>
    </row>
    <row r="87" spans="1:12" s="335" customFormat="1" ht="60" customHeight="1">
      <c r="A87" s="336" t="s">
        <v>347</v>
      </c>
      <c r="B87" s="337" t="s">
        <v>209</v>
      </c>
      <c r="C87" s="338" t="s">
        <v>922</v>
      </c>
      <c r="D87" s="338" t="s">
        <v>348</v>
      </c>
      <c r="E87" s="330">
        <v>33025</v>
      </c>
      <c r="F87" s="331">
        <v>1286</v>
      </c>
      <c r="G87" s="332">
        <v>1</v>
      </c>
      <c r="H87" s="331"/>
      <c r="I87" s="338" t="s">
        <v>396</v>
      </c>
      <c r="J87" s="333" t="s">
        <v>712</v>
      </c>
      <c r="K87" s="334" t="s">
        <v>205</v>
      </c>
      <c r="L87" s="334" t="s">
        <v>713</v>
      </c>
    </row>
    <row r="88" spans="1:12" s="335" customFormat="1" ht="60" customHeight="1">
      <c r="A88" s="336" t="s">
        <v>744</v>
      </c>
      <c r="B88" s="337" t="s">
        <v>209</v>
      </c>
      <c r="C88" s="338" t="s">
        <v>952</v>
      </c>
      <c r="D88" s="338" t="s">
        <v>92</v>
      </c>
      <c r="E88" s="330">
        <v>40954</v>
      </c>
      <c r="F88" s="331">
        <v>1183.25</v>
      </c>
      <c r="G88" s="332">
        <v>1</v>
      </c>
      <c r="H88" s="331"/>
      <c r="I88" s="338" t="s">
        <v>396</v>
      </c>
      <c r="J88" s="353" t="s">
        <v>712</v>
      </c>
      <c r="K88" s="334" t="s">
        <v>205</v>
      </c>
      <c r="L88" s="334" t="s">
        <v>150</v>
      </c>
    </row>
    <row r="89" spans="1:12" s="335" customFormat="1" ht="60" customHeight="1">
      <c r="A89" s="336" t="s">
        <v>702</v>
      </c>
      <c r="B89" s="351" t="s">
        <v>209</v>
      </c>
      <c r="C89" s="338" t="s">
        <v>1674</v>
      </c>
      <c r="D89" s="338" t="s">
        <v>511</v>
      </c>
      <c r="E89" s="330">
        <v>40659</v>
      </c>
      <c r="F89" s="331">
        <v>994.14</v>
      </c>
      <c r="G89" s="332">
        <v>1</v>
      </c>
      <c r="H89" s="331"/>
      <c r="I89" s="338" t="s">
        <v>396</v>
      </c>
      <c r="J89" s="333" t="s">
        <v>712</v>
      </c>
      <c r="K89" s="334" t="s">
        <v>205</v>
      </c>
      <c r="L89" s="334" t="s">
        <v>150</v>
      </c>
    </row>
    <row r="90" spans="1:12" s="335" customFormat="1" ht="60" customHeight="1">
      <c r="A90" s="336" t="s">
        <v>747</v>
      </c>
      <c r="B90" s="351" t="s">
        <v>209</v>
      </c>
      <c r="C90" s="338" t="s">
        <v>922</v>
      </c>
      <c r="D90" s="338" t="s">
        <v>157</v>
      </c>
      <c r="E90" s="330">
        <v>41309</v>
      </c>
      <c r="F90" s="331">
        <v>1240.68</v>
      </c>
      <c r="G90" s="332">
        <v>1</v>
      </c>
      <c r="H90" s="331"/>
      <c r="I90" s="329" t="s">
        <v>396</v>
      </c>
      <c r="J90" s="333" t="s">
        <v>712</v>
      </c>
      <c r="K90" s="334" t="s">
        <v>205</v>
      </c>
      <c r="L90" s="334" t="s">
        <v>713</v>
      </c>
    </row>
    <row r="91" spans="1:12" s="335" customFormat="1" ht="60" customHeight="1">
      <c r="A91" s="336" t="s">
        <v>986</v>
      </c>
      <c r="B91" s="351" t="s">
        <v>209</v>
      </c>
      <c r="C91" s="338" t="s">
        <v>927</v>
      </c>
      <c r="D91" s="338" t="s">
        <v>987</v>
      </c>
      <c r="E91" s="330">
        <v>41645</v>
      </c>
      <c r="F91" s="331">
        <v>1078.4000000000001</v>
      </c>
      <c r="G91" s="332">
        <v>1</v>
      </c>
      <c r="H91" s="331"/>
      <c r="I91" s="338" t="s">
        <v>396</v>
      </c>
      <c r="J91" s="353" t="s">
        <v>712</v>
      </c>
      <c r="K91" s="334" t="s">
        <v>205</v>
      </c>
      <c r="L91" s="334" t="s">
        <v>150</v>
      </c>
    </row>
    <row r="92" spans="1:12" s="335" customFormat="1" ht="60" customHeight="1">
      <c r="A92" s="336" t="s">
        <v>1312</v>
      </c>
      <c r="B92" s="351" t="s">
        <v>209</v>
      </c>
      <c r="C92" s="338" t="s">
        <v>1674</v>
      </c>
      <c r="D92" s="338" t="s">
        <v>92</v>
      </c>
      <c r="E92" s="330">
        <v>42555</v>
      </c>
      <c r="F92" s="331">
        <v>994.14</v>
      </c>
      <c r="G92" s="332">
        <v>1</v>
      </c>
      <c r="H92" s="331"/>
      <c r="I92" s="338" t="s">
        <v>396</v>
      </c>
      <c r="J92" s="353" t="s">
        <v>712</v>
      </c>
      <c r="K92" s="334" t="s">
        <v>205</v>
      </c>
      <c r="L92" s="334" t="s">
        <v>150</v>
      </c>
    </row>
    <row r="93" spans="1:12" s="335" customFormat="1" ht="60" customHeight="1">
      <c r="A93" s="336" t="s">
        <v>749</v>
      </c>
      <c r="B93" s="337" t="s">
        <v>209</v>
      </c>
      <c r="C93" s="338" t="s">
        <v>1078</v>
      </c>
      <c r="D93" s="338" t="s">
        <v>1627</v>
      </c>
      <c r="E93" s="330">
        <v>41214</v>
      </c>
      <c r="F93" s="331">
        <v>946.59</v>
      </c>
      <c r="G93" s="332">
        <v>1</v>
      </c>
      <c r="H93" s="331"/>
      <c r="I93" s="338" t="s">
        <v>396</v>
      </c>
      <c r="J93" s="333" t="s">
        <v>712</v>
      </c>
      <c r="K93" s="334" t="s">
        <v>205</v>
      </c>
      <c r="L93" s="334" t="s">
        <v>150</v>
      </c>
    </row>
    <row r="94" spans="1:12" s="335" customFormat="1" ht="60" customHeight="1">
      <c r="A94" s="336" t="s">
        <v>988</v>
      </c>
      <c r="B94" s="337" t="s">
        <v>989</v>
      </c>
      <c r="C94" s="338"/>
      <c r="D94" s="338"/>
      <c r="E94" s="330">
        <v>42016</v>
      </c>
      <c r="F94" s="330"/>
      <c r="G94" s="330"/>
      <c r="H94" s="330"/>
      <c r="I94" s="338"/>
      <c r="J94" s="347"/>
      <c r="K94" s="334" t="s">
        <v>205</v>
      </c>
      <c r="L94" s="334" t="s">
        <v>713</v>
      </c>
    </row>
    <row r="95" spans="1:12" s="335" customFormat="1" ht="60" customHeight="1">
      <c r="A95" s="336" t="s">
        <v>213</v>
      </c>
      <c r="B95" s="337" t="s">
        <v>748</v>
      </c>
      <c r="C95" s="338" t="s">
        <v>927</v>
      </c>
      <c r="D95" s="338" t="s">
        <v>1717</v>
      </c>
      <c r="E95" s="330">
        <v>38908</v>
      </c>
      <c r="F95" s="331">
        <v>1078.4000000000001</v>
      </c>
      <c r="G95" s="332">
        <v>1</v>
      </c>
      <c r="H95" s="331"/>
      <c r="I95" s="347" t="s">
        <v>396</v>
      </c>
      <c r="J95" s="333" t="s">
        <v>712</v>
      </c>
      <c r="K95" s="334" t="s">
        <v>205</v>
      </c>
      <c r="L95" s="334" t="s">
        <v>150</v>
      </c>
    </row>
    <row r="96" spans="1:12" s="335" customFormat="1" ht="60" customHeight="1">
      <c r="A96" s="336" t="s">
        <v>990</v>
      </c>
      <c r="B96" s="337" t="s">
        <v>991</v>
      </c>
      <c r="C96" s="338" t="s">
        <v>134</v>
      </c>
      <c r="D96" s="338" t="s">
        <v>184</v>
      </c>
      <c r="E96" s="330">
        <v>41953</v>
      </c>
      <c r="F96" s="331">
        <v>621.72</v>
      </c>
      <c r="G96" s="332">
        <v>1</v>
      </c>
      <c r="H96" s="331"/>
      <c r="I96" s="338" t="s">
        <v>396</v>
      </c>
      <c r="J96" s="333" t="s">
        <v>712</v>
      </c>
      <c r="K96" s="334" t="s">
        <v>205</v>
      </c>
      <c r="L96" s="334" t="s">
        <v>713</v>
      </c>
    </row>
    <row r="97" spans="1:12" s="335" customFormat="1" ht="60" customHeight="1">
      <c r="A97" s="350" t="s">
        <v>745</v>
      </c>
      <c r="B97" s="337" t="s">
        <v>544</v>
      </c>
      <c r="C97" s="338" t="s">
        <v>127</v>
      </c>
      <c r="D97" s="338" t="s">
        <v>992</v>
      </c>
      <c r="E97" s="330">
        <v>41389</v>
      </c>
      <c r="F97" s="331">
        <v>2034.08</v>
      </c>
      <c r="G97" s="332">
        <v>1</v>
      </c>
      <c r="H97" s="331"/>
      <c r="I97" s="338" t="s">
        <v>395</v>
      </c>
      <c r="J97" s="353" t="s">
        <v>712</v>
      </c>
      <c r="K97" s="334" t="s">
        <v>205</v>
      </c>
      <c r="L97" s="334" t="s">
        <v>713</v>
      </c>
    </row>
    <row r="98" spans="1:12" s="335" customFormat="1" ht="60" customHeight="1">
      <c r="A98" s="336" t="s">
        <v>462</v>
      </c>
      <c r="B98" s="337" t="s">
        <v>1718</v>
      </c>
      <c r="C98" s="338" t="s">
        <v>955</v>
      </c>
      <c r="D98" s="338" t="s">
        <v>92</v>
      </c>
      <c r="E98" s="330">
        <v>38504</v>
      </c>
      <c r="F98" s="331">
        <v>1852.5</v>
      </c>
      <c r="G98" s="332">
        <v>1</v>
      </c>
      <c r="H98" s="331"/>
      <c r="I98" s="338" t="s">
        <v>396</v>
      </c>
      <c r="J98" s="347" t="s">
        <v>712</v>
      </c>
      <c r="K98" s="334" t="s">
        <v>205</v>
      </c>
      <c r="L98" s="334" t="s">
        <v>150</v>
      </c>
    </row>
    <row r="99" spans="1:12" s="335" customFormat="1" ht="60" customHeight="1">
      <c r="A99" s="354" t="s">
        <v>461</v>
      </c>
      <c r="B99" s="337" t="s">
        <v>993</v>
      </c>
      <c r="C99" s="352" t="s">
        <v>927</v>
      </c>
      <c r="D99" s="338" t="s">
        <v>157</v>
      </c>
      <c r="E99" s="330">
        <v>40098</v>
      </c>
      <c r="F99" s="355">
        <v>1078.4000000000001</v>
      </c>
      <c r="G99" s="332">
        <v>1</v>
      </c>
      <c r="H99" s="355"/>
      <c r="I99" s="338" t="s">
        <v>396</v>
      </c>
      <c r="J99" s="333" t="s">
        <v>712</v>
      </c>
      <c r="K99" s="334" t="s">
        <v>205</v>
      </c>
      <c r="L99" s="334" t="s">
        <v>150</v>
      </c>
    </row>
    <row r="100" spans="1:12" s="335" customFormat="1" ht="60" customHeight="1">
      <c r="A100" s="336" t="s">
        <v>750</v>
      </c>
      <c r="B100" s="337" t="s">
        <v>751</v>
      </c>
      <c r="C100" s="338" t="s">
        <v>144</v>
      </c>
      <c r="D100" s="338" t="s">
        <v>92</v>
      </c>
      <c r="E100" s="330">
        <v>34134</v>
      </c>
      <c r="F100" s="331">
        <v>2183.6</v>
      </c>
      <c r="G100" s="332">
        <v>1</v>
      </c>
      <c r="H100" s="331"/>
      <c r="I100" s="338" t="s">
        <v>395</v>
      </c>
      <c r="J100" s="356" t="s">
        <v>712</v>
      </c>
      <c r="K100" s="334" t="s">
        <v>205</v>
      </c>
      <c r="L100" s="334" t="s">
        <v>150</v>
      </c>
    </row>
    <row r="101" spans="1:12" s="335" customFormat="1" ht="60" customHeight="1">
      <c r="A101" s="336" t="s">
        <v>994</v>
      </c>
      <c r="B101" s="337" t="s">
        <v>276</v>
      </c>
      <c r="C101" s="338" t="s">
        <v>187</v>
      </c>
      <c r="D101" s="338" t="s">
        <v>996</v>
      </c>
      <c r="E101" s="330">
        <v>41886</v>
      </c>
      <c r="F101" s="331">
        <v>3605</v>
      </c>
      <c r="G101" s="332">
        <v>1</v>
      </c>
      <c r="H101" s="331"/>
      <c r="I101" s="347" t="s">
        <v>395</v>
      </c>
      <c r="J101" s="333" t="s">
        <v>712</v>
      </c>
      <c r="K101" s="334" t="s">
        <v>1317</v>
      </c>
      <c r="L101" s="334" t="s">
        <v>713</v>
      </c>
    </row>
    <row r="102" spans="1:12" s="335" customFormat="1" ht="60" customHeight="1">
      <c r="A102" s="354" t="s">
        <v>278</v>
      </c>
      <c r="B102" s="337" t="s">
        <v>997</v>
      </c>
      <c r="C102" s="338" t="s">
        <v>136</v>
      </c>
      <c r="D102" s="338" t="s">
        <v>130</v>
      </c>
      <c r="E102" s="330">
        <v>34151</v>
      </c>
      <c r="F102" s="331">
        <v>2645.64</v>
      </c>
      <c r="G102" s="332">
        <v>1</v>
      </c>
      <c r="H102" s="331"/>
      <c r="I102" s="347" t="s">
        <v>395</v>
      </c>
      <c r="J102" s="333" t="s">
        <v>712</v>
      </c>
      <c r="K102" s="334" t="s">
        <v>1317</v>
      </c>
      <c r="L102" s="334" t="s">
        <v>713</v>
      </c>
    </row>
    <row r="103" spans="1:12" s="335" customFormat="1" ht="60" customHeight="1">
      <c r="A103" s="336" t="s">
        <v>998</v>
      </c>
      <c r="B103" s="337" t="s">
        <v>185</v>
      </c>
      <c r="C103" s="338" t="s">
        <v>927</v>
      </c>
      <c r="D103" s="338" t="s">
        <v>92</v>
      </c>
      <c r="E103" s="330">
        <v>33025</v>
      </c>
      <c r="F103" s="331">
        <v>1081.4000000000001</v>
      </c>
      <c r="G103" s="332">
        <v>1</v>
      </c>
      <c r="H103" s="331"/>
      <c r="I103" s="338" t="s">
        <v>396</v>
      </c>
      <c r="J103" s="333" t="s">
        <v>712</v>
      </c>
      <c r="K103" s="334" t="s">
        <v>1317</v>
      </c>
      <c r="L103" s="334" t="s">
        <v>150</v>
      </c>
    </row>
    <row r="104" spans="1:12" s="335" customFormat="1" ht="60" customHeight="1">
      <c r="A104" s="336" t="s">
        <v>1719</v>
      </c>
      <c r="B104" s="337" t="s">
        <v>999</v>
      </c>
      <c r="C104" s="338" t="s">
        <v>1660</v>
      </c>
      <c r="D104" s="338" t="s">
        <v>103</v>
      </c>
      <c r="E104" s="330">
        <v>34456</v>
      </c>
      <c r="F104" s="331">
        <v>1637.38</v>
      </c>
      <c r="G104" s="332">
        <v>1</v>
      </c>
      <c r="H104" s="331"/>
      <c r="I104" s="329" t="s">
        <v>396</v>
      </c>
      <c r="J104" s="333" t="s">
        <v>712</v>
      </c>
      <c r="K104" s="334" t="s">
        <v>1317</v>
      </c>
      <c r="L104" s="334" t="s">
        <v>150</v>
      </c>
    </row>
    <row r="105" spans="1:12" s="335" customFormat="1" ht="60" customHeight="1">
      <c r="A105" s="336" t="s">
        <v>2061</v>
      </c>
      <c r="B105" s="337" t="s">
        <v>185</v>
      </c>
      <c r="C105" s="338" t="s">
        <v>134</v>
      </c>
      <c r="D105" s="338" t="s">
        <v>95</v>
      </c>
      <c r="E105" s="330">
        <v>43307</v>
      </c>
      <c r="F105" s="331">
        <v>574.29</v>
      </c>
      <c r="G105" s="332">
        <v>1</v>
      </c>
      <c r="H105" s="331"/>
      <c r="I105" s="338" t="s">
        <v>396</v>
      </c>
      <c r="J105" s="333" t="s">
        <v>712</v>
      </c>
      <c r="K105" s="334" t="s">
        <v>1317</v>
      </c>
      <c r="L105" s="334" t="s">
        <v>713</v>
      </c>
    </row>
    <row r="106" spans="1:12" s="335" customFormat="1" ht="60" customHeight="1">
      <c r="A106" s="336" t="s">
        <v>546</v>
      </c>
      <c r="B106" s="337" t="s">
        <v>1000</v>
      </c>
      <c r="C106" s="338" t="s">
        <v>144</v>
      </c>
      <c r="D106" s="338" t="s">
        <v>516</v>
      </c>
      <c r="E106" s="357">
        <v>40422</v>
      </c>
      <c r="F106" s="331">
        <v>2380.77</v>
      </c>
      <c r="G106" s="332">
        <v>1</v>
      </c>
      <c r="H106" s="331"/>
      <c r="I106" s="347" t="s">
        <v>395</v>
      </c>
      <c r="J106" s="333" t="s">
        <v>712</v>
      </c>
      <c r="K106" s="334" t="s">
        <v>1317</v>
      </c>
      <c r="L106" s="334" t="s">
        <v>150</v>
      </c>
    </row>
    <row r="107" spans="1:12" s="335" customFormat="1" ht="60" customHeight="1">
      <c r="A107" s="336" t="s">
        <v>535</v>
      </c>
      <c r="B107" s="337" t="s">
        <v>2062</v>
      </c>
      <c r="C107" s="338" t="s">
        <v>1674</v>
      </c>
      <c r="D107" s="338" t="s">
        <v>130</v>
      </c>
      <c r="E107" s="330">
        <v>40210</v>
      </c>
      <c r="F107" s="331">
        <v>1078.4000000000001</v>
      </c>
      <c r="G107" s="332">
        <v>1</v>
      </c>
      <c r="H107" s="331"/>
      <c r="I107" s="338" t="s">
        <v>396</v>
      </c>
      <c r="J107" s="333" t="s">
        <v>712</v>
      </c>
      <c r="K107" s="334" t="s">
        <v>1317</v>
      </c>
      <c r="L107" s="334" t="s">
        <v>150</v>
      </c>
    </row>
    <row r="108" spans="1:12" s="335" customFormat="1" ht="60" customHeight="1">
      <c r="A108" s="336" t="s">
        <v>1320</v>
      </c>
      <c r="B108" s="340" t="s">
        <v>72</v>
      </c>
      <c r="C108" s="338" t="s">
        <v>144</v>
      </c>
      <c r="D108" s="338" t="s">
        <v>130</v>
      </c>
      <c r="E108" s="330">
        <v>40791</v>
      </c>
      <c r="F108" s="331">
        <v>2380.77</v>
      </c>
      <c r="G108" s="332">
        <v>1</v>
      </c>
      <c r="H108" s="331"/>
      <c r="I108" s="338" t="s">
        <v>395</v>
      </c>
      <c r="J108" s="333" t="s">
        <v>712</v>
      </c>
      <c r="K108" s="334" t="s">
        <v>1317</v>
      </c>
      <c r="L108" s="334" t="s">
        <v>713</v>
      </c>
    </row>
    <row r="109" spans="1:12" s="335" customFormat="1" ht="60" customHeight="1">
      <c r="A109" s="336" t="s">
        <v>1004</v>
      </c>
      <c r="B109" s="358" t="s">
        <v>1721</v>
      </c>
      <c r="C109" s="338" t="s">
        <v>927</v>
      </c>
      <c r="D109" s="338" t="s">
        <v>440</v>
      </c>
      <c r="E109" s="330">
        <v>40911</v>
      </c>
      <c r="F109" s="331">
        <v>1078.4000000000001</v>
      </c>
      <c r="G109" s="332">
        <v>1</v>
      </c>
      <c r="H109" s="331"/>
      <c r="I109" s="347" t="s">
        <v>396</v>
      </c>
      <c r="J109" s="333" t="s">
        <v>712</v>
      </c>
      <c r="K109" s="334" t="s">
        <v>1317</v>
      </c>
      <c r="L109" s="334" t="s">
        <v>150</v>
      </c>
    </row>
    <row r="110" spans="1:12" s="335" customFormat="1" ht="60" customHeight="1">
      <c r="A110" s="336" t="s">
        <v>1640</v>
      </c>
      <c r="B110" s="358" t="s">
        <v>185</v>
      </c>
      <c r="C110" s="338" t="s">
        <v>110</v>
      </c>
      <c r="D110" s="338" t="s">
        <v>130</v>
      </c>
      <c r="E110" s="330">
        <v>42786</v>
      </c>
      <c r="F110" s="331">
        <v>800</v>
      </c>
      <c r="G110" s="332">
        <v>1</v>
      </c>
      <c r="H110" s="331"/>
      <c r="I110" s="347" t="s">
        <v>396</v>
      </c>
      <c r="J110" s="333" t="s">
        <v>712</v>
      </c>
      <c r="K110" s="334" t="s">
        <v>1317</v>
      </c>
      <c r="L110" s="334" t="s">
        <v>150</v>
      </c>
    </row>
    <row r="111" spans="1:12" s="335" customFormat="1" ht="60" customHeight="1">
      <c r="A111" s="354" t="s">
        <v>938</v>
      </c>
      <c r="B111" s="337" t="s">
        <v>1722</v>
      </c>
      <c r="C111" s="352" t="s">
        <v>136</v>
      </c>
      <c r="D111" s="334" t="s">
        <v>511</v>
      </c>
      <c r="E111" s="330">
        <v>41815</v>
      </c>
      <c r="F111" s="355">
        <v>2645.64</v>
      </c>
      <c r="G111" s="332">
        <v>1</v>
      </c>
      <c r="H111" s="355"/>
      <c r="I111" s="347" t="s">
        <v>395</v>
      </c>
      <c r="J111" s="333" t="s">
        <v>712</v>
      </c>
      <c r="K111" s="334" t="s">
        <v>1317</v>
      </c>
      <c r="L111" s="334" t="s">
        <v>150</v>
      </c>
    </row>
    <row r="112" spans="1:12" s="335" customFormat="1" ht="60" customHeight="1">
      <c r="A112" s="354" t="s">
        <v>548</v>
      </c>
      <c r="B112" s="337" t="s">
        <v>1724</v>
      </c>
      <c r="C112" s="352" t="s">
        <v>927</v>
      </c>
      <c r="D112" s="352" t="s">
        <v>130</v>
      </c>
      <c r="E112" s="330">
        <v>40819</v>
      </c>
      <c r="F112" s="355">
        <v>1078.0999999999999</v>
      </c>
      <c r="G112" s="332">
        <v>1</v>
      </c>
      <c r="H112" s="355"/>
      <c r="I112" s="338" t="s">
        <v>396</v>
      </c>
      <c r="J112" s="333" t="s">
        <v>712</v>
      </c>
      <c r="K112" s="334" t="s">
        <v>1317</v>
      </c>
      <c r="L112" s="334" t="s">
        <v>150</v>
      </c>
    </row>
    <row r="113" spans="1:12" s="335" customFormat="1" ht="60" customHeight="1">
      <c r="A113" s="336" t="s">
        <v>1008</v>
      </c>
      <c r="B113" s="337" t="s">
        <v>1724</v>
      </c>
      <c r="C113" s="338" t="s">
        <v>110</v>
      </c>
      <c r="D113" s="338" t="s">
        <v>130</v>
      </c>
      <c r="E113" s="330">
        <v>42223</v>
      </c>
      <c r="F113" s="331">
        <v>815.02</v>
      </c>
      <c r="G113" s="332">
        <v>1</v>
      </c>
      <c r="H113" s="331"/>
      <c r="I113" s="338" t="s">
        <v>396</v>
      </c>
      <c r="J113" s="333" t="s">
        <v>712</v>
      </c>
      <c r="K113" s="334" t="s">
        <v>1317</v>
      </c>
      <c r="L113" s="334" t="s">
        <v>150</v>
      </c>
    </row>
    <row r="114" spans="1:12" s="335" customFormat="1" ht="60" customHeight="1">
      <c r="A114" s="336" t="s">
        <v>1726</v>
      </c>
      <c r="B114" s="337" t="s">
        <v>1727</v>
      </c>
      <c r="C114" s="338" t="s">
        <v>1674</v>
      </c>
      <c r="D114" s="338" t="s">
        <v>130</v>
      </c>
      <c r="E114" s="330">
        <v>43269</v>
      </c>
      <c r="F114" s="331">
        <v>994.14</v>
      </c>
      <c r="G114" s="332">
        <v>1</v>
      </c>
      <c r="H114" s="331"/>
      <c r="I114" s="338" t="s">
        <v>396</v>
      </c>
      <c r="J114" s="333" t="s">
        <v>712</v>
      </c>
      <c r="K114" s="334" t="s">
        <v>1317</v>
      </c>
      <c r="L114" s="334" t="s">
        <v>150</v>
      </c>
    </row>
    <row r="115" spans="1:12" s="335" customFormat="1" ht="60" customHeight="1">
      <c r="A115" s="336" t="s">
        <v>63</v>
      </c>
      <c r="B115" s="337" t="s">
        <v>1009</v>
      </c>
      <c r="C115" s="338" t="s">
        <v>144</v>
      </c>
      <c r="D115" s="338" t="s">
        <v>225</v>
      </c>
      <c r="E115" s="359">
        <v>38961</v>
      </c>
      <c r="F115" s="331">
        <v>2380.77</v>
      </c>
      <c r="G115" s="332">
        <v>1</v>
      </c>
      <c r="H115" s="331"/>
      <c r="I115" s="347" t="s">
        <v>395</v>
      </c>
      <c r="J115" s="333" t="s">
        <v>712</v>
      </c>
      <c r="K115" s="334" t="s">
        <v>1317</v>
      </c>
      <c r="L115" s="334" t="s">
        <v>713</v>
      </c>
    </row>
    <row r="116" spans="1:12" s="335" customFormat="1" ht="60" customHeight="1">
      <c r="A116" s="336" t="s">
        <v>502</v>
      </c>
      <c r="B116" s="337" t="s">
        <v>1728</v>
      </c>
      <c r="C116" s="338" t="s">
        <v>955</v>
      </c>
      <c r="D116" s="338" t="s">
        <v>130</v>
      </c>
      <c r="E116" s="330">
        <v>40238</v>
      </c>
      <c r="F116" s="331">
        <v>1784</v>
      </c>
      <c r="G116" s="332">
        <v>1</v>
      </c>
      <c r="H116" s="331"/>
      <c r="I116" s="347" t="s">
        <v>396</v>
      </c>
      <c r="J116" s="333" t="s">
        <v>712</v>
      </c>
      <c r="K116" s="334" t="s">
        <v>1317</v>
      </c>
      <c r="L116" s="334" t="s">
        <v>150</v>
      </c>
    </row>
    <row r="117" spans="1:12" s="335" customFormat="1" ht="60" customHeight="1">
      <c r="A117" s="336" t="s">
        <v>66</v>
      </c>
      <c r="B117" s="337" t="s">
        <v>1728</v>
      </c>
      <c r="C117" s="338" t="s">
        <v>927</v>
      </c>
      <c r="D117" s="338" t="s">
        <v>559</v>
      </c>
      <c r="E117" s="357">
        <v>38979</v>
      </c>
      <c r="F117" s="331">
        <v>1078.4000000000001</v>
      </c>
      <c r="G117" s="332">
        <v>1</v>
      </c>
      <c r="H117" s="355"/>
      <c r="I117" s="347" t="s">
        <v>396</v>
      </c>
      <c r="J117" s="333" t="s">
        <v>712</v>
      </c>
      <c r="K117" s="334" t="s">
        <v>1317</v>
      </c>
      <c r="L117" s="334" t="s">
        <v>150</v>
      </c>
    </row>
    <row r="118" spans="1:12" s="335" customFormat="1" ht="60" customHeight="1">
      <c r="A118" s="336" t="s">
        <v>550</v>
      </c>
      <c r="B118" s="337" t="s">
        <v>1728</v>
      </c>
      <c r="C118" s="338" t="s">
        <v>927</v>
      </c>
      <c r="D118" s="338" t="s">
        <v>16</v>
      </c>
      <c r="E118" s="330">
        <v>40406</v>
      </c>
      <c r="F118" s="331">
        <v>1078.4000000000001</v>
      </c>
      <c r="G118" s="332">
        <v>1</v>
      </c>
      <c r="H118" s="331"/>
      <c r="I118" s="338" t="s">
        <v>396</v>
      </c>
      <c r="J118" s="333" t="s">
        <v>712</v>
      </c>
      <c r="K118" s="334" t="s">
        <v>1317</v>
      </c>
      <c r="L118" s="334" t="s">
        <v>150</v>
      </c>
    </row>
    <row r="119" spans="1:12" s="335" customFormat="1" ht="60" customHeight="1">
      <c r="A119" s="336" t="s">
        <v>1729</v>
      </c>
      <c r="B119" s="337" t="s">
        <v>1728</v>
      </c>
      <c r="C119" s="338" t="s">
        <v>110</v>
      </c>
      <c r="D119" s="338" t="s">
        <v>130</v>
      </c>
      <c r="E119" s="330">
        <v>42795</v>
      </c>
      <c r="F119" s="331">
        <v>815.02</v>
      </c>
      <c r="G119" s="332">
        <v>1</v>
      </c>
      <c r="H119" s="355"/>
      <c r="I119" s="347" t="s">
        <v>396</v>
      </c>
      <c r="J119" s="347" t="s">
        <v>712</v>
      </c>
      <c r="K119" s="334" t="s">
        <v>1317</v>
      </c>
      <c r="L119" s="334" t="s">
        <v>150</v>
      </c>
    </row>
    <row r="120" spans="1:12" s="335" customFormat="1" ht="60" customHeight="1">
      <c r="A120" s="336" t="s">
        <v>57</v>
      </c>
      <c r="B120" s="337" t="s">
        <v>1723</v>
      </c>
      <c r="C120" s="338" t="s">
        <v>144</v>
      </c>
      <c r="D120" s="338" t="s">
        <v>1005</v>
      </c>
      <c r="E120" s="330">
        <v>38869</v>
      </c>
      <c r="F120" s="331">
        <v>2380.77</v>
      </c>
      <c r="G120" s="332">
        <v>1</v>
      </c>
      <c r="H120" s="331"/>
      <c r="I120" s="338" t="s">
        <v>396</v>
      </c>
      <c r="J120" s="333" t="s">
        <v>712</v>
      </c>
      <c r="K120" s="334" t="s">
        <v>1317</v>
      </c>
      <c r="L120" s="334" t="s">
        <v>150</v>
      </c>
    </row>
    <row r="121" spans="1:12" s="335" customFormat="1" ht="60" customHeight="1">
      <c r="A121" s="336" t="s">
        <v>1001</v>
      </c>
      <c r="B121" s="337" t="s">
        <v>1730</v>
      </c>
      <c r="C121" s="338" t="s">
        <v>927</v>
      </c>
      <c r="D121" s="338" t="s">
        <v>511</v>
      </c>
      <c r="E121" s="330">
        <v>40728</v>
      </c>
      <c r="F121" s="331">
        <v>1078.4000000000001</v>
      </c>
      <c r="G121" s="332">
        <v>1</v>
      </c>
      <c r="H121" s="355"/>
      <c r="I121" s="347" t="s">
        <v>396</v>
      </c>
      <c r="J121" s="333" t="s">
        <v>712</v>
      </c>
      <c r="K121" s="334" t="s">
        <v>1317</v>
      </c>
      <c r="L121" s="334" t="s">
        <v>150</v>
      </c>
    </row>
    <row r="122" spans="1:12" s="335" customFormat="1" ht="60" customHeight="1">
      <c r="A122" s="336" t="s">
        <v>828</v>
      </c>
      <c r="B122" s="337" t="s">
        <v>1730</v>
      </c>
      <c r="C122" s="338" t="s">
        <v>927</v>
      </c>
      <c r="D122" s="338" t="s">
        <v>130</v>
      </c>
      <c r="E122" s="330">
        <v>41246</v>
      </c>
      <c r="F122" s="331">
        <v>1078.4000000000001</v>
      </c>
      <c r="G122" s="332">
        <v>1</v>
      </c>
      <c r="H122" s="331"/>
      <c r="I122" s="347" t="s">
        <v>396</v>
      </c>
      <c r="J122" s="333" t="s">
        <v>712</v>
      </c>
      <c r="K122" s="334" t="s">
        <v>1317</v>
      </c>
      <c r="L122" s="334" t="s">
        <v>713</v>
      </c>
    </row>
    <row r="123" spans="1:12" s="335" customFormat="1" ht="60" customHeight="1">
      <c r="A123" s="336" t="s">
        <v>760</v>
      </c>
      <c r="B123" s="337" t="s">
        <v>1730</v>
      </c>
      <c r="C123" s="338" t="s">
        <v>927</v>
      </c>
      <c r="D123" s="338" t="s">
        <v>130</v>
      </c>
      <c r="E123" s="330">
        <v>40770</v>
      </c>
      <c r="F123" s="331">
        <v>1078.4000000000001</v>
      </c>
      <c r="G123" s="332">
        <v>1</v>
      </c>
      <c r="H123" s="331"/>
      <c r="I123" s="338" t="s">
        <v>396</v>
      </c>
      <c r="J123" s="356" t="s">
        <v>712</v>
      </c>
      <c r="K123" s="334" t="s">
        <v>1317</v>
      </c>
      <c r="L123" s="334" t="s">
        <v>713</v>
      </c>
    </row>
    <row r="124" spans="1:12" s="335" customFormat="1" ht="60" customHeight="1">
      <c r="A124" s="336" t="s">
        <v>547</v>
      </c>
      <c r="B124" s="337" t="s">
        <v>1731</v>
      </c>
      <c r="C124" s="338" t="s">
        <v>927</v>
      </c>
      <c r="D124" s="338" t="s">
        <v>1732</v>
      </c>
      <c r="E124" s="330">
        <v>40406</v>
      </c>
      <c r="F124" s="331">
        <v>1081.4000000000001</v>
      </c>
      <c r="G124" s="332">
        <v>1</v>
      </c>
      <c r="H124" s="331"/>
      <c r="I124" s="347" t="s">
        <v>396</v>
      </c>
      <c r="J124" s="333" t="s">
        <v>712</v>
      </c>
      <c r="K124" s="334" t="s">
        <v>1317</v>
      </c>
      <c r="L124" s="334" t="s">
        <v>713</v>
      </c>
    </row>
    <row r="125" spans="1:12" s="335" customFormat="1" ht="60" customHeight="1">
      <c r="A125" s="336" t="s">
        <v>277</v>
      </c>
      <c r="B125" s="337" t="s">
        <v>556</v>
      </c>
      <c r="C125" s="338" t="s">
        <v>2063</v>
      </c>
      <c r="D125" s="338" t="s">
        <v>130</v>
      </c>
      <c r="E125" s="330">
        <v>31929</v>
      </c>
      <c r="F125" s="331">
        <v>3174.76</v>
      </c>
      <c r="G125" s="332">
        <v>3</v>
      </c>
      <c r="H125" s="331">
        <f>3174.76*0.9</f>
        <v>2857.2840000000001</v>
      </c>
      <c r="I125" s="338" t="s">
        <v>395</v>
      </c>
      <c r="J125" s="333" t="s">
        <v>712</v>
      </c>
      <c r="K125" s="334" t="s">
        <v>1317</v>
      </c>
      <c r="L125" s="334" t="s">
        <v>713</v>
      </c>
    </row>
    <row r="126" spans="1:12" s="335" customFormat="1" ht="60" customHeight="1">
      <c r="A126" s="336" t="s">
        <v>292</v>
      </c>
      <c r="B126" s="337" t="s">
        <v>1733</v>
      </c>
      <c r="C126" s="338" t="s">
        <v>1701</v>
      </c>
      <c r="D126" s="338" t="s">
        <v>1734</v>
      </c>
      <c r="E126" s="330">
        <v>37314</v>
      </c>
      <c r="F126" s="331">
        <v>1373.12</v>
      </c>
      <c r="G126" s="332">
        <v>1</v>
      </c>
      <c r="H126" s="331"/>
      <c r="I126" s="347" t="s">
        <v>396</v>
      </c>
      <c r="J126" s="333" t="s">
        <v>712</v>
      </c>
      <c r="K126" s="334" t="s">
        <v>1317</v>
      </c>
      <c r="L126" s="334" t="s">
        <v>150</v>
      </c>
    </row>
    <row r="127" spans="1:12" s="335" customFormat="1" ht="60" customHeight="1">
      <c r="A127" s="336" t="s">
        <v>555</v>
      </c>
      <c r="B127" s="337" t="s">
        <v>1733</v>
      </c>
      <c r="C127" s="338" t="s">
        <v>927</v>
      </c>
      <c r="D127" s="338" t="s">
        <v>138</v>
      </c>
      <c r="E127" s="330">
        <v>40819</v>
      </c>
      <c r="F127" s="331">
        <v>1078.4000000000001</v>
      </c>
      <c r="G127" s="332">
        <v>1</v>
      </c>
      <c r="H127" s="331"/>
      <c r="I127" s="338" t="s">
        <v>396</v>
      </c>
      <c r="J127" s="333" t="s">
        <v>712</v>
      </c>
      <c r="K127" s="334" t="s">
        <v>1317</v>
      </c>
      <c r="L127" s="334" t="s">
        <v>150</v>
      </c>
    </row>
    <row r="128" spans="1:12" s="335" customFormat="1" ht="60" customHeight="1">
      <c r="A128" s="336" t="s">
        <v>759</v>
      </c>
      <c r="B128" s="337" t="s">
        <v>1733</v>
      </c>
      <c r="C128" s="338" t="s">
        <v>927</v>
      </c>
      <c r="D128" s="338" t="s">
        <v>511</v>
      </c>
      <c r="E128" s="330">
        <v>41184</v>
      </c>
      <c r="F128" s="331">
        <v>1078.4000000000001</v>
      </c>
      <c r="G128" s="332">
        <v>1</v>
      </c>
      <c r="H128" s="331"/>
      <c r="I128" s="338" t="s">
        <v>396</v>
      </c>
      <c r="J128" s="333" t="s">
        <v>712</v>
      </c>
      <c r="K128" s="334" t="s">
        <v>1317</v>
      </c>
      <c r="L128" s="334" t="s">
        <v>713</v>
      </c>
    </row>
    <row r="129" spans="1:12" s="335" customFormat="1" ht="60" customHeight="1">
      <c r="A129" s="336" t="s">
        <v>1011</v>
      </c>
      <c r="B129" s="337" t="s">
        <v>1733</v>
      </c>
      <c r="C129" s="338" t="s">
        <v>1078</v>
      </c>
      <c r="D129" s="338" t="s">
        <v>511</v>
      </c>
      <c r="E129" s="359">
        <v>42191</v>
      </c>
      <c r="F129" s="331">
        <v>946.59</v>
      </c>
      <c r="G129" s="332">
        <v>1</v>
      </c>
      <c r="H129" s="331"/>
      <c r="I129" s="347" t="s">
        <v>396</v>
      </c>
      <c r="J129" s="333" t="s">
        <v>712</v>
      </c>
      <c r="K129" s="334" t="s">
        <v>1317</v>
      </c>
      <c r="L129" s="334" t="s">
        <v>713</v>
      </c>
    </row>
    <row r="130" spans="1:12" s="335" customFormat="1" ht="60" customHeight="1">
      <c r="A130" s="336" t="s">
        <v>1330</v>
      </c>
      <c r="B130" s="337" t="s">
        <v>1733</v>
      </c>
      <c r="C130" s="338" t="s">
        <v>927</v>
      </c>
      <c r="D130" s="338" t="s">
        <v>1331</v>
      </c>
      <c r="E130" s="330">
        <v>42394</v>
      </c>
      <c r="F130" s="331">
        <v>1078.4000000000001</v>
      </c>
      <c r="G130" s="332">
        <v>1</v>
      </c>
      <c r="H130" s="331"/>
      <c r="I130" s="360" t="s">
        <v>396</v>
      </c>
      <c r="J130" s="333" t="s">
        <v>712</v>
      </c>
      <c r="K130" s="334" t="s">
        <v>1317</v>
      </c>
      <c r="L130" s="334" t="s">
        <v>713</v>
      </c>
    </row>
    <row r="131" spans="1:12" s="335" customFormat="1" ht="60" customHeight="1">
      <c r="A131" s="336" t="s">
        <v>1642</v>
      </c>
      <c r="B131" s="337" t="s">
        <v>1733</v>
      </c>
      <c r="C131" s="338" t="s">
        <v>112</v>
      </c>
      <c r="D131" s="338" t="s">
        <v>511</v>
      </c>
      <c r="E131" s="330">
        <v>42772</v>
      </c>
      <c r="F131" s="331">
        <v>741.11</v>
      </c>
      <c r="G131" s="332">
        <v>1</v>
      </c>
      <c r="H131" s="331"/>
      <c r="I131" s="360" t="s">
        <v>396</v>
      </c>
      <c r="J131" s="333" t="s">
        <v>712</v>
      </c>
      <c r="K131" s="334" t="s">
        <v>1317</v>
      </c>
      <c r="L131" s="334" t="s">
        <v>150</v>
      </c>
    </row>
    <row r="132" spans="1:12" s="335" customFormat="1" ht="60" customHeight="1">
      <c r="A132" s="336" t="s">
        <v>2064</v>
      </c>
      <c r="B132" s="337" t="s">
        <v>1733</v>
      </c>
      <c r="C132" s="338" t="s">
        <v>1674</v>
      </c>
      <c r="D132" s="338" t="s">
        <v>511</v>
      </c>
      <c r="E132" s="359">
        <v>42270</v>
      </c>
      <c r="F132" s="331">
        <v>994.14</v>
      </c>
      <c r="G132" s="332">
        <v>1</v>
      </c>
      <c r="H132" s="331"/>
      <c r="I132" s="347" t="s">
        <v>396</v>
      </c>
      <c r="J132" s="333" t="s">
        <v>712</v>
      </c>
      <c r="K132" s="334" t="s">
        <v>1317</v>
      </c>
      <c r="L132" s="334" t="s">
        <v>150</v>
      </c>
    </row>
    <row r="133" spans="1:12" s="335" customFormat="1" ht="60" customHeight="1">
      <c r="A133" s="336" t="s">
        <v>1322</v>
      </c>
      <c r="B133" s="337" t="s">
        <v>1735</v>
      </c>
      <c r="C133" s="338" t="s">
        <v>1078</v>
      </c>
      <c r="D133" s="338" t="s">
        <v>130</v>
      </c>
      <c r="E133" s="330">
        <v>42461</v>
      </c>
      <c r="F133" s="331">
        <v>946.59</v>
      </c>
      <c r="G133" s="332">
        <v>1</v>
      </c>
      <c r="H133" s="331"/>
      <c r="I133" s="347" t="s">
        <v>396</v>
      </c>
      <c r="J133" s="333" t="s">
        <v>712</v>
      </c>
      <c r="K133" s="334" t="s">
        <v>1317</v>
      </c>
      <c r="L133" s="334" t="s">
        <v>150</v>
      </c>
    </row>
    <row r="134" spans="1:12" s="335" customFormat="1" ht="60" customHeight="1">
      <c r="A134" s="336" t="s">
        <v>560</v>
      </c>
      <c r="B134" s="337" t="s">
        <v>1012</v>
      </c>
      <c r="C134" s="338" t="s">
        <v>187</v>
      </c>
      <c r="D134" s="338" t="s">
        <v>198</v>
      </c>
      <c r="E134" s="330">
        <v>33854</v>
      </c>
      <c r="F134" s="331">
        <v>3174.76</v>
      </c>
      <c r="G134" s="332">
        <v>1</v>
      </c>
      <c r="H134" s="331"/>
      <c r="I134" s="347" t="s">
        <v>395</v>
      </c>
      <c r="J134" s="333" t="s">
        <v>712</v>
      </c>
      <c r="K134" s="334" t="s">
        <v>1333</v>
      </c>
      <c r="L134" s="334" t="s">
        <v>150</v>
      </c>
    </row>
    <row r="135" spans="1:12" s="335" customFormat="1" ht="60" customHeight="1">
      <c r="A135" s="336" t="s">
        <v>56</v>
      </c>
      <c r="B135" s="337" t="s">
        <v>1013</v>
      </c>
      <c r="C135" s="338" t="s">
        <v>1660</v>
      </c>
      <c r="D135" s="338" t="s">
        <v>103</v>
      </c>
      <c r="E135" s="330">
        <v>38869</v>
      </c>
      <c r="F135" s="331">
        <v>1591.15</v>
      </c>
      <c r="G135" s="332">
        <v>1</v>
      </c>
      <c r="H135" s="331"/>
      <c r="I135" s="347" t="s">
        <v>396</v>
      </c>
      <c r="J135" s="333" t="s">
        <v>712</v>
      </c>
      <c r="K135" s="334" t="s">
        <v>1333</v>
      </c>
      <c r="L135" s="334" t="s">
        <v>713</v>
      </c>
    </row>
    <row r="136" spans="1:12" s="335" customFormat="1" ht="60" customHeight="1">
      <c r="A136" s="336" t="s">
        <v>195</v>
      </c>
      <c r="B136" s="337" t="s">
        <v>185</v>
      </c>
      <c r="C136" s="338" t="s">
        <v>110</v>
      </c>
      <c r="D136" s="338" t="s">
        <v>108</v>
      </c>
      <c r="E136" s="330">
        <v>29388</v>
      </c>
      <c r="F136" s="331">
        <v>815.02</v>
      </c>
      <c r="G136" s="332">
        <v>1</v>
      </c>
      <c r="H136" s="331"/>
      <c r="I136" s="338" t="s">
        <v>396</v>
      </c>
      <c r="J136" s="333" t="s">
        <v>712</v>
      </c>
      <c r="K136" s="334" t="s">
        <v>1333</v>
      </c>
      <c r="L136" s="334" t="s">
        <v>150</v>
      </c>
    </row>
    <row r="137" spans="1:12" s="335" customFormat="1" ht="60" customHeight="1">
      <c r="A137" s="336" t="s">
        <v>37</v>
      </c>
      <c r="B137" s="337" t="s">
        <v>25</v>
      </c>
      <c r="C137" s="338" t="s">
        <v>191</v>
      </c>
      <c r="D137" s="338" t="s">
        <v>1201</v>
      </c>
      <c r="E137" s="349">
        <v>37774</v>
      </c>
      <c r="F137" s="331">
        <v>543.6</v>
      </c>
      <c r="G137" s="332">
        <v>1</v>
      </c>
      <c r="H137" s="331"/>
      <c r="I137" s="338" t="s">
        <v>396</v>
      </c>
      <c r="J137" s="334" t="s">
        <v>712</v>
      </c>
      <c r="K137" s="334" t="s">
        <v>1333</v>
      </c>
      <c r="L137" s="334" t="s">
        <v>150</v>
      </c>
    </row>
    <row r="138" spans="1:12" s="335" customFormat="1" ht="60" customHeight="1">
      <c r="A138" s="336" t="s">
        <v>1014</v>
      </c>
      <c r="B138" s="337" t="s">
        <v>1015</v>
      </c>
      <c r="C138" s="338" t="s">
        <v>127</v>
      </c>
      <c r="D138" s="338" t="s">
        <v>1016</v>
      </c>
      <c r="E138" s="330">
        <v>41925</v>
      </c>
      <c r="F138" s="331">
        <v>2039.4</v>
      </c>
      <c r="G138" s="332">
        <v>1</v>
      </c>
      <c r="H138" s="331"/>
      <c r="I138" s="338" t="s">
        <v>395</v>
      </c>
      <c r="J138" s="333" t="s">
        <v>712</v>
      </c>
      <c r="K138" s="334" t="s">
        <v>1333</v>
      </c>
      <c r="L138" s="334" t="s">
        <v>713</v>
      </c>
    </row>
    <row r="139" spans="1:12" s="335" customFormat="1" ht="60" customHeight="1">
      <c r="A139" s="336" t="s">
        <v>1335</v>
      </c>
      <c r="B139" s="337" t="s">
        <v>1736</v>
      </c>
      <c r="C139" s="338" t="s">
        <v>922</v>
      </c>
      <c r="D139" s="338" t="s">
        <v>2065</v>
      </c>
      <c r="E139" s="330">
        <v>42395</v>
      </c>
      <c r="F139" s="331">
        <v>1240.68</v>
      </c>
      <c r="G139" s="332">
        <v>1</v>
      </c>
      <c r="H139" s="331"/>
      <c r="I139" s="360" t="s">
        <v>396</v>
      </c>
      <c r="J139" s="333" t="s">
        <v>712</v>
      </c>
      <c r="K139" s="334" t="s">
        <v>1333</v>
      </c>
      <c r="L139" s="334" t="s">
        <v>150</v>
      </c>
    </row>
    <row r="140" spans="1:12" s="335" customFormat="1" ht="60" customHeight="1">
      <c r="A140" s="336" t="s">
        <v>203</v>
      </c>
      <c r="B140" s="337" t="s">
        <v>763</v>
      </c>
      <c r="C140" s="338" t="s">
        <v>922</v>
      </c>
      <c r="D140" s="338" t="s">
        <v>1017</v>
      </c>
      <c r="E140" s="330">
        <v>33878</v>
      </c>
      <c r="F140" s="331">
        <v>1240.68</v>
      </c>
      <c r="G140" s="332">
        <v>1</v>
      </c>
      <c r="H140" s="331"/>
      <c r="I140" s="338" t="s">
        <v>396</v>
      </c>
      <c r="J140" s="333" t="s">
        <v>712</v>
      </c>
      <c r="K140" s="334" t="s">
        <v>1333</v>
      </c>
      <c r="L140" s="334" t="s">
        <v>150</v>
      </c>
    </row>
    <row r="141" spans="1:12" s="335" customFormat="1" ht="60" customHeight="1">
      <c r="A141" s="336" t="s">
        <v>561</v>
      </c>
      <c r="B141" s="337" t="s">
        <v>763</v>
      </c>
      <c r="C141" s="338" t="s">
        <v>927</v>
      </c>
      <c r="D141" s="338" t="s">
        <v>701</v>
      </c>
      <c r="E141" s="330">
        <v>34881</v>
      </c>
      <c r="F141" s="331">
        <v>1078.4000000000001</v>
      </c>
      <c r="G141" s="332">
        <v>1</v>
      </c>
      <c r="H141" s="331"/>
      <c r="I141" s="347" t="s">
        <v>396</v>
      </c>
      <c r="J141" s="333" t="s">
        <v>712</v>
      </c>
      <c r="K141" s="334" t="s">
        <v>1333</v>
      </c>
      <c r="L141" s="334" t="s">
        <v>150</v>
      </c>
    </row>
    <row r="142" spans="1:12" s="335" customFormat="1" ht="60" customHeight="1">
      <c r="A142" s="336" t="s">
        <v>169</v>
      </c>
      <c r="B142" s="337" t="s">
        <v>763</v>
      </c>
      <c r="C142" s="338" t="s">
        <v>922</v>
      </c>
      <c r="D142" s="338" t="s">
        <v>16</v>
      </c>
      <c r="E142" s="330">
        <v>38808</v>
      </c>
      <c r="F142" s="331">
        <v>1240.68</v>
      </c>
      <c r="G142" s="332">
        <v>1</v>
      </c>
      <c r="H142" s="331"/>
      <c r="I142" s="338" t="s">
        <v>396</v>
      </c>
      <c r="J142" s="333" t="s">
        <v>712</v>
      </c>
      <c r="K142" s="334" t="s">
        <v>1333</v>
      </c>
      <c r="L142" s="334" t="s">
        <v>150</v>
      </c>
    </row>
    <row r="143" spans="1:12" s="335" customFormat="1" ht="60" customHeight="1">
      <c r="A143" s="336" t="s">
        <v>354</v>
      </c>
      <c r="B143" s="337" t="s">
        <v>1736</v>
      </c>
      <c r="C143" s="338" t="s">
        <v>134</v>
      </c>
      <c r="D143" s="338" t="s">
        <v>92</v>
      </c>
      <c r="E143" s="330">
        <v>40057</v>
      </c>
      <c r="F143" s="331">
        <v>621.72</v>
      </c>
      <c r="G143" s="332">
        <v>1</v>
      </c>
      <c r="H143" s="331"/>
      <c r="I143" s="338" t="s">
        <v>396</v>
      </c>
      <c r="J143" s="333" t="s">
        <v>712</v>
      </c>
      <c r="K143" s="334" t="s">
        <v>1333</v>
      </c>
      <c r="L143" s="334" t="s">
        <v>713</v>
      </c>
    </row>
    <row r="144" spans="1:12" s="335" customFormat="1" ht="60" customHeight="1">
      <c r="A144" s="336" t="s">
        <v>866</v>
      </c>
      <c r="B144" s="337" t="s">
        <v>1338</v>
      </c>
      <c r="C144" s="338" t="s">
        <v>127</v>
      </c>
      <c r="D144" s="338" t="s">
        <v>562</v>
      </c>
      <c r="E144" s="330">
        <v>41050</v>
      </c>
      <c r="F144" s="331">
        <v>2034.08</v>
      </c>
      <c r="G144" s="332">
        <v>1</v>
      </c>
      <c r="H144" s="331"/>
      <c r="I144" s="338" t="s">
        <v>395</v>
      </c>
      <c r="J144" s="333" t="s">
        <v>712</v>
      </c>
      <c r="K144" s="334" t="s">
        <v>1333</v>
      </c>
      <c r="L144" s="334" t="s">
        <v>713</v>
      </c>
    </row>
    <row r="145" spans="1:12" s="335" customFormat="1" ht="60" customHeight="1">
      <c r="A145" s="336" t="s">
        <v>1020</v>
      </c>
      <c r="B145" s="337" t="s">
        <v>1737</v>
      </c>
      <c r="C145" s="338" t="s">
        <v>922</v>
      </c>
      <c r="D145" s="338" t="s">
        <v>1022</v>
      </c>
      <c r="E145" s="330">
        <v>42249</v>
      </c>
      <c r="F145" s="331">
        <v>1240.68</v>
      </c>
      <c r="G145" s="332">
        <v>1</v>
      </c>
      <c r="H145" s="331"/>
      <c r="I145" s="338" t="s">
        <v>396</v>
      </c>
      <c r="J145" s="333" t="s">
        <v>712</v>
      </c>
      <c r="K145" s="334" t="s">
        <v>1333</v>
      </c>
      <c r="L145" s="334" t="s">
        <v>713</v>
      </c>
    </row>
    <row r="146" spans="1:12" s="335" customFormat="1" ht="60" customHeight="1">
      <c r="A146" s="336" t="s">
        <v>180</v>
      </c>
      <c r="B146" s="337" t="s">
        <v>1738</v>
      </c>
      <c r="C146" s="338" t="s">
        <v>930</v>
      </c>
      <c r="D146" s="338" t="s">
        <v>16</v>
      </c>
      <c r="E146" s="330">
        <v>41281</v>
      </c>
      <c r="F146" s="331">
        <v>1591.15</v>
      </c>
      <c r="G146" s="332">
        <v>1</v>
      </c>
      <c r="H146" s="331"/>
      <c r="I146" s="329" t="s">
        <v>396</v>
      </c>
      <c r="J146" s="333" t="s">
        <v>712</v>
      </c>
      <c r="K146" s="334" t="s">
        <v>1333</v>
      </c>
      <c r="L146" s="334" t="s">
        <v>150</v>
      </c>
    </row>
    <row r="147" spans="1:12" s="335" customFormat="1" ht="60" customHeight="1">
      <c r="A147" s="336" t="s">
        <v>1739</v>
      </c>
      <c r="B147" s="337" t="s">
        <v>1740</v>
      </c>
      <c r="C147" s="338" t="s">
        <v>1741</v>
      </c>
      <c r="D147" s="338" t="s">
        <v>1742</v>
      </c>
      <c r="E147" s="330">
        <v>43171</v>
      </c>
      <c r="F147" s="331">
        <v>815.02</v>
      </c>
      <c r="G147" s="332">
        <v>1</v>
      </c>
      <c r="H147" s="331"/>
      <c r="I147" s="338" t="s">
        <v>396</v>
      </c>
      <c r="J147" s="333" t="s">
        <v>712</v>
      </c>
      <c r="K147" s="334" t="s">
        <v>1333</v>
      </c>
      <c r="L147" s="334" t="s">
        <v>713</v>
      </c>
    </row>
    <row r="148" spans="1:12" s="335" customFormat="1" ht="60" customHeight="1">
      <c r="A148" s="336" t="s">
        <v>1645</v>
      </c>
      <c r="B148" s="337" t="s">
        <v>1743</v>
      </c>
      <c r="C148" s="338" t="s">
        <v>110</v>
      </c>
      <c r="D148" s="338" t="s">
        <v>92</v>
      </c>
      <c r="E148" s="330">
        <v>42786</v>
      </c>
      <c r="F148" s="331">
        <v>815.02</v>
      </c>
      <c r="G148" s="332">
        <v>1</v>
      </c>
      <c r="H148" s="331"/>
      <c r="I148" s="338" t="s">
        <v>396</v>
      </c>
      <c r="J148" s="333" t="s">
        <v>712</v>
      </c>
      <c r="K148" s="334" t="s">
        <v>1333</v>
      </c>
      <c r="L148" s="334" t="s">
        <v>150</v>
      </c>
    </row>
    <row r="149" spans="1:12" s="335" customFormat="1" ht="60" customHeight="1">
      <c r="A149" s="336" t="s">
        <v>19</v>
      </c>
      <c r="B149" s="337" t="s">
        <v>762</v>
      </c>
      <c r="C149" s="338" t="s">
        <v>922</v>
      </c>
      <c r="D149" s="338" t="s">
        <v>16</v>
      </c>
      <c r="E149" s="330">
        <v>39084</v>
      </c>
      <c r="F149" s="331">
        <v>1240.68</v>
      </c>
      <c r="G149" s="332">
        <v>1</v>
      </c>
      <c r="H149" s="331"/>
      <c r="I149" s="338" t="s">
        <v>396</v>
      </c>
      <c r="J149" s="333" t="s">
        <v>712</v>
      </c>
      <c r="K149" s="334" t="s">
        <v>1333</v>
      </c>
      <c r="L149" s="334" t="s">
        <v>150</v>
      </c>
    </row>
    <row r="150" spans="1:12" s="335" customFormat="1" ht="60" customHeight="1">
      <c r="A150" s="336" t="s">
        <v>708</v>
      </c>
      <c r="B150" s="337" t="s">
        <v>199</v>
      </c>
      <c r="C150" s="338" t="s">
        <v>127</v>
      </c>
      <c r="D150" s="338" t="s">
        <v>200</v>
      </c>
      <c r="E150" s="330">
        <v>37424</v>
      </c>
      <c r="F150" s="331">
        <v>2034</v>
      </c>
      <c r="G150" s="332">
        <v>1</v>
      </c>
      <c r="H150" s="331"/>
      <c r="I150" s="338" t="s">
        <v>396</v>
      </c>
      <c r="J150" s="333" t="s">
        <v>712</v>
      </c>
      <c r="K150" s="334" t="s">
        <v>1333</v>
      </c>
      <c r="L150" s="334" t="s">
        <v>150</v>
      </c>
    </row>
    <row r="151" spans="1:12" s="335" customFormat="1" ht="60" customHeight="1">
      <c r="A151" s="336" t="s">
        <v>1343</v>
      </c>
      <c r="B151" s="337" t="s">
        <v>1744</v>
      </c>
      <c r="C151" s="338" t="s">
        <v>927</v>
      </c>
      <c r="D151" s="338" t="s">
        <v>1745</v>
      </c>
      <c r="E151" s="330">
        <v>42681</v>
      </c>
      <c r="F151" s="331">
        <v>1081.4000000000001</v>
      </c>
      <c r="G151" s="332">
        <v>1</v>
      </c>
      <c r="H151" s="331"/>
      <c r="I151" s="338" t="s">
        <v>396</v>
      </c>
      <c r="J151" s="333" t="s">
        <v>712</v>
      </c>
      <c r="K151" s="334" t="s">
        <v>1333</v>
      </c>
      <c r="L151" s="334" t="s">
        <v>150</v>
      </c>
    </row>
    <row r="152" spans="1:12" s="335" customFormat="1" ht="60" customHeight="1">
      <c r="A152" s="336" t="s">
        <v>1023</v>
      </c>
      <c r="B152" s="337" t="s">
        <v>1746</v>
      </c>
      <c r="C152" s="338" t="s">
        <v>952</v>
      </c>
      <c r="D152" s="338" t="s">
        <v>562</v>
      </c>
      <c r="E152" s="330">
        <v>41458</v>
      </c>
      <c r="F152" s="331">
        <v>1183.25</v>
      </c>
      <c r="G152" s="332">
        <v>1</v>
      </c>
      <c r="H152" s="331"/>
      <c r="I152" s="338" t="s">
        <v>396</v>
      </c>
      <c r="J152" s="333" t="s">
        <v>712</v>
      </c>
      <c r="K152" s="334" t="s">
        <v>1333</v>
      </c>
      <c r="L152" s="334" t="s">
        <v>150</v>
      </c>
    </row>
    <row r="153" spans="1:12" s="335" customFormat="1" ht="60" customHeight="1">
      <c r="A153" s="336" t="s">
        <v>1747</v>
      </c>
      <c r="B153" s="337" t="s">
        <v>1746</v>
      </c>
      <c r="C153" s="338" t="s">
        <v>1674</v>
      </c>
      <c r="D153" s="338" t="s">
        <v>562</v>
      </c>
      <c r="E153" s="330">
        <v>43160</v>
      </c>
      <c r="F153" s="331">
        <v>994.14</v>
      </c>
      <c r="G153" s="332">
        <v>1</v>
      </c>
      <c r="H153" s="331"/>
      <c r="I153" s="338" t="s">
        <v>396</v>
      </c>
      <c r="J153" s="333" t="s">
        <v>712</v>
      </c>
      <c r="K153" s="334" t="s">
        <v>1333</v>
      </c>
      <c r="L153" s="334" t="s">
        <v>150</v>
      </c>
    </row>
    <row r="154" spans="1:12" s="335" customFormat="1" ht="60" customHeight="1">
      <c r="A154" s="336" t="s">
        <v>501</v>
      </c>
      <c r="B154" s="337" t="s">
        <v>766</v>
      </c>
      <c r="C154" s="338" t="s">
        <v>187</v>
      </c>
      <c r="D154" s="338" t="s">
        <v>1017</v>
      </c>
      <c r="E154" s="330">
        <v>40182</v>
      </c>
      <c r="F154" s="331">
        <v>3174.76</v>
      </c>
      <c r="G154" s="332">
        <v>1</v>
      </c>
      <c r="H154" s="331"/>
      <c r="I154" s="338" t="s">
        <v>395</v>
      </c>
      <c r="J154" s="333" t="s">
        <v>712</v>
      </c>
      <c r="K154" s="334" t="s">
        <v>564</v>
      </c>
      <c r="L154" s="334" t="s">
        <v>713</v>
      </c>
    </row>
    <row r="155" spans="1:12" s="335" customFormat="1" ht="60" customHeight="1">
      <c r="A155" s="336" t="s">
        <v>197</v>
      </c>
      <c r="B155" s="337" t="s">
        <v>568</v>
      </c>
      <c r="C155" s="338"/>
      <c r="D155" s="338" t="s">
        <v>198</v>
      </c>
      <c r="E155" s="330">
        <v>38384</v>
      </c>
      <c r="F155" s="331"/>
      <c r="G155" s="332"/>
      <c r="H155" s="331"/>
      <c r="I155" s="338"/>
      <c r="J155" s="333"/>
      <c r="K155" s="334" t="s">
        <v>564</v>
      </c>
      <c r="L155" s="334" t="s">
        <v>150</v>
      </c>
    </row>
    <row r="156" spans="1:12" s="335" customFormat="1" ht="60" customHeight="1">
      <c r="A156" s="336" t="s">
        <v>193</v>
      </c>
      <c r="B156" s="337" t="s">
        <v>185</v>
      </c>
      <c r="C156" s="338" t="s">
        <v>110</v>
      </c>
      <c r="D156" s="338" t="s">
        <v>92</v>
      </c>
      <c r="E156" s="330">
        <v>35681</v>
      </c>
      <c r="F156" s="331">
        <v>815.02</v>
      </c>
      <c r="G156" s="332">
        <v>1</v>
      </c>
      <c r="H156" s="331"/>
      <c r="I156" s="338" t="s">
        <v>396</v>
      </c>
      <c r="J156" s="333" t="s">
        <v>712</v>
      </c>
      <c r="K156" s="334" t="s">
        <v>564</v>
      </c>
      <c r="L156" s="334" t="s">
        <v>150</v>
      </c>
    </row>
    <row r="157" spans="1:12" s="335" customFormat="1" ht="60" customHeight="1">
      <c r="A157" s="336" t="s">
        <v>307</v>
      </c>
      <c r="B157" s="337" t="s">
        <v>1748</v>
      </c>
      <c r="C157" s="338" t="s">
        <v>116</v>
      </c>
      <c r="D157" s="338" t="s">
        <v>92</v>
      </c>
      <c r="E157" s="330">
        <v>31564</v>
      </c>
      <c r="F157" s="331">
        <v>689.27</v>
      </c>
      <c r="G157" s="332">
        <v>1</v>
      </c>
      <c r="H157" s="331"/>
      <c r="I157" s="338" t="s">
        <v>396</v>
      </c>
      <c r="J157" s="333" t="s">
        <v>712</v>
      </c>
      <c r="K157" s="334" t="s">
        <v>564</v>
      </c>
      <c r="L157" s="334" t="s">
        <v>150</v>
      </c>
    </row>
    <row r="158" spans="1:12" s="335" customFormat="1" ht="60" customHeight="1">
      <c r="A158" s="336" t="s">
        <v>192</v>
      </c>
      <c r="B158" s="337" t="s">
        <v>1750</v>
      </c>
      <c r="C158" s="338" t="s">
        <v>922</v>
      </c>
      <c r="D158" s="338" t="s">
        <v>130</v>
      </c>
      <c r="E158" s="330">
        <v>36619</v>
      </c>
      <c r="F158" s="331">
        <v>1240.68</v>
      </c>
      <c r="G158" s="332">
        <v>1</v>
      </c>
      <c r="H158" s="331"/>
      <c r="I158" s="338" t="s">
        <v>396</v>
      </c>
      <c r="J158" s="333" t="s">
        <v>712</v>
      </c>
      <c r="K158" s="334" t="s">
        <v>564</v>
      </c>
      <c r="L158" s="334" t="s">
        <v>713</v>
      </c>
    </row>
    <row r="159" spans="1:12" s="335" customFormat="1" ht="60" customHeight="1">
      <c r="A159" s="336" t="s">
        <v>183</v>
      </c>
      <c r="B159" s="337" t="s">
        <v>1751</v>
      </c>
      <c r="C159" s="338" t="s">
        <v>927</v>
      </c>
      <c r="D159" s="338" t="s">
        <v>92</v>
      </c>
      <c r="E159" s="330">
        <v>36894</v>
      </c>
      <c r="F159" s="331">
        <v>1078.4000000000001</v>
      </c>
      <c r="G159" s="332">
        <v>1</v>
      </c>
      <c r="H159" s="331"/>
      <c r="I159" s="338" t="s">
        <v>396</v>
      </c>
      <c r="J159" s="333" t="s">
        <v>712</v>
      </c>
      <c r="K159" s="334" t="s">
        <v>564</v>
      </c>
      <c r="L159" s="334" t="s">
        <v>713</v>
      </c>
    </row>
    <row r="160" spans="1:12" s="335" customFormat="1" ht="60" customHeight="1">
      <c r="A160" s="336" t="s">
        <v>1024</v>
      </c>
      <c r="B160" s="337" t="s">
        <v>1752</v>
      </c>
      <c r="C160" s="338" t="s">
        <v>922</v>
      </c>
      <c r="D160" s="338" t="s">
        <v>103</v>
      </c>
      <c r="E160" s="330">
        <v>42149</v>
      </c>
      <c r="F160" s="331">
        <v>1239.6500000000001</v>
      </c>
      <c r="G160" s="332">
        <v>1</v>
      </c>
      <c r="H160" s="331"/>
      <c r="I160" s="338" t="s">
        <v>396</v>
      </c>
      <c r="J160" s="333" t="s">
        <v>712</v>
      </c>
      <c r="K160" s="334" t="s">
        <v>564</v>
      </c>
      <c r="L160" s="334" t="s">
        <v>713</v>
      </c>
    </row>
    <row r="161" spans="1:12" s="335" customFormat="1" ht="60" customHeight="1">
      <c r="A161" s="336" t="s">
        <v>235</v>
      </c>
      <c r="B161" s="337" t="s">
        <v>768</v>
      </c>
      <c r="C161" s="338" t="s">
        <v>144</v>
      </c>
      <c r="D161" s="329" t="s">
        <v>1025</v>
      </c>
      <c r="E161" s="330">
        <v>39393</v>
      </c>
      <c r="F161" s="361">
        <v>2380.77</v>
      </c>
      <c r="G161" s="332">
        <v>1</v>
      </c>
      <c r="H161" s="361"/>
      <c r="I161" s="338" t="s">
        <v>395</v>
      </c>
      <c r="J161" s="333" t="s">
        <v>712</v>
      </c>
      <c r="K161" s="334" t="s">
        <v>564</v>
      </c>
      <c r="L161" s="334" t="s">
        <v>713</v>
      </c>
    </row>
    <row r="162" spans="1:12" s="335" customFormat="1" ht="60" customHeight="1">
      <c r="A162" s="336" t="s">
        <v>152</v>
      </c>
      <c r="B162" s="337" t="s">
        <v>185</v>
      </c>
      <c r="C162" s="338" t="s">
        <v>154</v>
      </c>
      <c r="D162" s="338" t="s">
        <v>153</v>
      </c>
      <c r="E162" s="330">
        <v>38595</v>
      </c>
      <c r="F162" s="331">
        <v>888.29</v>
      </c>
      <c r="G162" s="332">
        <v>1</v>
      </c>
      <c r="H162" s="331"/>
      <c r="I162" s="338" t="s">
        <v>396</v>
      </c>
      <c r="J162" s="333" t="s">
        <v>712</v>
      </c>
      <c r="K162" s="334" t="s">
        <v>564</v>
      </c>
      <c r="L162" s="334" t="s">
        <v>150</v>
      </c>
    </row>
    <row r="163" spans="1:12" s="335" customFormat="1" ht="60" customHeight="1">
      <c r="A163" s="336" t="s">
        <v>305</v>
      </c>
      <c r="B163" s="337" t="s">
        <v>1753</v>
      </c>
      <c r="C163" s="338" t="s">
        <v>1674</v>
      </c>
      <c r="D163" s="338" t="s">
        <v>306</v>
      </c>
      <c r="E163" s="330">
        <v>36708</v>
      </c>
      <c r="F163" s="331">
        <v>994.14</v>
      </c>
      <c r="G163" s="332">
        <v>1</v>
      </c>
      <c r="H163" s="331"/>
      <c r="I163" s="338" t="s">
        <v>396</v>
      </c>
      <c r="J163" s="333" t="s">
        <v>712</v>
      </c>
      <c r="K163" s="334" t="s">
        <v>564</v>
      </c>
      <c r="L163" s="334" t="s">
        <v>713</v>
      </c>
    </row>
    <row r="164" spans="1:12" s="335" customFormat="1" ht="60" customHeight="1">
      <c r="A164" s="336" t="s">
        <v>300</v>
      </c>
      <c r="B164" s="337" t="s">
        <v>1753</v>
      </c>
      <c r="C164" s="338" t="s">
        <v>952</v>
      </c>
      <c r="D164" s="338" t="s">
        <v>301</v>
      </c>
      <c r="E164" s="330">
        <v>32920</v>
      </c>
      <c r="F164" s="331">
        <v>1183.25</v>
      </c>
      <c r="G164" s="332">
        <v>1</v>
      </c>
      <c r="H164" s="331"/>
      <c r="I164" s="338" t="s">
        <v>396</v>
      </c>
      <c r="J164" s="333" t="s">
        <v>712</v>
      </c>
      <c r="K164" s="334" t="s">
        <v>564</v>
      </c>
      <c r="L164" s="334" t="s">
        <v>713</v>
      </c>
    </row>
    <row r="165" spans="1:12" s="335" customFormat="1" ht="60" customHeight="1">
      <c r="A165" s="336" t="s">
        <v>302</v>
      </c>
      <c r="B165" s="337" t="s">
        <v>1754</v>
      </c>
      <c r="C165" s="338" t="s">
        <v>952</v>
      </c>
      <c r="D165" s="338" t="s">
        <v>103</v>
      </c>
      <c r="E165" s="330">
        <v>37774</v>
      </c>
      <c r="F165" s="331">
        <v>1110</v>
      </c>
      <c r="G165" s="332">
        <v>1</v>
      </c>
      <c r="H165" s="331"/>
      <c r="I165" s="338" t="s">
        <v>396</v>
      </c>
      <c r="J165" s="333" t="s">
        <v>712</v>
      </c>
      <c r="K165" s="334" t="s">
        <v>564</v>
      </c>
      <c r="L165" s="334" t="s">
        <v>713</v>
      </c>
    </row>
    <row r="166" spans="1:12" s="335" customFormat="1" ht="60" customHeight="1">
      <c r="A166" s="336" t="s">
        <v>311</v>
      </c>
      <c r="B166" s="337" t="s">
        <v>571</v>
      </c>
      <c r="C166" s="338" t="s">
        <v>310</v>
      </c>
      <c r="D166" s="338" t="s">
        <v>312</v>
      </c>
      <c r="E166" s="330">
        <v>37773</v>
      </c>
      <c r="F166" s="331">
        <v>496.54</v>
      </c>
      <c r="G166" s="332">
        <v>1</v>
      </c>
      <c r="H166" s="331"/>
      <c r="I166" s="338" t="s">
        <v>396</v>
      </c>
      <c r="J166" s="333" t="s">
        <v>712</v>
      </c>
      <c r="K166" s="334" t="s">
        <v>564</v>
      </c>
      <c r="L166" s="334" t="s">
        <v>713</v>
      </c>
    </row>
    <row r="167" spans="1:12" s="335" customFormat="1" ht="60" customHeight="1">
      <c r="A167" s="336" t="s">
        <v>339</v>
      </c>
      <c r="B167" s="337" t="s">
        <v>571</v>
      </c>
      <c r="C167" s="338" t="s">
        <v>310</v>
      </c>
      <c r="D167" s="338" t="s">
        <v>9</v>
      </c>
      <c r="E167" s="330">
        <v>39041</v>
      </c>
      <c r="F167" s="331">
        <v>496.54</v>
      </c>
      <c r="G167" s="332">
        <v>1</v>
      </c>
      <c r="H167" s="331"/>
      <c r="I167" s="338" t="s">
        <v>396</v>
      </c>
      <c r="J167" s="333" t="s">
        <v>712</v>
      </c>
      <c r="K167" s="334" t="s">
        <v>564</v>
      </c>
      <c r="L167" s="334" t="s">
        <v>713</v>
      </c>
    </row>
    <row r="168" spans="1:12" s="335" customFormat="1" ht="60" customHeight="1">
      <c r="A168" s="336" t="s">
        <v>459</v>
      </c>
      <c r="B168" s="337" t="s">
        <v>254</v>
      </c>
      <c r="C168" s="338" t="s">
        <v>310</v>
      </c>
      <c r="D168" s="338" t="s">
        <v>458</v>
      </c>
      <c r="E168" s="330">
        <v>40085</v>
      </c>
      <c r="F168" s="331">
        <v>400</v>
      </c>
      <c r="G168" s="332">
        <v>1</v>
      </c>
      <c r="H168" s="331"/>
      <c r="I168" s="338" t="s">
        <v>396</v>
      </c>
      <c r="J168" s="333" t="s">
        <v>712</v>
      </c>
      <c r="K168" s="334" t="s">
        <v>564</v>
      </c>
      <c r="L168" s="334" t="s">
        <v>713</v>
      </c>
    </row>
    <row r="169" spans="1:12" s="335" customFormat="1" ht="60" customHeight="1">
      <c r="A169" s="336" t="s">
        <v>457</v>
      </c>
      <c r="B169" s="337" t="s">
        <v>254</v>
      </c>
      <c r="C169" s="338" t="s">
        <v>310</v>
      </c>
      <c r="D169" s="338" t="s">
        <v>92</v>
      </c>
      <c r="E169" s="330">
        <v>40085</v>
      </c>
      <c r="F169" s="331">
        <v>400</v>
      </c>
      <c r="G169" s="332">
        <v>1</v>
      </c>
      <c r="H169" s="331"/>
      <c r="I169" s="338" t="s">
        <v>396</v>
      </c>
      <c r="J169" s="333" t="s">
        <v>712</v>
      </c>
      <c r="K169" s="334" t="s">
        <v>564</v>
      </c>
      <c r="L169" s="334" t="s">
        <v>713</v>
      </c>
    </row>
    <row r="170" spans="1:12" s="335" customFormat="1" ht="60" customHeight="1">
      <c r="A170" s="336" t="s">
        <v>253</v>
      </c>
      <c r="B170" s="337" t="s">
        <v>254</v>
      </c>
      <c r="C170" s="338" t="s">
        <v>310</v>
      </c>
      <c r="D170" s="338" t="s">
        <v>518</v>
      </c>
      <c r="E170" s="330">
        <v>39630</v>
      </c>
      <c r="F170" s="331">
        <v>400</v>
      </c>
      <c r="G170" s="332">
        <v>1</v>
      </c>
      <c r="H170" s="331"/>
      <c r="I170" s="347" t="s">
        <v>396</v>
      </c>
      <c r="J170" s="333" t="s">
        <v>712</v>
      </c>
      <c r="K170" s="334" t="s">
        <v>564</v>
      </c>
      <c r="L170" s="334" t="s">
        <v>713</v>
      </c>
    </row>
    <row r="171" spans="1:12" s="335" customFormat="1" ht="60" customHeight="1">
      <c r="A171" s="336" t="s">
        <v>308</v>
      </c>
      <c r="B171" s="337" t="s">
        <v>185</v>
      </c>
      <c r="C171" s="338" t="s">
        <v>116</v>
      </c>
      <c r="D171" s="338" t="s">
        <v>198</v>
      </c>
      <c r="E171" s="330">
        <v>36976</v>
      </c>
      <c r="F171" s="331">
        <v>689.27</v>
      </c>
      <c r="G171" s="332">
        <v>1</v>
      </c>
      <c r="H171" s="331"/>
      <c r="I171" s="338" t="s">
        <v>396</v>
      </c>
      <c r="J171" s="333" t="s">
        <v>712</v>
      </c>
      <c r="K171" s="334" t="s">
        <v>564</v>
      </c>
      <c r="L171" s="334" t="s">
        <v>150</v>
      </c>
    </row>
    <row r="172" spans="1:12" s="335" customFormat="1" ht="60" customHeight="1">
      <c r="A172" s="336" t="s">
        <v>309</v>
      </c>
      <c r="B172" s="337" t="s">
        <v>402</v>
      </c>
      <c r="C172" s="338" t="s">
        <v>112</v>
      </c>
      <c r="D172" s="338" t="s">
        <v>92</v>
      </c>
      <c r="E172" s="330">
        <v>38474</v>
      </c>
      <c r="F172" s="331">
        <v>741.11</v>
      </c>
      <c r="G172" s="332">
        <v>1</v>
      </c>
      <c r="H172" s="331"/>
      <c r="I172" s="338" t="s">
        <v>396</v>
      </c>
      <c r="J172" s="333" t="s">
        <v>712</v>
      </c>
      <c r="K172" s="334" t="s">
        <v>564</v>
      </c>
      <c r="L172" s="334" t="s">
        <v>713</v>
      </c>
    </row>
    <row r="173" spans="1:12" s="335" customFormat="1" ht="60" customHeight="1">
      <c r="A173" s="336" t="s">
        <v>573</v>
      </c>
      <c r="B173" s="337" t="s">
        <v>771</v>
      </c>
      <c r="C173" s="338" t="s">
        <v>116</v>
      </c>
      <c r="D173" s="338" t="s">
        <v>186</v>
      </c>
      <c r="E173" s="330">
        <v>36708</v>
      </c>
      <c r="F173" s="331">
        <v>689.27</v>
      </c>
      <c r="G173" s="332">
        <v>1</v>
      </c>
      <c r="H173" s="331"/>
      <c r="I173" s="338" t="s">
        <v>396</v>
      </c>
      <c r="J173" s="333" t="s">
        <v>712</v>
      </c>
      <c r="K173" s="334" t="s">
        <v>564</v>
      </c>
      <c r="L173" s="334" t="s">
        <v>713</v>
      </c>
    </row>
    <row r="174" spans="1:12" s="335" customFormat="1" ht="60" customHeight="1">
      <c r="A174" s="336" t="s">
        <v>265</v>
      </c>
      <c r="B174" s="337" t="s">
        <v>1755</v>
      </c>
      <c r="C174" s="338" t="s">
        <v>116</v>
      </c>
      <c r="D174" s="338" t="s">
        <v>517</v>
      </c>
      <c r="E174" s="330">
        <v>39745</v>
      </c>
      <c r="F174" s="355">
        <v>689.27</v>
      </c>
      <c r="G174" s="332">
        <v>1</v>
      </c>
      <c r="H174" s="355"/>
      <c r="I174" s="338" t="s">
        <v>396</v>
      </c>
      <c r="J174" s="333" t="s">
        <v>712</v>
      </c>
      <c r="K174" s="334" t="s">
        <v>564</v>
      </c>
      <c r="L174" s="334" t="s">
        <v>150</v>
      </c>
    </row>
    <row r="175" spans="1:12" s="335" customFormat="1" ht="60" customHeight="1">
      <c r="A175" s="336" t="s">
        <v>264</v>
      </c>
      <c r="B175" s="337" t="s">
        <v>185</v>
      </c>
      <c r="C175" s="338" t="s">
        <v>134</v>
      </c>
      <c r="D175" s="338" t="s">
        <v>92</v>
      </c>
      <c r="E175" s="330">
        <v>36678</v>
      </c>
      <c r="F175" s="355">
        <v>621.72</v>
      </c>
      <c r="G175" s="332">
        <v>1</v>
      </c>
      <c r="H175" s="355"/>
      <c r="I175" s="338" t="s">
        <v>396</v>
      </c>
      <c r="J175" s="333" t="s">
        <v>712</v>
      </c>
      <c r="K175" s="334" t="s">
        <v>564</v>
      </c>
      <c r="L175" s="334" t="s">
        <v>713</v>
      </c>
    </row>
    <row r="176" spans="1:12" s="335" customFormat="1" ht="60" customHeight="1">
      <c r="A176" s="336" t="s">
        <v>275</v>
      </c>
      <c r="B176" s="337" t="s">
        <v>772</v>
      </c>
      <c r="C176" s="338" t="s">
        <v>187</v>
      </c>
      <c r="D176" s="338" t="s">
        <v>103</v>
      </c>
      <c r="E176" s="330">
        <v>39433</v>
      </c>
      <c r="F176" s="331">
        <v>3174.76</v>
      </c>
      <c r="G176" s="332">
        <v>1</v>
      </c>
      <c r="H176" s="331"/>
      <c r="I176" s="338" t="s">
        <v>395</v>
      </c>
      <c r="J176" s="333" t="s">
        <v>712</v>
      </c>
      <c r="K176" s="334" t="s">
        <v>564</v>
      </c>
      <c r="L176" s="334" t="s">
        <v>713</v>
      </c>
    </row>
    <row r="177" spans="1:12" s="335" customFormat="1" ht="60" customHeight="1">
      <c r="A177" s="336" t="s">
        <v>455</v>
      </c>
      <c r="B177" s="337" t="s">
        <v>574</v>
      </c>
      <c r="C177" s="338" t="s">
        <v>194</v>
      </c>
      <c r="D177" s="338" t="s">
        <v>92</v>
      </c>
      <c r="E177" s="330">
        <v>40042</v>
      </c>
      <c r="F177" s="331">
        <v>2909.9</v>
      </c>
      <c r="G177" s="332">
        <v>1</v>
      </c>
      <c r="H177" s="331"/>
      <c r="I177" s="338" t="s">
        <v>395</v>
      </c>
      <c r="J177" s="333" t="s">
        <v>712</v>
      </c>
      <c r="K177" s="334" t="s">
        <v>499</v>
      </c>
      <c r="L177" s="334" t="s">
        <v>713</v>
      </c>
    </row>
    <row r="178" spans="1:12" s="335" customFormat="1" ht="60" customHeight="1">
      <c r="A178" s="336" t="s">
        <v>294</v>
      </c>
      <c r="B178" s="337" t="s">
        <v>185</v>
      </c>
      <c r="C178" s="338" t="s">
        <v>112</v>
      </c>
      <c r="D178" s="338" t="s">
        <v>92</v>
      </c>
      <c r="E178" s="330">
        <v>32601</v>
      </c>
      <c r="F178" s="331">
        <v>741.11</v>
      </c>
      <c r="G178" s="332">
        <v>1</v>
      </c>
      <c r="H178" s="331"/>
      <c r="I178" s="338" t="s">
        <v>396</v>
      </c>
      <c r="J178" s="333" t="s">
        <v>712</v>
      </c>
      <c r="K178" s="334" t="s">
        <v>499</v>
      </c>
      <c r="L178" s="334" t="s">
        <v>150</v>
      </c>
    </row>
    <row r="179" spans="1:12" s="335" customFormat="1" ht="60" customHeight="1">
      <c r="A179" s="336" t="s">
        <v>436</v>
      </c>
      <c r="B179" s="337" t="s">
        <v>778</v>
      </c>
      <c r="C179" s="338" t="s">
        <v>187</v>
      </c>
      <c r="D179" s="338" t="s">
        <v>435</v>
      </c>
      <c r="E179" s="330">
        <v>40057</v>
      </c>
      <c r="F179" s="331">
        <v>3174.76</v>
      </c>
      <c r="G179" s="332">
        <v>2</v>
      </c>
      <c r="H179" s="331">
        <v>3016.02</v>
      </c>
      <c r="I179" s="338" t="s">
        <v>395</v>
      </c>
      <c r="J179" s="347" t="s">
        <v>712</v>
      </c>
      <c r="K179" s="334" t="s">
        <v>499</v>
      </c>
      <c r="L179" s="334" t="s">
        <v>150</v>
      </c>
    </row>
    <row r="180" spans="1:12" s="335" customFormat="1" ht="60" customHeight="1">
      <c r="A180" s="336" t="s">
        <v>247</v>
      </c>
      <c r="B180" s="337" t="s">
        <v>1756</v>
      </c>
      <c r="C180" s="338" t="s">
        <v>927</v>
      </c>
      <c r="D180" s="338" t="s">
        <v>92</v>
      </c>
      <c r="E180" s="330">
        <v>39538</v>
      </c>
      <c r="F180" s="331">
        <v>1078.4000000000001</v>
      </c>
      <c r="G180" s="332">
        <v>1</v>
      </c>
      <c r="H180" s="331"/>
      <c r="I180" s="338" t="s">
        <v>396</v>
      </c>
      <c r="J180" s="333" t="s">
        <v>712</v>
      </c>
      <c r="K180" s="334" t="s">
        <v>499</v>
      </c>
      <c r="L180" s="334" t="s">
        <v>150</v>
      </c>
    </row>
    <row r="181" spans="1:12" s="335" customFormat="1" ht="60" customHeight="1">
      <c r="A181" s="336" t="s">
        <v>297</v>
      </c>
      <c r="B181" s="337" t="s">
        <v>1756</v>
      </c>
      <c r="C181" s="338" t="s">
        <v>955</v>
      </c>
      <c r="D181" s="338" t="s">
        <v>92</v>
      </c>
      <c r="E181" s="330">
        <v>38838</v>
      </c>
      <c r="F181" s="331">
        <v>1836.02</v>
      </c>
      <c r="G181" s="332">
        <v>1</v>
      </c>
      <c r="H181" s="331"/>
      <c r="I181" s="338" t="s">
        <v>396</v>
      </c>
      <c r="J181" s="333" t="s">
        <v>712</v>
      </c>
      <c r="K181" s="334" t="s">
        <v>499</v>
      </c>
      <c r="L181" s="334" t="s">
        <v>150</v>
      </c>
    </row>
    <row r="182" spans="1:12" s="335" customFormat="1" ht="60" customHeight="1">
      <c r="A182" s="336" t="s">
        <v>1757</v>
      </c>
      <c r="B182" s="337" t="s">
        <v>1756</v>
      </c>
      <c r="C182" s="338" t="s">
        <v>136</v>
      </c>
      <c r="D182" s="338" t="s">
        <v>130</v>
      </c>
      <c r="E182" s="330">
        <v>42962</v>
      </c>
      <c r="F182" s="331">
        <v>2645.64</v>
      </c>
      <c r="G182" s="332">
        <v>1</v>
      </c>
      <c r="H182" s="331"/>
      <c r="I182" s="338" t="s">
        <v>395</v>
      </c>
      <c r="J182" s="333" t="s">
        <v>712</v>
      </c>
      <c r="K182" s="334" t="s">
        <v>499</v>
      </c>
      <c r="L182" s="334" t="s">
        <v>150</v>
      </c>
    </row>
    <row r="183" spans="1:12" s="335" customFormat="1" ht="60" customHeight="1">
      <c r="A183" s="336" t="s">
        <v>285</v>
      </c>
      <c r="B183" s="337" t="s">
        <v>575</v>
      </c>
      <c r="C183" s="338" t="s">
        <v>1660</v>
      </c>
      <c r="D183" s="338" t="s">
        <v>1354</v>
      </c>
      <c r="E183" s="330">
        <v>37167</v>
      </c>
      <c r="F183" s="331">
        <v>1600</v>
      </c>
      <c r="G183" s="332">
        <v>1</v>
      </c>
      <c r="H183" s="331"/>
      <c r="I183" s="341" t="s">
        <v>398</v>
      </c>
      <c r="J183" s="333" t="s">
        <v>916</v>
      </c>
      <c r="K183" s="334" t="s">
        <v>499</v>
      </c>
      <c r="L183" s="334" t="s">
        <v>713</v>
      </c>
    </row>
    <row r="184" spans="1:12" s="335" customFormat="1" ht="60" customHeight="1">
      <c r="A184" s="336" t="s">
        <v>155</v>
      </c>
      <c r="B184" s="337" t="s">
        <v>1759</v>
      </c>
      <c r="C184" s="338" t="s">
        <v>922</v>
      </c>
      <c r="D184" s="338" t="s">
        <v>16</v>
      </c>
      <c r="E184" s="330">
        <v>38839</v>
      </c>
      <c r="F184" s="331">
        <v>1183</v>
      </c>
      <c r="G184" s="332">
        <v>1</v>
      </c>
      <c r="H184" s="331"/>
      <c r="I184" s="338" t="s">
        <v>396</v>
      </c>
      <c r="J184" s="334" t="s">
        <v>712</v>
      </c>
      <c r="K184" s="334" t="s">
        <v>499</v>
      </c>
      <c r="L184" s="334" t="s">
        <v>150</v>
      </c>
    </row>
    <row r="185" spans="1:12" s="335" customFormat="1" ht="60" customHeight="1">
      <c r="A185" s="336" t="s">
        <v>454</v>
      </c>
      <c r="B185" s="337" t="s">
        <v>576</v>
      </c>
      <c r="C185" s="338" t="s">
        <v>136</v>
      </c>
      <c r="D185" s="338" t="s">
        <v>130</v>
      </c>
      <c r="E185" s="330">
        <v>38322</v>
      </c>
      <c r="F185" s="331">
        <v>2645.64</v>
      </c>
      <c r="G185" s="332" t="s">
        <v>314</v>
      </c>
      <c r="H185" s="331">
        <v>2248.79</v>
      </c>
      <c r="I185" s="338" t="s">
        <v>395</v>
      </c>
      <c r="J185" s="334" t="s">
        <v>712</v>
      </c>
      <c r="K185" s="334" t="s">
        <v>499</v>
      </c>
      <c r="L185" s="334" t="s">
        <v>150</v>
      </c>
    </row>
    <row r="186" spans="1:12" s="335" customFormat="1" ht="60" customHeight="1">
      <c r="A186" s="336" t="s">
        <v>1358</v>
      </c>
      <c r="B186" s="337" t="s">
        <v>1760</v>
      </c>
      <c r="C186" s="338" t="s">
        <v>1078</v>
      </c>
      <c r="D186" s="338" t="s">
        <v>130</v>
      </c>
      <c r="E186" s="330">
        <v>42404</v>
      </c>
      <c r="F186" s="331">
        <v>946.59</v>
      </c>
      <c r="G186" s="332">
        <v>1</v>
      </c>
      <c r="H186" s="331"/>
      <c r="I186" s="338" t="s">
        <v>396</v>
      </c>
      <c r="J186" s="333" t="s">
        <v>712</v>
      </c>
      <c r="K186" s="334" t="s">
        <v>499</v>
      </c>
      <c r="L186" s="334" t="s">
        <v>150</v>
      </c>
    </row>
    <row r="187" spans="1:12" s="335" customFormat="1" ht="60" customHeight="1">
      <c r="A187" s="336" t="s">
        <v>329</v>
      </c>
      <c r="B187" s="337" t="s">
        <v>1761</v>
      </c>
      <c r="C187" s="338" t="s">
        <v>922</v>
      </c>
      <c r="D187" s="338" t="s">
        <v>331</v>
      </c>
      <c r="E187" s="330">
        <v>34547</v>
      </c>
      <c r="F187" s="331">
        <v>1240.68</v>
      </c>
      <c r="G187" s="332">
        <v>1</v>
      </c>
      <c r="H187" s="331"/>
      <c r="I187" s="352" t="s">
        <v>396</v>
      </c>
      <c r="J187" s="348" t="s">
        <v>712</v>
      </c>
      <c r="K187" s="334" t="s">
        <v>499</v>
      </c>
      <c r="L187" s="334" t="s">
        <v>150</v>
      </c>
    </row>
    <row r="188" spans="1:12" s="335" customFormat="1" ht="60" customHeight="1">
      <c r="A188" s="336" t="s">
        <v>1363</v>
      </c>
      <c r="B188" s="337" t="s">
        <v>1029</v>
      </c>
      <c r="C188" s="338" t="s">
        <v>144</v>
      </c>
      <c r="D188" s="338" t="s">
        <v>1364</v>
      </c>
      <c r="E188" s="330">
        <v>42620</v>
      </c>
      <c r="F188" s="331">
        <v>2380.77</v>
      </c>
      <c r="G188" s="332">
        <v>1</v>
      </c>
      <c r="H188" s="331"/>
      <c r="I188" s="338" t="s">
        <v>395</v>
      </c>
      <c r="J188" s="333" t="s">
        <v>712</v>
      </c>
      <c r="K188" s="334" t="s">
        <v>779</v>
      </c>
      <c r="L188" s="334" t="s">
        <v>713</v>
      </c>
    </row>
    <row r="189" spans="1:12" s="335" customFormat="1" ht="60" customHeight="1">
      <c r="A189" s="336" t="s">
        <v>133</v>
      </c>
      <c r="B189" s="337" t="s">
        <v>185</v>
      </c>
      <c r="C189" s="338" t="s">
        <v>134</v>
      </c>
      <c r="D189" s="338" t="s">
        <v>108</v>
      </c>
      <c r="E189" s="330">
        <v>36283</v>
      </c>
      <c r="F189" s="331">
        <v>621.72</v>
      </c>
      <c r="G189" s="332">
        <v>1</v>
      </c>
      <c r="H189" s="331"/>
      <c r="I189" s="338" t="s">
        <v>396</v>
      </c>
      <c r="J189" s="333" t="s">
        <v>712</v>
      </c>
      <c r="K189" s="334" t="s">
        <v>779</v>
      </c>
      <c r="L189" s="334" t="s">
        <v>150</v>
      </c>
    </row>
    <row r="190" spans="1:12" s="335" customFormat="1" ht="60" customHeight="1">
      <c r="A190" s="336" t="s">
        <v>128</v>
      </c>
      <c r="B190" s="337" t="s">
        <v>464</v>
      </c>
      <c r="C190" s="338" t="s">
        <v>1701</v>
      </c>
      <c r="D190" s="338" t="s">
        <v>130</v>
      </c>
      <c r="E190" s="330">
        <v>34213</v>
      </c>
      <c r="F190" s="331">
        <v>1373.12</v>
      </c>
      <c r="G190" s="332">
        <v>1</v>
      </c>
      <c r="H190" s="331"/>
      <c r="I190" s="347" t="s">
        <v>396</v>
      </c>
      <c r="J190" s="333" t="s">
        <v>712</v>
      </c>
      <c r="K190" s="334" t="s">
        <v>779</v>
      </c>
      <c r="L190" s="334" t="s">
        <v>713</v>
      </c>
    </row>
    <row r="191" spans="1:12" s="335" customFormat="1" ht="60" customHeight="1">
      <c r="A191" s="336" t="s">
        <v>515</v>
      </c>
      <c r="B191" s="337" t="s">
        <v>1030</v>
      </c>
      <c r="C191" s="338" t="s">
        <v>1078</v>
      </c>
      <c r="D191" s="338" t="s">
        <v>516</v>
      </c>
      <c r="E191" s="330">
        <v>40546</v>
      </c>
      <c r="F191" s="331">
        <v>946.59</v>
      </c>
      <c r="G191" s="332">
        <v>1</v>
      </c>
      <c r="H191" s="331"/>
      <c r="I191" s="338" t="s">
        <v>396</v>
      </c>
      <c r="J191" s="334" t="s">
        <v>712</v>
      </c>
      <c r="K191" s="334" t="s">
        <v>779</v>
      </c>
      <c r="L191" s="334" t="s">
        <v>713</v>
      </c>
    </row>
    <row r="192" spans="1:12" s="335" customFormat="1" ht="60" customHeight="1">
      <c r="A192" s="336" t="s">
        <v>1031</v>
      </c>
      <c r="B192" s="337" t="s">
        <v>1762</v>
      </c>
      <c r="C192" s="338" t="s">
        <v>927</v>
      </c>
      <c r="D192" s="338" t="s">
        <v>1033</v>
      </c>
      <c r="E192" s="330">
        <v>42044</v>
      </c>
      <c r="F192" s="331">
        <v>1078.4000000000001</v>
      </c>
      <c r="G192" s="332">
        <v>1</v>
      </c>
      <c r="H192" s="331"/>
      <c r="I192" s="338" t="s">
        <v>396</v>
      </c>
      <c r="J192" s="334" t="s">
        <v>712</v>
      </c>
      <c r="K192" s="334" t="s">
        <v>779</v>
      </c>
      <c r="L192" s="334" t="s">
        <v>713</v>
      </c>
    </row>
    <row r="193" spans="1:12" s="335" customFormat="1" ht="60" customHeight="1">
      <c r="A193" s="336" t="s">
        <v>590</v>
      </c>
      <c r="B193" s="327" t="s">
        <v>1763</v>
      </c>
      <c r="C193" s="328" t="s">
        <v>1764</v>
      </c>
      <c r="D193" s="338" t="s">
        <v>592</v>
      </c>
      <c r="E193" s="330">
        <v>40360</v>
      </c>
      <c r="F193" s="331">
        <v>2080.58</v>
      </c>
      <c r="G193" s="332">
        <v>1</v>
      </c>
      <c r="H193" s="331"/>
      <c r="I193" s="338" t="s">
        <v>396</v>
      </c>
      <c r="J193" s="334" t="s">
        <v>712</v>
      </c>
      <c r="K193" s="334" t="s">
        <v>577</v>
      </c>
      <c r="L193" s="334" t="s">
        <v>150</v>
      </c>
    </row>
    <row r="194" spans="1:12" s="335" customFormat="1" ht="60" customHeight="1">
      <c r="A194" s="336" t="s">
        <v>931</v>
      </c>
      <c r="B194" s="337" t="s">
        <v>185</v>
      </c>
      <c r="C194" s="338" t="s">
        <v>1701</v>
      </c>
      <c r="D194" s="338" t="s">
        <v>518</v>
      </c>
      <c r="E194" s="330">
        <v>41533</v>
      </c>
      <c r="F194" s="331">
        <v>1373.12</v>
      </c>
      <c r="G194" s="332">
        <v>1</v>
      </c>
      <c r="H194" s="331"/>
      <c r="I194" s="338" t="s">
        <v>396</v>
      </c>
      <c r="J194" s="333" t="s">
        <v>712</v>
      </c>
      <c r="K194" s="334" t="s">
        <v>577</v>
      </c>
      <c r="L194" s="334" t="s">
        <v>150</v>
      </c>
    </row>
    <row r="195" spans="1:12" s="335" customFormat="1" ht="60" customHeight="1">
      <c r="A195" s="350" t="s">
        <v>1050</v>
      </c>
      <c r="B195" s="337" t="s">
        <v>185</v>
      </c>
      <c r="C195" s="338" t="s">
        <v>927</v>
      </c>
      <c r="D195" s="338" t="s">
        <v>388</v>
      </c>
      <c r="E195" s="330">
        <v>41883</v>
      </c>
      <c r="F195" s="331">
        <v>1078.4000000000001</v>
      </c>
      <c r="G195" s="332">
        <v>1</v>
      </c>
      <c r="H195" s="334"/>
      <c r="I195" s="338" t="s">
        <v>396</v>
      </c>
      <c r="J195" s="334" t="s">
        <v>712</v>
      </c>
      <c r="K195" s="334" t="s">
        <v>577</v>
      </c>
      <c r="L195" s="334" t="s">
        <v>150</v>
      </c>
    </row>
    <row r="196" spans="1:12" s="335" customFormat="1" ht="60" customHeight="1">
      <c r="A196" s="336" t="s">
        <v>495</v>
      </c>
      <c r="B196" s="337" t="s">
        <v>496</v>
      </c>
      <c r="C196" s="338" t="s">
        <v>187</v>
      </c>
      <c r="D196" s="338" t="s">
        <v>437</v>
      </c>
      <c r="E196" s="330">
        <v>40238</v>
      </c>
      <c r="F196" s="331">
        <v>3174.76</v>
      </c>
      <c r="G196" s="332">
        <v>1</v>
      </c>
      <c r="H196" s="331"/>
      <c r="I196" s="338" t="s">
        <v>395</v>
      </c>
      <c r="J196" s="334" t="s">
        <v>712</v>
      </c>
      <c r="K196" s="334" t="s">
        <v>2066</v>
      </c>
      <c r="L196" s="334" t="s">
        <v>150</v>
      </c>
    </row>
    <row r="197" spans="1:12" s="335" customFormat="1" ht="60" customHeight="1">
      <c r="A197" s="336" t="s">
        <v>1765</v>
      </c>
      <c r="B197" s="337" t="s">
        <v>1766</v>
      </c>
      <c r="C197" s="338" t="s">
        <v>136</v>
      </c>
      <c r="D197" s="338" t="s">
        <v>130</v>
      </c>
      <c r="E197" s="330">
        <v>40238</v>
      </c>
      <c r="F197" s="331">
        <v>2645.64</v>
      </c>
      <c r="G197" s="332">
        <v>1</v>
      </c>
      <c r="H197" s="331"/>
      <c r="I197" s="338" t="s">
        <v>395</v>
      </c>
      <c r="J197" s="333" t="s">
        <v>712</v>
      </c>
      <c r="K197" s="334" t="s">
        <v>2066</v>
      </c>
      <c r="L197" s="334" t="s">
        <v>713</v>
      </c>
    </row>
    <row r="198" spans="1:12" s="335" customFormat="1" ht="60" customHeight="1">
      <c r="A198" s="336" t="s">
        <v>1767</v>
      </c>
      <c r="B198" s="337" t="s">
        <v>2067</v>
      </c>
      <c r="C198" s="338" t="s">
        <v>922</v>
      </c>
      <c r="D198" s="338" t="s">
        <v>518</v>
      </c>
      <c r="E198" s="330">
        <v>43388</v>
      </c>
      <c r="F198" s="331">
        <v>1240.68</v>
      </c>
      <c r="G198" s="332" t="s">
        <v>284</v>
      </c>
      <c r="H198" s="331">
        <v>992.54</v>
      </c>
      <c r="I198" s="338" t="s">
        <v>398</v>
      </c>
      <c r="J198" s="333" t="s">
        <v>1769</v>
      </c>
      <c r="K198" s="334" t="s">
        <v>2066</v>
      </c>
      <c r="L198" s="334" t="s">
        <v>150</v>
      </c>
    </row>
    <row r="199" spans="1:12" s="335" customFormat="1" ht="60" customHeight="1">
      <c r="A199" s="336" t="s">
        <v>1792</v>
      </c>
      <c r="B199" s="337" t="s">
        <v>2068</v>
      </c>
      <c r="C199" s="338" t="s">
        <v>922</v>
      </c>
      <c r="D199" s="338" t="s">
        <v>2069</v>
      </c>
      <c r="E199" s="330">
        <v>43283</v>
      </c>
      <c r="F199" s="331">
        <v>868</v>
      </c>
      <c r="G199" s="332" t="s">
        <v>176</v>
      </c>
      <c r="H199" s="338"/>
      <c r="I199" s="341" t="s">
        <v>398</v>
      </c>
      <c r="J199" s="348" t="s">
        <v>1794</v>
      </c>
      <c r="K199" s="334" t="s">
        <v>2066</v>
      </c>
      <c r="L199" s="338" t="s">
        <v>713</v>
      </c>
    </row>
    <row r="200" spans="1:12" s="335" customFormat="1" ht="60" customHeight="1">
      <c r="A200" s="336" t="s">
        <v>782</v>
      </c>
      <c r="B200" s="337" t="s">
        <v>185</v>
      </c>
      <c r="C200" s="338" t="s">
        <v>109</v>
      </c>
      <c r="D200" s="338" t="s">
        <v>92</v>
      </c>
      <c r="E200" s="330">
        <v>35704</v>
      </c>
      <c r="F200" s="331">
        <v>946.59</v>
      </c>
      <c r="G200" s="332">
        <v>1</v>
      </c>
      <c r="H200" s="331"/>
      <c r="I200" s="338" t="s">
        <v>396</v>
      </c>
      <c r="J200" s="334" t="s">
        <v>712</v>
      </c>
      <c r="K200" s="334" t="s">
        <v>2066</v>
      </c>
      <c r="L200" s="334" t="s">
        <v>150</v>
      </c>
    </row>
    <row r="201" spans="1:12" s="335" customFormat="1" ht="60" customHeight="1">
      <c r="A201" s="336" t="s">
        <v>222</v>
      </c>
      <c r="B201" s="337" t="s">
        <v>754</v>
      </c>
      <c r="C201" s="338" t="s">
        <v>134</v>
      </c>
      <c r="D201" s="338" t="s">
        <v>92</v>
      </c>
      <c r="E201" s="330">
        <v>36206</v>
      </c>
      <c r="F201" s="331">
        <v>621.72</v>
      </c>
      <c r="G201" s="332">
        <v>1</v>
      </c>
      <c r="H201" s="331"/>
      <c r="I201" s="338" t="s">
        <v>396</v>
      </c>
      <c r="J201" s="333" t="s">
        <v>712</v>
      </c>
      <c r="K201" s="334" t="s">
        <v>2066</v>
      </c>
      <c r="L201" s="334" t="s">
        <v>713</v>
      </c>
    </row>
    <row r="202" spans="1:12" s="335" customFormat="1" ht="60" customHeight="1">
      <c r="A202" s="336" t="s">
        <v>1770</v>
      </c>
      <c r="B202" s="337" t="s">
        <v>2070</v>
      </c>
      <c r="C202" s="338" t="s">
        <v>127</v>
      </c>
      <c r="D202" s="338" t="s">
        <v>237</v>
      </c>
      <c r="E202" s="330">
        <v>40413</v>
      </c>
      <c r="F202" s="331">
        <v>2034.08</v>
      </c>
      <c r="G202" s="332">
        <v>1</v>
      </c>
      <c r="H202" s="331"/>
      <c r="I202" s="338" t="s">
        <v>395</v>
      </c>
      <c r="J202" s="333" t="s">
        <v>712</v>
      </c>
      <c r="K202" s="334" t="s">
        <v>2066</v>
      </c>
      <c r="L202" s="334" t="s">
        <v>150</v>
      </c>
    </row>
    <row r="203" spans="1:12" s="335" customFormat="1" ht="60" customHeight="1">
      <c r="A203" s="336" t="s">
        <v>493</v>
      </c>
      <c r="B203" s="337" t="s">
        <v>2071</v>
      </c>
      <c r="C203" s="338" t="s">
        <v>922</v>
      </c>
      <c r="D203" s="338" t="s">
        <v>130</v>
      </c>
      <c r="E203" s="330">
        <v>40238</v>
      </c>
      <c r="F203" s="331">
        <v>1183</v>
      </c>
      <c r="G203" s="332">
        <v>1</v>
      </c>
      <c r="H203" s="331"/>
      <c r="I203" s="338" t="s">
        <v>396</v>
      </c>
      <c r="J203" s="333" t="s">
        <v>712</v>
      </c>
      <c r="K203" s="334" t="s">
        <v>2066</v>
      </c>
      <c r="L203" s="334" t="s">
        <v>150</v>
      </c>
    </row>
    <row r="204" spans="1:12" s="335" customFormat="1" ht="60" customHeight="1">
      <c r="A204" s="336" t="s">
        <v>1378</v>
      </c>
      <c r="B204" s="337" t="s">
        <v>2072</v>
      </c>
      <c r="C204" s="329" t="s">
        <v>927</v>
      </c>
      <c r="D204" s="338" t="s">
        <v>130</v>
      </c>
      <c r="E204" s="330">
        <v>42629</v>
      </c>
      <c r="F204" s="331">
        <v>1003.4</v>
      </c>
      <c r="G204" s="332">
        <v>1</v>
      </c>
      <c r="H204" s="331"/>
      <c r="I204" s="338" t="s">
        <v>398</v>
      </c>
      <c r="J204" s="333" t="s">
        <v>2073</v>
      </c>
      <c r="K204" s="334" t="s">
        <v>2066</v>
      </c>
      <c r="L204" s="334" t="s">
        <v>713</v>
      </c>
    </row>
    <row r="205" spans="1:12" s="335" customFormat="1" ht="60" customHeight="1">
      <c r="A205" s="336" t="s">
        <v>2074</v>
      </c>
      <c r="B205" s="337" t="s">
        <v>2072</v>
      </c>
      <c r="C205" s="329" t="s">
        <v>151</v>
      </c>
      <c r="D205" s="338" t="s">
        <v>2075</v>
      </c>
      <c r="E205" s="330">
        <v>43497</v>
      </c>
      <c r="F205" s="331">
        <v>719.6</v>
      </c>
      <c r="G205" s="332" t="s">
        <v>314</v>
      </c>
      <c r="H205" s="331"/>
      <c r="I205" s="338" t="s">
        <v>398</v>
      </c>
      <c r="J205" s="333" t="s">
        <v>2073</v>
      </c>
      <c r="K205" s="334" t="s">
        <v>2066</v>
      </c>
      <c r="L205" s="334" t="s">
        <v>150</v>
      </c>
    </row>
    <row r="206" spans="1:12" s="335" customFormat="1" ht="60" customHeight="1">
      <c r="A206" s="350" t="s">
        <v>1777</v>
      </c>
      <c r="B206" s="337" t="s">
        <v>2072</v>
      </c>
      <c r="C206" s="338" t="s">
        <v>927</v>
      </c>
      <c r="D206" s="338" t="s">
        <v>130</v>
      </c>
      <c r="E206" s="330">
        <v>43103</v>
      </c>
      <c r="F206" s="331">
        <v>1003.4</v>
      </c>
      <c r="G206" s="332">
        <v>1</v>
      </c>
      <c r="H206" s="334"/>
      <c r="I206" s="338" t="s">
        <v>398</v>
      </c>
      <c r="J206" s="333" t="s">
        <v>2073</v>
      </c>
      <c r="K206" s="334" t="s">
        <v>2066</v>
      </c>
      <c r="L206" s="334" t="s">
        <v>713</v>
      </c>
    </row>
    <row r="207" spans="1:12" s="335" customFormat="1" ht="60" customHeight="1">
      <c r="A207" s="336" t="s">
        <v>1773</v>
      </c>
      <c r="B207" s="337" t="s">
        <v>2076</v>
      </c>
      <c r="C207" s="338" t="s">
        <v>134</v>
      </c>
      <c r="D207" s="338" t="s">
        <v>518</v>
      </c>
      <c r="E207" s="330">
        <v>43252</v>
      </c>
      <c r="F207" s="331">
        <v>521.72</v>
      </c>
      <c r="G207" s="332">
        <v>1</v>
      </c>
      <c r="H207" s="331"/>
      <c r="I207" s="338" t="s">
        <v>398</v>
      </c>
      <c r="J207" s="333" t="s">
        <v>2073</v>
      </c>
      <c r="K207" s="334" t="s">
        <v>2066</v>
      </c>
      <c r="L207" s="334" t="s">
        <v>713</v>
      </c>
    </row>
    <row r="208" spans="1:12" s="335" customFormat="1" ht="60" customHeight="1">
      <c r="A208" s="336" t="s">
        <v>269</v>
      </c>
      <c r="B208" s="337" t="s">
        <v>185</v>
      </c>
      <c r="C208" s="338" t="s">
        <v>110</v>
      </c>
      <c r="D208" s="338" t="s">
        <v>108</v>
      </c>
      <c r="E208" s="330">
        <v>34943</v>
      </c>
      <c r="F208" s="331">
        <v>815.02</v>
      </c>
      <c r="G208" s="332">
        <v>1</v>
      </c>
      <c r="H208" s="331"/>
      <c r="I208" s="338" t="s">
        <v>396</v>
      </c>
      <c r="J208" s="334" t="s">
        <v>712</v>
      </c>
      <c r="K208" s="334" t="s">
        <v>2066</v>
      </c>
      <c r="L208" s="334" t="s">
        <v>150</v>
      </c>
    </row>
    <row r="209" spans="1:12" s="335" customFormat="1" ht="60" customHeight="1">
      <c r="A209" s="336" t="s">
        <v>1781</v>
      </c>
      <c r="B209" s="337" t="s">
        <v>2077</v>
      </c>
      <c r="C209" s="338" t="s">
        <v>927</v>
      </c>
      <c r="D209" s="338" t="s">
        <v>130</v>
      </c>
      <c r="E209" s="330">
        <v>43028</v>
      </c>
      <c r="F209" s="331">
        <v>1003.4</v>
      </c>
      <c r="G209" s="332" t="s">
        <v>102</v>
      </c>
      <c r="H209" s="331"/>
      <c r="I209" s="338" t="s">
        <v>398</v>
      </c>
      <c r="J209" s="362" t="s">
        <v>2078</v>
      </c>
      <c r="K209" s="334" t="s">
        <v>2066</v>
      </c>
      <c r="L209" s="334" t="s">
        <v>150</v>
      </c>
    </row>
    <row r="210" spans="1:12" s="335" customFormat="1" ht="60" customHeight="1">
      <c r="A210" s="132" t="s">
        <v>1043</v>
      </c>
      <c r="B210" s="337" t="s">
        <v>2077</v>
      </c>
      <c r="C210" s="329" t="s">
        <v>922</v>
      </c>
      <c r="D210" s="329" t="s">
        <v>511</v>
      </c>
      <c r="E210" s="330">
        <v>41610</v>
      </c>
      <c r="F210" s="331">
        <v>1240.68</v>
      </c>
      <c r="G210" s="332">
        <v>1</v>
      </c>
      <c r="H210" s="331"/>
      <c r="I210" s="338" t="s">
        <v>396</v>
      </c>
      <c r="J210" s="333" t="s">
        <v>712</v>
      </c>
      <c r="K210" s="334" t="s">
        <v>2066</v>
      </c>
      <c r="L210" s="334" t="s">
        <v>713</v>
      </c>
    </row>
    <row r="211" spans="1:12" s="335" customFormat="1" ht="60" customHeight="1">
      <c r="A211" s="336" t="s">
        <v>1392</v>
      </c>
      <c r="B211" s="337" t="s">
        <v>2077</v>
      </c>
      <c r="C211" s="338" t="s">
        <v>154</v>
      </c>
      <c r="D211" s="338" t="s">
        <v>95</v>
      </c>
      <c r="E211" s="330">
        <v>42401</v>
      </c>
      <c r="F211" s="331">
        <v>1003.4</v>
      </c>
      <c r="G211" s="332">
        <v>1</v>
      </c>
      <c r="H211" s="331"/>
      <c r="I211" s="338" t="s">
        <v>398</v>
      </c>
      <c r="J211" s="363" t="s">
        <v>2078</v>
      </c>
      <c r="K211" s="334" t="s">
        <v>2066</v>
      </c>
      <c r="L211" s="334" t="s">
        <v>150</v>
      </c>
    </row>
    <row r="212" spans="1:12" s="335" customFormat="1" ht="60" customHeight="1">
      <c r="A212" s="364" t="s">
        <v>1805</v>
      </c>
      <c r="B212" s="365" t="s">
        <v>2079</v>
      </c>
      <c r="C212" s="366" t="s">
        <v>927</v>
      </c>
      <c r="D212" s="367" t="s">
        <v>1082</v>
      </c>
      <c r="E212" s="368">
        <v>42009</v>
      </c>
      <c r="F212" s="369">
        <v>1003.4</v>
      </c>
      <c r="G212" s="370">
        <v>1</v>
      </c>
      <c r="H212" s="367"/>
      <c r="I212" s="366" t="s">
        <v>398</v>
      </c>
      <c r="J212" s="371" t="s">
        <v>2080</v>
      </c>
      <c r="K212" s="334" t="s">
        <v>2066</v>
      </c>
      <c r="L212" s="367" t="s">
        <v>150</v>
      </c>
    </row>
    <row r="213" spans="1:12" s="335" customFormat="1" ht="60" customHeight="1">
      <c r="A213" s="326" t="s">
        <v>578</v>
      </c>
      <c r="B213" s="337" t="s">
        <v>1784</v>
      </c>
      <c r="C213" s="329" t="s">
        <v>1701</v>
      </c>
      <c r="D213" s="329" t="s">
        <v>130</v>
      </c>
      <c r="E213" s="330">
        <v>40695</v>
      </c>
      <c r="F213" s="331">
        <v>1373.12</v>
      </c>
      <c r="G213" s="332">
        <v>1</v>
      </c>
      <c r="H213" s="331"/>
      <c r="I213" s="329" t="s">
        <v>396</v>
      </c>
      <c r="J213" s="333" t="s">
        <v>712</v>
      </c>
      <c r="K213" s="334" t="s">
        <v>2066</v>
      </c>
      <c r="L213" s="334" t="s">
        <v>150</v>
      </c>
    </row>
    <row r="214" spans="1:12" s="335" customFormat="1" ht="60" customHeight="1">
      <c r="A214" s="336" t="s">
        <v>126</v>
      </c>
      <c r="B214" s="327" t="s">
        <v>1785</v>
      </c>
      <c r="C214" s="338" t="s">
        <v>144</v>
      </c>
      <c r="D214" s="338" t="s">
        <v>437</v>
      </c>
      <c r="E214" s="330">
        <v>40057</v>
      </c>
      <c r="F214" s="331">
        <v>2380.77</v>
      </c>
      <c r="G214" s="332" t="s">
        <v>102</v>
      </c>
      <c r="H214" s="331"/>
      <c r="I214" s="338" t="s">
        <v>395</v>
      </c>
      <c r="J214" s="333" t="s">
        <v>712</v>
      </c>
      <c r="K214" s="334" t="s">
        <v>2066</v>
      </c>
      <c r="L214" s="334" t="s">
        <v>150</v>
      </c>
    </row>
    <row r="215" spans="1:12" s="335" customFormat="1" ht="60" customHeight="1">
      <c r="A215" s="336" t="s">
        <v>690</v>
      </c>
      <c r="B215" s="337" t="s">
        <v>185</v>
      </c>
      <c r="C215" s="338" t="s">
        <v>112</v>
      </c>
      <c r="D215" s="338" t="s">
        <v>660</v>
      </c>
      <c r="E215" s="330">
        <v>40787</v>
      </c>
      <c r="F215" s="331">
        <v>741.11</v>
      </c>
      <c r="G215" s="332">
        <v>1</v>
      </c>
      <c r="H215" s="372"/>
      <c r="I215" s="338" t="s">
        <v>396</v>
      </c>
      <c r="J215" s="333" t="s">
        <v>712</v>
      </c>
      <c r="K215" s="334" t="s">
        <v>2066</v>
      </c>
      <c r="L215" s="334" t="s">
        <v>150</v>
      </c>
    </row>
    <row r="216" spans="1:12" s="335" customFormat="1" ht="60" customHeight="1">
      <c r="A216" s="336" t="s">
        <v>588</v>
      </c>
      <c r="B216" s="337" t="s">
        <v>1787</v>
      </c>
      <c r="C216" s="338" t="s">
        <v>922</v>
      </c>
      <c r="D216" s="338" t="s">
        <v>589</v>
      </c>
      <c r="E216" s="330">
        <v>40352</v>
      </c>
      <c r="F216" s="331">
        <v>1240.68</v>
      </c>
      <c r="G216" s="332">
        <v>1</v>
      </c>
      <c r="H216" s="331"/>
      <c r="I216" s="338" t="s">
        <v>396</v>
      </c>
      <c r="J216" s="333" t="s">
        <v>712</v>
      </c>
      <c r="K216" s="334" t="s">
        <v>2066</v>
      </c>
      <c r="L216" s="334" t="s">
        <v>150</v>
      </c>
    </row>
    <row r="217" spans="1:12" s="335" customFormat="1" ht="60" customHeight="1">
      <c r="A217" s="336" t="s">
        <v>883</v>
      </c>
      <c r="B217" s="337" t="s">
        <v>2081</v>
      </c>
      <c r="C217" s="338" t="s">
        <v>112</v>
      </c>
      <c r="D217" s="338" t="s">
        <v>92</v>
      </c>
      <c r="E217" s="330">
        <v>40302</v>
      </c>
      <c r="F217" s="331">
        <v>741.11</v>
      </c>
      <c r="G217" s="332">
        <v>1</v>
      </c>
      <c r="H217" s="331"/>
      <c r="I217" s="338" t="s">
        <v>396</v>
      </c>
      <c r="J217" s="333" t="s">
        <v>712</v>
      </c>
      <c r="K217" s="334" t="s">
        <v>2066</v>
      </c>
      <c r="L217" s="334" t="s">
        <v>713</v>
      </c>
    </row>
    <row r="218" spans="1:12" s="335" customFormat="1" ht="60" customHeight="1">
      <c r="A218" s="336" t="s">
        <v>1136</v>
      </c>
      <c r="B218" s="337" t="s">
        <v>1787</v>
      </c>
      <c r="C218" s="338" t="s">
        <v>922</v>
      </c>
      <c r="D218" s="338" t="s">
        <v>450</v>
      </c>
      <c r="E218" s="330">
        <v>42386</v>
      </c>
      <c r="F218" s="331">
        <v>1240</v>
      </c>
      <c r="G218" s="332" t="s">
        <v>314</v>
      </c>
      <c r="H218" s="331">
        <v>1054</v>
      </c>
      <c r="I218" s="338" t="s">
        <v>398</v>
      </c>
      <c r="J218" s="333" t="s">
        <v>1794</v>
      </c>
      <c r="K218" s="334" t="s">
        <v>2066</v>
      </c>
      <c r="L218" s="334" t="s">
        <v>150</v>
      </c>
    </row>
    <row r="219" spans="1:12" s="335" customFormat="1" ht="60" customHeight="1">
      <c r="A219" s="373" t="s">
        <v>1397</v>
      </c>
      <c r="B219" s="374" t="s">
        <v>2082</v>
      </c>
      <c r="C219" s="366" t="s">
        <v>927</v>
      </c>
      <c r="D219" s="366" t="s">
        <v>1398</v>
      </c>
      <c r="E219" s="368">
        <v>42401</v>
      </c>
      <c r="F219" s="375">
        <v>1240.68</v>
      </c>
      <c r="G219" s="366" t="s">
        <v>102</v>
      </c>
      <c r="H219" s="375"/>
      <c r="I219" s="366" t="s">
        <v>398</v>
      </c>
      <c r="J219" s="371" t="s">
        <v>2078</v>
      </c>
      <c r="K219" s="334" t="s">
        <v>2066</v>
      </c>
      <c r="L219" s="367" t="s">
        <v>150</v>
      </c>
    </row>
    <row r="220" spans="1:12" s="335" customFormat="1" ht="60" customHeight="1">
      <c r="A220" s="326" t="s">
        <v>789</v>
      </c>
      <c r="B220" s="337" t="s">
        <v>2083</v>
      </c>
      <c r="C220" s="329" t="s">
        <v>1674</v>
      </c>
      <c r="D220" s="329" t="s">
        <v>1791</v>
      </c>
      <c r="E220" s="330">
        <v>41334</v>
      </c>
      <c r="F220" s="331">
        <v>994.14</v>
      </c>
      <c r="G220" s="332">
        <v>1</v>
      </c>
      <c r="H220" s="331"/>
      <c r="I220" s="338" t="s">
        <v>396</v>
      </c>
      <c r="J220" s="333" t="s">
        <v>712</v>
      </c>
      <c r="K220" s="334" t="s">
        <v>2066</v>
      </c>
      <c r="L220" s="334" t="s">
        <v>150</v>
      </c>
    </row>
    <row r="221" spans="1:12" s="335" customFormat="1" ht="60" customHeight="1">
      <c r="A221" s="336" t="s">
        <v>1795</v>
      </c>
      <c r="B221" s="337" t="s">
        <v>2083</v>
      </c>
      <c r="C221" s="338" t="s">
        <v>112</v>
      </c>
      <c r="D221" s="338" t="s">
        <v>95</v>
      </c>
      <c r="E221" s="330">
        <v>43252</v>
      </c>
      <c r="F221" s="331">
        <v>641.11</v>
      </c>
      <c r="G221" s="332" t="s">
        <v>314</v>
      </c>
      <c r="H221" s="331">
        <v>544.94000000000005</v>
      </c>
      <c r="I221" s="338" t="s">
        <v>398</v>
      </c>
      <c r="J221" s="333" t="s">
        <v>1794</v>
      </c>
      <c r="K221" s="334" t="s">
        <v>2066</v>
      </c>
      <c r="L221" s="334" t="s">
        <v>713</v>
      </c>
    </row>
    <row r="222" spans="1:12" s="335" customFormat="1" ht="60" customHeight="1">
      <c r="A222" s="336" t="s">
        <v>1071</v>
      </c>
      <c r="B222" s="337" t="s">
        <v>2083</v>
      </c>
      <c r="C222" s="338" t="s">
        <v>110</v>
      </c>
      <c r="D222" s="338" t="s">
        <v>103</v>
      </c>
      <c r="E222" s="330">
        <v>42298</v>
      </c>
      <c r="F222" s="331">
        <v>815.02</v>
      </c>
      <c r="G222" s="332">
        <v>1</v>
      </c>
      <c r="H222" s="338"/>
      <c r="I222" s="338" t="s">
        <v>396</v>
      </c>
      <c r="J222" s="333" t="s">
        <v>712</v>
      </c>
      <c r="K222" s="334" t="s">
        <v>2066</v>
      </c>
      <c r="L222" s="338" t="s">
        <v>713</v>
      </c>
    </row>
    <row r="223" spans="1:12" s="335" customFormat="1" ht="60" customHeight="1">
      <c r="A223" s="336" t="s">
        <v>1059</v>
      </c>
      <c r="B223" s="337" t="s">
        <v>2084</v>
      </c>
      <c r="C223" s="338" t="s">
        <v>955</v>
      </c>
      <c r="D223" s="338" t="s">
        <v>1061</v>
      </c>
      <c r="E223" s="330">
        <v>40299</v>
      </c>
      <c r="F223" s="331">
        <v>1836.02</v>
      </c>
      <c r="G223" s="332">
        <v>1</v>
      </c>
      <c r="H223" s="331"/>
      <c r="I223" s="338" t="s">
        <v>396</v>
      </c>
      <c r="J223" s="333" t="s">
        <v>712</v>
      </c>
      <c r="K223" s="334" t="s">
        <v>2066</v>
      </c>
      <c r="L223" s="334" t="s">
        <v>150</v>
      </c>
    </row>
    <row r="224" spans="1:12" s="335" customFormat="1" ht="60" customHeight="1">
      <c r="A224" s="376" t="s">
        <v>1801</v>
      </c>
      <c r="B224" s="337" t="s">
        <v>2085</v>
      </c>
      <c r="C224" s="329" t="s">
        <v>927</v>
      </c>
      <c r="D224" s="329" t="s">
        <v>130</v>
      </c>
      <c r="E224" s="330">
        <v>41197</v>
      </c>
      <c r="F224" s="331">
        <v>1078.4000000000001</v>
      </c>
      <c r="G224" s="332">
        <v>1</v>
      </c>
      <c r="H224" s="331">
        <v>1003.4</v>
      </c>
      <c r="I224" s="338" t="s">
        <v>396</v>
      </c>
      <c r="J224" s="333" t="s">
        <v>712</v>
      </c>
      <c r="K224" s="334" t="s">
        <v>2066</v>
      </c>
      <c r="L224" s="334" t="s">
        <v>150</v>
      </c>
    </row>
    <row r="225" spans="1:12" s="335" customFormat="1" ht="60" customHeight="1">
      <c r="A225" s="336" t="s">
        <v>272</v>
      </c>
      <c r="B225" s="337" t="s">
        <v>2086</v>
      </c>
      <c r="C225" s="338" t="s">
        <v>927</v>
      </c>
      <c r="D225" s="338" t="s">
        <v>138</v>
      </c>
      <c r="E225" s="330">
        <v>35726</v>
      </c>
      <c r="F225" s="331">
        <v>1078.4000000000001</v>
      </c>
      <c r="G225" s="332">
        <v>1</v>
      </c>
      <c r="H225" s="331"/>
      <c r="I225" s="338" t="s">
        <v>396</v>
      </c>
      <c r="J225" s="334" t="s">
        <v>712</v>
      </c>
      <c r="K225" s="334" t="s">
        <v>2066</v>
      </c>
      <c r="L225" s="334" t="s">
        <v>150</v>
      </c>
    </row>
    <row r="226" spans="1:12" s="335" customFormat="1" ht="60" customHeight="1">
      <c r="A226" s="336" t="s">
        <v>243</v>
      </c>
      <c r="B226" s="337" t="s">
        <v>2086</v>
      </c>
      <c r="C226" s="338" t="s">
        <v>922</v>
      </c>
      <c r="D226" s="338" t="s">
        <v>138</v>
      </c>
      <c r="E226" s="330">
        <v>33884</v>
      </c>
      <c r="F226" s="331">
        <v>1240.68</v>
      </c>
      <c r="G226" s="332">
        <v>1</v>
      </c>
      <c r="H226" s="331"/>
      <c r="I226" s="338" t="s">
        <v>396</v>
      </c>
      <c r="J226" s="333" t="s">
        <v>712</v>
      </c>
      <c r="K226" s="334" t="s">
        <v>2066</v>
      </c>
      <c r="L226" s="334" t="s">
        <v>150</v>
      </c>
    </row>
    <row r="227" spans="1:12" s="335" customFormat="1" ht="60" customHeight="1">
      <c r="A227" s="336" t="s">
        <v>13</v>
      </c>
      <c r="B227" s="337" t="s">
        <v>2086</v>
      </c>
      <c r="C227" s="338" t="s">
        <v>927</v>
      </c>
      <c r="D227" s="338" t="s">
        <v>565</v>
      </c>
      <c r="E227" s="330">
        <v>38995</v>
      </c>
      <c r="F227" s="331">
        <v>1078.4000000000001</v>
      </c>
      <c r="G227" s="332">
        <v>1</v>
      </c>
      <c r="H227" s="331"/>
      <c r="I227" s="338" t="s">
        <v>396</v>
      </c>
      <c r="J227" s="333" t="s">
        <v>712</v>
      </c>
      <c r="K227" s="334" t="s">
        <v>2066</v>
      </c>
      <c r="L227" s="334" t="s">
        <v>150</v>
      </c>
    </row>
    <row r="228" spans="1:12" s="335" customFormat="1" ht="60" customHeight="1">
      <c r="A228" s="336" t="s">
        <v>1797</v>
      </c>
      <c r="B228" s="337" t="s">
        <v>2087</v>
      </c>
      <c r="C228" s="338" t="s">
        <v>1078</v>
      </c>
      <c r="D228" s="338" t="s">
        <v>130</v>
      </c>
      <c r="E228" s="330">
        <v>43132</v>
      </c>
      <c r="F228" s="331">
        <v>1003.4</v>
      </c>
      <c r="G228" s="332">
        <v>1</v>
      </c>
      <c r="H228" s="331"/>
      <c r="I228" s="338" t="s">
        <v>398</v>
      </c>
      <c r="J228" s="377" t="s">
        <v>2078</v>
      </c>
      <c r="K228" s="334" t="s">
        <v>2066</v>
      </c>
      <c r="L228" s="334" t="s">
        <v>150</v>
      </c>
    </row>
    <row r="229" spans="1:12" s="335" customFormat="1" ht="60" customHeight="1">
      <c r="A229" s="336" t="s">
        <v>1803</v>
      </c>
      <c r="B229" s="337" t="s">
        <v>2088</v>
      </c>
      <c r="C229" s="338" t="s">
        <v>1078</v>
      </c>
      <c r="D229" s="338" t="s">
        <v>1804</v>
      </c>
      <c r="E229" s="330">
        <v>43252</v>
      </c>
      <c r="F229" s="331">
        <v>719.6</v>
      </c>
      <c r="G229" s="332">
        <v>1</v>
      </c>
      <c r="H229" s="355"/>
      <c r="I229" s="338" t="s">
        <v>398</v>
      </c>
      <c r="J229" s="377" t="s">
        <v>2078</v>
      </c>
      <c r="K229" s="334" t="s">
        <v>2066</v>
      </c>
      <c r="L229" s="334" t="s">
        <v>713</v>
      </c>
    </row>
    <row r="230" spans="1:12" s="335" customFormat="1" ht="60" customHeight="1">
      <c r="A230" s="336" t="s">
        <v>1052</v>
      </c>
      <c r="B230" s="327" t="s">
        <v>2089</v>
      </c>
      <c r="C230" s="334" t="s">
        <v>136</v>
      </c>
      <c r="D230" s="338" t="s">
        <v>237</v>
      </c>
      <c r="E230" s="330">
        <v>41645</v>
      </c>
      <c r="F230" s="331">
        <v>2645.64</v>
      </c>
      <c r="G230" s="332">
        <v>1</v>
      </c>
      <c r="H230" s="334"/>
      <c r="I230" s="334" t="s">
        <v>395</v>
      </c>
      <c r="J230" s="333" t="s">
        <v>712</v>
      </c>
      <c r="K230" s="334" t="s">
        <v>2066</v>
      </c>
      <c r="L230" s="334" t="s">
        <v>150</v>
      </c>
    </row>
    <row r="231" spans="1:12" s="335" customFormat="1" ht="60" customHeight="1">
      <c r="A231" s="336" t="s">
        <v>864</v>
      </c>
      <c r="B231" s="337" t="s">
        <v>1811</v>
      </c>
      <c r="C231" s="338" t="s">
        <v>922</v>
      </c>
      <c r="D231" s="338" t="s">
        <v>1191</v>
      </c>
      <c r="E231" s="330">
        <v>41031</v>
      </c>
      <c r="F231" s="331">
        <v>1240.68</v>
      </c>
      <c r="G231" s="332">
        <v>1</v>
      </c>
      <c r="H231" s="331"/>
      <c r="I231" s="338" t="s">
        <v>396</v>
      </c>
      <c r="J231" s="333" t="s">
        <v>712</v>
      </c>
      <c r="K231" s="334" t="s">
        <v>2066</v>
      </c>
      <c r="L231" s="334" t="s">
        <v>150</v>
      </c>
    </row>
    <row r="232" spans="1:12" s="335" customFormat="1" ht="60" customHeight="1">
      <c r="A232" s="336" t="s">
        <v>204</v>
      </c>
      <c r="B232" s="337" t="s">
        <v>2090</v>
      </c>
      <c r="C232" s="338" t="s">
        <v>927</v>
      </c>
      <c r="D232" s="338" t="s">
        <v>1388</v>
      </c>
      <c r="E232" s="330">
        <v>34001</v>
      </c>
      <c r="F232" s="331">
        <v>1081.4000000000001</v>
      </c>
      <c r="G232" s="332">
        <v>1</v>
      </c>
      <c r="H232" s="331"/>
      <c r="I232" s="338" t="s">
        <v>396</v>
      </c>
      <c r="J232" s="333" t="s">
        <v>712</v>
      </c>
      <c r="K232" s="334" t="s">
        <v>2066</v>
      </c>
      <c r="L232" s="334" t="s">
        <v>150</v>
      </c>
    </row>
    <row r="233" spans="1:12" s="335" customFormat="1" ht="60" customHeight="1">
      <c r="A233" s="336" t="s">
        <v>580</v>
      </c>
      <c r="B233" s="337" t="s">
        <v>2091</v>
      </c>
      <c r="C233" s="338" t="s">
        <v>922</v>
      </c>
      <c r="D233" s="338" t="s">
        <v>562</v>
      </c>
      <c r="E233" s="330">
        <v>40238</v>
      </c>
      <c r="F233" s="331">
        <v>1240.68</v>
      </c>
      <c r="G233" s="332">
        <v>2</v>
      </c>
      <c r="H233" s="331">
        <v>1178.6500000000001</v>
      </c>
      <c r="I233" s="338" t="s">
        <v>396</v>
      </c>
      <c r="J233" s="334" t="s">
        <v>712</v>
      </c>
      <c r="K233" s="334" t="s">
        <v>2066</v>
      </c>
      <c r="L233" s="334" t="s">
        <v>713</v>
      </c>
    </row>
    <row r="234" spans="1:12" s="335" customFormat="1" ht="60" customHeight="1">
      <c r="A234" s="336" t="s">
        <v>1199</v>
      </c>
      <c r="B234" s="337" t="s">
        <v>2092</v>
      </c>
      <c r="C234" s="338" t="s">
        <v>927</v>
      </c>
      <c r="D234" s="338" t="s">
        <v>1386</v>
      </c>
      <c r="E234" s="330">
        <v>41204</v>
      </c>
      <c r="F234" s="331">
        <v>1078.4000000000001</v>
      </c>
      <c r="G234" s="332">
        <v>1</v>
      </c>
      <c r="H234" s="331"/>
      <c r="I234" s="338" t="s">
        <v>396</v>
      </c>
      <c r="J234" s="333" t="s">
        <v>712</v>
      </c>
      <c r="K234" s="334" t="s">
        <v>2066</v>
      </c>
      <c r="L234" s="334" t="s">
        <v>150</v>
      </c>
    </row>
    <row r="235" spans="1:12" s="335" customFormat="1" ht="60" customHeight="1">
      <c r="A235" s="336" t="s">
        <v>1807</v>
      </c>
      <c r="B235" s="337" t="s">
        <v>2093</v>
      </c>
      <c r="C235" s="338" t="s">
        <v>927</v>
      </c>
      <c r="D235" s="338" t="s">
        <v>1809</v>
      </c>
      <c r="E235" s="330">
        <v>43103</v>
      </c>
      <c r="F235" s="331">
        <v>1003.4</v>
      </c>
      <c r="G235" s="332">
        <v>1</v>
      </c>
      <c r="H235" s="331"/>
      <c r="I235" s="338" t="s">
        <v>398</v>
      </c>
      <c r="J235" s="333" t="s">
        <v>2094</v>
      </c>
      <c r="K235" s="334" t="s">
        <v>2066</v>
      </c>
      <c r="L235" s="334" t="s">
        <v>150</v>
      </c>
    </row>
    <row r="236" spans="1:12" s="335" customFormat="1" ht="60" customHeight="1">
      <c r="A236" s="336" t="s">
        <v>75</v>
      </c>
      <c r="B236" s="337" t="s">
        <v>1814</v>
      </c>
      <c r="C236" s="338" t="s">
        <v>922</v>
      </c>
      <c r="D236" s="338" t="s">
        <v>584</v>
      </c>
      <c r="E236" s="330">
        <v>36497</v>
      </c>
      <c r="F236" s="331">
        <v>1334.58</v>
      </c>
      <c r="G236" s="332">
        <v>1</v>
      </c>
      <c r="H236" s="331"/>
      <c r="I236" s="338" t="s">
        <v>396</v>
      </c>
      <c r="J236" s="333" t="s">
        <v>712</v>
      </c>
      <c r="K236" s="334" t="s">
        <v>2066</v>
      </c>
      <c r="L236" s="334" t="s">
        <v>150</v>
      </c>
    </row>
    <row r="237" spans="1:12" s="335" customFormat="1" ht="60" customHeight="1">
      <c r="A237" s="336" t="s">
        <v>451</v>
      </c>
      <c r="B237" s="337" t="s">
        <v>2095</v>
      </c>
      <c r="C237" s="338" t="s">
        <v>136</v>
      </c>
      <c r="D237" s="338" t="s">
        <v>130</v>
      </c>
      <c r="E237" s="330">
        <v>40021</v>
      </c>
      <c r="F237" s="331">
        <v>2645.64</v>
      </c>
      <c r="G237" s="332">
        <v>3</v>
      </c>
      <c r="H237" s="331">
        <v>2381.08</v>
      </c>
      <c r="I237" s="338" t="s">
        <v>398</v>
      </c>
      <c r="J237" s="333" t="s">
        <v>2096</v>
      </c>
      <c r="K237" s="334" t="s">
        <v>2066</v>
      </c>
      <c r="L237" s="334" t="s">
        <v>150</v>
      </c>
    </row>
    <row r="238" spans="1:12" s="335" customFormat="1" ht="60" customHeight="1">
      <c r="A238" s="336" t="s">
        <v>1384</v>
      </c>
      <c r="B238" s="337" t="s">
        <v>2097</v>
      </c>
      <c r="C238" s="338" t="s">
        <v>952</v>
      </c>
      <c r="D238" s="338" t="s">
        <v>104</v>
      </c>
      <c r="E238" s="330">
        <v>42423</v>
      </c>
      <c r="F238" s="331">
        <v>1108.25</v>
      </c>
      <c r="G238" s="332">
        <v>1</v>
      </c>
      <c r="H238" s="331"/>
      <c r="I238" s="338" t="s">
        <v>398</v>
      </c>
      <c r="J238" s="333" t="s">
        <v>2096</v>
      </c>
      <c r="K238" s="334" t="s">
        <v>2066</v>
      </c>
      <c r="L238" s="334" t="s">
        <v>713</v>
      </c>
    </row>
    <row r="239" spans="1:12" s="335" customFormat="1" ht="60" customHeight="1">
      <c r="A239" s="336" t="s">
        <v>1817</v>
      </c>
      <c r="B239" s="337" t="s">
        <v>185</v>
      </c>
      <c r="C239" s="338" t="s">
        <v>1818</v>
      </c>
      <c r="D239" s="338" t="s">
        <v>2098</v>
      </c>
      <c r="E239" s="330">
        <v>43256</v>
      </c>
      <c r="F239" s="331">
        <v>521.72</v>
      </c>
      <c r="G239" s="332">
        <v>1</v>
      </c>
      <c r="H239" s="331"/>
      <c r="I239" s="338" t="s">
        <v>398</v>
      </c>
      <c r="J239" s="333" t="s">
        <v>2096</v>
      </c>
      <c r="K239" s="334" t="s">
        <v>2066</v>
      </c>
      <c r="L239" s="334" t="s">
        <v>713</v>
      </c>
    </row>
    <row r="240" spans="1:12" s="335" customFormat="1" ht="60" customHeight="1">
      <c r="A240" s="336" t="s">
        <v>2099</v>
      </c>
      <c r="B240" s="337" t="s">
        <v>402</v>
      </c>
      <c r="C240" s="338" t="s">
        <v>1818</v>
      </c>
      <c r="D240" s="338" t="s">
        <v>518</v>
      </c>
      <c r="E240" s="330">
        <v>43501</v>
      </c>
      <c r="F240" s="331">
        <v>521.72</v>
      </c>
      <c r="G240" s="332">
        <v>1</v>
      </c>
      <c r="H240" s="331"/>
      <c r="I240" s="338" t="s">
        <v>398</v>
      </c>
      <c r="J240" s="333" t="s">
        <v>2096</v>
      </c>
      <c r="K240" s="334" t="s">
        <v>2066</v>
      </c>
      <c r="L240" s="334"/>
    </row>
    <row r="241" spans="1:12" s="335" customFormat="1" ht="60" customHeight="1">
      <c r="A241" s="336" t="s">
        <v>1057</v>
      </c>
      <c r="B241" s="337" t="s">
        <v>2100</v>
      </c>
      <c r="C241" s="338" t="s">
        <v>136</v>
      </c>
      <c r="D241" s="338" t="s">
        <v>878</v>
      </c>
      <c r="E241" s="330">
        <v>41563</v>
      </c>
      <c r="F241" s="331">
        <v>2645.64</v>
      </c>
      <c r="G241" s="332">
        <v>1</v>
      </c>
      <c r="H241" s="331"/>
      <c r="I241" s="338" t="s">
        <v>395</v>
      </c>
      <c r="J241" s="333" t="s">
        <v>712</v>
      </c>
      <c r="K241" s="334" t="s">
        <v>1821</v>
      </c>
      <c r="L241" s="334" t="s">
        <v>150</v>
      </c>
    </row>
    <row r="242" spans="1:12" s="335" customFormat="1" ht="60" customHeight="1">
      <c r="A242" s="336" t="s">
        <v>1822</v>
      </c>
      <c r="B242" s="337" t="s">
        <v>185</v>
      </c>
      <c r="C242" s="338" t="s">
        <v>121</v>
      </c>
      <c r="D242" s="338" t="s">
        <v>2101</v>
      </c>
      <c r="E242" s="330">
        <v>43210</v>
      </c>
      <c r="F242" s="331">
        <v>590.6</v>
      </c>
      <c r="G242" s="332">
        <v>1</v>
      </c>
      <c r="H242" s="331"/>
      <c r="I242" s="338" t="s">
        <v>396</v>
      </c>
      <c r="J242" s="333" t="s">
        <v>712</v>
      </c>
      <c r="K242" s="334" t="s">
        <v>1821</v>
      </c>
      <c r="L242" s="334" t="s">
        <v>150</v>
      </c>
    </row>
    <row r="243" spans="1:12" s="335" customFormat="1" ht="60" customHeight="1">
      <c r="A243" s="336" t="s">
        <v>273</v>
      </c>
      <c r="B243" s="337" t="s">
        <v>185</v>
      </c>
      <c r="C243" s="338" t="s">
        <v>112</v>
      </c>
      <c r="D243" s="338" t="s">
        <v>92</v>
      </c>
      <c r="E243" s="330">
        <v>34456</v>
      </c>
      <c r="F243" s="331">
        <v>741.11</v>
      </c>
      <c r="G243" s="332">
        <v>1</v>
      </c>
      <c r="H243" s="331"/>
      <c r="I243" s="338" t="s">
        <v>396</v>
      </c>
      <c r="J243" s="334" t="s">
        <v>712</v>
      </c>
      <c r="K243" s="334" t="s">
        <v>1821</v>
      </c>
      <c r="L243" s="334" t="s">
        <v>713</v>
      </c>
    </row>
    <row r="244" spans="1:12" s="335" customFormat="1" ht="60" customHeight="1">
      <c r="A244" s="336" t="s">
        <v>229</v>
      </c>
      <c r="B244" s="337" t="s">
        <v>1833</v>
      </c>
      <c r="C244" s="338" t="s">
        <v>127</v>
      </c>
      <c r="D244" s="338" t="s">
        <v>212</v>
      </c>
      <c r="E244" s="330">
        <v>33728</v>
      </c>
      <c r="F244" s="331">
        <v>2034.08</v>
      </c>
      <c r="G244" s="332">
        <v>1</v>
      </c>
      <c r="H244" s="331"/>
      <c r="I244" s="338" t="s">
        <v>395</v>
      </c>
      <c r="J244" s="333" t="s">
        <v>712</v>
      </c>
      <c r="K244" s="334" t="s">
        <v>1825</v>
      </c>
      <c r="L244" s="334" t="s">
        <v>150</v>
      </c>
    </row>
    <row r="245" spans="1:12" s="335" customFormat="1" ht="60" customHeight="1">
      <c r="A245" s="336" t="s">
        <v>1044</v>
      </c>
      <c r="B245" s="337" t="s">
        <v>1832</v>
      </c>
      <c r="C245" s="338" t="s">
        <v>922</v>
      </c>
      <c r="D245" s="338" t="s">
        <v>516</v>
      </c>
      <c r="E245" s="330">
        <v>41645</v>
      </c>
      <c r="F245" s="331">
        <v>1240.68</v>
      </c>
      <c r="G245" s="332">
        <v>4</v>
      </c>
      <c r="H245" s="331">
        <f>1240.68*0.85</f>
        <v>1054.578</v>
      </c>
      <c r="I245" s="338" t="s">
        <v>396</v>
      </c>
      <c r="J245" s="333" t="s">
        <v>712</v>
      </c>
      <c r="K245" s="334" t="s">
        <v>1825</v>
      </c>
      <c r="L245" s="334" t="s">
        <v>150</v>
      </c>
    </row>
    <row r="246" spans="1:12" s="335" customFormat="1" ht="60" customHeight="1">
      <c r="A246" s="336" t="s">
        <v>582</v>
      </c>
      <c r="B246" s="337" t="s">
        <v>1834</v>
      </c>
      <c r="C246" s="338" t="s">
        <v>927</v>
      </c>
      <c r="D246" s="338" t="s">
        <v>583</v>
      </c>
      <c r="E246" s="330">
        <v>35492</v>
      </c>
      <c r="F246" s="331">
        <v>1078.4000000000001</v>
      </c>
      <c r="G246" s="332">
        <v>1</v>
      </c>
      <c r="H246" s="331"/>
      <c r="I246" s="338" t="s">
        <v>396</v>
      </c>
      <c r="J246" s="333" t="s">
        <v>712</v>
      </c>
      <c r="K246" s="334" t="s">
        <v>1825</v>
      </c>
      <c r="L246" s="334" t="s">
        <v>150</v>
      </c>
    </row>
    <row r="247" spans="1:12" s="335" customFormat="1" ht="60" customHeight="1">
      <c r="A247" s="336" t="s">
        <v>268</v>
      </c>
      <c r="B247" s="337" t="s">
        <v>1834</v>
      </c>
      <c r="C247" s="338" t="s">
        <v>927</v>
      </c>
      <c r="D247" s="338" t="s">
        <v>1072</v>
      </c>
      <c r="E247" s="330">
        <v>34213</v>
      </c>
      <c r="F247" s="331">
        <v>1078.4000000000001</v>
      </c>
      <c r="G247" s="332">
        <v>1</v>
      </c>
      <c r="H247" s="331"/>
      <c r="I247" s="338" t="s">
        <v>396</v>
      </c>
      <c r="J247" s="333" t="s">
        <v>712</v>
      </c>
      <c r="K247" s="334" t="s">
        <v>1825</v>
      </c>
      <c r="L247" s="334" t="s">
        <v>150</v>
      </c>
    </row>
    <row r="248" spans="1:12" s="335" customFormat="1" ht="60" customHeight="1">
      <c r="A248" s="336" t="s">
        <v>224</v>
      </c>
      <c r="B248" s="337" t="s">
        <v>2102</v>
      </c>
      <c r="C248" s="338" t="s">
        <v>144</v>
      </c>
      <c r="D248" s="338" t="s">
        <v>100</v>
      </c>
      <c r="E248" s="330">
        <v>32987</v>
      </c>
      <c r="F248" s="331">
        <v>2380.77</v>
      </c>
      <c r="G248" s="332">
        <v>2</v>
      </c>
      <c r="H248" s="331">
        <v>2261.73</v>
      </c>
      <c r="I248" s="338" t="s">
        <v>395</v>
      </c>
      <c r="J248" s="333" t="s">
        <v>712</v>
      </c>
      <c r="K248" s="334" t="s">
        <v>1825</v>
      </c>
      <c r="L248" s="334" t="s">
        <v>150</v>
      </c>
    </row>
    <row r="249" spans="1:12" s="335" customFormat="1" ht="60" customHeight="1">
      <c r="A249" s="336" t="s">
        <v>239</v>
      </c>
      <c r="B249" s="337" t="s">
        <v>2103</v>
      </c>
      <c r="C249" s="338" t="s">
        <v>922</v>
      </c>
      <c r="D249" s="338" t="s">
        <v>92</v>
      </c>
      <c r="E249" s="330">
        <v>30011</v>
      </c>
      <c r="F249" s="331">
        <v>1240.68</v>
      </c>
      <c r="G249" s="332">
        <v>1</v>
      </c>
      <c r="H249" s="331"/>
      <c r="I249" s="338" t="s">
        <v>396</v>
      </c>
      <c r="J249" s="334" t="s">
        <v>712</v>
      </c>
      <c r="K249" s="334" t="s">
        <v>1821</v>
      </c>
      <c r="L249" s="334" t="s">
        <v>150</v>
      </c>
    </row>
    <row r="250" spans="1:12" s="335" customFormat="1" ht="60" customHeight="1">
      <c r="A250" s="336" t="s">
        <v>585</v>
      </c>
      <c r="B250" s="337" t="s">
        <v>2104</v>
      </c>
      <c r="C250" s="338" t="s">
        <v>1701</v>
      </c>
      <c r="D250" s="338" t="s">
        <v>609</v>
      </c>
      <c r="E250" s="330">
        <v>36726</v>
      </c>
      <c r="F250" s="331">
        <v>1373.12</v>
      </c>
      <c r="G250" s="332">
        <v>1</v>
      </c>
      <c r="H250" s="331"/>
      <c r="I250" s="338" t="s">
        <v>396</v>
      </c>
      <c r="J250" s="333" t="s">
        <v>712</v>
      </c>
      <c r="K250" s="334" t="s">
        <v>1821</v>
      </c>
      <c r="L250" s="334" t="s">
        <v>150</v>
      </c>
    </row>
    <row r="251" spans="1:12" s="335" customFormat="1" ht="60" customHeight="1">
      <c r="A251" s="336" t="s">
        <v>1623</v>
      </c>
      <c r="B251" s="337" t="s">
        <v>2105</v>
      </c>
      <c r="C251" s="338" t="s">
        <v>922</v>
      </c>
      <c r="D251" s="338" t="s">
        <v>162</v>
      </c>
      <c r="E251" s="330">
        <v>42773</v>
      </c>
      <c r="F251" s="331">
        <v>1240.68</v>
      </c>
      <c r="G251" s="332">
        <v>4</v>
      </c>
      <c r="H251" s="331">
        <f>1240.68*0.85</f>
        <v>1054.578</v>
      </c>
      <c r="I251" s="338" t="s">
        <v>396</v>
      </c>
      <c r="J251" s="334" t="s">
        <v>712</v>
      </c>
      <c r="K251" s="334" t="s">
        <v>1821</v>
      </c>
      <c r="L251" s="334" t="s">
        <v>713</v>
      </c>
    </row>
    <row r="252" spans="1:12" s="335" customFormat="1" ht="60" customHeight="1">
      <c r="A252" s="336" t="s">
        <v>587</v>
      </c>
      <c r="B252" s="337" t="s">
        <v>2106</v>
      </c>
      <c r="C252" s="338" t="s">
        <v>144</v>
      </c>
      <c r="D252" s="338" t="s">
        <v>104</v>
      </c>
      <c r="E252" s="330">
        <v>36528</v>
      </c>
      <c r="F252" s="331">
        <v>2380.77</v>
      </c>
      <c r="G252" s="332">
        <v>1</v>
      </c>
      <c r="H252" s="331"/>
      <c r="I252" s="338" t="s">
        <v>395</v>
      </c>
      <c r="J252" s="333" t="s">
        <v>712</v>
      </c>
      <c r="K252" s="334" t="s">
        <v>1821</v>
      </c>
      <c r="L252" s="334" t="s">
        <v>713</v>
      </c>
    </row>
    <row r="253" spans="1:12" s="335" customFormat="1" ht="60" customHeight="1">
      <c r="A253" s="336" t="s">
        <v>1828</v>
      </c>
      <c r="B253" s="337" t="s">
        <v>2107</v>
      </c>
      <c r="C253" s="338" t="s">
        <v>1078</v>
      </c>
      <c r="D253" s="338" t="s">
        <v>1830</v>
      </c>
      <c r="E253" s="330">
        <v>43252</v>
      </c>
      <c r="F253" s="331">
        <v>846.59</v>
      </c>
      <c r="G253" s="332">
        <v>4</v>
      </c>
      <c r="H253" s="331">
        <f>846.59*0.85</f>
        <v>719.60149999999999</v>
      </c>
      <c r="I253" s="347" t="s">
        <v>398</v>
      </c>
      <c r="J253" s="333" t="s">
        <v>2108</v>
      </c>
      <c r="K253" s="334" t="s">
        <v>1825</v>
      </c>
      <c r="L253" s="334" t="s">
        <v>150</v>
      </c>
    </row>
    <row r="254" spans="1:12" s="335" customFormat="1" ht="60" customHeight="1">
      <c r="A254" s="336" t="s">
        <v>76</v>
      </c>
      <c r="B254" s="337" t="s">
        <v>1831</v>
      </c>
      <c r="C254" s="338" t="s">
        <v>922</v>
      </c>
      <c r="D254" s="338" t="s">
        <v>237</v>
      </c>
      <c r="E254" s="330">
        <v>36693</v>
      </c>
      <c r="F254" s="331">
        <v>1334.58</v>
      </c>
      <c r="G254" s="332">
        <v>1</v>
      </c>
      <c r="H254" s="331"/>
      <c r="I254" s="338" t="s">
        <v>396</v>
      </c>
      <c r="J254" s="333" t="s">
        <v>712</v>
      </c>
      <c r="K254" s="334" t="s">
        <v>1821</v>
      </c>
      <c r="L254" s="334" t="s">
        <v>713</v>
      </c>
    </row>
    <row r="255" spans="1:12" s="335" customFormat="1" ht="60" customHeight="1">
      <c r="A255" s="336" t="s">
        <v>287</v>
      </c>
      <c r="B255" s="337" t="s">
        <v>1074</v>
      </c>
      <c r="C255" s="338" t="s">
        <v>187</v>
      </c>
      <c r="D255" s="338" t="s">
        <v>104</v>
      </c>
      <c r="E255" s="330">
        <v>35800</v>
      </c>
      <c r="F255" s="331">
        <v>3174.76</v>
      </c>
      <c r="G255" s="332">
        <v>1</v>
      </c>
      <c r="H255" s="331"/>
      <c r="I255" s="338" t="s">
        <v>395</v>
      </c>
      <c r="J255" s="333" t="s">
        <v>712</v>
      </c>
      <c r="K255" s="334" t="s">
        <v>1073</v>
      </c>
      <c r="L255" s="334" t="s">
        <v>713</v>
      </c>
    </row>
    <row r="256" spans="1:12" s="335" customFormat="1" ht="60" customHeight="1">
      <c r="A256" s="350" t="s">
        <v>799</v>
      </c>
      <c r="B256" s="337" t="s">
        <v>185</v>
      </c>
      <c r="C256" s="334" t="s">
        <v>154</v>
      </c>
      <c r="D256" s="334" t="s">
        <v>1835</v>
      </c>
      <c r="E256" s="330">
        <v>41142</v>
      </c>
      <c r="F256" s="378">
        <v>888.29</v>
      </c>
      <c r="G256" s="332">
        <v>1</v>
      </c>
      <c r="H256" s="334"/>
      <c r="I256" s="334" t="s">
        <v>396</v>
      </c>
      <c r="J256" s="333" t="s">
        <v>712</v>
      </c>
      <c r="K256" s="334" t="s">
        <v>1073</v>
      </c>
      <c r="L256" s="334" t="s">
        <v>150</v>
      </c>
    </row>
    <row r="257" spans="1:12" s="335" customFormat="1" ht="60" customHeight="1">
      <c r="A257" s="336" t="s">
        <v>315</v>
      </c>
      <c r="B257" s="337" t="s">
        <v>2109</v>
      </c>
      <c r="C257" s="338" t="s">
        <v>144</v>
      </c>
      <c r="D257" s="338" t="s">
        <v>103</v>
      </c>
      <c r="E257" s="330">
        <v>33092</v>
      </c>
      <c r="F257" s="331">
        <v>2163</v>
      </c>
      <c r="G257" s="332">
        <v>1</v>
      </c>
      <c r="H257" s="331"/>
      <c r="I257" s="338" t="s">
        <v>395</v>
      </c>
      <c r="J257" s="333" t="s">
        <v>712</v>
      </c>
      <c r="K257" s="334" t="s">
        <v>1073</v>
      </c>
      <c r="L257" s="334" t="s">
        <v>150</v>
      </c>
    </row>
    <row r="258" spans="1:12" s="335" customFormat="1" ht="60" customHeight="1">
      <c r="A258" s="336" t="s">
        <v>1620</v>
      </c>
      <c r="B258" s="337" t="s">
        <v>1837</v>
      </c>
      <c r="C258" s="338" t="s">
        <v>922</v>
      </c>
      <c r="D258" s="338" t="s">
        <v>95</v>
      </c>
      <c r="E258" s="330">
        <v>42786</v>
      </c>
      <c r="F258" s="331">
        <v>1200</v>
      </c>
      <c r="G258" s="332">
        <v>1</v>
      </c>
      <c r="H258" s="331"/>
      <c r="I258" s="334" t="s">
        <v>396</v>
      </c>
      <c r="J258" s="333" t="s">
        <v>712</v>
      </c>
      <c r="K258" s="334" t="s">
        <v>1073</v>
      </c>
      <c r="L258" s="334" t="s">
        <v>713</v>
      </c>
    </row>
    <row r="259" spans="1:12" s="335" customFormat="1" ht="60" customHeight="1">
      <c r="A259" s="336" t="s">
        <v>594</v>
      </c>
      <c r="B259" s="337" t="s">
        <v>1838</v>
      </c>
      <c r="C259" s="338" t="s">
        <v>922</v>
      </c>
      <c r="D259" s="338" t="s">
        <v>595</v>
      </c>
      <c r="E259" s="330">
        <v>40868</v>
      </c>
      <c r="F259" s="331">
        <v>1240.68</v>
      </c>
      <c r="G259" s="332">
        <v>1</v>
      </c>
      <c r="H259" s="331"/>
      <c r="I259" s="338" t="s">
        <v>396</v>
      </c>
      <c r="J259" s="333" t="s">
        <v>712</v>
      </c>
      <c r="K259" s="334" t="s">
        <v>1073</v>
      </c>
      <c r="L259" s="334" t="s">
        <v>150</v>
      </c>
    </row>
    <row r="260" spans="1:12" s="335" customFormat="1" ht="60" customHeight="1">
      <c r="A260" s="336" t="s">
        <v>1076</v>
      </c>
      <c r="B260" s="337" t="s">
        <v>1077</v>
      </c>
      <c r="C260" s="338" t="s">
        <v>1078</v>
      </c>
      <c r="D260" s="338" t="s">
        <v>928</v>
      </c>
      <c r="E260" s="330">
        <v>38805</v>
      </c>
      <c r="F260" s="331">
        <v>946.59</v>
      </c>
      <c r="G260" s="332">
        <v>1</v>
      </c>
      <c r="H260" s="331"/>
      <c r="I260" s="338" t="s">
        <v>396</v>
      </c>
      <c r="J260" s="333" t="s">
        <v>712</v>
      </c>
      <c r="K260" s="334" t="s">
        <v>1073</v>
      </c>
      <c r="L260" s="334" t="s">
        <v>150</v>
      </c>
    </row>
    <row r="261" spans="1:12" s="335" customFormat="1" ht="60" customHeight="1">
      <c r="A261" s="336" t="s">
        <v>1839</v>
      </c>
      <c r="B261" s="337" t="s">
        <v>1840</v>
      </c>
      <c r="C261" s="338" t="s">
        <v>1078</v>
      </c>
      <c r="D261" s="338" t="s">
        <v>619</v>
      </c>
      <c r="E261" s="330">
        <v>41386</v>
      </c>
      <c r="F261" s="331">
        <v>946.59</v>
      </c>
      <c r="G261" s="332">
        <v>1</v>
      </c>
      <c r="H261" s="331"/>
      <c r="I261" s="338" t="s">
        <v>396</v>
      </c>
      <c r="J261" s="333" t="s">
        <v>712</v>
      </c>
      <c r="K261" s="334" t="s">
        <v>1073</v>
      </c>
      <c r="L261" s="334" t="s">
        <v>713</v>
      </c>
    </row>
    <row r="262" spans="1:12" s="335" customFormat="1" ht="60" customHeight="1">
      <c r="A262" s="336" t="s">
        <v>819</v>
      </c>
      <c r="B262" s="337" t="s">
        <v>1406</v>
      </c>
      <c r="C262" s="338" t="s">
        <v>952</v>
      </c>
      <c r="D262" s="338" t="s">
        <v>1120</v>
      </c>
      <c r="E262" s="330">
        <v>41130</v>
      </c>
      <c r="F262" s="331">
        <v>1183.25</v>
      </c>
      <c r="G262" s="332">
        <v>1</v>
      </c>
      <c r="H262" s="331"/>
      <c r="I262" s="338" t="s">
        <v>396</v>
      </c>
      <c r="J262" s="333" t="s">
        <v>712</v>
      </c>
      <c r="K262" s="334" t="s">
        <v>1073</v>
      </c>
      <c r="L262" s="334" t="s">
        <v>713</v>
      </c>
    </row>
    <row r="263" spans="1:12" s="335" customFormat="1" ht="60" customHeight="1">
      <c r="A263" s="336" t="s">
        <v>1836</v>
      </c>
      <c r="B263" s="337" t="s">
        <v>596</v>
      </c>
      <c r="C263" s="338" t="s">
        <v>127</v>
      </c>
      <c r="D263" s="334" t="s">
        <v>1835</v>
      </c>
      <c r="E263" s="330">
        <v>42996</v>
      </c>
      <c r="F263" s="331">
        <v>2034.08</v>
      </c>
      <c r="G263" s="332">
        <v>1</v>
      </c>
      <c r="H263" s="331"/>
      <c r="I263" s="338" t="s">
        <v>395</v>
      </c>
      <c r="J263" s="333" t="s">
        <v>712</v>
      </c>
      <c r="K263" s="334" t="s">
        <v>1073</v>
      </c>
      <c r="L263" s="334" t="s">
        <v>150</v>
      </c>
    </row>
    <row r="264" spans="1:12" s="335" customFormat="1" ht="60" customHeight="1">
      <c r="A264" s="336" t="s">
        <v>746</v>
      </c>
      <c r="B264" s="337" t="s">
        <v>1841</v>
      </c>
      <c r="C264" s="338" t="s">
        <v>112</v>
      </c>
      <c r="D264" s="338" t="s">
        <v>511</v>
      </c>
      <c r="E264" s="330">
        <v>41128</v>
      </c>
      <c r="F264" s="331">
        <v>741.11</v>
      </c>
      <c r="G264" s="332">
        <v>1</v>
      </c>
      <c r="H264" s="331"/>
      <c r="I264" s="338" t="s">
        <v>396</v>
      </c>
      <c r="J264" s="333" t="s">
        <v>712</v>
      </c>
      <c r="K264" s="334" t="s">
        <v>1073</v>
      </c>
      <c r="L264" s="334" t="s">
        <v>150</v>
      </c>
    </row>
    <row r="265" spans="1:12" s="335" customFormat="1" ht="60" customHeight="1">
      <c r="A265" s="354" t="s">
        <v>290</v>
      </c>
      <c r="B265" s="337" t="s">
        <v>1842</v>
      </c>
      <c r="C265" s="338" t="s">
        <v>927</v>
      </c>
      <c r="D265" s="352" t="s">
        <v>291</v>
      </c>
      <c r="E265" s="330">
        <v>38504</v>
      </c>
      <c r="F265" s="355">
        <v>1078.4000000000001</v>
      </c>
      <c r="G265" s="332">
        <v>1</v>
      </c>
      <c r="H265" s="355"/>
      <c r="I265" s="338" t="s">
        <v>396</v>
      </c>
      <c r="J265" s="333" t="s">
        <v>712</v>
      </c>
      <c r="K265" s="334" t="s">
        <v>1073</v>
      </c>
      <c r="L265" s="334" t="s">
        <v>150</v>
      </c>
    </row>
    <row r="266" spans="1:12" s="335" customFormat="1" ht="60" customHeight="1">
      <c r="A266" s="336" t="s">
        <v>282</v>
      </c>
      <c r="B266" s="337" t="s">
        <v>1843</v>
      </c>
      <c r="C266" s="338" t="s">
        <v>955</v>
      </c>
      <c r="D266" s="338" t="s">
        <v>283</v>
      </c>
      <c r="E266" s="330">
        <v>37561</v>
      </c>
      <c r="F266" s="331">
        <v>1955.5</v>
      </c>
      <c r="G266" s="332">
        <v>1</v>
      </c>
      <c r="H266" s="331"/>
      <c r="I266" s="338" t="s">
        <v>396</v>
      </c>
      <c r="J266" s="333" t="s">
        <v>712</v>
      </c>
      <c r="K266" s="334" t="s">
        <v>1073</v>
      </c>
      <c r="L266" s="334" t="s">
        <v>713</v>
      </c>
    </row>
    <row r="267" spans="1:12" s="335" customFormat="1" ht="60" customHeight="1">
      <c r="A267" s="336" t="s">
        <v>487</v>
      </c>
      <c r="B267" s="337" t="s">
        <v>1841</v>
      </c>
      <c r="C267" s="338" t="s">
        <v>136</v>
      </c>
      <c r="D267" s="338" t="s">
        <v>138</v>
      </c>
      <c r="E267" s="330">
        <v>38936</v>
      </c>
      <c r="F267" s="361">
        <v>2420.5</v>
      </c>
      <c r="G267" s="332">
        <v>1</v>
      </c>
      <c r="H267" s="361"/>
      <c r="I267" s="338" t="s">
        <v>395</v>
      </c>
      <c r="J267" s="333" t="s">
        <v>712</v>
      </c>
      <c r="K267" s="334" t="s">
        <v>1073</v>
      </c>
      <c r="L267" s="334" t="s">
        <v>150</v>
      </c>
    </row>
    <row r="268" spans="1:12" s="335" customFormat="1" ht="60" customHeight="1">
      <c r="A268" s="379" t="s">
        <v>424</v>
      </c>
      <c r="B268" s="327" t="s">
        <v>1083</v>
      </c>
      <c r="C268" s="328" t="s">
        <v>123</v>
      </c>
      <c r="D268" s="338" t="s">
        <v>423</v>
      </c>
      <c r="E268" s="330">
        <v>41791</v>
      </c>
      <c r="F268" s="331">
        <v>2080.58</v>
      </c>
      <c r="G268" s="332">
        <v>1</v>
      </c>
      <c r="H268" s="331"/>
      <c r="I268" s="329" t="s">
        <v>396</v>
      </c>
      <c r="J268" s="333" t="s">
        <v>712</v>
      </c>
      <c r="K268" s="334" t="s">
        <v>1084</v>
      </c>
      <c r="L268" s="334" t="s">
        <v>150</v>
      </c>
    </row>
    <row r="269" spans="1:12" s="335" customFormat="1" ht="60" customHeight="1">
      <c r="A269" s="336" t="s">
        <v>1412</v>
      </c>
      <c r="B269" s="327" t="s">
        <v>1085</v>
      </c>
      <c r="C269" s="329" t="s">
        <v>1085</v>
      </c>
      <c r="D269" s="338" t="s">
        <v>1086</v>
      </c>
      <c r="E269" s="330">
        <v>42223</v>
      </c>
      <c r="F269" s="331">
        <v>2000</v>
      </c>
      <c r="G269" s="332">
        <v>1</v>
      </c>
      <c r="H269" s="331"/>
      <c r="I269" s="338" t="s">
        <v>398</v>
      </c>
      <c r="J269" s="380" t="s">
        <v>2051</v>
      </c>
      <c r="K269" s="334" t="s">
        <v>1084</v>
      </c>
      <c r="L269" s="336" t="s">
        <v>150</v>
      </c>
    </row>
    <row r="270" spans="1:12" s="335" customFormat="1" ht="60" customHeight="1">
      <c r="A270" s="379" t="s">
        <v>1844</v>
      </c>
      <c r="B270" s="327" t="s">
        <v>185</v>
      </c>
      <c r="C270" s="328" t="s">
        <v>1078</v>
      </c>
      <c r="D270" s="338" t="s">
        <v>1845</v>
      </c>
      <c r="E270" s="330">
        <v>43332</v>
      </c>
      <c r="F270" s="331">
        <v>946.59</v>
      </c>
      <c r="G270" s="332">
        <v>1</v>
      </c>
      <c r="H270" s="331"/>
      <c r="I270" s="329" t="s">
        <v>396</v>
      </c>
      <c r="J270" s="333" t="s">
        <v>712</v>
      </c>
      <c r="K270" s="334" t="s">
        <v>1084</v>
      </c>
      <c r="L270" s="334" t="s">
        <v>150</v>
      </c>
    </row>
    <row r="271" spans="1:12" s="335" customFormat="1" ht="60" customHeight="1">
      <c r="A271" s="336" t="s">
        <v>510</v>
      </c>
      <c r="B271" s="327" t="s">
        <v>1846</v>
      </c>
      <c r="C271" s="329" t="s">
        <v>136</v>
      </c>
      <c r="D271" s="338" t="s">
        <v>2110</v>
      </c>
      <c r="E271" s="330">
        <v>40485</v>
      </c>
      <c r="F271" s="331">
        <v>2500</v>
      </c>
      <c r="G271" s="332">
        <v>1</v>
      </c>
      <c r="H271" s="331"/>
      <c r="I271" s="347" t="s">
        <v>398</v>
      </c>
      <c r="J271" s="381" t="s">
        <v>2051</v>
      </c>
      <c r="K271" s="334" t="s">
        <v>2111</v>
      </c>
      <c r="L271" s="334" t="s">
        <v>150</v>
      </c>
    </row>
    <row r="272" spans="1:12" s="335" customFormat="1" ht="60" customHeight="1">
      <c r="A272" s="336" t="s">
        <v>1168</v>
      </c>
      <c r="B272" s="327" t="s">
        <v>1847</v>
      </c>
      <c r="C272" s="329" t="s">
        <v>1660</v>
      </c>
      <c r="D272" s="338" t="s">
        <v>1170</v>
      </c>
      <c r="E272" s="330">
        <v>40867</v>
      </c>
      <c r="F272" s="331">
        <v>1595</v>
      </c>
      <c r="G272" s="332">
        <v>1</v>
      </c>
      <c r="H272" s="355"/>
      <c r="I272" s="329" t="s">
        <v>396</v>
      </c>
      <c r="J272" s="333" t="s">
        <v>712</v>
      </c>
      <c r="K272" s="334" t="s">
        <v>2111</v>
      </c>
      <c r="L272" s="334" t="s">
        <v>713</v>
      </c>
    </row>
    <row r="273" spans="1:12" s="335" customFormat="1" ht="60" customHeight="1">
      <c r="A273" s="336" t="s">
        <v>1087</v>
      </c>
      <c r="B273" s="327" t="s">
        <v>1088</v>
      </c>
      <c r="C273" s="338" t="s">
        <v>127</v>
      </c>
      <c r="D273" s="338" t="s">
        <v>619</v>
      </c>
      <c r="E273" s="330">
        <v>42065</v>
      </c>
      <c r="F273" s="331">
        <v>2000</v>
      </c>
      <c r="G273" s="332">
        <v>1</v>
      </c>
      <c r="H273" s="355"/>
      <c r="I273" s="338" t="s">
        <v>395</v>
      </c>
      <c r="J273" s="333" t="s">
        <v>712</v>
      </c>
      <c r="K273" s="334" t="s">
        <v>1084</v>
      </c>
      <c r="L273" s="334" t="s">
        <v>150</v>
      </c>
    </row>
    <row r="274" spans="1:12" s="335" customFormat="1" ht="60" customHeight="1">
      <c r="A274" s="326" t="s">
        <v>1035</v>
      </c>
      <c r="B274" s="337" t="s">
        <v>1848</v>
      </c>
      <c r="C274" s="328" t="s">
        <v>1660</v>
      </c>
      <c r="D274" s="329" t="s">
        <v>511</v>
      </c>
      <c r="E274" s="330">
        <v>41579</v>
      </c>
      <c r="F274" s="331">
        <v>1500</v>
      </c>
      <c r="G274" s="332">
        <v>1</v>
      </c>
      <c r="H274" s="331"/>
      <c r="I274" s="329" t="s">
        <v>396</v>
      </c>
      <c r="J274" s="333" t="s">
        <v>712</v>
      </c>
      <c r="K274" s="334" t="s">
        <v>1084</v>
      </c>
      <c r="L274" s="334" t="s">
        <v>150</v>
      </c>
    </row>
    <row r="275" spans="1:12" s="335" customFormat="1" ht="60" customHeight="1">
      <c r="A275" s="336" t="s">
        <v>1416</v>
      </c>
      <c r="B275" s="327" t="s">
        <v>185</v>
      </c>
      <c r="C275" s="338" t="s">
        <v>134</v>
      </c>
      <c r="D275" s="338" t="s">
        <v>95</v>
      </c>
      <c r="E275" s="330">
        <v>42696</v>
      </c>
      <c r="F275" s="331">
        <v>621.72</v>
      </c>
      <c r="G275" s="332">
        <v>1</v>
      </c>
      <c r="H275" s="331"/>
      <c r="I275" s="329" t="s">
        <v>396</v>
      </c>
      <c r="J275" s="334" t="s">
        <v>712</v>
      </c>
      <c r="K275" s="334" t="s">
        <v>1084</v>
      </c>
      <c r="L275" s="334" t="s">
        <v>150</v>
      </c>
    </row>
    <row r="276" spans="1:12" s="335" customFormat="1" ht="60" customHeight="1">
      <c r="A276" s="336" t="s">
        <v>1849</v>
      </c>
      <c r="B276" s="327" t="s">
        <v>185</v>
      </c>
      <c r="C276" s="338" t="s">
        <v>134</v>
      </c>
      <c r="D276" s="338" t="s">
        <v>1850</v>
      </c>
      <c r="E276" s="330">
        <v>43419</v>
      </c>
      <c r="F276" s="331">
        <v>621.72</v>
      </c>
      <c r="G276" s="332">
        <v>1</v>
      </c>
      <c r="H276" s="331"/>
      <c r="I276" s="329" t="s">
        <v>396</v>
      </c>
      <c r="J276" s="334" t="s">
        <v>712</v>
      </c>
      <c r="K276" s="334" t="s">
        <v>1084</v>
      </c>
      <c r="L276" s="334" t="s">
        <v>150</v>
      </c>
    </row>
    <row r="277" spans="1:12" s="335" customFormat="1" ht="60" customHeight="1">
      <c r="A277" s="336" t="s">
        <v>1851</v>
      </c>
      <c r="B277" s="327" t="s">
        <v>1852</v>
      </c>
      <c r="C277" s="329" t="s">
        <v>136</v>
      </c>
      <c r="D277" s="338" t="s">
        <v>1853</v>
      </c>
      <c r="E277" s="330">
        <v>42826</v>
      </c>
      <c r="F277" s="331">
        <v>2645.64</v>
      </c>
      <c r="G277" s="332">
        <v>1</v>
      </c>
      <c r="H277" s="334"/>
      <c r="I277" s="338" t="s">
        <v>395</v>
      </c>
      <c r="J277" s="334" t="s">
        <v>712</v>
      </c>
      <c r="K277" s="334" t="s">
        <v>1084</v>
      </c>
      <c r="L277" s="334" t="s">
        <v>713</v>
      </c>
    </row>
    <row r="278" spans="1:12" s="335" customFormat="1" ht="60" customHeight="1">
      <c r="A278" s="382" t="s">
        <v>1092</v>
      </c>
      <c r="B278" s="337" t="s">
        <v>1093</v>
      </c>
      <c r="C278" s="334" t="s">
        <v>154</v>
      </c>
      <c r="D278" s="338" t="s">
        <v>92</v>
      </c>
      <c r="E278" s="330">
        <v>42148</v>
      </c>
      <c r="F278" s="331">
        <v>888.29</v>
      </c>
      <c r="G278" s="332">
        <v>1</v>
      </c>
      <c r="H278" s="334"/>
      <c r="I278" s="338" t="s">
        <v>396</v>
      </c>
      <c r="J278" s="334" t="s">
        <v>712</v>
      </c>
      <c r="K278" s="334" t="s">
        <v>1084</v>
      </c>
      <c r="L278" s="334" t="s">
        <v>150</v>
      </c>
    </row>
    <row r="279" spans="1:12" s="335" customFormat="1" ht="60" customHeight="1">
      <c r="A279" s="336" t="s">
        <v>83</v>
      </c>
      <c r="B279" s="337" t="s">
        <v>1854</v>
      </c>
      <c r="C279" s="338" t="s">
        <v>1660</v>
      </c>
      <c r="D279" s="338" t="s">
        <v>103</v>
      </c>
      <c r="E279" s="330">
        <v>38808</v>
      </c>
      <c r="F279" s="331">
        <v>1492</v>
      </c>
      <c r="G279" s="332">
        <v>3</v>
      </c>
      <c r="H279" s="331">
        <v>1342.8</v>
      </c>
      <c r="I279" s="338" t="s">
        <v>396</v>
      </c>
      <c r="J279" s="333" t="s">
        <v>712</v>
      </c>
      <c r="K279" s="334" t="s">
        <v>1084</v>
      </c>
      <c r="L279" s="334" t="s">
        <v>150</v>
      </c>
    </row>
    <row r="280" spans="1:12" s="335" customFormat="1" ht="60" customHeight="1">
      <c r="A280" s="336" t="s">
        <v>1096</v>
      </c>
      <c r="B280" s="337" t="s">
        <v>1854</v>
      </c>
      <c r="C280" s="338" t="s">
        <v>922</v>
      </c>
      <c r="D280" s="338" t="s">
        <v>103</v>
      </c>
      <c r="E280" s="330">
        <v>42168</v>
      </c>
      <c r="F280" s="331">
        <v>1240.68</v>
      </c>
      <c r="G280" s="332">
        <v>1</v>
      </c>
      <c r="H280" s="331"/>
      <c r="I280" s="338" t="s">
        <v>396</v>
      </c>
      <c r="J280" s="333" t="s">
        <v>712</v>
      </c>
      <c r="K280" s="334" t="s">
        <v>1084</v>
      </c>
      <c r="L280" s="334" t="s">
        <v>150</v>
      </c>
    </row>
    <row r="281" spans="1:12" s="335" customFormat="1" ht="60" customHeight="1">
      <c r="A281" s="336" t="s">
        <v>1424</v>
      </c>
      <c r="B281" s="337" t="s">
        <v>1855</v>
      </c>
      <c r="C281" s="338" t="s">
        <v>112</v>
      </c>
      <c r="D281" s="338" t="s">
        <v>518</v>
      </c>
      <c r="E281" s="330">
        <v>42527</v>
      </c>
      <c r="F281" s="331">
        <v>741.11</v>
      </c>
      <c r="G281" s="332">
        <v>1</v>
      </c>
      <c r="H281" s="331"/>
      <c r="I281" s="338" t="s">
        <v>396</v>
      </c>
      <c r="J281" s="333" t="s">
        <v>712</v>
      </c>
      <c r="K281" s="334" t="s">
        <v>1084</v>
      </c>
      <c r="L281" s="334" t="s">
        <v>150</v>
      </c>
    </row>
    <row r="282" spans="1:12" s="335" customFormat="1" ht="60" customHeight="1">
      <c r="A282" s="336" t="s">
        <v>1427</v>
      </c>
      <c r="B282" s="337" t="s">
        <v>1854</v>
      </c>
      <c r="C282" s="338" t="s">
        <v>112</v>
      </c>
      <c r="D282" s="338" t="s">
        <v>518</v>
      </c>
      <c r="E282" s="330">
        <v>42563</v>
      </c>
      <c r="F282" s="331">
        <v>741.11</v>
      </c>
      <c r="G282" s="332">
        <v>1</v>
      </c>
      <c r="H282" s="331"/>
      <c r="I282" s="338" t="s">
        <v>396</v>
      </c>
      <c r="J282" s="333" t="s">
        <v>712</v>
      </c>
      <c r="K282" s="334" t="s">
        <v>1084</v>
      </c>
      <c r="L282" s="334" t="s">
        <v>713</v>
      </c>
    </row>
    <row r="283" spans="1:12" s="335" customFormat="1" ht="60" customHeight="1">
      <c r="A283" s="336" t="s">
        <v>1097</v>
      </c>
      <c r="B283" s="337" t="s">
        <v>1098</v>
      </c>
      <c r="C283" s="338" t="s">
        <v>121</v>
      </c>
      <c r="D283" s="338" t="s">
        <v>92</v>
      </c>
      <c r="E283" s="330">
        <v>42168</v>
      </c>
      <c r="F283" s="331">
        <v>590.6</v>
      </c>
      <c r="G283" s="332">
        <v>1</v>
      </c>
      <c r="H283" s="331"/>
      <c r="I283" s="338" t="s">
        <v>396</v>
      </c>
      <c r="J283" s="333" t="s">
        <v>712</v>
      </c>
      <c r="K283" s="334" t="s">
        <v>1084</v>
      </c>
      <c r="L283" s="334" t="s">
        <v>150</v>
      </c>
    </row>
    <row r="284" spans="1:12" s="335" customFormat="1" ht="60" customHeight="1">
      <c r="A284" s="336" t="s">
        <v>442</v>
      </c>
      <c r="B284" s="337" t="s">
        <v>1099</v>
      </c>
      <c r="C284" s="329" t="s">
        <v>187</v>
      </c>
      <c r="D284" s="329" t="s">
        <v>100</v>
      </c>
      <c r="E284" s="330">
        <v>41792</v>
      </c>
      <c r="F284" s="331">
        <v>3174.76</v>
      </c>
      <c r="G284" s="332">
        <v>1</v>
      </c>
      <c r="H284" s="331"/>
      <c r="I284" s="338" t="s">
        <v>395</v>
      </c>
      <c r="J284" s="333" t="s">
        <v>712</v>
      </c>
      <c r="K284" s="334" t="s">
        <v>1856</v>
      </c>
      <c r="L284" s="334" t="s">
        <v>150</v>
      </c>
    </row>
    <row r="285" spans="1:12" s="335" customFormat="1" ht="60" customHeight="1">
      <c r="A285" s="336" t="s">
        <v>1858</v>
      </c>
      <c r="B285" s="337" t="s">
        <v>185</v>
      </c>
      <c r="C285" s="338" t="s">
        <v>134</v>
      </c>
      <c r="D285" s="338" t="s">
        <v>2112</v>
      </c>
      <c r="E285" s="330">
        <v>43206</v>
      </c>
      <c r="F285" s="331">
        <v>474.29</v>
      </c>
      <c r="G285" s="332">
        <v>1</v>
      </c>
      <c r="H285" s="331"/>
      <c r="I285" s="338" t="s">
        <v>398</v>
      </c>
      <c r="J285" s="380" t="s">
        <v>2051</v>
      </c>
      <c r="K285" s="334" t="s">
        <v>1856</v>
      </c>
      <c r="L285" s="334" t="s">
        <v>150</v>
      </c>
    </row>
    <row r="286" spans="1:12" s="335" customFormat="1" ht="60" customHeight="1">
      <c r="A286" s="336" t="s">
        <v>715</v>
      </c>
      <c r="B286" s="337" t="s">
        <v>1871</v>
      </c>
      <c r="C286" s="338" t="s">
        <v>1701</v>
      </c>
      <c r="D286" s="338" t="s">
        <v>103</v>
      </c>
      <c r="E286" s="330">
        <v>41366</v>
      </c>
      <c r="F286" s="331">
        <v>1300</v>
      </c>
      <c r="G286" s="332">
        <v>1</v>
      </c>
      <c r="H286" s="331"/>
      <c r="I286" s="338" t="s">
        <v>398</v>
      </c>
      <c r="J286" s="380" t="s">
        <v>2051</v>
      </c>
      <c r="K286" s="334" t="s">
        <v>1856</v>
      </c>
      <c r="L286" s="334" t="s">
        <v>150</v>
      </c>
    </row>
    <row r="287" spans="1:12" s="335" customFormat="1" ht="60" customHeight="1">
      <c r="A287" s="336" t="s">
        <v>1857</v>
      </c>
      <c r="B287" s="337" t="s">
        <v>185</v>
      </c>
      <c r="C287" s="338" t="s">
        <v>134</v>
      </c>
      <c r="D287" s="338" t="s">
        <v>518</v>
      </c>
      <c r="E287" s="330">
        <v>42772</v>
      </c>
      <c r="F287" s="331">
        <v>574.29</v>
      </c>
      <c r="G287" s="332">
        <v>1</v>
      </c>
      <c r="H287" s="331"/>
      <c r="I287" s="338" t="s">
        <v>396</v>
      </c>
      <c r="J287" s="333" t="s">
        <v>712</v>
      </c>
      <c r="K287" s="334" t="s">
        <v>1856</v>
      </c>
      <c r="L287" s="334" t="s">
        <v>150</v>
      </c>
    </row>
    <row r="288" spans="1:12" s="335" customFormat="1" ht="60" customHeight="1">
      <c r="A288" s="336" t="s">
        <v>1101</v>
      </c>
      <c r="B288" s="337" t="s">
        <v>1861</v>
      </c>
      <c r="C288" s="338" t="s">
        <v>1078</v>
      </c>
      <c r="D288" s="338" t="s">
        <v>511</v>
      </c>
      <c r="E288" s="330">
        <v>40302</v>
      </c>
      <c r="F288" s="331">
        <v>946.59</v>
      </c>
      <c r="G288" s="332">
        <v>1</v>
      </c>
      <c r="H288" s="331"/>
      <c r="I288" s="338" t="s">
        <v>396</v>
      </c>
      <c r="J288" s="333" t="s">
        <v>712</v>
      </c>
      <c r="K288" s="334" t="s">
        <v>1856</v>
      </c>
      <c r="L288" s="334" t="s">
        <v>713</v>
      </c>
    </row>
    <row r="289" spans="1:12" s="335" customFormat="1" ht="60" customHeight="1">
      <c r="A289" s="336" t="s">
        <v>1873</v>
      </c>
      <c r="B289" s="337" t="s">
        <v>1874</v>
      </c>
      <c r="C289" s="338" t="s">
        <v>110</v>
      </c>
      <c r="D289" s="338" t="s">
        <v>518</v>
      </c>
      <c r="E289" s="330">
        <v>43004</v>
      </c>
      <c r="F289" s="331">
        <v>715.02</v>
      </c>
      <c r="G289" s="332">
        <v>1</v>
      </c>
      <c r="H289" s="331"/>
      <c r="I289" s="338" t="s">
        <v>398</v>
      </c>
      <c r="J289" s="380" t="s">
        <v>2051</v>
      </c>
      <c r="K289" s="334" t="s">
        <v>1856</v>
      </c>
      <c r="L289" s="334" t="s">
        <v>150</v>
      </c>
    </row>
    <row r="290" spans="1:12" s="335" customFormat="1" ht="60" customHeight="1">
      <c r="A290" s="336" t="s">
        <v>386</v>
      </c>
      <c r="B290" s="337" t="s">
        <v>1862</v>
      </c>
      <c r="C290" s="338" t="s">
        <v>930</v>
      </c>
      <c r="D290" s="338" t="s">
        <v>130</v>
      </c>
      <c r="E290" s="330">
        <v>41640</v>
      </c>
      <c r="F290" s="331">
        <v>1637.38</v>
      </c>
      <c r="G290" s="332">
        <v>1</v>
      </c>
      <c r="H290" s="331"/>
      <c r="I290" s="338" t="s">
        <v>396</v>
      </c>
      <c r="J290" s="333" t="s">
        <v>712</v>
      </c>
      <c r="K290" s="334" t="s">
        <v>1856</v>
      </c>
      <c r="L290" s="334" t="s">
        <v>150</v>
      </c>
    </row>
    <row r="291" spans="1:12" s="335" customFormat="1" ht="60" customHeight="1">
      <c r="A291" s="336" t="s">
        <v>318</v>
      </c>
      <c r="B291" s="337" t="s">
        <v>1863</v>
      </c>
      <c r="C291" s="338" t="s">
        <v>930</v>
      </c>
      <c r="D291" s="338" t="s">
        <v>1103</v>
      </c>
      <c r="E291" s="330">
        <v>28198</v>
      </c>
      <c r="F291" s="331">
        <v>1637.38</v>
      </c>
      <c r="G291" s="332">
        <v>2</v>
      </c>
      <c r="H291" s="331">
        <v>1555.51</v>
      </c>
      <c r="I291" s="338" t="s">
        <v>396</v>
      </c>
      <c r="J291" s="333" t="s">
        <v>712</v>
      </c>
      <c r="K291" s="334" t="s">
        <v>1856</v>
      </c>
      <c r="L291" s="334" t="s">
        <v>713</v>
      </c>
    </row>
    <row r="292" spans="1:12" s="335" customFormat="1" ht="60" customHeight="1">
      <c r="A292" s="336" t="s">
        <v>808</v>
      </c>
      <c r="B292" s="337" t="s">
        <v>2113</v>
      </c>
      <c r="C292" s="338" t="s">
        <v>110</v>
      </c>
      <c r="D292" s="338" t="s">
        <v>343</v>
      </c>
      <c r="E292" s="330">
        <v>41306</v>
      </c>
      <c r="F292" s="331">
        <v>815.02</v>
      </c>
      <c r="G292" s="332">
        <v>1</v>
      </c>
      <c r="H292" s="331"/>
      <c r="I292" s="338" t="s">
        <v>396</v>
      </c>
      <c r="J292" s="333" t="s">
        <v>712</v>
      </c>
      <c r="K292" s="334" t="s">
        <v>1856</v>
      </c>
      <c r="L292" s="334" t="s">
        <v>713</v>
      </c>
    </row>
    <row r="293" spans="1:12" s="335" customFormat="1" ht="60" customHeight="1">
      <c r="A293" s="336" t="s">
        <v>317</v>
      </c>
      <c r="B293" s="337" t="s">
        <v>1616</v>
      </c>
      <c r="C293" s="338" t="s">
        <v>136</v>
      </c>
      <c r="D293" s="338" t="s">
        <v>130</v>
      </c>
      <c r="E293" s="330">
        <v>32295</v>
      </c>
      <c r="F293" s="331">
        <v>2645.64</v>
      </c>
      <c r="G293" s="332">
        <v>1</v>
      </c>
      <c r="H293" s="331"/>
      <c r="I293" s="338" t="s">
        <v>395</v>
      </c>
      <c r="J293" s="333" t="s">
        <v>712</v>
      </c>
      <c r="K293" s="334" t="s">
        <v>1856</v>
      </c>
      <c r="L293" s="334" t="s">
        <v>150</v>
      </c>
    </row>
    <row r="294" spans="1:12" s="335" customFormat="1" ht="60" customHeight="1">
      <c r="A294" s="336" t="s">
        <v>326</v>
      </c>
      <c r="B294" s="337" t="s">
        <v>1865</v>
      </c>
      <c r="C294" s="338" t="s">
        <v>952</v>
      </c>
      <c r="D294" s="338" t="s">
        <v>225</v>
      </c>
      <c r="E294" s="330">
        <v>36577</v>
      </c>
      <c r="F294" s="331">
        <v>1183.25</v>
      </c>
      <c r="G294" s="332">
        <v>1</v>
      </c>
      <c r="H294" s="331"/>
      <c r="I294" s="338" t="s">
        <v>396</v>
      </c>
      <c r="J294" s="333" t="s">
        <v>712</v>
      </c>
      <c r="K294" s="334" t="s">
        <v>1856</v>
      </c>
      <c r="L294" s="334" t="s">
        <v>713</v>
      </c>
    </row>
    <row r="295" spans="1:12" s="335" customFormat="1" ht="60" customHeight="1">
      <c r="A295" s="354" t="s">
        <v>427</v>
      </c>
      <c r="B295" s="358" t="s">
        <v>1435</v>
      </c>
      <c r="C295" s="352" t="s">
        <v>927</v>
      </c>
      <c r="D295" s="352" t="s">
        <v>426</v>
      </c>
      <c r="E295" s="349">
        <v>40135</v>
      </c>
      <c r="F295" s="355">
        <v>1078.4000000000001</v>
      </c>
      <c r="G295" s="383">
        <v>1</v>
      </c>
      <c r="H295" s="355"/>
      <c r="I295" s="352" t="s">
        <v>396</v>
      </c>
      <c r="J295" s="384" t="s">
        <v>712</v>
      </c>
      <c r="K295" s="385" t="s">
        <v>1856</v>
      </c>
      <c r="L295" s="385" t="s">
        <v>713</v>
      </c>
    </row>
    <row r="296" spans="1:12" s="335" customFormat="1" ht="60" customHeight="1">
      <c r="A296" s="336" t="s">
        <v>327</v>
      </c>
      <c r="B296" s="337" t="s">
        <v>1866</v>
      </c>
      <c r="C296" s="338" t="s">
        <v>952</v>
      </c>
      <c r="D296" s="338" t="s">
        <v>143</v>
      </c>
      <c r="E296" s="330">
        <v>28982</v>
      </c>
      <c r="F296" s="331">
        <v>1183.25</v>
      </c>
      <c r="G296" s="332">
        <v>1</v>
      </c>
      <c r="H296" s="331"/>
      <c r="I296" s="338" t="s">
        <v>396</v>
      </c>
      <c r="J296" s="334" t="s">
        <v>712</v>
      </c>
      <c r="K296" s="385" t="s">
        <v>1856</v>
      </c>
      <c r="L296" s="334" t="s">
        <v>713</v>
      </c>
    </row>
    <row r="297" spans="1:12" s="335" customFormat="1" ht="60" customHeight="1">
      <c r="A297" s="386" t="s">
        <v>236</v>
      </c>
      <c r="B297" s="387" t="s">
        <v>1866</v>
      </c>
      <c r="C297" s="388" t="s">
        <v>922</v>
      </c>
      <c r="D297" s="388" t="s">
        <v>237</v>
      </c>
      <c r="E297" s="389">
        <v>34702</v>
      </c>
      <c r="F297" s="390">
        <v>1240.68</v>
      </c>
      <c r="G297" s="391">
        <v>1</v>
      </c>
      <c r="H297" s="392"/>
      <c r="I297" s="388" t="s">
        <v>396</v>
      </c>
      <c r="J297" s="393" t="s">
        <v>712</v>
      </c>
      <c r="K297" s="344" t="s">
        <v>1856</v>
      </c>
      <c r="L297" s="344" t="s">
        <v>150</v>
      </c>
    </row>
    <row r="298" spans="1:12" s="335" customFormat="1" ht="60" customHeight="1">
      <c r="A298" s="336" t="s">
        <v>299</v>
      </c>
      <c r="B298" s="337" t="s">
        <v>1866</v>
      </c>
      <c r="C298" s="338" t="s">
        <v>110</v>
      </c>
      <c r="D298" s="338" t="s">
        <v>95</v>
      </c>
      <c r="E298" s="330">
        <v>39041</v>
      </c>
      <c r="F298" s="331">
        <v>815.02</v>
      </c>
      <c r="G298" s="332">
        <v>1</v>
      </c>
      <c r="H298" s="331"/>
      <c r="I298" s="338" t="s">
        <v>396</v>
      </c>
      <c r="J298" s="333" t="s">
        <v>712</v>
      </c>
      <c r="K298" s="334" t="s">
        <v>1856</v>
      </c>
      <c r="L298" s="334" t="s">
        <v>150</v>
      </c>
    </row>
    <row r="299" spans="1:12" s="335" customFormat="1" ht="60" customHeight="1">
      <c r="A299" s="336" t="s">
        <v>47</v>
      </c>
      <c r="B299" s="337" t="s">
        <v>1866</v>
      </c>
      <c r="C299" s="338" t="s">
        <v>922</v>
      </c>
      <c r="D299" s="338" t="s">
        <v>48</v>
      </c>
      <c r="E299" s="330">
        <v>36528</v>
      </c>
      <c r="F299" s="331">
        <v>1240.68</v>
      </c>
      <c r="G299" s="332">
        <v>1</v>
      </c>
      <c r="H299" s="331"/>
      <c r="I299" s="338" t="s">
        <v>396</v>
      </c>
      <c r="J299" s="333" t="s">
        <v>712</v>
      </c>
      <c r="K299" s="334" t="s">
        <v>1856</v>
      </c>
      <c r="L299" s="334" t="s">
        <v>713</v>
      </c>
    </row>
    <row r="300" spans="1:12" s="335" customFormat="1" ht="60" customHeight="1">
      <c r="A300" s="336" t="s">
        <v>405</v>
      </c>
      <c r="B300" s="337" t="s">
        <v>1867</v>
      </c>
      <c r="C300" s="338" t="s">
        <v>112</v>
      </c>
      <c r="D300" s="338" t="s">
        <v>92</v>
      </c>
      <c r="E300" s="330">
        <v>40057</v>
      </c>
      <c r="F300" s="331">
        <v>741.11</v>
      </c>
      <c r="G300" s="332">
        <v>1</v>
      </c>
      <c r="H300" s="331"/>
      <c r="I300" s="347" t="s">
        <v>396</v>
      </c>
      <c r="J300" s="333" t="s">
        <v>712</v>
      </c>
      <c r="K300" s="334" t="s">
        <v>1856</v>
      </c>
      <c r="L300" s="334" t="s">
        <v>713</v>
      </c>
    </row>
    <row r="301" spans="1:12" s="335" customFormat="1" ht="60" customHeight="1">
      <c r="A301" s="336" t="s">
        <v>488</v>
      </c>
      <c r="B301" s="337" t="s">
        <v>602</v>
      </c>
      <c r="C301" s="338" t="s">
        <v>194</v>
      </c>
      <c r="D301" s="338" t="s">
        <v>130</v>
      </c>
      <c r="E301" s="330">
        <v>40182</v>
      </c>
      <c r="F301" s="331">
        <v>2942.71</v>
      </c>
      <c r="G301" s="332">
        <v>4</v>
      </c>
      <c r="H301" s="331">
        <f>2942.71*0.85</f>
        <v>2501.3035</v>
      </c>
      <c r="I301" s="347" t="s">
        <v>395</v>
      </c>
      <c r="J301" s="347" t="s">
        <v>712</v>
      </c>
      <c r="K301" s="334" t="s">
        <v>1856</v>
      </c>
      <c r="L301" s="334" t="s">
        <v>713</v>
      </c>
    </row>
    <row r="302" spans="1:12" s="335" customFormat="1" ht="60" customHeight="1">
      <c r="A302" s="336" t="s">
        <v>613</v>
      </c>
      <c r="B302" s="337" t="s">
        <v>1868</v>
      </c>
      <c r="C302" s="338" t="s">
        <v>952</v>
      </c>
      <c r="D302" s="338" t="s">
        <v>511</v>
      </c>
      <c r="E302" s="330">
        <v>40743</v>
      </c>
      <c r="F302" s="331">
        <v>1183.25</v>
      </c>
      <c r="G302" s="332">
        <v>1</v>
      </c>
      <c r="H302" s="334"/>
      <c r="I302" s="338" t="s">
        <v>396</v>
      </c>
      <c r="J302" s="333" t="s">
        <v>712</v>
      </c>
      <c r="K302" s="334" t="s">
        <v>1856</v>
      </c>
      <c r="L302" s="334" t="s">
        <v>713</v>
      </c>
    </row>
    <row r="303" spans="1:12" s="335" customFormat="1" ht="60" customHeight="1">
      <c r="A303" s="336" t="s">
        <v>438</v>
      </c>
      <c r="B303" s="337" t="s">
        <v>811</v>
      </c>
      <c r="C303" s="338" t="s">
        <v>1078</v>
      </c>
      <c r="D303" s="338" t="s">
        <v>92</v>
      </c>
      <c r="E303" s="330">
        <v>40042</v>
      </c>
      <c r="F303" s="331">
        <v>946.59</v>
      </c>
      <c r="G303" s="332">
        <v>1</v>
      </c>
      <c r="H303" s="331"/>
      <c r="I303" s="338" t="s">
        <v>396</v>
      </c>
      <c r="J303" s="333" t="s">
        <v>712</v>
      </c>
      <c r="K303" s="334" t="s">
        <v>1856</v>
      </c>
      <c r="L303" s="334" t="s">
        <v>150</v>
      </c>
    </row>
    <row r="304" spans="1:12" s="335" customFormat="1" ht="60" customHeight="1">
      <c r="A304" s="336" t="s">
        <v>483</v>
      </c>
      <c r="B304" s="337" t="s">
        <v>1105</v>
      </c>
      <c r="C304" s="338" t="s">
        <v>1078</v>
      </c>
      <c r="D304" s="338" t="s">
        <v>1869</v>
      </c>
      <c r="E304" s="330">
        <v>40274</v>
      </c>
      <c r="F304" s="331">
        <v>946.59</v>
      </c>
      <c r="G304" s="332">
        <v>1</v>
      </c>
      <c r="H304" s="331"/>
      <c r="I304" s="338" t="s">
        <v>396</v>
      </c>
      <c r="J304" s="333" t="s">
        <v>712</v>
      </c>
      <c r="K304" s="334" t="s">
        <v>1856</v>
      </c>
      <c r="L304" s="334" t="s">
        <v>150</v>
      </c>
    </row>
    <row r="305" spans="1:12" s="335" customFormat="1" ht="60" customHeight="1">
      <c r="A305" s="336" t="s">
        <v>259</v>
      </c>
      <c r="B305" s="337" t="s">
        <v>1106</v>
      </c>
      <c r="C305" s="338" t="s">
        <v>134</v>
      </c>
      <c r="D305" s="338" t="s">
        <v>260</v>
      </c>
      <c r="E305" s="330">
        <v>39667</v>
      </c>
      <c r="F305" s="331">
        <v>500</v>
      </c>
      <c r="G305" s="332">
        <v>1</v>
      </c>
      <c r="H305" s="331"/>
      <c r="I305" s="338" t="s">
        <v>396</v>
      </c>
      <c r="J305" s="333" t="s">
        <v>712</v>
      </c>
      <c r="K305" s="334" t="s">
        <v>1856</v>
      </c>
      <c r="L305" s="334" t="s">
        <v>150</v>
      </c>
    </row>
    <row r="306" spans="1:12" s="335" customFormat="1" ht="60" customHeight="1">
      <c r="A306" s="336" t="s">
        <v>1107</v>
      </c>
      <c r="B306" s="337" t="s">
        <v>1106</v>
      </c>
      <c r="C306" s="338" t="s">
        <v>116</v>
      </c>
      <c r="D306" s="338" t="s">
        <v>458</v>
      </c>
      <c r="E306" s="330">
        <v>41848</v>
      </c>
      <c r="F306" s="331">
        <v>689.27</v>
      </c>
      <c r="G306" s="332">
        <v>1</v>
      </c>
      <c r="H306" s="331"/>
      <c r="I306" s="338" t="s">
        <v>396</v>
      </c>
      <c r="J306" s="333" t="s">
        <v>712</v>
      </c>
      <c r="K306" s="334" t="s">
        <v>1856</v>
      </c>
      <c r="L306" s="334" t="s">
        <v>150</v>
      </c>
    </row>
    <row r="307" spans="1:12" s="335" customFormat="1" ht="60" customHeight="1">
      <c r="A307" s="336" t="s">
        <v>319</v>
      </c>
      <c r="B307" s="337" t="s">
        <v>1870</v>
      </c>
      <c r="C307" s="338" t="s">
        <v>930</v>
      </c>
      <c r="D307" s="338" t="s">
        <v>130</v>
      </c>
      <c r="E307" s="330">
        <v>35534</v>
      </c>
      <c r="F307" s="331">
        <v>1637.38</v>
      </c>
      <c r="G307" s="332">
        <v>2</v>
      </c>
      <c r="H307" s="331">
        <v>1555.51</v>
      </c>
      <c r="I307" s="338" t="s">
        <v>396</v>
      </c>
      <c r="J307" s="333" t="s">
        <v>712</v>
      </c>
      <c r="K307" s="334" t="s">
        <v>1856</v>
      </c>
      <c r="L307" s="334" t="s">
        <v>713</v>
      </c>
    </row>
    <row r="308" spans="1:12" s="335" customFormat="1" ht="60" customHeight="1">
      <c r="A308" s="336" t="s">
        <v>704</v>
      </c>
      <c r="B308" s="337" t="s">
        <v>1872</v>
      </c>
      <c r="C308" s="338" t="s">
        <v>1674</v>
      </c>
      <c r="D308" s="329" t="s">
        <v>162</v>
      </c>
      <c r="E308" s="330">
        <v>33338</v>
      </c>
      <c r="F308" s="331">
        <v>994.14</v>
      </c>
      <c r="G308" s="332">
        <v>1</v>
      </c>
      <c r="H308" s="331"/>
      <c r="I308" s="338" t="s">
        <v>396</v>
      </c>
      <c r="J308" s="333" t="s">
        <v>712</v>
      </c>
      <c r="K308" s="334" t="s">
        <v>1856</v>
      </c>
      <c r="L308" s="334" t="s">
        <v>150</v>
      </c>
    </row>
    <row r="309" spans="1:12" s="335" customFormat="1" ht="60" customHeight="1">
      <c r="A309" s="336" t="s">
        <v>603</v>
      </c>
      <c r="B309" s="337" t="s">
        <v>1875</v>
      </c>
      <c r="C309" s="338" t="s">
        <v>1078</v>
      </c>
      <c r="D309" s="338" t="s">
        <v>73</v>
      </c>
      <c r="E309" s="330">
        <v>40422</v>
      </c>
      <c r="F309" s="331">
        <v>946.59</v>
      </c>
      <c r="G309" s="332">
        <v>1</v>
      </c>
      <c r="H309" s="331"/>
      <c r="I309" s="338" t="s">
        <v>396</v>
      </c>
      <c r="J309" s="333" t="s">
        <v>712</v>
      </c>
      <c r="K309" s="334" t="s">
        <v>1856</v>
      </c>
      <c r="L309" s="334" t="s">
        <v>150</v>
      </c>
    </row>
    <row r="310" spans="1:12" s="335" customFormat="1" ht="60" customHeight="1">
      <c r="A310" s="336" t="s">
        <v>328</v>
      </c>
      <c r="B310" s="337" t="s">
        <v>1876</v>
      </c>
      <c r="C310" s="338" t="s">
        <v>927</v>
      </c>
      <c r="D310" s="338" t="s">
        <v>130</v>
      </c>
      <c r="E310" s="330">
        <v>35534</v>
      </c>
      <c r="F310" s="331">
        <v>1078.4000000000001</v>
      </c>
      <c r="G310" s="332">
        <v>1</v>
      </c>
      <c r="H310" s="331"/>
      <c r="I310" s="338" t="s">
        <v>396</v>
      </c>
      <c r="J310" s="333" t="s">
        <v>712</v>
      </c>
      <c r="K310" s="334" t="s">
        <v>1856</v>
      </c>
      <c r="L310" s="334" t="s">
        <v>150</v>
      </c>
    </row>
    <row r="311" spans="1:12" s="335" customFormat="1" ht="60" customHeight="1">
      <c r="A311" s="336" t="s">
        <v>32</v>
      </c>
      <c r="B311" s="337" t="s">
        <v>1112</v>
      </c>
      <c r="C311" s="338" t="s">
        <v>116</v>
      </c>
      <c r="D311" s="338" t="s">
        <v>366</v>
      </c>
      <c r="E311" s="330">
        <v>38474</v>
      </c>
      <c r="F311" s="331">
        <v>689.27</v>
      </c>
      <c r="G311" s="332">
        <v>1</v>
      </c>
      <c r="H311" s="331"/>
      <c r="I311" s="338" t="s">
        <v>396</v>
      </c>
      <c r="J311" s="333" t="s">
        <v>712</v>
      </c>
      <c r="K311" s="334" t="s">
        <v>1856</v>
      </c>
      <c r="L311" s="334" t="s">
        <v>150</v>
      </c>
    </row>
    <row r="312" spans="1:12" s="335" customFormat="1" ht="60" customHeight="1">
      <c r="A312" s="336" t="s">
        <v>1113</v>
      </c>
      <c r="B312" s="337" t="s">
        <v>1112</v>
      </c>
      <c r="C312" s="338" t="s">
        <v>112</v>
      </c>
      <c r="D312" s="338" t="s">
        <v>118</v>
      </c>
      <c r="E312" s="330">
        <v>38384</v>
      </c>
      <c r="F312" s="331">
        <v>741.11</v>
      </c>
      <c r="G312" s="332">
        <v>1</v>
      </c>
      <c r="H312" s="331"/>
      <c r="I312" s="338" t="s">
        <v>396</v>
      </c>
      <c r="J312" s="333" t="s">
        <v>712</v>
      </c>
      <c r="K312" s="334" t="s">
        <v>1856</v>
      </c>
      <c r="L312" s="334" t="s">
        <v>713</v>
      </c>
    </row>
    <row r="313" spans="1:12" s="335" customFormat="1" ht="60" customHeight="1">
      <c r="A313" s="336" t="s">
        <v>1116</v>
      </c>
      <c r="B313" s="337" t="s">
        <v>1112</v>
      </c>
      <c r="C313" s="338" t="s">
        <v>134</v>
      </c>
      <c r="D313" s="338" t="s">
        <v>518</v>
      </c>
      <c r="E313" s="330">
        <v>41883</v>
      </c>
      <c r="F313" s="331">
        <v>574.29</v>
      </c>
      <c r="G313" s="332">
        <v>1</v>
      </c>
      <c r="H313" s="331"/>
      <c r="I313" s="338" t="s">
        <v>396</v>
      </c>
      <c r="J313" s="333" t="s">
        <v>712</v>
      </c>
      <c r="K313" s="334" t="s">
        <v>1856</v>
      </c>
      <c r="L313" s="334" t="s">
        <v>713</v>
      </c>
    </row>
    <row r="314" spans="1:12" s="335" customFormat="1" ht="60" customHeight="1">
      <c r="A314" s="346" t="s">
        <v>1442</v>
      </c>
      <c r="B314" s="337" t="s">
        <v>1112</v>
      </c>
      <c r="C314" s="338" t="s">
        <v>185</v>
      </c>
      <c r="D314" s="338" t="s">
        <v>1443</v>
      </c>
      <c r="E314" s="330">
        <v>42629</v>
      </c>
      <c r="F314" s="331">
        <v>400</v>
      </c>
      <c r="G314" s="332">
        <v>1</v>
      </c>
      <c r="H314" s="331"/>
      <c r="I314" s="347" t="s">
        <v>398</v>
      </c>
      <c r="J314" s="380" t="s">
        <v>2051</v>
      </c>
      <c r="K314" s="334" t="s">
        <v>1856</v>
      </c>
      <c r="L314" s="334" t="s">
        <v>713</v>
      </c>
    </row>
    <row r="315" spans="1:12" s="335" customFormat="1" ht="60" customHeight="1">
      <c r="A315" s="336" t="s">
        <v>1131</v>
      </c>
      <c r="B315" s="337" t="s">
        <v>1112</v>
      </c>
      <c r="C315" s="338" t="s">
        <v>110</v>
      </c>
      <c r="D315" s="338" t="s">
        <v>1132</v>
      </c>
      <c r="E315" s="330">
        <v>41435</v>
      </c>
      <c r="F315" s="331">
        <v>800</v>
      </c>
      <c r="G315" s="332">
        <v>1</v>
      </c>
      <c r="H315" s="331"/>
      <c r="I315" s="347" t="s">
        <v>396</v>
      </c>
      <c r="J315" s="333" t="s">
        <v>712</v>
      </c>
      <c r="K315" s="334" t="s">
        <v>1856</v>
      </c>
      <c r="L315" s="334" t="s">
        <v>150</v>
      </c>
    </row>
    <row r="316" spans="1:12" s="335" customFormat="1" ht="60" customHeight="1">
      <c r="A316" s="336" t="s">
        <v>1877</v>
      </c>
      <c r="B316" s="337" t="s">
        <v>1878</v>
      </c>
      <c r="C316" s="338" t="s">
        <v>191</v>
      </c>
      <c r="D316" s="338" t="s">
        <v>1699</v>
      </c>
      <c r="E316" s="330">
        <v>42887</v>
      </c>
      <c r="F316" s="331">
        <v>543.6</v>
      </c>
      <c r="G316" s="332" t="s">
        <v>102</v>
      </c>
      <c r="H316" s="331"/>
      <c r="I316" s="347" t="s">
        <v>396</v>
      </c>
      <c r="J316" s="333" t="s">
        <v>712</v>
      </c>
      <c r="K316" s="334" t="s">
        <v>1856</v>
      </c>
      <c r="L316" s="334" t="s">
        <v>713</v>
      </c>
    </row>
    <row r="317" spans="1:12" s="335" customFormat="1" ht="60" customHeight="1">
      <c r="A317" s="336" t="s">
        <v>1117</v>
      </c>
      <c r="B317" s="337" t="s">
        <v>1118</v>
      </c>
      <c r="C317" s="338" t="s">
        <v>1660</v>
      </c>
      <c r="D317" s="338" t="s">
        <v>1119</v>
      </c>
      <c r="E317" s="330">
        <v>42170</v>
      </c>
      <c r="F317" s="331">
        <v>1595</v>
      </c>
      <c r="G317" s="332">
        <v>1</v>
      </c>
      <c r="H317" s="331"/>
      <c r="I317" s="329" t="s">
        <v>396</v>
      </c>
      <c r="J317" s="333" t="s">
        <v>712</v>
      </c>
      <c r="K317" s="334" t="s">
        <v>1856</v>
      </c>
      <c r="L317" s="334" t="s">
        <v>713</v>
      </c>
    </row>
    <row r="318" spans="1:12" s="335" customFormat="1" ht="60" customHeight="1">
      <c r="A318" s="336" t="s">
        <v>1879</v>
      </c>
      <c r="B318" s="337" t="s">
        <v>1880</v>
      </c>
      <c r="C318" s="338" t="s">
        <v>1674</v>
      </c>
      <c r="D318" s="338" t="s">
        <v>1103</v>
      </c>
      <c r="E318" s="394">
        <v>41406</v>
      </c>
      <c r="F318" s="331">
        <v>994.14</v>
      </c>
      <c r="G318" s="332">
        <v>1</v>
      </c>
      <c r="H318" s="331"/>
      <c r="I318" s="329" t="s">
        <v>396</v>
      </c>
      <c r="J318" s="333" t="s">
        <v>712</v>
      </c>
      <c r="K318" s="334" t="s">
        <v>1856</v>
      </c>
      <c r="L318" s="334" t="s">
        <v>713</v>
      </c>
    </row>
    <row r="319" spans="1:12" s="335" customFormat="1" ht="60" customHeight="1">
      <c r="A319" s="336" t="s">
        <v>238</v>
      </c>
      <c r="B319" s="337" t="s">
        <v>1847</v>
      </c>
      <c r="C319" s="338" t="s">
        <v>922</v>
      </c>
      <c r="D319" s="338" t="s">
        <v>130</v>
      </c>
      <c r="E319" s="330">
        <v>34610</v>
      </c>
      <c r="F319" s="331">
        <v>1240.68</v>
      </c>
      <c r="G319" s="332">
        <v>1</v>
      </c>
      <c r="H319" s="331"/>
      <c r="I319" s="338" t="s">
        <v>396</v>
      </c>
      <c r="J319" s="333" t="s">
        <v>712</v>
      </c>
      <c r="K319" s="334" t="s">
        <v>1856</v>
      </c>
      <c r="L319" s="334" t="s">
        <v>713</v>
      </c>
    </row>
    <row r="320" spans="1:12" s="335" customFormat="1" ht="60" customHeight="1">
      <c r="A320" s="336" t="s">
        <v>610</v>
      </c>
      <c r="B320" s="337" t="s">
        <v>1880</v>
      </c>
      <c r="C320" s="338" t="s">
        <v>952</v>
      </c>
      <c r="D320" s="338" t="s">
        <v>92</v>
      </c>
      <c r="E320" s="330">
        <v>38600</v>
      </c>
      <c r="F320" s="331">
        <v>1146.54</v>
      </c>
      <c r="G320" s="332">
        <v>1</v>
      </c>
      <c r="H320" s="331"/>
      <c r="I320" s="338" t="s">
        <v>396</v>
      </c>
      <c r="J320" s="333" t="s">
        <v>712</v>
      </c>
      <c r="K320" s="334" t="s">
        <v>1856</v>
      </c>
      <c r="L320" s="334" t="s">
        <v>150</v>
      </c>
    </row>
    <row r="321" spans="1:12" s="335" customFormat="1" ht="60" customHeight="1">
      <c r="A321" s="336" t="s">
        <v>201</v>
      </c>
      <c r="B321" s="337" t="s">
        <v>812</v>
      </c>
      <c r="C321" s="338" t="s">
        <v>127</v>
      </c>
      <c r="D321" s="338" t="s">
        <v>103</v>
      </c>
      <c r="E321" s="330">
        <v>36809</v>
      </c>
      <c r="F321" s="331">
        <v>2034.08</v>
      </c>
      <c r="G321" s="332">
        <v>1</v>
      </c>
      <c r="H321" s="331"/>
      <c r="I321" s="338" t="s">
        <v>395</v>
      </c>
      <c r="J321" s="333" t="s">
        <v>712</v>
      </c>
      <c r="K321" s="334" t="s">
        <v>1856</v>
      </c>
      <c r="L321" s="334" t="s">
        <v>150</v>
      </c>
    </row>
    <row r="322" spans="1:12" s="335" customFormat="1" ht="60" customHeight="1">
      <c r="A322" s="336" t="s">
        <v>158</v>
      </c>
      <c r="B322" s="337" t="s">
        <v>185</v>
      </c>
      <c r="C322" s="338" t="s">
        <v>116</v>
      </c>
      <c r="D322" s="338" t="s">
        <v>92</v>
      </c>
      <c r="E322" s="330">
        <v>35219</v>
      </c>
      <c r="F322" s="331">
        <v>689.27</v>
      </c>
      <c r="G322" s="332">
        <v>1</v>
      </c>
      <c r="H322" s="331"/>
      <c r="I322" s="338" t="s">
        <v>396</v>
      </c>
      <c r="J322" s="333" t="s">
        <v>712</v>
      </c>
      <c r="K322" s="334" t="s">
        <v>1856</v>
      </c>
      <c r="L322" s="334" t="s">
        <v>150</v>
      </c>
    </row>
    <row r="323" spans="1:12" s="335" customFormat="1" ht="60" customHeight="1">
      <c r="A323" s="336" t="s">
        <v>332</v>
      </c>
      <c r="B323" s="337" t="s">
        <v>1881</v>
      </c>
      <c r="C323" s="338" t="s">
        <v>1674</v>
      </c>
      <c r="D323" s="338" t="s">
        <v>92</v>
      </c>
      <c r="E323" s="330">
        <v>38516</v>
      </c>
      <c r="F323" s="331">
        <v>994.14</v>
      </c>
      <c r="G323" s="332">
        <v>1</v>
      </c>
      <c r="H323" s="331"/>
      <c r="I323" s="338" t="s">
        <v>396</v>
      </c>
      <c r="J323" s="333" t="s">
        <v>712</v>
      </c>
      <c r="K323" s="334" t="s">
        <v>1856</v>
      </c>
      <c r="L323" s="334" t="s">
        <v>713</v>
      </c>
    </row>
    <row r="324" spans="1:12" s="335" customFormat="1" ht="60" customHeight="1">
      <c r="A324" s="336" t="s">
        <v>325</v>
      </c>
      <c r="B324" s="337" t="s">
        <v>1882</v>
      </c>
      <c r="C324" s="338" t="s">
        <v>952</v>
      </c>
      <c r="D324" s="338" t="s">
        <v>16</v>
      </c>
      <c r="E324" s="330">
        <v>38544</v>
      </c>
      <c r="F324" s="331">
        <v>1183.25</v>
      </c>
      <c r="G324" s="332">
        <v>1</v>
      </c>
      <c r="H324" s="331"/>
      <c r="I324" s="338" t="s">
        <v>396</v>
      </c>
      <c r="J324" s="333" t="s">
        <v>712</v>
      </c>
      <c r="K324" s="334" t="s">
        <v>1856</v>
      </c>
      <c r="L324" s="334" t="s">
        <v>150</v>
      </c>
    </row>
    <row r="325" spans="1:12" s="335" customFormat="1" ht="60" customHeight="1">
      <c r="A325" s="336" t="s">
        <v>337</v>
      </c>
      <c r="B325" s="337" t="s">
        <v>1882</v>
      </c>
      <c r="C325" s="338" t="s">
        <v>112</v>
      </c>
      <c r="D325" s="338" t="s">
        <v>338</v>
      </c>
      <c r="E325" s="330">
        <v>32690</v>
      </c>
      <c r="F325" s="331">
        <v>741.11</v>
      </c>
      <c r="G325" s="332">
        <v>1</v>
      </c>
      <c r="H325" s="331"/>
      <c r="I325" s="338" t="s">
        <v>396</v>
      </c>
      <c r="J325" s="333" t="s">
        <v>712</v>
      </c>
      <c r="K325" s="334" t="s">
        <v>1856</v>
      </c>
      <c r="L325" s="334" t="s">
        <v>713</v>
      </c>
    </row>
    <row r="326" spans="1:12" s="335" customFormat="1" ht="60" customHeight="1">
      <c r="A326" s="336" t="s">
        <v>1121</v>
      </c>
      <c r="B326" s="337" t="s">
        <v>1881</v>
      </c>
      <c r="C326" s="338" t="s">
        <v>1674</v>
      </c>
      <c r="D326" s="338" t="s">
        <v>1883</v>
      </c>
      <c r="E326" s="330">
        <v>41621</v>
      </c>
      <c r="F326" s="331">
        <v>961.47</v>
      </c>
      <c r="G326" s="332">
        <v>1</v>
      </c>
      <c r="H326" s="331"/>
      <c r="I326" s="338" t="s">
        <v>396</v>
      </c>
      <c r="J326" s="333" t="s">
        <v>712</v>
      </c>
      <c r="K326" s="334" t="s">
        <v>1856</v>
      </c>
      <c r="L326" s="334" t="s">
        <v>713</v>
      </c>
    </row>
    <row r="327" spans="1:12" s="335" customFormat="1" ht="60" customHeight="1">
      <c r="A327" s="336" t="s">
        <v>678</v>
      </c>
      <c r="B327" s="337" t="s">
        <v>1884</v>
      </c>
      <c r="C327" s="338" t="s">
        <v>1674</v>
      </c>
      <c r="D327" s="338" t="s">
        <v>518</v>
      </c>
      <c r="E327" s="330">
        <v>40525</v>
      </c>
      <c r="F327" s="331">
        <v>994.14</v>
      </c>
      <c r="G327" s="332">
        <v>1</v>
      </c>
      <c r="H327" s="331"/>
      <c r="I327" s="338" t="s">
        <v>396</v>
      </c>
      <c r="J327" s="333" t="s">
        <v>712</v>
      </c>
      <c r="K327" s="334" t="s">
        <v>1856</v>
      </c>
      <c r="L327" s="334" t="s">
        <v>150</v>
      </c>
    </row>
    <row r="328" spans="1:12" s="335" customFormat="1" ht="60" customHeight="1">
      <c r="A328" s="336" t="s">
        <v>1134</v>
      </c>
      <c r="B328" s="337" t="s">
        <v>1885</v>
      </c>
      <c r="C328" s="338" t="s">
        <v>134</v>
      </c>
      <c r="D328" s="338" t="s">
        <v>1135</v>
      </c>
      <c r="E328" s="330">
        <v>41913</v>
      </c>
      <c r="F328" s="331">
        <v>621.72</v>
      </c>
      <c r="G328" s="332">
        <v>1</v>
      </c>
      <c r="H328" s="331"/>
      <c r="I328" s="338" t="s">
        <v>396</v>
      </c>
      <c r="J328" s="333" t="s">
        <v>712</v>
      </c>
      <c r="K328" s="334" t="s">
        <v>1856</v>
      </c>
      <c r="L328" s="334" t="s">
        <v>713</v>
      </c>
    </row>
    <row r="329" spans="1:12" s="335" customFormat="1" ht="60" customHeight="1">
      <c r="A329" s="336" t="s">
        <v>618</v>
      </c>
      <c r="B329" s="337" t="s">
        <v>1886</v>
      </c>
      <c r="C329" s="338" t="s">
        <v>134</v>
      </c>
      <c r="D329" s="338" t="s">
        <v>619</v>
      </c>
      <c r="E329" s="330">
        <v>40581</v>
      </c>
      <c r="F329" s="331">
        <v>574.29</v>
      </c>
      <c r="G329" s="332">
        <v>1</v>
      </c>
      <c r="H329" s="331"/>
      <c r="I329" s="338" t="s">
        <v>396</v>
      </c>
      <c r="J329" s="333" t="s">
        <v>712</v>
      </c>
      <c r="K329" s="334" t="s">
        <v>1856</v>
      </c>
      <c r="L329" s="334" t="s">
        <v>150</v>
      </c>
    </row>
    <row r="330" spans="1:12" s="335" customFormat="1" ht="60" customHeight="1">
      <c r="A330" s="336" t="s">
        <v>1887</v>
      </c>
      <c r="B330" s="337" t="s">
        <v>323</v>
      </c>
      <c r="C330" s="338" t="s">
        <v>952</v>
      </c>
      <c r="D330" s="338" t="s">
        <v>1888</v>
      </c>
      <c r="E330" s="330">
        <v>42877</v>
      </c>
      <c r="F330" s="331">
        <v>1183.25</v>
      </c>
      <c r="G330" s="332" t="s">
        <v>102</v>
      </c>
      <c r="H330" s="331"/>
      <c r="I330" s="338" t="s">
        <v>396</v>
      </c>
      <c r="J330" s="333" t="s">
        <v>712</v>
      </c>
      <c r="K330" s="334" t="s">
        <v>1856</v>
      </c>
      <c r="L330" s="334" t="s">
        <v>713</v>
      </c>
    </row>
    <row r="331" spans="1:12" s="335" customFormat="1" ht="60" customHeight="1">
      <c r="A331" s="336" t="s">
        <v>607</v>
      </c>
      <c r="B331" s="337" t="s">
        <v>1889</v>
      </c>
      <c r="C331" s="338" t="s">
        <v>1674</v>
      </c>
      <c r="D331" s="338" t="s">
        <v>609</v>
      </c>
      <c r="E331" s="330">
        <v>40280</v>
      </c>
      <c r="F331" s="331">
        <v>994.14</v>
      </c>
      <c r="G331" s="332">
        <v>1</v>
      </c>
      <c r="H331" s="331"/>
      <c r="I331" s="338" t="s">
        <v>396</v>
      </c>
      <c r="J331" s="333" t="s">
        <v>712</v>
      </c>
      <c r="K331" s="334" t="s">
        <v>1856</v>
      </c>
      <c r="L331" s="334" t="s">
        <v>713</v>
      </c>
    </row>
    <row r="332" spans="1:12" s="335" customFormat="1" ht="60" customHeight="1">
      <c r="A332" s="339" t="s">
        <v>815</v>
      </c>
      <c r="B332" s="340" t="s">
        <v>1889</v>
      </c>
      <c r="C332" s="341" t="s">
        <v>927</v>
      </c>
      <c r="D332" s="341" t="s">
        <v>1124</v>
      </c>
      <c r="E332" s="330">
        <v>40476</v>
      </c>
      <c r="F332" s="342">
        <v>1078.4000000000001</v>
      </c>
      <c r="G332" s="332">
        <v>1</v>
      </c>
      <c r="H332" s="342"/>
      <c r="I332" s="341" t="s">
        <v>396</v>
      </c>
      <c r="J332" s="393" t="s">
        <v>712</v>
      </c>
      <c r="K332" s="334" t="s">
        <v>1856</v>
      </c>
      <c r="L332" s="344" t="s">
        <v>713</v>
      </c>
    </row>
    <row r="333" spans="1:12" s="335" customFormat="1" ht="60" customHeight="1">
      <c r="A333" s="336" t="s">
        <v>1448</v>
      </c>
      <c r="B333" s="337" t="s">
        <v>402</v>
      </c>
      <c r="C333" s="338" t="s">
        <v>134</v>
      </c>
      <c r="D333" s="338" t="s">
        <v>103</v>
      </c>
      <c r="E333" s="330">
        <v>42614</v>
      </c>
      <c r="F333" s="331">
        <v>621.72</v>
      </c>
      <c r="G333" s="332">
        <v>1</v>
      </c>
      <c r="H333" s="331"/>
      <c r="I333" s="338" t="s">
        <v>396</v>
      </c>
      <c r="J333" s="333" t="s">
        <v>712</v>
      </c>
      <c r="K333" s="334" t="s">
        <v>1856</v>
      </c>
      <c r="L333" s="334" t="s">
        <v>150</v>
      </c>
    </row>
    <row r="334" spans="1:12" s="335" customFormat="1" ht="60" customHeight="1">
      <c r="A334" s="336" t="s">
        <v>190</v>
      </c>
      <c r="B334" s="337" t="s">
        <v>885</v>
      </c>
      <c r="C334" s="338" t="s">
        <v>191</v>
      </c>
      <c r="D334" s="338" t="s">
        <v>186</v>
      </c>
      <c r="E334" s="330">
        <v>36586</v>
      </c>
      <c r="F334" s="331">
        <v>543.6</v>
      </c>
      <c r="G334" s="332">
        <v>1</v>
      </c>
      <c r="H334" s="331"/>
      <c r="I334" s="347" t="s">
        <v>396</v>
      </c>
      <c r="J334" s="333" t="s">
        <v>712</v>
      </c>
      <c r="K334" s="334" t="s">
        <v>1856</v>
      </c>
      <c r="L334" s="334" t="s">
        <v>713</v>
      </c>
    </row>
    <row r="335" spans="1:12" s="335" customFormat="1" ht="60" customHeight="1">
      <c r="A335" s="336" t="s">
        <v>320</v>
      </c>
      <c r="B335" s="337" t="s">
        <v>1125</v>
      </c>
      <c r="C335" s="338" t="s">
        <v>1701</v>
      </c>
      <c r="D335" s="338" t="s">
        <v>138</v>
      </c>
      <c r="E335" s="330">
        <v>34827</v>
      </c>
      <c r="F335" s="331">
        <v>1373.12</v>
      </c>
      <c r="G335" s="332">
        <v>1</v>
      </c>
      <c r="H335" s="331"/>
      <c r="I335" s="347" t="s">
        <v>396</v>
      </c>
      <c r="J335" s="333" t="s">
        <v>712</v>
      </c>
      <c r="K335" s="334" t="s">
        <v>1856</v>
      </c>
      <c r="L335" s="334" t="s">
        <v>150</v>
      </c>
    </row>
    <row r="336" spans="1:12" s="335" customFormat="1" ht="60" customHeight="1">
      <c r="A336" s="336" t="s">
        <v>593</v>
      </c>
      <c r="B336" s="337" t="s">
        <v>1890</v>
      </c>
      <c r="C336" s="338" t="s">
        <v>112</v>
      </c>
      <c r="D336" s="338" t="s">
        <v>92</v>
      </c>
      <c r="E336" s="330">
        <v>42223</v>
      </c>
      <c r="F336" s="331">
        <v>741.11</v>
      </c>
      <c r="G336" s="332">
        <v>1</v>
      </c>
      <c r="H336" s="331"/>
      <c r="I336" s="338" t="s">
        <v>396</v>
      </c>
      <c r="J336" s="333" t="s">
        <v>712</v>
      </c>
      <c r="K336" s="334" t="s">
        <v>1856</v>
      </c>
      <c r="L336" s="334" t="s">
        <v>150</v>
      </c>
    </row>
    <row r="337" spans="1:12" s="335" customFormat="1" ht="60" customHeight="1">
      <c r="A337" s="336" t="s">
        <v>1451</v>
      </c>
      <c r="B337" s="337" t="s">
        <v>1891</v>
      </c>
      <c r="C337" s="338" t="s">
        <v>922</v>
      </c>
      <c r="D337" s="338" t="s">
        <v>1452</v>
      </c>
      <c r="E337" s="330">
        <v>40393</v>
      </c>
      <c r="F337" s="331">
        <v>1240.68</v>
      </c>
      <c r="G337" s="332">
        <v>1</v>
      </c>
      <c r="H337" s="331"/>
      <c r="I337" s="338" t="s">
        <v>396</v>
      </c>
      <c r="J337" s="333" t="s">
        <v>712</v>
      </c>
      <c r="K337" s="334" t="s">
        <v>1856</v>
      </c>
      <c r="L337" s="334" t="s">
        <v>150</v>
      </c>
    </row>
    <row r="338" spans="1:12" s="335" customFormat="1" ht="60" customHeight="1">
      <c r="A338" s="336" t="s">
        <v>1128</v>
      </c>
      <c r="B338" s="337" t="s">
        <v>1892</v>
      </c>
      <c r="C338" s="338" t="s">
        <v>134</v>
      </c>
      <c r="D338" s="338" t="s">
        <v>95</v>
      </c>
      <c r="E338" s="330">
        <v>42317</v>
      </c>
      <c r="F338" s="331">
        <v>621.72</v>
      </c>
      <c r="G338" s="332">
        <v>1</v>
      </c>
      <c r="H338" s="331"/>
      <c r="I338" s="338" t="s">
        <v>396</v>
      </c>
      <c r="J338" s="333" t="s">
        <v>712</v>
      </c>
      <c r="K338" s="334" t="s">
        <v>1856</v>
      </c>
      <c r="L338" s="334" t="s">
        <v>713</v>
      </c>
    </row>
    <row r="339" spans="1:12" s="335" customFormat="1" ht="60" customHeight="1">
      <c r="A339" s="336" t="s">
        <v>1455</v>
      </c>
      <c r="B339" s="337" t="s">
        <v>1892</v>
      </c>
      <c r="C339" s="338" t="s">
        <v>116</v>
      </c>
      <c r="D339" s="338" t="s">
        <v>95</v>
      </c>
      <c r="E339" s="330">
        <v>42492</v>
      </c>
      <c r="F339" s="331">
        <v>689.27</v>
      </c>
      <c r="G339" s="332">
        <v>1</v>
      </c>
      <c r="H339" s="331"/>
      <c r="I339" s="338" t="s">
        <v>396</v>
      </c>
      <c r="J339" s="333" t="s">
        <v>712</v>
      </c>
      <c r="K339" s="334" t="s">
        <v>1856</v>
      </c>
      <c r="L339" s="334" t="s">
        <v>150</v>
      </c>
    </row>
    <row r="340" spans="1:12" s="335" customFormat="1" ht="60" customHeight="1">
      <c r="A340" s="336" t="s">
        <v>1200</v>
      </c>
      <c r="B340" s="337" t="s">
        <v>1893</v>
      </c>
      <c r="C340" s="338" t="s">
        <v>310</v>
      </c>
      <c r="D340" s="338" t="s">
        <v>1201</v>
      </c>
      <c r="E340" s="330">
        <v>42229</v>
      </c>
      <c r="F340" s="331">
        <v>497.27</v>
      </c>
      <c r="G340" s="332">
        <v>1</v>
      </c>
      <c r="H340" s="331"/>
      <c r="I340" s="338" t="s">
        <v>396</v>
      </c>
      <c r="J340" s="333" t="s">
        <v>712</v>
      </c>
      <c r="K340" s="334" t="s">
        <v>1856</v>
      </c>
      <c r="L340" s="334" t="s">
        <v>150</v>
      </c>
    </row>
    <row r="341" spans="1:12" s="335" customFormat="1" ht="60" customHeight="1">
      <c r="A341" s="336" t="s">
        <v>1894</v>
      </c>
      <c r="B341" s="337" t="s">
        <v>816</v>
      </c>
      <c r="C341" s="338" t="s">
        <v>1660</v>
      </c>
      <c r="D341" s="338" t="s">
        <v>82</v>
      </c>
      <c r="E341" s="330">
        <v>38936</v>
      </c>
      <c r="F341" s="331">
        <v>1637.38</v>
      </c>
      <c r="G341" s="332">
        <v>1</v>
      </c>
      <c r="H341" s="331"/>
      <c r="I341" s="338" t="s">
        <v>396</v>
      </c>
      <c r="J341" s="333" t="s">
        <v>712</v>
      </c>
      <c r="K341" s="334" t="s">
        <v>1856</v>
      </c>
      <c r="L341" s="334" t="s">
        <v>150</v>
      </c>
    </row>
    <row r="342" spans="1:12" s="335" customFormat="1" ht="60" customHeight="1">
      <c r="A342" s="336" t="s">
        <v>1615</v>
      </c>
      <c r="B342" s="337" t="s">
        <v>1895</v>
      </c>
      <c r="C342" s="338" t="s">
        <v>110</v>
      </c>
      <c r="D342" s="338" t="s">
        <v>306</v>
      </c>
      <c r="E342" s="330">
        <v>42689</v>
      </c>
      <c r="F342" s="331">
        <v>715.02</v>
      </c>
      <c r="G342" s="332">
        <v>1</v>
      </c>
      <c r="H342" s="331"/>
      <c r="I342" s="329" t="s">
        <v>395</v>
      </c>
      <c r="J342" s="333" t="s">
        <v>1896</v>
      </c>
      <c r="K342" s="334" t="s">
        <v>1856</v>
      </c>
      <c r="L342" s="334" t="s">
        <v>150</v>
      </c>
    </row>
    <row r="343" spans="1:12" s="335" customFormat="1" ht="60" customHeight="1">
      <c r="A343" s="336" t="s">
        <v>620</v>
      </c>
      <c r="B343" s="337" t="s">
        <v>820</v>
      </c>
      <c r="C343" s="338" t="s">
        <v>134</v>
      </c>
      <c r="D343" s="338" t="s">
        <v>1898</v>
      </c>
      <c r="E343" s="330">
        <v>40609</v>
      </c>
      <c r="F343" s="331">
        <v>574.29</v>
      </c>
      <c r="G343" s="332">
        <v>1</v>
      </c>
      <c r="H343" s="331"/>
      <c r="I343" s="338" t="s">
        <v>396</v>
      </c>
      <c r="J343" s="333" t="s">
        <v>712</v>
      </c>
      <c r="K343" s="334" t="s">
        <v>1856</v>
      </c>
      <c r="L343" s="334" t="s">
        <v>150</v>
      </c>
    </row>
    <row r="344" spans="1:12" s="335" customFormat="1" ht="60" customHeight="1">
      <c r="A344" s="336" t="s">
        <v>622</v>
      </c>
      <c r="B344" s="337" t="s">
        <v>820</v>
      </c>
      <c r="C344" s="338" t="s">
        <v>134</v>
      </c>
      <c r="D344" s="338" t="s">
        <v>518</v>
      </c>
      <c r="E344" s="330">
        <v>40609</v>
      </c>
      <c r="F344" s="331">
        <v>574.29</v>
      </c>
      <c r="G344" s="332">
        <v>1</v>
      </c>
      <c r="H344" s="331"/>
      <c r="I344" s="338" t="s">
        <v>396</v>
      </c>
      <c r="J344" s="333" t="s">
        <v>712</v>
      </c>
      <c r="K344" s="334" t="s">
        <v>1856</v>
      </c>
      <c r="L344" s="334" t="s">
        <v>713</v>
      </c>
    </row>
    <row r="345" spans="1:12" s="335" customFormat="1" ht="60" customHeight="1">
      <c r="A345" s="336" t="s">
        <v>824</v>
      </c>
      <c r="B345" s="337" t="s">
        <v>820</v>
      </c>
      <c r="C345" s="338" t="s">
        <v>134</v>
      </c>
      <c r="D345" s="338" t="s">
        <v>518</v>
      </c>
      <c r="E345" s="330">
        <v>41148</v>
      </c>
      <c r="F345" s="331">
        <v>574.29</v>
      </c>
      <c r="G345" s="332">
        <v>1</v>
      </c>
      <c r="H345" s="331"/>
      <c r="I345" s="338" t="s">
        <v>396</v>
      </c>
      <c r="J345" s="333" t="s">
        <v>712</v>
      </c>
      <c r="K345" s="334" t="s">
        <v>1856</v>
      </c>
      <c r="L345" s="334" t="s">
        <v>713</v>
      </c>
    </row>
    <row r="346" spans="1:12" s="335" customFormat="1" ht="60" customHeight="1">
      <c r="A346" s="336" t="s">
        <v>1133</v>
      </c>
      <c r="B346" s="337" t="s">
        <v>820</v>
      </c>
      <c r="C346" s="338" t="s">
        <v>110</v>
      </c>
      <c r="D346" s="338" t="s">
        <v>615</v>
      </c>
      <c r="E346" s="330">
        <v>41548</v>
      </c>
      <c r="F346" s="331">
        <v>800</v>
      </c>
      <c r="G346" s="332">
        <v>1</v>
      </c>
      <c r="H346" s="331"/>
      <c r="I346" s="338" t="s">
        <v>396</v>
      </c>
      <c r="J346" s="333" t="s">
        <v>712</v>
      </c>
      <c r="K346" s="334" t="s">
        <v>1856</v>
      </c>
      <c r="L346" s="334" t="s">
        <v>713</v>
      </c>
    </row>
    <row r="347" spans="1:12" s="335" customFormat="1" ht="60" customHeight="1">
      <c r="A347" s="336" t="s">
        <v>1465</v>
      </c>
      <c r="B347" s="337" t="s">
        <v>820</v>
      </c>
      <c r="C347" s="338" t="s">
        <v>134</v>
      </c>
      <c r="D347" s="338" t="s">
        <v>518</v>
      </c>
      <c r="E347" s="330">
        <v>42562</v>
      </c>
      <c r="F347" s="331">
        <v>574.29</v>
      </c>
      <c r="G347" s="332">
        <v>1</v>
      </c>
      <c r="H347" s="331"/>
      <c r="I347" s="338" t="s">
        <v>396</v>
      </c>
      <c r="J347" s="333" t="s">
        <v>712</v>
      </c>
      <c r="K347" s="334" t="s">
        <v>1856</v>
      </c>
      <c r="L347" s="334" t="s">
        <v>150</v>
      </c>
    </row>
    <row r="348" spans="1:12" s="335" customFormat="1" ht="60" customHeight="1">
      <c r="A348" s="336" t="s">
        <v>1467</v>
      </c>
      <c r="B348" s="337" t="s">
        <v>820</v>
      </c>
      <c r="C348" s="338" t="s">
        <v>134</v>
      </c>
      <c r="D348" s="338" t="s">
        <v>1899</v>
      </c>
      <c r="E348" s="330">
        <v>42522</v>
      </c>
      <c r="F348" s="331">
        <v>574.29</v>
      </c>
      <c r="G348" s="332">
        <v>1</v>
      </c>
      <c r="H348" s="331"/>
      <c r="I348" s="338" t="s">
        <v>396</v>
      </c>
      <c r="J348" s="333" t="s">
        <v>712</v>
      </c>
      <c r="K348" s="334" t="s">
        <v>1856</v>
      </c>
      <c r="L348" s="334" t="s">
        <v>150</v>
      </c>
    </row>
    <row r="349" spans="1:12" s="335" customFormat="1" ht="60" customHeight="1">
      <c r="A349" s="336" t="s">
        <v>1900</v>
      </c>
      <c r="B349" s="337" t="s">
        <v>820</v>
      </c>
      <c r="C349" s="338" t="s">
        <v>134</v>
      </c>
      <c r="D349" s="338" t="s">
        <v>518</v>
      </c>
      <c r="E349" s="330">
        <v>43167</v>
      </c>
      <c r="F349" s="331">
        <v>574.29</v>
      </c>
      <c r="G349" s="332">
        <v>1</v>
      </c>
      <c r="H349" s="331"/>
      <c r="I349" s="338" t="s">
        <v>396</v>
      </c>
      <c r="J349" s="333" t="s">
        <v>712</v>
      </c>
      <c r="K349" s="334" t="s">
        <v>1856</v>
      </c>
      <c r="L349" s="334" t="s">
        <v>713</v>
      </c>
    </row>
    <row r="350" spans="1:12" s="335" customFormat="1" ht="60" customHeight="1">
      <c r="A350" s="336" t="s">
        <v>1901</v>
      </c>
      <c r="B350" s="337" t="s">
        <v>820</v>
      </c>
      <c r="C350" s="338" t="s">
        <v>134</v>
      </c>
      <c r="D350" s="338" t="s">
        <v>1902</v>
      </c>
      <c r="E350" s="330">
        <v>43168</v>
      </c>
      <c r="F350" s="331">
        <v>574.29</v>
      </c>
      <c r="G350" s="332">
        <v>1</v>
      </c>
      <c r="H350" s="331"/>
      <c r="I350" s="338" t="s">
        <v>396</v>
      </c>
      <c r="J350" s="333" t="s">
        <v>712</v>
      </c>
      <c r="K350" s="334" t="s">
        <v>1856</v>
      </c>
      <c r="L350" s="334" t="s">
        <v>713</v>
      </c>
    </row>
    <row r="351" spans="1:12" s="335" customFormat="1" ht="60" customHeight="1">
      <c r="A351" s="336" t="s">
        <v>1903</v>
      </c>
      <c r="B351" s="337" t="s">
        <v>820</v>
      </c>
      <c r="C351" s="338" t="s">
        <v>134</v>
      </c>
      <c r="D351" s="338" t="s">
        <v>518</v>
      </c>
      <c r="E351" s="330">
        <v>42702</v>
      </c>
      <c r="F351" s="331">
        <v>574.29</v>
      </c>
      <c r="G351" s="332">
        <v>1</v>
      </c>
      <c r="H351" s="331"/>
      <c r="I351" s="338" t="s">
        <v>396</v>
      </c>
      <c r="J351" s="333" t="s">
        <v>712</v>
      </c>
      <c r="K351" s="334" t="s">
        <v>1856</v>
      </c>
      <c r="L351" s="334" t="s">
        <v>150</v>
      </c>
    </row>
    <row r="352" spans="1:12" s="335" customFormat="1" ht="60" customHeight="1">
      <c r="A352" s="336" t="s">
        <v>1904</v>
      </c>
      <c r="B352" s="337" t="s">
        <v>820</v>
      </c>
      <c r="C352" s="338" t="s">
        <v>134</v>
      </c>
      <c r="D352" s="338" t="s">
        <v>130</v>
      </c>
      <c r="E352" s="330">
        <v>43206</v>
      </c>
      <c r="F352" s="331">
        <v>574.29</v>
      </c>
      <c r="G352" s="332">
        <v>1</v>
      </c>
      <c r="H352" s="331"/>
      <c r="I352" s="338" t="s">
        <v>396</v>
      </c>
      <c r="J352" s="333" t="s">
        <v>712</v>
      </c>
      <c r="K352" s="334" t="s">
        <v>1856</v>
      </c>
      <c r="L352" s="334" t="s">
        <v>150</v>
      </c>
    </row>
    <row r="353" spans="1:12" s="335" customFormat="1" ht="60" customHeight="1">
      <c r="A353" s="336" t="s">
        <v>1651</v>
      </c>
      <c r="B353" s="337" t="s">
        <v>820</v>
      </c>
      <c r="C353" s="338" t="s">
        <v>134</v>
      </c>
      <c r="D353" s="338" t="s">
        <v>518</v>
      </c>
      <c r="E353" s="330">
        <v>42772</v>
      </c>
      <c r="F353" s="331">
        <v>574.29</v>
      </c>
      <c r="G353" s="332">
        <v>1</v>
      </c>
      <c r="H353" s="331"/>
      <c r="I353" s="338" t="s">
        <v>396</v>
      </c>
      <c r="J353" s="333" t="s">
        <v>712</v>
      </c>
      <c r="K353" s="334" t="s">
        <v>1856</v>
      </c>
      <c r="L353" s="334" t="s">
        <v>713</v>
      </c>
    </row>
    <row r="354" spans="1:12" s="335" customFormat="1" ht="60" customHeight="1">
      <c r="A354" s="336" t="s">
        <v>1905</v>
      </c>
      <c r="B354" s="337" t="s">
        <v>820</v>
      </c>
      <c r="C354" s="338" t="s">
        <v>310</v>
      </c>
      <c r="D354" s="338" t="s">
        <v>518</v>
      </c>
      <c r="E354" s="330">
        <v>43234</v>
      </c>
      <c r="F354" s="331">
        <v>497.27</v>
      </c>
      <c r="G354" s="332">
        <v>1</v>
      </c>
      <c r="H354" s="331"/>
      <c r="I354" s="338" t="s">
        <v>396</v>
      </c>
      <c r="J354" s="333" t="s">
        <v>712</v>
      </c>
      <c r="K354" s="334" t="s">
        <v>1856</v>
      </c>
      <c r="L354" s="334" t="s">
        <v>713</v>
      </c>
    </row>
    <row r="355" spans="1:12" s="335" customFormat="1" ht="60" customHeight="1">
      <c r="A355" s="336" t="s">
        <v>1906</v>
      </c>
      <c r="B355" s="337" t="s">
        <v>820</v>
      </c>
      <c r="C355" s="338" t="s">
        <v>134</v>
      </c>
      <c r="D355" s="338" t="s">
        <v>518</v>
      </c>
      <c r="E355" s="330">
        <v>43234</v>
      </c>
      <c r="F355" s="331">
        <v>574.29</v>
      </c>
      <c r="G355" s="332">
        <v>1</v>
      </c>
      <c r="H355" s="331"/>
      <c r="I355" s="338" t="s">
        <v>396</v>
      </c>
      <c r="J355" s="333" t="s">
        <v>712</v>
      </c>
      <c r="K355" s="334" t="s">
        <v>1856</v>
      </c>
      <c r="L355" s="334" t="s">
        <v>713</v>
      </c>
    </row>
    <row r="356" spans="1:12" s="335" customFormat="1" ht="60" customHeight="1">
      <c r="A356" s="336" t="s">
        <v>1907</v>
      </c>
      <c r="B356" s="337" t="s">
        <v>820</v>
      </c>
      <c r="C356" s="338" t="s">
        <v>134</v>
      </c>
      <c r="D356" s="338" t="s">
        <v>518</v>
      </c>
      <c r="E356" s="330">
        <v>43402</v>
      </c>
      <c r="F356" s="331">
        <v>474.29</v>
      </c>
      <c r="G356" s="332">
        <v>1</v>
      </c>
      <c r="H356" s="331"/>
      <c r="I356" s="329" t="s">
        <v>395</v>
      </c>
      <c r="J356" s="333" t="s">
        <v>1896</v>
      </c>
      <c r="K356" s="334" t="s">
        <v>1856</v>
      </c>
      <c r="L356" s="334" t="s">
        <v>713</v>
      </c>
    </row>
    <row r="357" spans="1:12" s="335" customFormat="1" ht="60" customHeight="1">
      <c r="A357" s="336" t="s">
        <v>1908</v>
      </c>
      <c r="B357" s="337" t="s">
        <v>820</v>
      </c>
      <c r="C357" s="338" t="s">
        <v>134</v>
      </c>
      <c r="D357" s="338" t="s">
        <v>518</v>
      </c>
      <c r="E357" s="330">
        <v>43402</v>
      </c>
      <c r="F357" s="331">
        <v>474.29</v>
      </c>
      <c r="G357" s="332">
        <v>1</v>
      </c>
      <c r="H357" s="331"/>
      <c r="I357" s="329" t="s">
        <v>395</v>
      </c>
      <c r="J357" s="333" t="s">
        <v>1896</v>
      </c>
      <c r="K357" s="334" t="s">
        <v>1856</v>
      </c>
      <c r="L357" s="334" t="s">
        <v>713</v>
      </c>
    </row>
    <row r="358" spans="1:12" s="335" customFormat="1" ht="60" customHeight="1">
      <c r="A358" s="336" t="s">
        <v>1909</v>
      </c>
      <c r="B358" s="337" t="s">
        <v>820</v>
      </c>
      <c r="C358" s="338" t="s">
        <v>134</v>
      </c>
      <c r="D358" s="338" t="s">
        <v>518</v>
      </c>
      <c r="E358" s="330">
        <v>43402</v>
      </c>
      <c r="F358" s="331">
        <v>474.29</v>
      </c>
      <c r="G358" s="332">
        <v>1</v>
      </c>
      <c r="H358" s="331"/>
      <c r="I358" s="329" t="s">
        <v>395</v>
      </c>
      <c r="J358" s="333" t="s">
        <v>1896</v>
      </c>
      <c r="K358" s="334" t="s">
        <v>1856</v>
      </c>
      <c r="L358" s="334" t="s">
        <v>150</v>
      </c>
    </row>
    <row r="359" spans="1:12" s="335" customFormat="1" ht="60" customHeight="1">
      <c r="A359" s="336" t="s">
        <v>2114</v>
      </c>
      <c r="B359" s="337" t="s">
        <v>820</v>
      </c>
      <c r="C359" s="338" t="s">
        <v>134</v>
      </c>
      <c r="D359" s="338" t="s">
        <v>518</v>
      </c>
      <c r="E359" s="330">
        <v>43402</v>
      </c>
      <c r="F359" s="331">
        <v>474.29</v>
      </c>
      <c r="G359" s="332">
        <v>1</v>
      </c>
      <c r="H359" s="331"/>
      <c r="I359" s="329" t="s">
        <v>395</v>
      </c>
      <c r="J359" s="333" t="s">
        <v>1896</v>
      </c>
      <c r="K359" s="334" t="s">
        <v>1856</v>
      </c>
      <c r="L359" s="334" t="s">
        <v>150</v>
      </c>
    </row>
    <row r="360" spans="1:12" s="335" customFormat="1" ht="60" customHeight="1">
      <c r="A360" s="336" t="s">
        <v>2115</v>
      </c>
      <c r="B360" s="337" t="s">
        <v>820</v>
      </c>
      <c r="C360" s="338" t="s">
        <v>134</v>
      </c>
      <c r="D360" s="338" t="s">
        <v>518</v>
      </c>
      <c r="E360" s="330">
        <v>43402</v>
      </c>
      <c r="F360" s="331">
        <v>474.29</v>
      </c>
      <c r="G360" s="332">
        <v>1</v>
      </c>
      <c r="H360" s="331"/>
      <c r="I360" s="360" t="s">
        <v>395</v>
      </c>
      <c r="J360" s="333" t="s">
        <v>1896</v>
      </c>
      <c r="K360" s="334" t="s">
        <v>1856</v>
      </c>
      <c r="L360" s="334" t="s">
        <v>150</v>
      </c>
    </row>
    <row r="361" spans="1:12" s="335" customFormat="1" ht="60" customHeight="1">
      <c r="A361" s="336" t="s">
        <v>1912</v>
      </c>
      <c r="B361" s="337" t="s">
        <v>820</v>
      </c>
      <c r="C361" s="338" t="s">
        <v>134</v>
      </c>
      <c r="D361" s="338" t="s">
        <v>518</v>
      </c>
      <c r="E361" s="330">
        <v>43402</v>
      </c>
      <c r="F361" s="331">
        <v>474.29</v>
      </c>
      <c r="G361" s="332">
        <v>1</v>
      </c>
      <c r="H361" s="331"/>
      <c r="I361" s="329" t="s">
        <v>395</v>
      </c>
      <c r="J361" s="333" t="s">
        <v>1896</v>
      </c>
      <c r="K361" s="334" t="s">
        <v>1856</v>
      </c>
      <c r="L361" s="334" t="s">
        <v>150</v>
      </c>
    </row>
    <row r="362" spans="1:12" s="335" customFormat="1" ht="60" customHeight="1">
      <c r="A362" s="336" t="s">
        <v>1472</v>
      </c>
      <c r="B362" s="337" t="s">
        <v>826</v>
      </c>
      <c r="C362" s="338" t="s">
        <v>187</v>
      </c>
      <c r="D362" s="338" t="s">
        <v>130</v>
      </c>
      <c r="E362" s="330">
        <v>40024</v>
      </c>
      <c r="F362" s="331">
        <v>3174.76</v>
      </c>
      <c r="G362" s="332">
        <v>1</v>
      </c>
      <c r="H362" s="331"/>
      <c r="I362" s="329" t="s">
        <v>395</v>
      </c>
      <c r="J362" s="333" t="s">
        <v>712</v>
      </c>
      <c r="K362" s="334" t="s">
        <v>827</v>
      </c>
      <c r="L362" s="334" t="s">
        <v>150</v>
      </c>
    </row>
    <row r="363" spans="1:12" s="335" customFormat="1" ht="60" customHeight="1">
      <c r="A363" s="336" t="s">
        <v>734</v>
      </c>
      <c r="B363" s="337" t="s">
        <v>1473</v>
      </c>
      <c r="C363" s="338" t="s">
        <v>144</v>
      </c>
      <c r="D363" s="338" t="s">
        <v>735</v>
      </c>
      <c r="E363" s="330">
        <v>41092</v>
      </c>
      <c r="F363" s="331">
        <v>2380.77</v>
      </c>
      <c r="G363" s="332" t="s">
        <v>279</v>
      </c>
      <c r="H363" s="331">
        <f>2380.77*0.75</f>
        <v>1785.5774999999999</v>
      </c>
      <c r="I363" s="338" t="s">
        <v>395</v>
      </c>
      <c r="J363" s="333" t="s">
        <v>712</v>
      </c>
      <c r="K363" s="334" t="s">
        <v>827</v>
      </c>
      <c r="L363" s="334" t="s">
        <v>150</v>
      </c>
    </row>
    <row r="364" spans="1:12" s="335" customFormat="1" ht="60" customHeight="1">
      <c r="A364" s="336" t="s">
        <v>1913</v>
      </c>
      <c r="B364" s="337" t="s">
        <v>1474</v>
      </c>
      <c r="C364" s="338" t="s">
        <v>1660</v>
      </c>
      <c r="D364" s="338" t="s">
        <v>143</v>
      </c>
      <c r="E364" s="330">
        <v>43222</v>
      </c>
      <c r="F364" s="331">
        <v>1500</v>
      </c>
      <c r="G364" s="332">
        <v>1</v>
      </c>
      <c r="H364" s="331"/>
      <c r="I364" s="338" t="s">
        <v>395</v>
      </c>
      <c r="J364" s="333" t="s">
        <v>1896</v>
      </c>
      <c r="K364" s="334" t="s">
        <v>827</v>
      </c>
      <c r="L364" s="334" t="s">
        <v>713</v>
      </c>
    </row>
    <row r="365" spans="1:12" s="335" customFormat="1" ht="60" customHeight="1">
      <c r="A365" s="336" t="s">
        <v>932</v>
      </c>
      <c r="B365" s="337" t="s">
        <v>1474</v>
      </c>
      <c r="C365" s="338" t="s">
        <v>109</v>
      </c>
      <c r="D365" s="338" t="s">
        <v>108</v>
      </c>
      <c r="E365" s="330">
        <v>28563</v>
      </c>
      <c r="F365" s="331">
        <v>1003.1</v>
      </c>
      <c r="G365" s="332">
        <v>2</v>
      </c>
      <c r="H365" s="331">
        <v>952.95</v>
      </c>
      <c r="I365" s="341" t="s">
        <v>398</v>
      </c>
      <c r="J365" s="333" t="s">
        <v>916</v>
      </c>
      <c r="K365" s="334" t="s">
        <v>827</v>
      </c>
      <c r="L365" s="334" t="s">
        <v>150</v>
      </c>
    </row>
    <row r="366" spans="1:12" s="335" customFormat="1" ht="60" customHeight="1">
      <c r="A366" s="336" t="s">
        <v>1917</v>
      </c>
      <c r="B366" s="337" t="s">
        <v>1474</v>
      </c>
      <c r="C366" s="338" t="s">
        <v>1660</v>
      </c>
      <c r="D366" s="338" t="s">
        <v>138</v>
      </c>
      <c r="E366" s="330">
        <v>34851</v>
      </c>
      <c r="F366" s="331">
        <v>1500</v>
      </c>
      <c r="G366" s="332">
        <v>1</v>
      </c>
      <c r="H366" s="331"/>
      <c r="I366" s="338" t="s">
        <v>398</v>
      </c>
      <c r="J366" s="333" t="s">
        <v>916</v>
      </c>
      <c r="K366" s="334" t="s">
        <v>827</v>
      </c>
      <c r="L366" s="334" t="s">
        <v>150</v>
      </c>
    </row>
    <row r="367" spans="1:12" s="335" customFormat="1" ht="60" customHeight="1">
      <c r="A367" s="336" t="s">
        <v>1137</v>
      </c>
      <c r="B367" s="337" t="s">
        <v>830</v>
      </c>
      <c r="C367" s="338" t="s">
        <v>136</v>
      </c>
      <c r="D367" s="338" t="s">
        <v>1138</v>
      </c>
      <c r="E367" s="330">
        <v>41579</v>
      </c>
      <c r="F367" s="331">
        <v>2523.5</v>
      </c>
      <c r="G367" s="332">
        <v>2</v>
      </c>
      <c r="H367" s="331">
        <v>2397.33</v>
      </c>
      <c r="I367" s="338" t="s">
        <v>395</v>
      </c>
      <c r="J367" s="333" t="s">
        <v>712</v>
      </c>
      <c r="K367" s="334" t="s">
        <v>827</v>
      </c>
      <c r="L367" s="334" t="s">
        <v>713</v>
      </c>
    </row>
    <row r="368" spans="1:12" s="335" customFormat="1" ht="60" customHeight="1">
      <c r="A368" s="336" t="s">
        <v>210</v>
      </c>
      <c r="B368" s="337" t="s">
        <v>1139</v>
      </c>
      <c r="C368" s="338" t="s">
        <v>927</v>
      </c>
      <c r="D368" s="338" t="s">
        <v>92</v>
      </c>
      <c r="E368" s="330">
        <v>37907</v>
      </c>
      <c r="F368" s="331">
        <v>1078.4000000000001</v>
      </c>
      <c r="G368" s="332">
        <v>1</v>
      </c>
      <c r="H368" s="331"/>
      <c r="I368" s="338" t="s">
        <v>396</v>
      </c>
      <c r="J368" s="347" t="s">
        <v>712</v>
      </c>
      <c r="K368" s="334" t="s">
        <v>827</v>
      </c>
      <c r="L368" s="334" t="s">
        <v>713</v>
      </c>
    </row>
    <row r="369" spans="1:12" s="335" customFormat="1" ht="60" customHeight="1">
      <c r="A369" s="382" t="s">
        <v>1140</v>
      </c>
      <c r="B369" s="351" t="s">
        <v>1141</v>
      </c>
      <c r="C369" s="334" t="s">
        <v>194</v>
      </c>
      <c r="D369" s="334" t="s">
        <v>511</v>
      </c>
      <c r="E369" s="330">
        <v>42064</v>
      </c>
      <c r="F369" s="361">
        <v>2909.9</v>
      </c>
      <c r="G369" s="332" t="s">
        <v>102</v>
      </c>
      <c r="H369" s="361"/>
      <c r="I369" s="334" t="s">
        <v>395</v>
      </c>
      <c r="J369" s="333" t="s">
        <v>712</v>
      </c>
      <c r="K369" s="333" t="s">
        <v>1142</v>
      </c>
      <c r="L369" s="334" t="s">
        <v>150</v>
      </c>
    </row>
    <row r="370" spans="1:12" s="335" customFormat="1" ht="60" customHeight="1">
      <c r="A370" s="336" t="s">
        <v>1143</v>
      </c>
      <c r="B370" s="337" t="s">
        <v>185</v>
      </c>
      <c r="C370" s="338" t="s">
        <v>116</v>
      </c>
      <c r="D370" s="338" t="s">
        <v>619</v>
      </c>
      <c r="E370" s="330">
        <v>42032</v>
      </c>
      <c r="F370" s="331">
        <v>689.27</v>
      </c>
      <c r="G370" s="332">
        <v>1</v>
      </c>
      <c r="H370" s="331"/>
      <c r="I370" s="338" t="s">
        <v>396</v>
      </c>
      <c r="J370" s="333" t="s">
        <v>712</v>
      </c>
      <c r="K370" s="334" t="s">
        <v>1142</v>
      </c>
      <c r="L370" s="334" t="s">
        <v>150</v>
      </c>
    </row>
    <row r="371" spans="1:12" s="335" customFormat="1" ht="60" customHeight="1">
      <c r="A371" s="336" t="s">
        <v>662</v>
      </c>
      <c r="B371" s="327" t="s">
        <v>1847</v>
      </c>
      <c r="C371" s="329" t="s">
        <v>952</v>
      </c>
      <c r="D371" s="338" t="s">
        <v>95</v>
      </c>
      <c r="E371" s="330">
        <v>40360</v>
      </c>
      <c r="F371" s="331">
        <v>1183.25</v>
      </c>
      <c r="G371" s="332">
        <v>1</v>
      </c>
      <c r="H371" s="334"/>
      <c r="I371" s="329" t="s">
        <v>396</v>
      </c>
      <c r="J371" s="333" t="s">
        <v>712</v>
      </c>
      <c r="K371" s="334" t="s">
        <v>1142</v>
      </c>
      <c r="L371" s="334" t="s">
        <v>150</v>
      </c>
    </row>
    <row r="372" spans="1:12" s="335" customFormat="1" ht="60" customHeight="1">
      <c r="A372" s="336" t="s">
        <v>498</v>
      </c>
      <c r="B372" s="337" t="s">
        <v>1918</v>
      </c>
      <c r="C372" s="338" t="s">
        <v>952</v>
      </c>
      <c r="D372" s="338" t="s">
        <v>95</v>
      </c>
      <c r="E372" s="330">
        <v>40274</v>
      </c>
      <c r="F372" s="331">
        <v>1110</v>
      </c>
      <c r="G372" s="332">
        <v>1</v>
      </c>
      <c r="H372" s="331"/>
      <c r="I372" s="338" t="s">
        <v>396</v>
      </c>
      <c r="J372" s="333" t="s">
        <v>712</v>
      </c>
      <c r="K372" s="333" t="s">
        <v>1142</v>
      </c>
      <c r="L372" s="334" t="s">
        <v>713</v>
      </c>
    </row>
    <row r="373" spans="1:12" s="335" customFormat="1" ht="60" customHeight="1">
      <c r="A373" s="336" t="s">
        <v>289</v>
      </c>
      <c r="B373" s="337" t="s">
        <v>1918</v>
      </c>
      <c r="C373" s="338" t="s">
        <v>922</v>
      </c>
      <c r="D373" s="338" t="s">
        <v>130</v>
      </c>
      <c r="E373" s="330">
        <v>37090</v>
      </c>
      <c r="F373" s="331">
        <v>1240.68</v>
      </c>
      <c r="G373" s="332">
        <v>1</v>
      </c>
      <c r="H373" s="331"/>
      <c r="I373" s="338" t="s">
        <v>396</v>
      </c>
      <c r="J373" s="333" t="s">
        <v>712</v>
      </c>
      <c r="K373" s="334" t="s">
        <v>1142</v>
      </c>
      <c r="L373" s="334" t="s">
        <v>150</v>
      </c>
    </row>
    <row r="374" spans="1:12" s="335" customFormat="1" ht="60" customHeight="1">
      <c r="A374" s="336" t="s">
        <v>831</v>
      </c>
      <c r="B374" s="337" t="s">
        <v>1145</v>
      </c>
      <c r="C374" s="338" t="s">
        <v>144</v>
      </c>
      <c r="D374" s="338" t="s">
        <v>832</v>
      </c>
      <c r="E374" s="330">
        <v>41009</v>
      </c>
      <c r="F374" s="331">
        <v>2380.77</v>
      </c>
      <c r="G374" s="332">
        <v>1</v>
      </c>
      <c r="H374" s="331"/>
      <c r="I374" s="338" t="s">
        <v>395</v>
      </c>
      <c r="J374" s="333" t="s">
        <v>712</v>
      </c>
      <c r="K374" s="334" t="s">
        <v>1142</v>
      </c>
      <c r="L374" s="334" t="s">
        <v>713</v>
      </c>
    </row>
    <row r="375" spans="1:12" s="335" customFormat="1" ht="60" customHeight="1">
      <c r="A375" s="336" t="s">
        <v>251</v>
      </c>
      <c r="B375" s="337" t="s">
        <v>1919</v>
      </c>
      <c r="C375" s="338" t="s">
        <v>952</v>
      </c>
      <c r="D375" s="338" t="s">
        <v>628</v>
      </c>
      <c r="E375" s="330">
        <v>39510</v>
      </c>
      <c r="F375" s="331">
        <v>1183.25</v>
      </c>
      <c r="G375" s="332">
        <v>1</v>
      </c>
      <c r="H375" s="331"/>
      <c r="I375" s="338" t="s">
        <v>396</v>
      </c>
      <c r="J375" s="333" t="s">
        <v>712</v>
      </c>
      <c r="K375" s="334" t="s">
        <v>1142</v>
      </c>
      <c r="L375" s="334" t="s">
        <v>150</v>
      </c>
    </row>
    <row r="376" spans="1:12" s="335" customFormat="1" ht="60" customHeight="1">
      <c r="A376" s="336" t="s">
        <v>434</v>
      </c>
      <c r="B376" s="337" t="s">
        <v>834</v>
      </c>
      <c r="C376" s="338" t="s">
        <v>116</v>
      </c>
      <c r="D376" s="338" t="s">
        <v>1920</v>
      </c>
      <c r="E376" s="330">
        <v>40057</v>
      </c>
      <c r="F376" s="331">
        <v>689.27</v>
      </c>
      <c r="G376" s="332">
        <v>1</v>
      </c>
      <c r="H376" s="331"/>
      <c r="I376" s="338" t="s">
        <v>396</v>
      </c>
      <c r="J376" s="333" t="s">
        <v>712</v>
      </c>
      <c r="K376" s="334" t="s">
        <v>1142</v>
      </c>
      <c r="L376" s="334" t="s">
        <v>150</v>
      </c>
    </row>
    <row r="377" spans="1:12" s="335" customFormat="1" ht="60" customHeight="1">
      <c r="A377" s="336" t="s">
        <v>629</v>
      </c>
      <c r="B377" s="337" t="s">
        <v>1147</v>
      </c>
      <c r="C377" s="338" t="s">
        <v>144</v>
      </c>
      <c r="D377" s="338" t="s">
        <v>130</v>
      </c>
      <c r="E377" s="330">
        <v>40487</v>
      </c>
      <c r="F377" s="331">
        <v>2380.77</v>
      </c>
      <c r="G377" s="332">
        <v>1</v>
      </c>
      <c r="H377" s="331"/>
      <c r="I377" s="341" t="s">
        <v>395</v>
      </c>
      <c r="J377" s="333" t="s">
        <v>712</v>
      </c>
      <c r="K377" s="334" t="s">
        <v>1142</v>
      </c>
      <c r="L377" s="334" t="s">
        <v>150</v>
      </c>
    </row>
    <row r="378" spans="1:12" s="335" customFormat="1" ht="60" customHeight="1">
      <c r="A378" s="336" t="s">
        <v>65</v>
      </c>
      <c r="B378" s="337" t="s">
        <v>1921</v>
      </c>
      <c r="C378" s="338" t="s">
        <v>922</v>
      </c>
      <c r="D378" s="338" t="s">
        <v>138</v>
      </c>
      <c r="E378" s="330">
        <v>38988</v>
      </c>
      <c r="F378" s="331">
        <v>1239.6500000000001</v>
      </c>
      <c r="G378" s="332">
        <v>1</v>
      </c>
      <c r="H378" s="331"/>
      <c r="I378" s="341" t="s">
        <v>396</v>
      </c>
      <c r="J378" s="333" t="s">
        <v>712</v>
      </c>
      <c r="K378" s="334" t="s">
        <v>1142</v>
      </c>
      <c r="L378" s="334" t="s">
        <v>150</v>
      </c>
    </row>
    <row r="379" spans="1:12" s="335" customFormat="1" ht="60" customHeight="1">
      <c r="A379" s="336" t="s">
        <v>1491</v>
      </c>
      <c r="B379" s="337" t="s">
        <v>1921</v>
      </c>
      <c r="C379" s="338" t="s">
        <v>927</v>
      </c>
      <c r="D379" s="338" t="s">
        <v>138</v>
      </c>
      <c r="E379" s="330">
        <v>42563</v>
      </c>
      <c r="F379" s="331">
        <v>1078.4000000000001</v>
      </c>
      <c r="G379" s="332">
        <v>1</v>
      </c>
      <c r="H379" s="331"/>
      <c r="I379" s="341" t="s">
        <v>396</v>
      </c>
      <c r="J379" s="333" t="s">
        <v>712</v>
      </c>
      <c r="K379" s="334" t="s">
        <v>1142</v>
      </c>
      <c r="L379" s="334" t="s">
        <v>713</v>
      </c>
    </row>
    <row r="380" spans="1:12" s="335" customFormat="1" ht="60" customHeight="1">
      <c r="A380" s="336" t="s">
        <v>604</v>
      </c>
      <c r="B380" s="337" t="s">
        <v>1922</v>
      </c>
      <c r="C380" s="338" t="s">
        <v>922</v>
      </c>
      <c r="D380" s="338" t="s">
        <v>605</v>
      </c>
      <c r="E380" s="330">
        <v>40819</v>
      </c>
      <c r="F380" s="331">
        <v>1240.68</v>
      </c>
      <c r="G380" s="332">
        <v>1</v>
      </c>
      <c r="H380" s="331"/>
      <c r="I380" s="341" t="s">
        <v>396</v>
      </c>
      <c r="J380" s="333" t="s">
        <v>712</v>
      </c>
      <c r="K380" s="334" t="s">
        <v>1142</v>
      </c>
      <c r="L380" s="334" t="s">
        <v>713</v>
      </c>
    </row>
    <row r="381" spans="1:12" s="335" customFormat="1" ht="60" customHeight="1">
      <c r="A381" s="336" t="s">
        <v>1492</v>
      </c>
      <c r="B381" s="337" t="s">
        <v>1923</v>
      </c>
      <c r="C381" s="338" t="s">
        <v>1078</v>
      </c>
      <c r="D381" s="338" t="s">
        <v>1493</v>
      </c>
      <c r="E381" s="330">
        <v>42563</v>
      </c>
      <c r="F381" s="331">
        <v>946.59</v>
      </c>
      <c r="G381" s="332">
        <v>1</v>
      </c>
      <c r="H381" s="331"/>
      <c r="I381" s="395" t="s">
        <v>396</v>
      </c>
      <c r="J381" s="333" t="s">
        <v>712</v>
      </c>
      <c r="K381" s="334" t="s">
        <v>1142</v>
      </c>
      <c r="L381" s="334" t="s">
        <v>713</v>
      </c>
    </row>
    <row r="382" spans="1:12" s="335" customFormat="1" ht="60" customHeight="1">
      <c r="A382" s="336" t="s">
        <v>1495</v>
      </c>
      <c r="B382" s="337" t="s">
        <v>1923</v>
      </c>
      <c r="C382" s="338" t="s">
        <v>1078</v>
      </c>
      <c r="D382" s="338" t="s">
        <v>95</v>
      </c>
      <c r="E382" s="330">
        <v>42563</v>
      </c>
      <c r="F382" s="331">
        <v>946.59</v>
      </c>
      <c r="G382" s="332">
        <v>1</v>
      </c>
      <c r="H382" s="331"/>
      <c r="I382" s="395" t="s">
        <v>396</v>
      </c>
      <c r="J382" s="334" t="s">
        <v>712</v>
      </c>
      <c r="K382" s="334" t="s">
        <v>1142</v>
      </c>
      <c r="L382" s="334" t="s">
        <v>713</v>
      </c>
    </row>
    <row r="383" spans="1:12" s="335" customFormat="1" ht="60" customHeight="1">
      <c r="A383" s="336" t="s">
        <v>1497</v>
      </c>
      <c r="B383" s="337" t="s">
        <v>1923</v>
      </c>
      <c r="C383" s="338" t="s">
        <v>1078</v>
      </c>
      <c r="D383" s="338" t="s">
        <v>162</v>
      </c>
      <c r="E383" s="330">
        <v>42563</v>
      </c>
      <c r="F383" s="331">
        <v>946.59</v>
      </c>
      <c r="G383" s="332">
        <v>1</v>
      </c>
      <c r="H383" s="331"/>
      <c r="I383" s="396" t="s">
        <v>396</v>
      </c>
      <c r="J383" s="333" t="s">
        <v>712</v>
      </c>
      <c r="K383" s="334" t="s">
        <v>1142</v>
      </c>
      <c r="L383" s="334" t="s">
        <v>713</v>
      </c>
    </row>
    <row r="384" spans="1:12" s="335" customFormat="1" ht="60" customHeight="1">
      <c r="A384" s="336" t="s">
        <v>1499</v>
      </c>
      <c r="B384" s="337" t="s">
        <v>1923</v>
      </c>
      <c r="C384" s="338" t="s">
        <v>112</v>
      </c>
      <c r="D384" s="338" t="s">
        <v>92</v>
      </c>
      <c r="E384" s="330">
        <v>42563</v>
      </c>
      <c r="F384" s="331">
        <v>741.11</v>
      </c>
      <c r="G384" s="332">
        <v>1</v>
      </c>
      <c r="H384" s="331"/>
      <c r="I384" s="395" t="s">
        <v>396</v>
      </c>
      <c r="J384" s="334" t="s">
        <v>712</v>
      </c>
      <c r="K384" s="334" t="s">
        <v>1142</v>
      </c>
      <c r="L384" s="334" t="s">
        <v>713</v>
      </c>
    </row>
    <row r="385" spans="1:12" s="335" customFormat="1" ht="60" customHeight="1">
      <c r="A385" s="339" t="s">
        <v>1501</v>
      </c>
      <c r="B385" s="340" t="s">
        <v>1923</v>
      </c>
      <c r="C385" s="338" t="s">
        <v>110</v>
      </c>
      <c r="D385" s="338" t="s">
        <v>437</v>
      </c>
      <c r="E385" s="330">
        <v>42563</v>
      </c>
      <c r="F385" s="331">
        <v>815.02</v>
      </c>
      <c r="G385" s="332">
        <v>1</v>
      </c>
      <c r="H385" s="331"/>
      <c r="I385" s="396" t="s">
        <v>396</v>
      </c>
      <c r="J385" s="333" t="s">
        <v>712</v>
      </c>
      <c r="K385" s="334" t="s">
        <v>1142</v>
      </c>
      <c r="L385" s="334" t="s">
        <v>150</v>
      </c>
    </row>
    <row r="386" spans="1:12" s="335" customFormat="1" ht="60" customHeight="1">
      <c r="A386" s="339" t="s">
        <v>1504</v>
      </c>
      <c r="B386" s="337" t="s">
        <v>1923</v>
      </c>
      <c r="C386" s="341" t="s">
        <v>1078</v>
      </c>
      <c r="D386" s="341" t="s">
        <v>92</v>
      </c>
      <c r="E386" s="330">
        <v>42576</v>
      </c>
      <c r="F386" s="342">
        <v>946.59</v>
      </c>
      <c r="G386" s="332">
        <v>1</v>
      </c>
      <c r="H386" s="342"/>
      <c r="I386" s="395" t="s">
        <v>396</v>
      </c>
      <c r="J386" s="393" t="s">
        <v>712</v>
      </c>
      <c r="K386" s="344" t="s">
        <v>1142</v>
      </c>
      <c r="L386" s="344" t="s">
        <v>713</v>
      </c>
    </row>
    <row r="387" spans="1:12" s="335" customFormat="1" ht="60" customHeight="1">
      <c r="A387" s="336" t="s">
        <v>1483</v>
      </c>
      <c r="B387" s="337" t="s">
        <v>2116</v>
      </c>
      <c r="C387" s="338" t="s">
        <v>2013</v>
      </c>
      <c r="D387" s="338" t="s">
        <v>1485</v>
      </c>
      <c r="E387" s="330">
        <v>42347</v>
      </c>
      <c r="F387" s="331">
        <v>1852.5</v>
      </c>
      <c r="G387" s="332">
        <v>1</v>
      </c>
      <c r="H387" s="331"/>
      <c r="I387" s="347" t="s">
        <v>395</v>
      </c>
      <c r="J387" s="333" t="s">
        <v>1896</v>
      </c>
      <c r="K387" s="334" t="s">
        <v>1142</v>
      </c>
      <c r="L387" s="334" t="s">
        <v>150</v>
      </c>
    </row>
    <row r="388" spans="1:12" s="335" customFormat="1" ht="60" customHeight="1">
      <c r="A388" s="336" t="s">
        <v>1487</v>
      </c>
      <c r="B388" s="337" t="s">
        <v>1923</v>
      </c>
      <c r="C388" s="338" t="s">
        <v>1660</v>
      </c>
      <c r="D388" s="338" t="s">
        <v>2014</v>
      </c>
      <c r="E388" s="330">
        <v>42347</v>
      </c>
      <c r="F388" s="331">
        <v>1500</v>
      </c>
      <c r="G388" s="332">
        <v>1</v>
      </c>
      <c r="H388" s="331"/>
      <c r="I388" s="347" t="s">
        <v>395</v>
      </c>
      <c r="J388" s="333" t="s">
        <v>1896</v>
      </c>
      <c r="K388" s="334" t="s">
        <v>1142</v>
      </c>
      <c r="L388" s="334" t="s">
        <v>713</v>
      </c>
    </row>
    <row r="389" spans="1:12" s="335" customFormat="1" ht="60" customHeight="1">
      <c r="A389" s="336" t="s">
        <v>1490</v>
      </c>
      <c r="B389" s="337" t="s">
        <v>1923</v>
      </c>
      <c r="C389" s="338" t="s">
        <v>1660</v>
      </c>
      <c r="D389" s="338" t="s">
        <v>130</v>
      </c>
      <c r="E389" s="330">
        <v>42347</v>
      </c>
      <c r="F389" s="331">
        <v>1500</v>
      </c>
      <c r="G389" s="332">
        <v>1</v>
      </c>
      <c r="H389" s="331"/>
      <c r="I389" s="338" t="s">
        <v>395</v>
      </c>
      <c r="J389" s="333" t="s">
        <v>1896</v>
      </c>
      <c r="K389" s="334" t="s">
        <v>1142</v>
      </c>
      <c r="L389" s="334" t="s">
        <v>713</v>
      </c>
    </row>
    <row r="390" spans="1:12" s="335" customFormat="1" ht="60" customHeight="1">
      <c r="A390" s="336" t="s">
        <v>1924</v>
      </c>
      <c r="B390" s="337" t="s">
        <v>1925</v>
      </c>
      <c r="C390" s="338" t="s">
        <v>1660</v>
      </c>
      <c r="D390" s="338" t="s">
        <v>1203</v>
      </c>
      <c r="E390" s="330">
        <v>40057</v>
      </c>
      <c r="F390" s="331">
        <v>1575.32</v>
      </c>
      <c r="G390" s="332">
        <v>1</v>
      </c>
      <c r="H390" s="331"/>
      <c r="I390" s="338" t="s">
        <v>396</v>
      </c>
      <c r="J390" s="333" t="s">
        <v>712</v>
      </c>
      <c r="K390" s="334" t="s">
        <v>1142</v>
      </c>
      <c r="L390" s="334" t="s">
        <v>150</v>
      </c>
    </row>
    <row r="391" spans="1:12" s="335" customFormat="1" ht="60" customHeight="1">
      <c r="A391" s="336" t="s">
        <v>1926</v>
      </c>
      <c r="B391" s="337" t="s">
        <v>1927</v>
      </c>
      <c r="C391" s="338" t="s">
        <v>927</v>
      </c>
      <c r="D391" s="338" t="s">
        <v>92</v>
      </c>
      <c r="E391" s="330">
        <v>42563</v>
      </c>
      <c r="F391" s="372">
        <v>1078.4000000000001</v>
      </c>
      <c r="G391" s="332">
        <v>1</v>
      </c>
      <c r="H391" s="332"/>
      <c r="I391" s="396" t="s">
        <v>396</v>
      </c>
      <c r="J391" s="334" t="s">
        <v>712</v>
      </c>
      <c r="K391" s="334" t="s">
        <v>1142</v>
      </c>
      <c r="L391" s="334" t="s">
        <v>713</v>
      </c>
    </row>
    <row r="392" spans="1:12" s="335" customFormat="1" ht="60" customHeight="1">
      <c r="A392" s="336" t="s">
        <v>431</v>
      </c>
      <c r="B392" s="337" t="s">
        <v>1150</v>
      </c>
      <c r="C392" s="338" t="s">
        <v>187</v>
      </c>
      <c r="D392" s="338" t="s">
        <v>430</v>
      </c>
      <c r="E392" s="330">
        <v>40007</v>
      </c>
      <c r="F392" s="331">
        <v>3174.76</v>
      </c>
      <c r="G392" s="332">
        <v>1</v>
      </c>
      <c r="H392" s="331"/>
      <c r="I392" s="338" t="s">
        <v>395</v>
      </c>
      <c r="J392" s="333" t="s">
        <v>712</v>
      </c>
      <c r="K392" s="334" t="s">
        <v>432</v>
      </c>
      <c r="L392" s="334" t="s">
        <v>150</v>
      </c>
    </row>
    <row r="393" spans="1:12" s="335" customFormat="1" ht="60" customHeight="1">
      <c r="A393" s="336" t="s">
        <v>1929</v>
      </c>
      <c r="B393" s="337" t="s">
        <v>185</v>
      </c>
      <c r="C393" s="338" t="s">
        <v>1078</v>
      </c>
      <c r="D393" s="338" t="s">
        <v>2117</v>
      </c>
      <c r="E393" s="330">
        <v>43206</v>
      </c>
      <c r="F393" s="331">
        <v>846.59</v>
      </c>
      <c r="G393" s="332">
        <v>1</v>
      </c>
      <c r="H393" s="331"/>
      <c r="I393" s="338" t="s">
        <v>398</v>
      </c>
      <c r="J393" s="380" t="s">
        <v>2051</v>
      </c>
      <c r="K393" s="334" t="s">
        <v>432</v>
      </c>
      <c r="L393" s="334" t="s">
        <v>150</v>
      </c>
    </row>
    <row r="394" spans="1:12" s="335" customFormat="1" ht="60" customHeight="1">
      <c r="A394" s="336" t="s">
        <v>486</v>
      </c>
      <c r="B394" s="337" t="s">
        <v>631</v>
      </c>
      <c r="C394" s="338" t="s">
        <v>116</v>
      </c>
      <c r="D394" s="338" t="s">
        <v>95</v>
      </c>
      <c r="E394" s="330">
        <v>40301</v>
      </c>
      <c r="F394" s="331">
        <v>689.27</v>
      </c>
      <c r="G394" s="332">
        <v>1</v>
      </c>
      <c r="H394" s="331"/>
      <c r="I394" s="338" t="s">
        <v>396</v>
      </c>
      <c r="J394" s="333" t="s">
        <v>712</v>
      </c>
      <c r="K394" s="334" t="s">
        <v>432</v>
      </c>
      <c r="L394" s="334" t="s">
        <v>150</v>
      </c>
    </row>
    <row r="395" spans="1:12" s="335" customFormat="1" ht="60" customHeight="1">
      <c r="A395" s="339" t="s">
        <v>485</v>
      </c>
      <c r="B395" s="337" t="s">
        <v>1509</v>
      </c>
      <c r="C395" s="338" t="s">
        <v>136</v>
      </c>
      <c r="D395" s="338" t="s">
        <v>16</v>
      </c>
      <c r="E395" s="330">
        <v>40193</v>
      </c>
      <c r="F395" s="331">
        <v>2645.64</v>
      </c>
      <c r="G395" s="332">
        <v>3</v>
      </c>
      <c r="H395" s="331">
        <f>2645.64*0.9</f>
        <v>2381.076</v>
      </c>
      <c r="I395" s="338" t="s">
        <v>395</v>
      </c>
      <c r="J395" s="333" t="s">
        <v>712</v>
      </c>
      <c r="K395" s="334" t="s">
        <v>432</v>
      </c>
      <c r="L395" s="334" t="s">
        <v>150</v>
      </c>
    </row>
    <row r="396" spans="1:12" s="335" customFormat="1" ht="60" customHeight="1">
      <c r="A396" s="350" t="s">
        <v>842</v>
      </c>
      <c r="B396" s="337" t="s">
        <v>1511</v>
      </c>
      <c r="C396" s="338" t="s">
        <v>922</v>
      </c>
      <c r="D396" s="338" t="s">
        <v>1016</v>
      </c>
      <c r="E396" s="330">
        <v>41281</v>
      </c>
      <c r="F396" s="331">
        <v>1240.68</v>
      </c>
      <c r="G396" s="332">
        <v>1</v>
      </c>
      <c r="H396" s="331"/>
      <c r="I396" s="329" t="s">
        <v>396</v>
      </c>
      <c r="J396" s="333" t="s">
        <v>712</v>
      </c>
      <c r="K396" s="334" t="s">
        <v>432</v>
      </c>
      <c r="L396" s="334" t="s">
        <v>713</v>
      </c>
    </row>
    <row r="397" spans="1:12" s="335" customFormat="1" ht="60" customHeight="1">
      <c r="A397" s="336" t="s">
        <v>1162</v>
      </c>
      <c r="B397" s="337" t="s">
        <v>1933</v>
      </c>
      <c r="C397" s="338" t="s">
        <v>1660</v>
      </c>
      <c r="D397" s="338" t="s">
        <v>619</v>
      </c>
      <c r="E397" s="330">
        <v>40301</v>
      </c>
      <c r="F397" s="331">
        <v>1595</v>
      </c>
      <c r="G397" s="332">
        <v>3</v>
      </c>
      <c r="H397" s="331">
        <f>1595*0.9</f>
        <v>1435.5</v>
      </c>
      <c r="I397" s="338" t="s">
        <v>396</v>
      </c>
      <c r="J397" s="333" t="s">
        <v>712</v>
      </c>
      <c r="K397" s="334" t="s">
        <v>432</v>
      </c>
      <c r="L397" s="334" t="s">
        <v>150</v>
      </c>
    </row>
    <row r="398" spans="1:12" s="335" customFormat="1" ht="60" customHeight="1">
      <c r="A398" s="336" t="s">
        <v>1513</v>
      </c>
      <c r="B398" s="337" t="s">
        <v>1511</v>
      </c>
      <c r="C398" s="338" t="s">
        <v>922</v>
      </c>
      <c r="D398" s="338" t="s">
        <v>1514</v>
      </c>
      <c r="E398" s="330">
        <v>42401</v>
      </c>
      <c r="F398" s="331">
        <v>1240.68</v>
      </c>
      <c r="G398" s="332">
        <v>1</v>
      </c>
      <c r="H398" s="331"/>
      <c r="I398" s="329" t="s">
        <v>396</v>
      </c>
      <c r="J398" s="333" t="s">
        <v>712</v>
      </c>
      <c r="K398" s="334" t="s">
        <v>432</v>
      </c>
      <c r="L398" s="334" t="s">
        <v>150</v>
      </c>
    </row>
    <row r="399" spans="1:12" s="335" customFormat="1" ht="60" customHeight="1">
      <c r="A399" s="336" t="s">
        <v>429</v>
      </c>
      <c r="B399" s="337" t="s">
        <v>1154</v>
      </c>
      <c r="C399" s="338" t="s">
        <v>1660</v>
      </c>
      <c r="D399" s="338" t="s">
        <v>103</v>
      </c>
      <c r="E399" s="330">
        <v>40042</v>
      </c>
      <c r="F399" s="331">
        <v>1595</v>
      </c>
      <c r="G399" s="332">
        <v>1</v>
      </c>
      <c r="H399" s="331"/>
      <c r="I399" s="338" t="s">
        <v>396</v>
      </c>
      <c r="J399" s="333" t="s">
        <v>712</v>
      </c>
      <c r="K399" s="334" t="s">
        <v>432</v>
      </c>
      <c r="L399" s="334" t="s">
        <v>150</v>
      </c>
    </row>
    <row r="400" spans="1:12" s="335" customFormat="1" ht="60" customHeight="1">
      <c r="A400" s="336" t="s">
        <v>837</v>
      </c>
      <c r="B400" s="337" t="s">
        <v>1156</v>
      </c>
      <c r="C400" s="338" t="s">
        <v>194</v>
      </c>
      <c r="D400" s="338" t="s">
        <v>16</v>
      </c>
      <c r="E400" s="330">
        <v>41009</v>
      </c>
      <c r="F400" s="331">
        <v>2909.9</v>
      </c>
      <c r="G400" s="332">
        <v>5</v>
      </c>
      <c r="H400" s="331">
        <f>2909.9*0.8</f>
        <v>2327.92</v>
      </c>
      <c r="I400" s="338" t="s">
        <v>395</v>
      </c>
      <c r="J400" s="333" t="s">
        <v>712</v>
      </c>
      <c r="K400" s="334" t="s">
        <v>432</v>
      </c>
      <c r="L400" s="334" t="s">
        <v>150</v>
      </c>
    </row>
    <row r="401" spans="1:12" s="335" customFormat="1" ht="60" customHeight="1">
      <c r="A401" s="336" t="s">
        <v>1151</v>
      </c>
      <c r="B401" s="337" t="s">
        <v>2118</v>
      </c>
      <c r="C401" s="396" t="s">
        <v>134</v>
      </c>
      <c r="D401" s="396" t="s">
        <v>92</v>
      </c>
      <c r="E401" s="397">
        <v>42213</v>
      </c>
      <c r="F401" s="398">
        <v>621.72</v>
      </c>
      <c r="G401" s="332">
        <v>1</v>
      </c>
      <c r="H401" s="398"/>
      <c r="I401" s="396" t="s">
        <v>396</v>
      </c>
      <c r="J401" s="399" t="s">
        <v>712</v>
      </c>
      <c r="K401" s="400" t="s">
        <v>432</v>
      </c>
      <c r="L401" s="400" t="s">
        <v>150</v>
      </c>
    </row>
    <row r="402" spans="1:12" s="335" customFormat="1" ht="60" customHeight="1">
      <c r="A402" s="336" t="s">
        <v>1157</v>
      </c>
      <c r="B402" s="337" t="s">
        <v>1928</v>
      </c>
      <c r="C402" s="338" t="s">
        <v>927</v>
      </c>
      <c r="D402" s="338" t="s">
        <v>511</v>
      </c>
      <c r="E402" s="330">
        <v>42037</v>
      </c>
      <c r="F402" s="331">
        <v>1078.4000000000001</v>
      </c>
      <c r="G402" s="332">
        <v>1</v>
      </c>
      <c r="H402" s="331"/>
      <c r="I402" s="338" t="s">
        <v>396</v>
      </c>
      <c r="J402" s="333" t="s">
        <v>712</v>
      </c>
      <c r="K402" s="334" t="s">
        <v>432</v>
      </c>
      <c r="L402" s="334" t="s">
        <v>150</v>
      </c>
    </row>
    <row r="403" spans="1:12" s="335" customFormat="1" ht="60" customHeight="1">
      <c r="A403" s="336" t="s">
        <v>85</v>
      </c>
      <c r="B403" s="337" t="s">
        <v>1928</v>
      </c>
      <c r="C403" s="338" t="s">
        <v>116</v>
      </c>
      <c r="D403" s="338" t="s">
        <v>92</v>
      </c>
      <c r="E403" s="330">
        <v>38899</v>
      </c>
      <c r="F403" s="331">
        <v>689.27</v>
      </c>
      <c r="G403" s="332">
        <v>1</v>
      </c>
      <c r="H403" s="331"/>
      <c r="I403" s="338" t="s">
        <v>396</v>
      </c>
      <c r="J403" s="333" t="s">
        <v>712</v>
      </c>
      <c r="K403" s="334" t="s">
        <v>432</v>
      </c>
      <c r="L403" s="334" t="s">
        <v>150</v>
      </c>
    </row>
    <row r="404" spans="1:12" s="335" customFormat="1" ht="60" customHeight="1">
      <c r="A404" s="336" t="s">
        <v>249</v>
      </c>
      <c r="B404" s="337" t="s">
        <v>1931</v>
      </c>
      <c r="C404" s="338" t="s">
        <v>952</v>
      </c>
      <c r="D404" s="338" t="s">
        <v>103</v>
      </c>
      <c r="E404" s="330">
        <v>39553</v>
      </c>
      <c r="F404" s="331">
        <v>1110</v>
      </c>
      <c r="G404" s="332">
        <v>3</v>
      </c>
      <c r="H404" s="331">
        <f>1110*0.9</f>
        <v>999</v>
      </c>
      <c r="I404" s="338" t="s">
        <v>396</v>
      </c>
      <c r="J404" s="333" t="s">
        <v>712</v>
      </c>
      <c r="K404" s="334" t="s">
        <v>432</v>
      </c>
      <c r="L404" s="334" t="s">
        <v>150</v>
      </c>
    </row>
    <row r="405" spans="1:12" s="335" customFormat="1" ht="60" customHeight="1">
      <c r="A405" s="336" t="s">
        <v>840</v>
      </c>
      <c r="B405" s="337" t="s">
        <v>1932</v>
      </c>
      <c r="C405" s="338" t="s">
        <v>110</v>
      </c>
      <c r="D405" s="338" t="s">
        <v>92</v>
      </c>
      <c r="E405" s="330">
        <v>39309</v>
      </c>
      <c r="F405" s="331">
        <v>815.02</v>
      </c>
      <c r="G405" s="332">
        <v>1</v>
      </c>
      <c r="H405" s="331"/>
      <c r="I405" s="338" t="s">
        <v>396</v>
      </c>
      <c r="J405" s="333" t="s">
        <v>712</v>
      </c>
      <c r="K405" s="334" t="s">
        <v>432</v>
      </c>
      <c r="L405" s="334" t="s">
        <v>150</v>
      </c>
    </row>
    <row r="406" spans="1:12" s="335" customFormat="1" ht="60" customHeight="1">
      <c r="A406" s="336" t="s">
        <v>484</v>
      </c>
      <c r="B406" s="337" t="s">
        <v>1931</v>
      </c>
      <c r="C406" s="338" t="s">
        <v>927</v>
      </c>
      <c r="D406" s="338" t="s">
        <v>331</v>
      </c>
      <c r="E406" s="330">
        <v>40301</v>
      </c>
      <c r="F406" s="331">
        <v>1078.4000000000001</v>
      </c>
      <c r="G406" s="332">
        <v>1</v>
      </c>
      <c r="H406" s="331"/>
      <c r="I406" s="338" t="s">
        <v>396</v>
      </c>
      <c r="J406" s="333" t="s">
        <v>712</v>
      </c>
      <c r="K406" s="334" t="s">
        <v>432</v>
      </c>
      <c r="L406" s="334" t="s">
        <v>713</v>
      </c>
    </row>
    <row r="407" spans="1:12" s="335" customFormat="1" ht="60" customHeight="1">
      <c r="A407" s="336" t="s">
        <v>1161</v>
      </c>
      <c r="B407" s="337" t="s">
        <v>2119</v>
      </c>
      <c r="C407" s="338" t="s">
        <v>927</v>
      </c>
      <c r="D407" s="338" t="s">
        <v>518</v>
      </c>
      <c r="E407" s="330">
        <v>42051</v>
      </c>
      <c r="F407" s="331">
        <v>1078.4000000000001</v>
      </c>
      <c r="G407" s="332">
        <v>1</v>
      </c>
      <c r="H407" s="331"/>
      <c r="I407" s="338" t="s">
        <v>396</v>
      </c>
      <c r="J407" s="333" t="s">
        <v>712</v>
      </c>
      <c r="K407" s="334" t="s">
        <v>432</v>
      </c>
      <c r="L407" s="334" t="s">
        <v>150</v>
      </c>
    </row>
    <row r="408" spans="1:12" s="335" customFormat="1" ht="60" customHeight="1">
      <c r="A408" s="336" t="s">
        <v>1934</v>
      </c>
      <c r="B408" s="337" t="s">
        <v>1935</v>
      </c>
      <c r="C408" s="338" t="s">
        <v>922</v>
      </c>
      <c r="D408" s="338" t="s">
        <v>95</v>
      </c>
      <c r="E408" s="330">
        <v>39755</v>
      </c>
      <c r="F408" s="331">
        <v>1291.1500000000001</v>
      </c>
      <c r="G408" s="332">
        <v>1</v>
      </c>
      <c r="H408" s="331"/>
      <c r="I408" s="338" t="s">
        <v>396</v>
      </c>
      <c r="J408" s="333" t="s">
        <v>712</v>
      </c>
      <c r="K408" s="334" t="s">
        <v>432</v>
      </c>
      <c r="L408" s="334" t="s">
        <v>150</v>
      </c>
    </row>
    <row r="409" spans="1:12" s="335" customFormat="1" ht="60" customHeight="1">
      <c r="A409" s="336" t="s">
        <v>836</v>
      </c>
      <c r="B409" s="337" t="s">
        <v>1936</v>
      </c>
      <c r="C409" s="338" t="s">
        <v>1078</v>
      </c>
      <c r="D409" s="338" t="s">
        <v>16</v>
      </c>
      <c r="E409" s="330">
        <v>41212</v>
      </c>
      <c r="F409" s="331">
        <v>946.59</v>
      </c>
      <c r="G409" s="332">
        <v>1</v>
      </c>
      <c r="H409" s="331"/>
      <c r="I409" s="338" t="s">
        <v>396</v>
      </c>
      <c r="J409" s="333" t="s">
        <v>712</v>
      </c>
      <c r="K409" s="334" t="s">
        <v>432</v>
      </c>
      <c r="L409" s="334" t="s">
        <v>150</v>
      </c>
    </row>
    <row r="410" spans="1:12" s="335" customFormat="1" ht="60" customHeight="1">
      <c r="A410" s="336" t="s">
        <v>444</v>
      </c>
      <c r="B410" s="337" t="s">
        <v>1936</v>
      </c>
      <c r="C410" s="329" t="s">
        <v>1660</v>
      </c>
      <c r="D410" s="338" t="s">
        <v>200</v>
      </c>
      <c r="E410" s="330">
        <v>40008</v>
      </c>
      <c r="F410" s="331">
        <v>1500</v>
      </c>
      <c r="G410" s="332">
        <v>1</v>
      </c>
      <c r="H410" s="331"/>
      <c r="I410" s="338" t="s">
        <v>396</v>
      </c>
      <c r="J410" s="333" t="s">
        <v>712</v>
      </c>
      <c r="K410" s="334" t="s">
        <v>432</v>
      </c>
      <c r="L410" s="334" t="s">
        <v>150</v>
      </c>
    </row>
    <row r="411" spans="1:12" s="335" customFormat="1" ht="60" customHeight="1">
      <c r="A411" s="339" t="s">
        <v>335</v>
      </c>
      <c r="B411" s="337" t="s">
        <v>1936</v>
      </c>
      <c r="C411" s="338" t="s">
        <v>1701</v>
      </c>
      <c r="D411" s="338" t="s">
        <v>1061</v>
      </c>
      <c r="E411" s="330">
        <v>34439</v>
      </c>
      <c r="F411" s="331">
        <v>1373.12</v>
      </c>
      <c r="G411" s="332">
        <v>1</v>
      </c>
      <c r="H411" s="331"/>
      <c r="I411" s="338" t="s">
        <v>396</v>
      </c>
      <c r="J411" s="333" t="s">
        <v>712</v>
      </c>
      <c r="K411" s="334" t="s">
        <v>432</v>
      </c>
      <c r="L411" s="334" t="s">
        <v>150</v>
      </c>
    </row>
    <row r="412" spans="1:12" s="335" customFormat="1" ht="60" customHeight="1">
      <c r="A412" s="339" t="s">
        <v>241</v>
      </c>
      <c r="B412" s="337" t="s">
        <v>1937</v>
      </c>
      <c r="C412" s="338" t="s">
        <v>112</v>
      </c>
      <c r="D412" s="338" t="s">
        <v>242</v>
      </c>
      <c r="E412" s="330">
        <v>39265</v>
      </c>
      <c r="F412" s="331">
        <v>750</v>
      </c>
      <c r="G412" s="332">
        <v>1</v>
      </c>
      <c r="H412" s="331"/>
      <c r="I412" s="338" t="s">
        <v>396</v>
      </c>
      <c r="J412" s="333" t="s">
        <v>712</v>
      </c>
      <c r="K412" s="334" t="s">
        <v>432</v>
      </c>
      <c r="L412" s="334" t="s">
        <v>713</v>
      </c>
    </row>
    <row r="413" spans="1:12" s="335" customFormat="1" ht="60" customHeight="1">
      <c r="A413" s="339" t="s">
        <v>296</v>
      </c>
      <c r="B413" s="337" t="s">
        <v>1937</v>
      </c>
      <c r="C413" s="338" t="s">
        <v>134</v>
      </c>
      <c r="D413" s="338" t="s">
        <v>92</v>
      </c>
      <c r="E413" s="330">
        <v>38953</v>
      </c>
      <c r="F413" s="331">
        <v>480</v>
      </c>
      <c r="G413" s="332">
        <v>1</v>
      </c>
      <c r="H413" s="331"/>
      <c r="I413" s="338" t="s">
        <v>396</v>
      </c>
      <c r="J413" s="333" t="s">
        <v>712</v>
      </c>
      <c r="K413" s="334" t="s">
        <v>432</v>
      </c>
      <c r="L413" s="334" t="s">
        <v>713</v>
      </c>
    </row>
    <row r="414" spans="1:12" s="335" customFormat="1" ht="60" customHeight="1">
      <c r="A414" s="339" t="s">
        <v>303</v>
      </c>
      <c r="B414" s="337" t="s">
        <v>1938</v>
      </c>
      <c r="C414" s="338" t="s">
        <v>1078</v>
      </c>
      <c r="D414" s="338" t="s">
        <v>16</v>
      </c>
      <c r="E414" s="330">
        <v>39328</v>
      </c>
      <c r="F414" s="331">
        <v>946.59</v>
      </c>
      <c r="G414" s="332">
        <v>1</v>
      </c>
      <c r="H414" s="331"/>
      <c r="I414" s="338" t="s">
        <v>396</v>
      </c>
      <c r="J414" s="333" t="s">
        <v>712</v>
      </c>
      <c r="K414" s="334" t="s">
        <v>432</v>
      </c>
      <c r="L414" s="334" t="s">
        <v>150</v>
      </c>
    </row>
    <row r="415" spans="1:12" s="335" customFormat="1" ht="60" customHeight="1">
      <c r="A415" s="339" t="s">
        <v>868</v>
      </c>
      <c r="B415" s="337" t="s">
        <v>1939</v>
      </c>
      <c r="C415" s="338" t="s">
        <v>930</v>
      </c>
      <c r="D415" s="338" t="s">
        <v>869</v>
      </c>
      <c r="E415" s="330">
        <v>40913</v>
      </c>
      <c r="F415" s="331">
        <v>1377.5</v>
      </c>
      <c r="G415" s="332">
        <v>1</v>
      </c>
      <c r="H415" s="331"/>
      <c r="I415" s="329" t="s">
        <v>396</v>
      </c>
      <c r="J415" s="333" t="s">
        <v>712</v>
      </c>
      <c r="K415" s="334" t="s">
        <v>432</v>
      </c>
      <c r="L415" s="334" t="s">
        <v>150</v>
      </c>
    </row>
    <row r="416" spans="1:12" s="335" customFormat="1" ht="60" customHeight="1">
      <c r="A416" s="339" t="s">
        <v>632</v>
      </c>
      <c r="B416" s="337" t="s">
        <v>2120</v>
      </c>
      <c r="C416" s="338" t="s">
        <v>136</v>
      </c>
      <c r="D416" s="338" t="s">
        <v>634</v>
      </c>
      <c r="E416" s="330">
        <v>40805</v>
      </c>
      <c r="F416" s="331">
        <v>2500</v>
      </c>
      <c r="G416" s="332">
        <v>1</v>
      </c>
      <c r="H416" s="331"/>
      <c r="I416" s="338" t="s">
        <v>395</v>
      </c>
      <c r="J416" s="333" t="s">
        <v>712</v>
      </c>
      <c r="K416" s="334" t="s">
        <v>843</v>
      </c>
      <c r="L416" s="334" t="s">
        <v>713</v>
      </c>
    </row>
    <row r="417" spans="1:12" s="335" customFormat="1" ht="60" customHeight="1">
      <c r="A417" s="339" t="s">
        <v>635</v>
      </c>
      <c r="B417" s="337" t="s">
        <v>636</v>
      </c>
      <c r="C417" s="338" t="s">
        <v>922</v>
      </c>
      <c r="D417" s="338" t="s">
        <v>1005</v>
      </c>
      <c r="E417" s="330">
        <v>40805</v>
      </c>
      <c r="F417" s="331">
        <v>1240.68</v>
      </c>
      <c r="G417" s="332">
        <v>1</v>
      </c>
      <c r="H417" s="331"/>
      <c r="I417" s="338" t="s">
        <v>396</v>
      </c>
      <c r="J417" s="333" t="s">
        <v>712</v>
      </c>
      <c r="K417" s="334" t="s">
        <v>843</v>
      </c>
      <c r="L417" s="334" t="s">
        <v>150</v>
      </c>
    </row>
    <row r="418" spans="1:12" s="335" customFormat="1" ht="60" customHeight="1">
      <c r="A418" s="339" t="s">
        <v>1940</v>
      </c>
      <c r="B418" s="337" t="s">
        <v>1941</v>
      </c>
      <c r="C418" s="338" t="s">
        <v>154</v>
      </c>
      <c r="D418" s="338" t="s">
        <v>2121</v>
      </c>
      <c r="E418" s="330">
        <v>43265</v>
      </c>
      <c r="F418" s="331">
        <v>888.29</v>
      </c>
      <c r="G418" s="332">
        <v>1</v>
      </c>
      <c r="H418" s="331"/>
      <c r="I418" s="338" t="s">
        <v>396</v>
      </c>
      <c r="J418" s="333" t="s">
        <v>712</v>
      </c>
      <c r="K418" s="334" t="s">
        <v>843</v>
      </c>
      <c r="L418" s="334" t="s">
        <v>150</v>
      </c>
    </row>
    <row r="419" spans="1:12" s="335" customFormat="1" ht="60" customHeight="1">
      <c r="A419" s="339" t="s">
        <v>846</v>
      </c>
      <c r="B419" s="337" t="s">
        <v>2122</v>
      </c>
      <c r="C419" s="338" t="s">
        <v>955</v>
      </c>
      <c r="D419" s="338" t="s">
        <v>516</v>
      </c>
      <c r="E419" s="330">
        <v>40828</v>
      </c>
      <c r="F419" s="331">
        <v>1700</v>
      </c>
      <c r="G419" s="332">
        <v>1</v>
      </c>
      <c r="H419" s="331"/>
      <c r="I419" s="338" t="s">
        <v>396</v>
      </c>
      <c r="J419" s="333" t="s">
        <v>712</v>
      </c>
      <c r="K419" s="334" t="s">
        <v>843</v>
      </c>
      <c r="L419" s="334" t="s">
        <v>713</v>
      </c>
    </row>
    <row r="420" spans="1:12" s="335" customFormat="1" ht="60" customHeight="1">
      <c r="A420" s="339" t="s">
        <v>1957</v>
      </c>
      <c r="B420" s="337" t="s">
        <v>1945</v>
      </c>
      <c r="C420" s="338" t="s">
        <v>107</v>
      </c>
      <c r="D420" s="338" t="s">
        <v>638</v>
      </c>
      <c r="E420" s="330">
        <v>40805</v>
      </c>
      <c r="F420" s="331">
        <v>1240.68</v>
      </c>
      <c r="G420" s="332">
        <v>1</v>
      </c>
      <c r="H420" s="331"/>
      <c r="I420" s="338" t="s">
        <v>396</v>
      </c>
      <c r="J420" s="333" t="s">
        <v>712</v>
      </c>
      <c r="K420" s="334" t="s">
        <v>843</v>
      </c>
      <c r="L420" s="334" t="s">
        <v>150</v>
      </c>
    </row>
    <row r="421" spans="1:12" s="335" customFormat="1" ht="60" customHeight="1">
      <c r="A421" s="339" t="s">
        <v>639</v>
      </c>
      <c r="B421" s="337" t="s">
        <v>640</v>
      </c>
      <c r="C421" s="338" t="s">
        <v>121</v>
      </c>
      <c r="D421" s="338" t="s">
        <v>1959</v>
      </c>
      <c r="E421" s="330">
        <v>40848</v>
      </c>
      <c r="F421" s="331">
        <v>590.6</v>
      </c>
      <c r="G421" s="332">
        <v>1</v>
      </c>
      <c r="H421" s="331"/>
      <c r="I421" s="338" t="s">
        <v>396</v>
      </c>
      <c r="J421" s="333" t="s">
        <v>712</v>
      </c>
      <c r="K421" s="334" t="s">
        <v>843</v>
      </c>
      <c r="L421" s="334" t="s">
        <v>150</v>
      </c>
    </row>
    <row r="422" spans="1:12" s="335" customFormat="1" ht="60" customHeight="1">
      <c r="A422" s="336" t="s">
        <v>844</v>
      </c>
      <c r="B422" s="337" t="s">
        <v>636</v>
      </c>
      <c r="C422" s="338" t="s">
        <v>922</v>
      </c>
      <c r="D422" s="338" t="s">
        <v>1960</v>
      </c>
      <c r="E422" s="330">
        <v>40869</v>
      </c>
      <c r="F422" s="331">
        <v>1700</v>
      </c>
      <c r="G422" s="332">
        <v>1</v>
      </c>
      <c r="H422" s="331"/>
      <c r="I422" s="338" t="s">
        <v>396</v>
      </c>
      <c r="J422" s="333" t="s">
        <v>712</v>
      </c>
      <c r="K422" s="334" t="s">
        <v>843</v>
      </c>
      <c r="L422" s="334" t="s">
        <v>150</v>
      </c>
    </row>
    <row r="423" spans="1:12" s="335" customFormat="1" ht="60" customHeight="1">
      <c r="A423" s="336" t="s">
        <v>845</v>
      </c>
      <c r="B423" s="337" t="s">
        <v>636</v>
      </c>
      <c r="C423" s="338" t="s">
        <v>922</v>
      </c>
      <c r="D423" s="338" t="s">
        <v>1005</v>
      </c>
      <c r="E423" s="330">
        <v>40869</v>
      </c>
      <c r="F423" s="331">
        <v>1240.68</v>
      </c>
      <c r="G423" s="332">
        <v>1</v>
      </c>
      <c r="H423" s="331"/>
      <c r="I423" s="338" t="s">
        <v>396</v>
      </c>
      <c r="J423" s="333" t="s">
        <v>712</v>
      </c>
      <c r="K423" s="334" t="s">
        <v>843</v>
      </c>
      <c r="L423" s="334" t="s">
        <v>150</v>
      </c>
    </row>
    <row r="424" spans="1:12" s="335" customFormat="1" ht="60" customHeight="1">
      <c r="A424" s="336" t="s">
        <v>847</v>
      </c>
      <c r="B424" s="337" t="s">
        <v>636</v>
      </c>
      <c r="C424" s="338" t="s">
        <v>922</v>
      </c>
      <c r="D424" s="338" t="s">
        <v>237</v>
      </c>
      <c r="E424" s="330">
        <v>40952</v>
      </c>
      <c r="F424" s="331">
        <v>1240.68</v>
      </c>
      <c r="G424" s="332">
        <v>1</v>
      </c>
      <c r="H424" s="331"/>
      <c r="I424" s="338" t="s">
        <v>396</v>
      </c>
      <c r="J424" s="333" t="s">
        <v>712</v>
      </c>
      <c r="K424" s="334" t="s">
        <v>843</v>
      </c>
      <c r="L424" s="334" t="s">
        <v>713</v>
      </c>
    </row>
    <row r="425" spans="1:12" s="335" customFormat="1" ht="60" customHeight="1">
      <c r="A425" s="336" t="s">
        <v>848</v>
      </c>
      <c r="B425" s="337" t="s">
        <v>636</v>
      </c>
      <c r="C425" s="338" t="s">
        <v>922</v>
      </c>
      <c r="D425" s="338" t="s">
        <v>849</v>
      </c>
      <c r="E425" s="330">
        <v>41148</v>
      </c>
      <c r="F425" s="331">
        <v>1240.68</v>
      </c>
      <c r="G425" s="332">
        <v>1</v>
      </c>
      <c r="H425" s="331"/>
      <c r="I425" s="338" t="s">
        <v>396</v>
      </c>
      <c r="J425" s="333" t="s">
        <v>712</v>
      </c>
      <c r="K425" s="334" t="s">
        <v>843</v>
      </c>
      <c r="L425" s="334" t="s">
        <v>150</v>
      </c>
    </row>
    <row r="426" spans="1:12" s="335" customFormat="1" ht="60" customHeight="1">
      <c r="A426" s="336" t="s">
        <v>850</v>
      </c>
      <c r="B426" s="337" t="s">
        <v>851</v>
      </c>
      <c r="C426" s="338" t="s">
        <v>134</v>
      </c>
      <c r="D426" s="338" t="s">
        <v>852</v>
      </c>
      <c r="E426" s="330">
        <v>41225</v>
      </c>
      <c r="F426" s="331">
        <v>621.72</v>
      </c>
      <c r="G426" s="332">
        <v>1</v>
      </c>
      <c r="H426" s="331"/>
      <c r="I426" s="338" t="s">
        <v>396</v>
      </c>
      <c r="J426" s="333" t="s">
        <v>712</v>
      </c>
      <c r="K426" s="334" t="s">
        <v>843</v>
      </c>
      <c r="L426" s="334" t="s">
        <v>713</v>
      </c>
    </row>
    <row r="427" spans="1:12" s="335" customFormat="1" ht="60" customHeight="1">
      <c r="A427" s="339" t="s">
        <v>1944</v>
      </c>
      <c r="B427" s="337" t="s">
        <v>2123</v>
      </c>
      <c r="C427" s="338" t="s">
        <v>922</v>
      </c>
      <c r="D427" s="338" t="s">
        <v>421</v>
      </c>
      <c r="E427" s="330">
        <v>43374</v>
      </c>
      <c r="F427" s="331">
        <v>1240.68</v>
      </c>
      <c r="G427" s="332">
        <v>1</v>
      </c>
      <c r="H427" s="331"/>
      <c r="I427" s="338" t="s">
        <v>395</v>
      </c>
      <c r="J427" s="333" t="s">
        <v>712</v>
      </c>
      <c r="K427" s="334" t="s">
        <v>843</v>
      </c>
      <c r="L427" s="334" t="s">
        <v>150</v>
      </c>
    </row>
    <row r="428" spans="1:12" s="335" customFormat="1" ht="60" customHeight="1">
      <c r="A428" s="339" t="s">
        <v>1946</v>
      </c>
      <c r="B428" s="337" t="s">
        <v>2124</v>
      </c>
      <c r="C428" s="338" t="s">
        <v>922</v>
      </c>
      <c r="D428" s="338" t="s">
        <v>1947</v>
      </c>
      <c r="E428" s="330">
        <v>43374</v>
      </c>
      <c r="F428" s="331">
        <v>1240.68</v>
      </c>
      <c r="G428" s="332">
        <v>1</v>
      </c>
      <c r="H428" s="331"/>
      <c r="I428" s="338" t="s">
        <v>395</v>
      </c>
      <c r="J428" s="333" t="s">
        <v>712</v>
      </c>
      <c r="K428" s="334" t="s">
        <v>843</v>
      </c>
      <c r="L428" s="334" t="s">
        <v>150</v>
      </c>
    </row>
    <row r="429" spans="1:12" s="335" customFormat="1" ht="60" customHeight="1">
      <c r="A429" s="339" t="s">
        <v>1948</v>
      </c>
      <c r="B429" s="337" t="s">
        <v>2123</v>
      </c>
      <c r="C429" s="338" t="s">
        <v>922</v>
      </c>
      <c r="D429" s="338" t="s">
        <v>1949</v>
      </c>
      <c r="E429" s="330">
        <v>43374</v>
      </c>
      <c r="F429" s="331">
        <v>1240.68</v>
      </c>
      <c r="G429" s="332">
        <v>1</v>
      </c>
      <c r="H429" s="331"/>
      <c r="I429" s="338" t="s">
        <v>395</v>
      </c>
      <c r="J429" s="333" t="s">
        <v>712</v>
      </c>
      <c r="K429" s="334" t="s">
        <v>843</v>
      </c>
      <c r="L429" s="334" t="s">
        <v>150</v>
      </c>
    </row>
    <row r="430" spans="1:12" s="335" customFormat="1" ht="60" customHeight="1">
      <c r="A430" s="339" t="s">
        <v>1950</v>
      </c>
      <c r="B430" s="337" t="s">
        <v>2125</v>
      </c>
      <c r="C430" s="338" t="s">
        <v>922</v>
      </c>
      <c r="D430" s="338" t="s">
        <v>1952</v>
      </c>
      <c r="E430" s="330">
        <v>43374</v>
      </c>
      <c r="F430" s="331">
        <v>1240.68</v>
      </c>
      <c r="G430" s="332">
        <v>1</v>
      </c>
      <c r="H430" s="331"/>
      <c r="I430" s="338" t="s">
        <v>395</v>
      </c>
      <c r="J430" s="333" t="s">
        <v>712</v>
      </c>
      <c r="K430" s="334" t="s">
        <v>843</v>
      </c>
      <c r="L430" s="334" t="s">
        <v>150</v>
      </c>
    </row>
    <row r="431" spans="1:12" s="335" customFormat="1" ht="60" customHeight="1">
      <c r="A431" s="339" t="s">
        <v>1953</v>
      </c>
      <c r="B431" s="337" t="s">
        <v>2124</v>
      </c>
      <c r="C431" s="338" t="s">
        <v>922</v>
      </c>
      <c r="D431" s="338" t="s">
        <v>1954</v>
      </c>
      <c r="E431" s="330">
        <v>43374</v>
      </c>
      <c r="F431" s="331">
        <v>1240.68</v>
      </c>
      <c r="G431" s="332">
        <v>1</v>
      </c>
      <c r="H431" s="331"/>
      <c r="I431" s="338" t="s">
        <v>395</v>
      </c>
      <c r="J431" s="333" t="s">
        <v>712</v>
      </c>
      <c r="K431" s="334" t="s">
        <v>843</v>
      </c>
      <c r="L431" s="334" t="s">
        <v>150</v>
      </c>
    </row>
    <row r="432" spans="1:12" s="335" customFormat="1" ht="60" customHeight="1">
      <c r="A432" s="339" t="s">
        <v>2126</v>
      </c>
      <c r="B432" s="337" t="s">
        <v>2124</v>
      </c>
      <c r="C432" s="338" t="s">
        <v>922</v>
      </c>
      <c r="D432" s="338" t="s">
        <v>1956</v>
      </c>
      <c r="E432" s="330">
        <v>43374</v>
      </c>
      <c r="F432" s="331">
        <v>1240.68</v>
      </c>
      <c r="G432" s="332">
        <v>1</v>
      </c>
      <c r="H432" s="331"/>
      <c r="I432" s="338" t="s">
        <v>395</v>
      </c>
      <c r="J432" s="333" t="s">
        <v>712</v>
      </c>
      <c r="K432" s="334" t="s">
        <v>843</v>
      </c>
      <c r="L432" s="334" t="s">
        <v>150</v>
      </c>
    </row>
    <row r="433" spans="1:12" s="335" customFormat="1" ht="60" customHeight="1">
      <c r="A433" s="339" t="s">
        <v>2127</v>
      </c>
      <c r="B433" s="337" t="s">
        <v>2128</v>
      </c>
      <c r="C433" s="338" t="s">
        <v>134</v>
      </c>
      <c r="D433" s="338" t="s">
        <v>518</v>
      </c>
      <c r="E433" s="330">
        <v>43446</v>
      </c>
      <c r="F433" s="331">
        <v>521.72</v>
      </c>
      <c r="G433" s="332">
        <v>1</v>
      </c>
      <c r="H433" s="331"/>
      <c r="I433" s="338" t="s">
        <v>396</v>
      </c>
      <c r="J433" s="333" t="s">
        <v>712</v>
      </c>
      <c r="K433" s="334" t="s">
        <v>843</v>
      </c>
      <c r="L433" s="334" t="s">
        <v>150</v>
      </c>
    </row>
    <row r="434" spans="1:12" s="335" customFormat="1" ht="60" customHeight="1">
      <c r="A434" s="339" t="s">
        <v>1958</v>
      </c>
      <c r="B434" s="337" t="s">
        <v>2129</v>
      </c>
      <c r="C434" s="338" t="s">
        <v>134</v>
      </c>
      <c r="D434" s="338" t="s">
        <v>184</v>
      </c>
      <c r="E434" s="330">
        <v>43374</v>
      </c>
      <c r="F434" s="331">
        <v>521.72</v>
      </c>
      <c r="G434" s="332">
        <v>1</v>
      </c>
      <c r="H434" s="331"/>
      <c r="I434" s="338" t="s">
        <v>395</v>
      </c>
      <c r="J434" s="333" t="s">
        <v>712</v>
      </c>
      <c r="K434" s="334" t="s">
        <v>843</v>
      </c>
      <c r="L434" s="334" t="s">
        <v>713</v>
      </c>
    </row>
    <row r="435" spans="1:12" s="335" customFormat="1" ht="60" customHeight="1">
      <c r="A435" s="336" t="s">
        <v>719</v>
      </c>
      <c r="B435" s="337" t="s">
        <v>1171</v>
      </c>
      <c r="C435" s="338" t="s">
        <v>136</v>
      </c>
      <c r="D435" s="338" t="s">
        <v>1172</v>
      </c>
      <c r="E435" s="330">
        <v>40969</v>
      </c>
      <c r="F435" s="331">
        <v>2645.64</v>
      </c>
      <c r="G435" s="332">
        <v>1</v>
      </c>
      <c r="H435" s="331"/>
      <c r="I435" s="338" t="s">
        <v>395</v>
      </c>
      <c r="J435" s="333" t="s">
        <v>712</v>
      </c>
      <c r="K435" s="334" t="s">
        <v>642</v>
      </c>
      <c r="L435" s="334" t="s">
        <v>713</v>
      </c>
    </row>
    <row r="436" spans="1:12" s="335" customFormat="1" ht="60" customHeight="1">
      <c r="A436" s="336" t="s">
        <v>643</v>
      </c>
      <c r="B436" s="337" t="s">
        <v>185</v>
      </c>
      <c r="C436" s="338" t="s">
        <v>112</v>
      </c>
      <c r="D436" s="338" t="s">
        <v>59</v>
      </c>
      <c r="E436" s="330">
        <v>38859</v>
      </c>
      <c r="F436" s="331">
        <v>741.11</v>
      </c>
      <c r="G436" s="332">
        <v>1</v>
      </c>
      <c r="H436" s="331"/>
      <c r="I436" s="338" t="s">
        <v>396</v>
      </c>
      <c r="J436" s="333" t="s">
        <v>712</v>
      </c>
      <c r="K436" s="334" t="s">
        <v>642</v>
      </c>
      <c r="L436" s="334" t="s">
        <v>150</v>
      </c>
    </row>
    <row r="437" spans="1:12" s="335" customFormat="1" ht="60" customHeight="1">
      <c r="A437" s="336" t="s">
        <v>651</v>
      </c>
      <c r="B437" s="337" t="s">
        <v>853</v>
      </c>
      <c r="C437" s="338" t="s">
        <v>136</v>
      </c>
      <c r="D437" s="338" t="s">
        <v>652</v>
      </c>
      <c r="E437" s="330">
        <v>40644</v>
      </c>
      <c r="F437" s="331">
        <v>2645.64</v>
      </c>
      <c r="G437" s="332">
        <v>1</v>
      </c>
      <c r="H437" s="331"/>
      <c r="I437" s="338" t="s">
        <v>395</v>
      </c>
      <c r="J437" s="333" t="s">
        <v>712</v>
      </c>
      <c r="K437" s="334" t="s">
        <v>642</v>
      </c>
      <c r="L437" s="334" t="s">
        <v>150</v>
      </c>
    </row>
    <row r="438" spans="1:12" s="335" customFormat="1" ht="60" customHeight="1">
      <c r="A438" s="336" t="s">
        <v>174</v>
      </c>
      <c r="B438" s="337" t="s">
        <v>854</v>
      </c>
      <c r="C438" s="338" t="s">
        <v>127</v>
      </c>
      <c r="D438" s="338" t="s">
        <v>175</v>
      </c>
      <c r="E438" s="330">
        <v>37047</v>
      </c>
      <c r="F438" s="331">
        <v>2034.08</v>
      </c>
      <c r="G438" s="332">
        <v>2</v>
      </c>
      <c r="H438" s="331">
        <f>2034.08*0.95</f>
        <v>1932.3759999999997</v>
      </c>
      <c r="I438" s="338" t="s">
        <v>395</v>
      </c>
      <c r="J438" s="333" t="s">
        <v>712</v>
      </c>
      <c r="K438" s="334" t="s">
        <v>642</v>
      </c>
      <c r="L438" s="334" t="s">
        <v>150</v>
      </c>
    </row>
    <row r="439" spans="1:12" s="335" customFormat="1" ht="60" customHeight="1">
      <c r="A439" s="336" t="s">
        <v>1535</v>
      </c>
      <c r="B439" s="337" t="s">
        <v>1961</v>
      </c>
      <c r="C439" s="338" t="s">
        <v>1078</v>
      </c>
      <c r="D439" s="338" t="s">
        <v>1537</v>
      </c>
      <c r="E439" s="330">
        <v>42545</v>
      </c>
      <c r="F439" s="331">
        <v>946.59</v>
      </c>
      <c r="G439" s="332">
        <v>1</v>
      </c>
      <c r="H439" s="331"/>
      <c r="I439" s="338" t="s">
        <v>396</v>
      </c>
      <c r="J439" s="333" t="s">
        <v>712</v>
      </c>
      <c r="K439" s="334" t="s">
        <v>642</v>
      </c>
      <c r="L439" s="334" t="s">
        <v>713</v>
      </c>
    </row>
    <row r="440" spans="1:12" s="335" customFormat="1" ht="60" customHeight="1">
      <c r="A440" s="336" t="s">
        <v>706</v>
      </c>
      <c r="B440" s="337" t="s">
        <v>1962</v>
      </c>
      <c r="C440" s="338" t="s">
        <v>1674</v>
      </c>
      <c r="D440" s="338" t="s">
        <v>172</v>
      </c>
      <c r="E440" s="330" t="s">
        <v>2130</v>
      </c>
      <c r="F440" s="331">
        <v>994.14</v>
      </c>
      <c r="G440" s="332">
        <v>1</v>
      </c>
      <c r="H440" s="331"/>
      <c r="I440" s="338" t="s">
        <v>396</v>
      </c>
      <c r="J440" s="333" t="s">
        <v>712</v>
      </c>
      <c r="K440" s="334" t="s">
        <v>642</v>
      </c>
      <c r="L440" s="334" t="s">
        <v>150</v>
      </c>
    </row>
    <row r="441" spans="1:12" s="335" customFormat="1" ht="60" customHeight="1">
      <c r="A441" s="336" t="s">
        <v>250</v>
      </c>
      <c r="B441" s="337" t="s">
        <v>855</v>
      </c>
      <c r="C441" s="338" t="s">
        <v>1660</v>
      </c>
      <c r="D441" s="338" t="s">
        <v>167</v>
      </c>
      <c r="E441" s="330" t="s">
        <v>2131</v>
      </c>
      <c r="F441" s="331">
        <v>1637.38</v>
      </c>
      <c r="G441" s="332">
        <v>3</v>
      </c>
      <c r="H441" s="331">
        <f>1637.38*0.9</f>
        <v>1473.6420000000001</v>
      </c>
      <c r="I441" s="338" t="s">
        <v>396</v>
      </c>
      <c r="J441" s="333" t="s">
        <v>712</v>
      </c>
      <c r="K441" s="334" t="s">
        <v>642</v>
      </c>
      <c r="L441" s="334" t="s">
        <v>713</v>
      </c>
    </row>
    <row r="442" spans="1:12" s="335" customFormat="1" ht="60" customHeight="1">
      <c r="A442" s="336" t="s">
        <v>179</v>
      </c>
      <c r="B442" s="337" t="s">
        <v>1963</v>
      </c>
      <c r="C442" s="338" t="s">
        <v>952</v>
      </c>
      <c r="D442" s="338" t="s">
        <v>92</v>
      </c>
      <c r="E442" s="330">
        <v>36563</v>
      </c>
      <c r="F442" s="331">
        <v>1183.25</v>
      </c>
      <c r="G442" s="332">
        <v>1</v>
      </c>
      <c r="H442" s="331"/>
      <c r="I442" s="347" t="s">
        <v>396</v>
      </c>
      <c r="J442" s="333" t="s">
        <v>712</v>
      </c>
      <c r="K442" s="334" t="s">
        <v>642</v>
      </c>
      <c r="L442" s="334" t="s">
        <v>713</v>
      </c>
    </row>
    <row r="443" spans="1:12" s="335" customFormat="1" ht="60" customHeight="1">
      <c r="A443" s="336" t="s">
        <v>20</v>
      </c>
      <c r="B443" s="337" t="s">
        <v>1964</v>
      </c>
      <c r="C443" s="338" t="s">
        <v>110</v>
      </c>
      <c r="D443" s="338" t="s">
        <v>518</v>
      </c>
      <c r="E443" s="330" t="s">
        <v>2132</v>
      </c>
      <c r="F443" s="331">
        <v>765.99</v>
      </c>
      <c r="G443" s="332">
        <v>1</v>
      </c>
      <c r="H443" s="331"/>
      <c r="I443" s="338" t="s">
        <v>396</v>
      </c>
      <c r="J443" s="333" t="s">
        <v>712</v>
      </c>
      <c r="K443" s="334" t="s">
        <v>642</v>
      </c>
      <c r="L443" s="334" t="s">
        <v>713</v>
      </c>
    </row>
    <row r="444" spans="1:12" s="335" customFormat="1" ht="60" customHeight="1">
      <c r="A444" s="336" t="s">
        <v>1173</v>
      </c>
      <c r="B444" s="337" t="s">
        <v>1963</v>
      </c>
      <c r="C444" s="338" t="s">
        <v>1674</v>
      </c>
      <c r="D444" s="338" t="s">
        <v>1699</v>
      </c>
      <c r="E444" s="330">
        <v>41913</v>
      </c>
      <c r="F444" s="331">
        <v>994.14</v>
      </c>
      <c r="G444" s="332">
        <v>1</v>
      </c>
      <c r="H444" s="331"/>
      <c r="I444" s="338" t="s">
        <v>396</v>
      </c>
      <c r="J444" s="333" t="s">
        <v>712</v>
      </c>
      <c r="K444" s="334" t="s">
        <v>642</v>
      </c>
      <c r="L444" s="334" t="s">
        <v>713</v>
      </c>
    </row>
    <row r="445" spans="1:12" s="335" customFormat="1" ht="60" customHeight="1">
      <c r="A445" s="336" t="s">
        <v>168</v>
      </c>
      <c r="B445" s="337" t="s">
        <v>647</v>
      </c>
      <c r="C445" s="338" t="s">
        <v>127</v>
      </c>
      <c r="D445" s="338" t="s">
        <v>135</v>
      </c>
      <c r="E445" s="330">
        <v>34151</v>
      </c>
      <c r="F445" s="331">
        <v>2034.08</v>
      </c>
      <c r="G445" s="332">
        <v>1</v>
      </c>
      <c r="H445" s="331"/>
      <c r="I445" s="338" t="s">
        <v>395</v>
      </c>
      <c r="J445" s="333" t="s">
        <v>712</v>
      </c>
      <c r="K445" s="334" t="s">
        <v>642</v>
      </c>
      <c r="L445" s="334" t="s">
        <v>713</v>
      </c>
    </row>
    <row r="446" spans="1:12" s="335" customFormat="1" ht="60" customHeight="1">
      <c r="A446" s="336" t="s">
        <v>58</v>
      </c>
      <c r="B446" s="337" t="s">
        <v>1965</v>
      </c>
      <c r="C446" s="338" t="s">
        <v>922</v>
      </c>
      <c r="D446" s="338" t="s">
        <v>135</v>
      </c>
      <c r="E446" s="330">
        <v>39345</v>
      </c>
      <c r="F446" s="331">
        <v>1334.58</v>
      </c>
      <c r="G446" s="332">
        <v>1</v>
      </c>
      <c r="H446" s="331"/>
      <c r="I446" s="338" t="s">
        <v>396</v>
      </c>
      <c r="J446" s="333" t="s">
        <v>712</v>
      </c>
      <c r="K446" s="334" t="s">
        <v>642</v>
      </c>
      <c r="L446" s="334" t="s">
        <v>713</v>
      </c>
    </row>
    <row r="447" spans="1:12" s="335" customFormat="1" ht="60" customHeight="1">
      <c r="A447" s="336" t="s">
        <v>648</v>
      </c>
      <c r="B447" s="337" t="s">
        <v>1966</v>
      </c>
      <c r="C447" s="338" t="s">
        <v>1967</v>
      </c>
      <c r="D447" s="338" t="s">
        <v>1541</v>
      </c>
      <c r="E447" s="330">
        <v>42416</v>
      </c>
      <c r="F447" s="331">
        <v>1240.68</v>
      </c>
      <c r="G447" s="332">
        <v>1</v>
      </c>
      <c r="H447" s="330"/>
      <c r="I447" s="338" t="s">
        <v>396</v>
      </c>
      <c r="J447" s="333" t="s">
        <v>712</v>
      </c>
      <c r="K447" s="334" t="s">
        <v>642</v>
      </c>
      <c r="L447" s="334" t="s">
        <v>150</v>
      </c>
    </row>
    <row r="448" spans="1:12" s="335" customFormat="1" ht="60" customHeight="1">
      <c r="A448" s="336" t="s">
        <v>1176</v>
      </c>
      <c r="B448" s="337" t="s">
        <v>1966</v>
      </c>
      <c r="C448" s="338" t="s">
        <v>1674</v>
      </c>
      <c r="D448" s="338" t="s">
        <v>1177</v>
      </c>
      <c r="E448" s="330">
        <v>42240</v>
      </c>
      <c r="F448" s="331">
        <v>994.14</v>
      </c>
      <c r="G448" s="332">
        <v>1</v>
      </c>
      <c r="H448" s="331"/>
      <c r="I448" s="347" t="s">
        <v>396</v>
      </c>
      <c r="J448" s="333" t="s">
        <v>712</v>
      </c>
      <c r="K448" s="334" t="s">
        <v>642</v>
      </c>
      <c r="L448" s="334" t="s">
        <v>713</v>
      </c>
    </row>
    <row r="449" spans="1:12" s="335" customFormat="1" ht="60" customHeight="1">
      <c r="A449" s="336" t="s">
        <v>1968</v>
      </c>
      <c r="B449" s="337" t="s">
        <v>1966</v>
      </c>
      <c r="C449" s="338" t="s">
        <v>1078</v>
      </c>
      <c r="D449" s="338" t="s">
        <v>1969</v>
      </c>
      <c r="E449" s="330">
        <v>42786</v>
      </c>
      <c r="F449" s="331">
        <v>946.59</v>
      </c>
      <c r="G449" s="332">
        <v>1</v>
      </c>
      <c r="H449" s="331"/>
      <c r="I449" s="338" t="s">
        <v>396</v>
      </c>
      <c r="J449" s="333" t="s">
        <v>712</v>
      </c>
      <c r="K449" s="334" t="s">
        <v>642</v>
      </c>
      <c r="L449" s="334" t="s">
        <v>713</v>
      </c>
    </row>
    <row r="450" spans="1:12" s="335" customFormat="1" ht="60" customHeight="1">
      <c r="A450" s="336" t="s">
        <v>1970</v>
      </c>
      <c r="B450" s="337" t="s">
        <v>1966</v>
      </c>
      <c r="C450" s="338" t="s">
        <v>112</v>
      </c>
      <c r="D450" s="338" t="s">
        <v>595</v>
      </c>
      <c r="E450" s="330">
        <v>42843</v>
      </c>
      <c r="F450" s="331">
        <v>741.11</v>
      </c>
      <c r="G450" s="332">
        <v>1</v>
      </c>
      <c r="H450" s="331"/>
      <c r="I450" s="347" t="s">
        <v>396</v>
      </c>
      <c r="J450" s="333" t="s">
        <v>712</v>
      </c>
      <c r="K450" s="334" t="s">
        <v>642</v>
      </c>
      <c r="L450" s="334" t="s">
        <v>713</v>
      </c>
    </row>
    <row r="451" spans="1:12" s="335" customFormat="1" ht="60" customHeight="1">
      <c r="A451" s="336" t="s">
        <v>173</v>
      </c>
      <c r="B451" s="337" t="s">
        <v>1178</v>
      </c>
      <c r="C451" s="338" t="s">
        <v>127</v>
      </c>
      <c r="D451" s="338" t="s">
        <v>94</v>
      </c>
      <c r="E451" s="330">
        <v>36563</v>
      </c>
      <c r="F451" s="331">
        <v>2034.08</v>
      </c>
      <c r="G451" s="332">
        <v>1</v>
      </c>
      <c r="H451" s="331"/>
      <c r="I451" s="338" t="s">
        <v>395</v>
      </c>
      <c r="J451" s="334" t="s">
        <v>712</v>
      </c>
      <c r="K451" s="334" t="s">
        <v>642</v>
      </c>
      <c r="L451" s="334" t="s">
        <v>713</v>
      </c>
    </row>
    <row r="452" spans="1:12" s="335" customFormat="1" ht="60" customHeight="1">
      <c r="A452" s="336" t="s">
        <v>856</v>
      </c>
      <c r="B452" s="337" t="s">
        <v>1971</v>
      </c>
      <c r="C452" s="338" t="s">
        <v>154</v>
      </c>
      <c r="D452" s="338" t="s">
        <v>1972</v>
      </c>
      <c r="E452" s="330">
        <v>41407</v>
      </c>
      <c r="F452" s="331">
        <v>888.29</v>
      </c>
      <c r="G452" s="332">
        <v>1</v>
      </c>
      <c r="H452" s="331"/>
      <c r="I452" s="338" t="s">
        <v>396</v>
      </c>
      <c r="J452" s="333" t="s">
        <v>712</v>
      </c>
      <c r="K452" s="334" t="s">
        <v>642</v>
      </c>
      <c r="L452" s="334" t="s">
        <v>713</v>
      </c>
    </row>
    <row r="453" spans="1:12" s="335" customFormat="1" ht="60" customHeight="1">
      <c r="A453" s="336" t="s">
        <v>170</v>
      </c>
      <c r="B453" s="337" t="s">
        <v>1973</v>
      </c>
      <c r="C453" s="338" t="s">
        <v>127</v>
      </c>
      <c r="D453" s="338" t="s">
        <v>172</v>
      </c>
      <c r="E453" s="330">
        <v>33871</v>
      </c>
      <c r="F453" s="331">
        <v>2034.08</v>
      </c>
      <c r="G453" s="332">
        <v>1</v>
      </c>
      <c r="H453" s="331"/>
      <c r="I453" s="338" t="s">
        <v>395</v>
      </c>
      <c r="J453" s="333" t="s">
        <v>712</v>
      </c>
      <c r="K453" s="334" t="s">
        <v>642</v>
      </c>
      <c r="L453" s="334" t="s">
        <v>713</v>
      </c>
    </row>
    <row r="454" spans="1:12" s="335" customFormat="1" ht="60" customHeight="1">
      <c r="A454" s="336" t="s">
        <v>181</v>
      </c>
      <c r="B454" s="337" t="s">
        <v>1974</v>
      </c>
      <c r="C454" s="338" t="s">
        <v>927</v>
      </c>
      <c r="D454" s="338" t="s">
        <v>178</v>
      </c>
      <c r="E454" s="330">
        <v>36773</v>
      </c>
      <c r="F454" s="331">
        <v>1078.4000000000001</v>
      </c>
      <c r="G454" s="332">
        <v>1</v>
      </c>
      <c r="H454" s="331"/>
      <c r="I454" s="338" t="s">
        <v>396</v>
      </c>
      <c r="J454" s="333" t="s">
        <v>712</v>
      </c>
      <c r="K454" s="334" t="s">
        <v>642</v>
      </c>
      <c r="L454" s="334" t="s">
        <v>713</v>
      </c>
    </row>
    <row r="455" spans="1:12" s="335" customFormat="1" ht="60" customHeight="1">
      <c r="A455" s="336" t="s">
        <v>857</v>
      </c>
      <c r="B455" s="337" t="s">
        <v>1974</v>
      </c>
      <c r="C455" s="338" t="s">
        <v>1078</v>
      </c>
      <c r="D455" s="338" t="s">
        <v>617</v>
      </c>
      <c r="E455" s="330">
        <v>41214</v>
      </c>
      <c r="F455" s="331">
        <v>946.59</v>
      </c>
      <c r="G455" s="332">
        <v>1</v>
      </c>
      <c r="H455" s="334"/>
      <c r="I455" s="347" t="s">
        <v>396</v>
      </c>
      <c r="J455" s="333" t="s">
        <v>712</v>
      </c>
      <c r="K455" s="334" t="s">
        <v>642</v>
      </c>
      <c r="L455" s="334" t="s">
        <v>150</v>
      </c>
    </row>
    <row r="456" spans="1:12" s="335" customFormat="1" ht="60" customHeight="1">
      <c r="A456" s="336" t="s">
        <v>1180</v>
      </c>
      <c r="B456" s="337" t="s">
        <v>1975</v>
      </c>
      <c r="C456" s="338" t="s">
        <v>112</v>
      </c>
      <c r="D456" s="338" t="s">
        <v>518</v>
      </c>
      <c r="E456" s="330">
        <v>42107</v>
      </c>
      <c r="F456" s="331">
        <v>741.11</v>
      </c>
      <c r="G456" s="332">
        <v>1</v>
      </c>
      <c r="H456" s="331"/>
      <c r="I456" s="338" t="s">
        <v>396</v>
      </c>
      <c r="J456" s="334" t="s">
        <v>712</v>
      </c>
      <c r="K456" s="334" t="s">
        <v>642</v>
      </c>
      <c r="L456" s="334" t="s">
        <v>150</v>
      </c>
    </row>
    <row r="457" spans="1:12" s="335" customFormat="1" ht="60" customHeight="1">
      <c r="A457" s="336" t="s">
        <v>1544</v>
      </c>
      <c r="B457" s="337" t="s">
        <v>1974</v>
      </c>
      <c r="C457" s="338" t="s">
        <v>116</v>
      </c>
      <c r="D457" s="338" t="s">
        <v>518</v>
      </c>
      <c r="E457" s="330">
        <v>42416</v>
      </c>
      <c r="F457" s="331">
        <v>689.27</v>
      </c>
      <c r="G457" s="332">
        <v>1</v>
      </c>
      <c r="H457" s="330"/>
      <c r="I457" s="338" t="s">
        <v>396</v>
      </c>
      <c r="J457" s="333" t="s">
        <v>712</v>
      </c>
      <c r="K457" s="334" t="s">
        <v>642</v>
      </c>
      <c r="L457" s="334" t="s">
        <v>150</v>
      </c>
    </row>
    <row r="458" spans="1:12" s="335" customFormat="1" ht="60" customHeight="1">
      <c r="A458" s="336" t="s">
        <v>407</v>
      </c>
      <c r="B458" s="337" t="s">
        <v>1974</v>
      </c>
      <c r="C458" s="338" t="s">
        <v>134</v>
      </c>
      <c r="D458" s="338" t="s">
        <v>1976</v>
      </c>
      <c r="E458" s="330">
        <v>40042</v>
      </c>
      <c r="F458" s="331">
        <v>621.72</v>
      </c>
      <c r="G458" s="332">
        <v>1</v>
      </c>
      <c r="H458" s="331"/>
      <c r="I458" s="338" t="s">
        <v>396</v>
      </c>
      <c r="J458" s="347" t="s">
        <v>712</v>
      </c>
      <c r="K458" s="334" t="s">
        <v>642</v>
      </c>
      <c r="L458" s="334" t="s">
        <v>150</v>
      </c>
    </row>
    <row r="459" spans="1:12" s="335" customFormat="1" ht="60" customHeight="1">
      <c r="A459" s="336" t="s">
        <v>1185</v>
      </c>
      <c r="B459" s="337" t="s">
        <v>185</v>
      </c>
      <c r="C459" s="338" t="s">
        <v>134</v>
      </c>
      <c r="D459" s="338" t="s">
        <v>138</v>
      </c>
      <c r="E459" s="330">
        <v>42201</v>
      </c>
      <c r="F459" s="331">
        <v>621.72</v>
      </c>
      <c r="G459" s="332">
        <v>1</v>
      </c>
      <c r="H459" s="331"/>
      <c r="I459" s="360" t="s">
        <v>396</v>
      </c>
      <c r="J459" s="333" t="s">
        <v>712</v>
      </c>
      <c r="K459" s="344" t="s">
        <v>654</v>
      </c>
      <c r="L459" s="334" t="s">
        <v>150</v>
      </c>
    </row>
    <row r="460" spans="1:12" s="335" customFormat="1" ht="60" customHeight="1">
      <c r="A460" s="336" t="s">
        <v>664</v>
      </c>
      <c r="B460" s="337" t="s">
        <v>185</v>
      </c>
      <c r="C460" s="338" t="s">
        <v>112</v>
      </c>
      <c r="D460" s="338" t="s">
        <v>95</v>
      </c>
      <c r="E460" s="330">
        <v>40506</v>
      </c>
      <c r="F460" s="331">
        <v>741.11</v>
      </c>
      <c r="G460" s="332">
        <v>1</v>
      </c>
      <c r="H460" s="331"/>
      <c r="I460" s="338" t="s">
        <v>396</v>
      </c>
      <c r="J460" s="333" t="s">
        <v>712</v>
      </c>
      <c r="K460" s="334" t="s">
        <v>654</v>
      </c>
      <c r="L460" s="334" t="s">
        <v>150</v>
      </c>
    </row>
    <row r="461" spans="1:12" s="335" customFormat="1" ht="60" customHeight="1">
      <c r="A461" s="336" t="s">
        <v>1219</v>
      </c>
      <c r="B461" s="337" t="s">
        <v>1977</v>
      </c>
      <c r="C461" s="338" t="s">
        <v>110</v>
      </c>
      <c r="D461" s="338" t="s">
        <v>2133</v>
      </c>
      <c r="E461" s="330">
        <v>40360</v>
      </c>
      <c r="F461" s="331">
        <v>815.02</v>
      </c>
      <c r="G461" s="332">
        <v>1</v>
      </c>
      <c r="H461" s="331"/>
      <c r="I461" s="338" t="s">
        <v>396</v>
      </c>
      <c r="J461" s="333" t="s">
        <v>712</v>
      </c>
      <c r="K461" s="334" t="s">
        <v>654</v>
      </c>
      <c r="L461" s="334" t="s">
        <v>150</v>
      </c>
    </row>
    <row r="462" spans="1:12" s="335" customFormat="1" ht="60" customHeight="1">
      <c r="A462" s="350" t="s">
        <v>666</v>
      </c>
      <c r="B462" s="337" t="s">
        <v>54</v>
      </c>
      <c r="C462" s="338" t="s">
        <v>1660</v>
      </c>
      <c r="D462" s="334" t="s">
        <v>175</v>
      </c>
      <c r="E462" s="330">
        <v>40575</v>
      </c>
      <c r="F462" s="331">
        <v>1500</v>
      </c>
      <c r="G462" s="332">
        <v>1</v>
      </c>
      <c r="H462" s="331"/>
      <c r="I462" s="338" t="s">
        <v>396</v>
      </c>
      <c r="J462" s="333" t="s">
        <v>712</v>
      </c>
      <c r="K462" s="334" t="s">
        <v>654</v>
      </c>
      <c r="L462" s="334" t="s">
        <v>150</v>
      </c>
    </row>
    <row r="463" spans="1:12" s="335" customFormat="1" ht="60" customHeight="1">
      <c r="A463" s="401" t="s">
        <v>1978</v>
      </c>
      <c r="B463" s="337" t="s">
        <v>1979</v>
      </c>
      <c r="C463" s="338" t="s">
        <v>1078</v>
      </c>
      <c r="D463" s="338" t="s">
        <v>609</v>
      </c>
      <c r="E463" s="330">
        <v>40770</v>
      </c>
      <c r="F463" s="331">
        <v>946.59</v>
      </c>
      <c r="G463" s="332">
        <v>1</v>
      </c>
      <c r="H463" s="331"/>
      <c r="I463" s="338" t="s">
        <v>396</v>
      </c>
      <c r="J463" s="333" t="s">
        <v>712</v>
      </c>
      <c r="K463" s="334" t="s">
        <v>654</v>
      </c>
      <c r="L463" s="334" t="s">
        <v>150</v>
      </c>
    </row>
    <row r="464" spans="1:12" s="335" customFormat="1" ht="60" customHeight="1">
      <c r="A464" s="336" t="s">
        <v>52</v>
      </c>
      <c r="B464" s="337" t="s">
        <v>861</v>
      </c>
      <c r="C464" s="338" t="s">
        <v>930</v>
      </c>
      <c r="D464" s="338" t="s">
        <v>135</v>
      </c>
      <c r="E464" s="330">
        <v>40057</v>
      </c>
      <c r="F464" s="331">
        <v>1492</v>
      </c>
      <c r="G464" s="332">
        <v>1</v>
      </c>
      <c r="H464" s="331"/>
      <c r="I464" s="338" t="s">
        <v>396</v>
      </c>
      <c r="J464" s="333" t="s">
        <v>712</v>
      </c>
      <c r="K464" s="334" t="s">
        <v>654</v>
      </c>
      <c r="L464" s="385" t="s">
        <v>713</v>
      </c>
    </row>
    <row r="465" spans="1:12" s="335" customFormat="1" ht="60" customHeight="1">
      <c r="A465" s="354" t="s">
        <v>655</v>
      </c>
      <c r="B465" s="358" t="s">
        <v>1977</v>
      </c>
      <c r="C465" s="352" t="s">
        <v>1674</v>
      </c>
      <c r="D465" s="352" t="s">
        <v>656</v>
      </c>
      <c r="E465" s="330">
        <v>40532</v>
      </c>
      <c r="F465" s="355">
        <v>994.14</v>
      </c>
      <c r="G465" s="332">
        <v>1</v>
      </c>
      <c r="H465" s="355"/>
      <c r="I465" s="352" t="s">
        <v>396</v>
      </c>
      <c r="J465" s="384" t="s">
        <v>712</v>
      </c>
      <c r="K465" s="385" t="s">
        <v>654</v>
      </c>
      <c r="L465" s="334" t="s">
        <v>150</v>
      </c>
    </row>
    <row r="466" spans="1:12" s="335" customFormat="1" ht="60" customHeight="1">
      <c r="A466" s="336" t="s">
        <v>78</v>
      </c>
      <c r="B466" s="358" t="s">
        <v>1977</v>
      </c>
      <c r="C466" s="338" t="s">
        <v>1701</v>
      </c>
      <c r="D466" s="338" t="s">
        <v>79</v>
      </c>
      <c r="E466" s="330">
        <v>30560</v>
      </c>
      <c r="F466" s="331">
        <v>1450</v>
      </c>
      <c r="G466" s="332">
        <v>1</v>
      </c>
      <c r="H466" s="331"/>
      <c r="I466" s="338" t="s">
        <v>396</v>
      </c>
      <c r="J466" s="333" t="s">
        <v>712</v>
      </c>
      <c r="K466" s="334" t="s">
        <v>654</v>
      </c>
      <c r="L466" s="334" t="s">
        <v>713</v>
      </c>
    </row>
    <row r="467" spans="1:12" s="335" customFormat="1" ht="60" customHeight="1">
      <c r="A467" s="336" t="s">
        <v>616</v>
      </c>
      <c r="B467" s="337" t="s">
        <v>1977</v>
      </c>
      <c r="C467" s="338" t="s">
        <v>110</v>
      </c>
      <c r="D467" s="338" t="s">
        <v>617</v>
      </c>
      <c r="E467" s="330">
        <v>40581</v>
      </c>
      <c r="F467" s="331">
        <v>815.02</v>
      </c>
      <c r="G467" s="332">
        <v>1</v>
      </c>
      <c r="H467" s="331"/>
      <c r="I467" s="338" t="s">
        <v>396</v>
      </c>
      <c r="J467" s="333" t="s">
        <v>712</v>
      </c>
      <c r="K467" s="334" t="s">
        <v>654</v>
      </c>
      <c r="L467" s="334" t="s">
        <v>150</v>
      </c>
    </row>
    <row r="468" spans="1:12" s="335" customFormat="1" ht="60" customHeight="1">
      <c r="A468" s="401" t="s">
        <v>344</v>
      </c>
      <c r="B468" s="337" t="s">
        <v>1186</v>
      </c>
      <c r="C468" s="338" t="s">
        <v>127</v>
      </c>
      <c r="D468" s="402" t="s">
        <v>135</v>
      </c>
      <c r="E468" s="330">
        <v>35370</v>
      </c>
      <c r="F468" s="331">
        <v>2034.08</v>
      </c>
      <c r="G468" s="332">
        <v>1</v>
      </c>
      <c r="H468" s="331"/>
      <c r="I468" s="338" t="s">
        <v>395</v>
      </c>
      <c r="J468" s="333" t="s">
        <v>712</v>
      </c>
      <c r="K468" s="334" t="s">
        <v>654</v>
      </c>
      <c r="L468" s="334" t="s">
        <v>150</v>
      </c>
    </row>
    <row r="469" spans="1:12" s="335" customFormat="1" ht="60" customHeight="1">
      <c r="A469" s="336" t="s">
        <v>139</v>
      </c>
      <c r="B469" s="337" t="s">
        <v>1186</v>
      </c>
      <c r="C469" s="338" t="s">
        <v>930</v>
      </c>
      <c r="D469" s="338" t="s">
        <v>100</v>
      </c>
      <c r="E469" s="330">
        <v>35310</v>
      </c>
      <c r="F469" s="331">
        <v>1637.38</v>
      </c>
      <c r="G469" s="332">
        <v>1</v>
      </c>
      <c r="H469" s="331"/>
      <c r="I469" s="338" t="s">
        <v>396</v>
      </c>
      <c r="J469" s="333" t="s">
        <v>712</v>
      </c>
      <c r="K469" s="334" t="s">
        <v>654</v>
      </c>
      <c r="L469" s="334" t="s">
        <v>713</v>
      </c>
    </row>
    <row r="470" spans="1:12" s="335" customFormat="1" ht="60" customHeight="1">
      <c r="A470" s="336" t="s">
        <v>441</v>
      </c>
      <c r="B470" s="337" t="s">
        <v>1980</v>
      </c>
      <c r="C470" s="338" t="s">
        <v>1078</v>
      </c>
      <c r="D470" s="338" t="s">
        <v>130</v>
      </c>
      <c r="E470" s="330">
        <v>40057</v>
      </c>
      <c r="F470" s="331">
        <v>946.56</v>
      </c>
      <c r="G470" s="332">
        <v>1</v>
      </c>
      <c r="H470" s="331"/>
      <c r="I470" s="338" t="s">
        <v>396</v>
      </c>
      <c r="J470" s="333" t="s">
        <v>712</v>
      </c>
      <c r="K470" s="334" t="s">
        <v>654</v>
      </c>
      <c r="L470" s="334" t="s">
        <v>150</v>
      </c>
    </row>
    <row r="471" spans="1:12" s="335" customFormat="1" ht="60" customHeight="1">
      <c r="A471" s="336" t="s">
        <v>860</v>
      </c>
      <c r="B471" s="337" t="s">
        <v>1980</v>
      </c>
      <c r="C471" s="338" t="s">
        <v>1674</v>
      </c>
      <c r="D471" s="338" t="s">
        <v>562</v>
      </c>
      <c r="E471" s="330">
        <v>40983</v>
      </c>
      <c r="F471" s="331">
        <v>994.14</v>
      </c>
      <c r="G471" s="332">
        <v>1</v>
      </c>
      <c r="H471" s="331"/>
      <c r="I471" s="338" t="s">
        <v>396</v>
      </c>
      <c r="J471" s="333" t="s">
        <v>712</v>
      </c>
      <c r="K471" s="344" t="s">
        <v>654</v>
      </c>
      <c r="L471" s="334" t="s">
        <v>713</v>
      </c>
    </row>
    <row r="472" spans="1:12" s="335" customFormat="1" ht="60" customHeight="1">
      <c r="A472" s="336" t="s">
        <v>657</v>
      </c>
      <c r="B472" s="337" t="s">
        <v>1980</v>
      </c>
      <c r="C472" s="338" t="s">
        <v>922</v>
      </c>
      <c r="D472" s="338" t="s">
        <v>511</v>
      </c>
      <c r="E472" s="330">
        <v>40787</v>
      </c>
      <c r="F472" s="331">
        <v>1240.68</v>
      </c>
      <c r="G472" s="332">
        <v>1</v>
      </c>
      <c r="H472" s="331"/>
      <c r="I472" s="347" t="s">
        <v>396</v>
      </c>
      <c r="J472" s="333" t="s">
        <v>712</v>
      </c>
      <c r="K472" s="334" t="s">
        <v>654</v>
      </c>
      <c r="L472" s="334" t="s">
        <v>150</v>
      </c>
    </row>
    <row r="473" spans="1:12" s="335" customFormat="1" ht="60" customHeight="1">
      <c r="A473" s="336" t="s">
        <v>62</v>
      </c>
      <c r="B473" s="337" t="s">
        <v>1187</v>
      </c>
      <c r="C473" s="338" t="s">
        <v>127</v>
      </c>
      <c r="D473" s="338" t="s">
        <v>2134</v>
      </c>
      <c r="E473" s="330">
        <v>38943</v>
      </c>
      <c r="F473" s="331">
        <v>2034.08</v>
      </c>
      <c r="G473" s="332">
        <v>1</v>
      </c>
      <c r="H473" s="331"/>
      <c r="I473" s="338" t="s">
        <v>395</v>
      </c>
      <c r="J473" s="333" t="s">
        <v>712</v>
      </c>
      <c r="K473" s="334" t="s">
        <v>505</v>
      </c>
      <c r="L473" s="334" t="s">
        <v>713</v>
      </c>
    </row>
    <row r="474" spans="1:12" s="335" customFormat="1" ht="60" customHeight="1">
      <c r="A474" s="336" t="s">
        <v>8</v>
      </c>
      <c r="B474" s="337" t="s">
        <v>2135</v>
      </c>
      <c r="C474" s="338" t="s">
        <v>116</v>
      </c>
      <c r="D474" s="338" t="s">
        <v>92</v>
      </c>
      <c r="E474" s="330">
        <v>33196</v>
      </c>
      <c r="F474" s="331">
        <v>815.02</v>
      </c>
      <c r="G474" s="332">
        <v>1</v>
      </c>
      <c r="H474" s="331"/>
      <c r="I474" s="338" t="s">
        <v>396</v>
      </c>
      <c r="J474" s="333" t="s">
        <v>712</v>
      </c>
      <c r="K474" s="334" t="s">
        <v>505</v>
      </c>
      <c r="L474" s="334" t="s">
        <v>150</v>
      </c>
    </row>
    <row r="475" spans="1:12" s="335" customFormat="1" ht="60" customHeight="1">
      <c r="A475" s="336" t="s">
        <v>797</v>
      </c>
      <c r="B475" s="337" t="s">
        <v>1981</v>
      </c>
      <c r="C475" s="338" t="s">
        <v>1078</v>
      </c>
      <c r="D475" s="338" t="s">
        <v>518</v>
      </c>
      <c r="E475" s="330">
        <v>41141</v>
      </c>
      <c r="F475" s="331">
        <v>946.59</v>
      </c>
      <c r="G475" s="332">
        <v>1</v>
      </c>
      <c r="H475" s="331"/>
      <c r="I475" s="338" t="s">
        <v>396</v>
      </c>
      <c r="J475" s="380" t="s">
        <v>712</v>
      </c>
      <c r="K475" s="334" t="s">
        <v>505</v>
      </c>
      <c r="L475" s="334" t="s">
        <v>150</v>
      </c>
    </row>
    <row r="476" spans="1:12" s="335" customFormat="1" ht="60" customHeight="1">
      <c r="A476" s="336" t="s">
        <v>129</v>
      </c>
      <c r="B476" s="337" t="s">
        <v>1847</v>
      </c>
      <c r="C476" s="338" t="s">
        <v>110</v>
      </c>
      <c r="D476" s="338" t="s">
        <v>1982</v>
      </c>
      <c r="E476" s="330">
        <v>39290</v>
      </c>
      <c r="F476" s="331">
        <v>815.02</v>
      </c>
      <c r="G476" s="332">
        <v>1</v>
      </c>
      <c r="H476" s="331"/>
      <c r="I476" s="347" t="s">
        <v>396</v>
      </c>
      <c r="J476" s="333" t="s">
        <v>712</v>
      </c>
      <c r="K476" s="334" t="s">
        <v>505</v>
      </c>
      <c r="L476" s="334" t="s">
        <v>150</v>
      </c>
    </row>
    <row r="477" spans="1:12" s="335" customFormat="1" ht="60" customHeight="1">
      <c r="A477" s="336" t="s">
        <v>863</v>
      </c>
      <c r="B477" s="337" t="s">
        <v>1189</v>
      </c>
      <c r="C477" s="338" t="s">
        <v>136</v>
      </c>
      <c r="D477" s="338" t="s">
        <v>1190</v>
      </c>
      <c r="E477" s="330">
        <v>39532</v>
      </c>
      <c r="F477" s="331">
        <v>2645.64</v>
      </c>
      <c r="G477" s="332">
        <v>5</v>
      </c>
      <c r="H477" s="331">
        <v>2116.5120000000002</v>
      </c>
      <c r="I477" s="338" t="s">
        <v>395</v>
      </c>
      <c r="J477" s="333" t="s">
        <v>712</v>
      </c>
      <c r="K477" s="334" t="s">
        <v>505</v>
      </c>
      <c r="L477" s="334" t="s">
        <v>150</v>
      </c>
    </row>
    <row r="478" spans="1:12" s="335" customFormat="1" ht="60" customHeight="1">
      <c r="A478" s="336" t="s">
        <v>1192</v>
      </c>
      <c r="B478" s="337" t="s">
        <v>1983</v>
      </c>
      <c r="C478" s="338" t="s">
        <v>922</v>
      </c>
      <c r="D478" s="338" t="s">
        <v>1061</v>
      </c>
      <c r="E478" s="330">
        <v>30078</v>
      </c>
      <c r="F478" s="331">
        <v>1240.68</v>
      </c>
      <c r="G478" s="332">
        <v>1</v>
      </c>
      <c r="H478" s="331"/>
      <c r="I478" s="338" t="s">
        <v>396</v>
      </c>
      <c r="J478" s="333" t="s">
        <v>712</v>
      </c>
      <c r="K478" s="334" t="s">
        <v>505</v>
      </c>
      <c r="L478" s="334" t="s">
        <v>150</v>
      </c>
    </row>
    <row r="479" spans="1:12" s="335" customFormat="1" ht="60" customHeight="1">
      <c r="A479" s="336" t="s">
        <v>74</v>
      </c>
      <c r="B479" s="337" t="s">
        <v>1984</v>
      </c>
      <c r="C479" s="338" t="s">
        <v>1660</v>
      </c>
      <c r="D479" s="338" t="s">
        <v>1195</v>
      </c>
      <c r="E479" s="330">
        <v>38491</v>
      </c>
      <c r="F479" s="331">
        <v>1400</v>
      </c>
      <c r="G479" s="332">
        <v>1</v>
      </c>
      <c r="H479" s="331"/>
      <c r="I479" s="338" t="s">
        <v>396</v>
      </c>
      <c r="J479" s="333" t="s">
        <v>712</v>
      </c>
      <c r="K479" s="334" t="s">
        <v>505</v>
      </c>
      <c r="L479" s="334" t="s">
        <v>150</v>
      </c>
    </row>
    <row r="480" spans="1:12" s="335" customFormat="1" ht="60" customHeight="1">
      <c r="A480" s="336" t="s">
        <v>1985</v>
      </c>
      <c r="B480" s="337" t="s">
        <v>1986</v>
      </c>
      <c r="C480" s="338" t="s">
        <v>927</v>
      </c>
      <c r="D480" s="338" t="s">
        <v>609</v>
      </c>
      <c r="E480" s="330">
        <v>40057</v>
      </c>
      <c r="F480" s="331">
        <v>1081.4000000000001</v>
      </c>
      <c r="G480" s="332">
        <v>1</v>
      </c>
      <c r="H480" s="331"/>
      <c r="I480" s="338" t="s">
        <v>396</v>
      </c>
      <c r="J480" s="333" t="s">
        <v>712</v>
      </c>
      <c r="K480" s="334" t="s">
        <v>505</v>
      </c>
      <c r="L480" s="334" t="s">
        <v>150</v>
      </c>
    </row>
    <row r="481" spans="1:12" s="335" customFormat="1" ht="60" customHeight="1">
      <c r="A481" s="346" t="s">
        <v>1987</v>
      </c>
      <c r="B481" s="337" t="s">
        <v>1988</v>
      </c>
      <c r="C481" s="338" t="s">
        <v>922</v>
      </c>
      <c r="D481" s="338" t="s">
        <v>95</v>
      </c>
      <c r="E481" s="330">
        <v>38808</v>
      </c>
      <c r="F481" s="331">
        <v>1240.68</v>
      </c>
      <c r="G481" s="332">
        <v>1</v>
      </c>
      <c r="H481" s="331"/>
      <c r="I481" s="338" t="s">
        <v>396</v>
      </c>
      <c r="J481" s="333" t="s">
        <v>712</v>
      </c>
      <c r="K481" s="334" t="s">
        <v>505</v>
      </c>
      <c r="L481" s="334" t="s">
        <v>150</v>
      </c>
    </row>
    <row r="482" spans="1:12" s="335" customFormat="1" ht="60" customHeight="1">
      <c r="A482" s="346" t="s">
        <v>1989</v>
      </c>
      <c r="B482" s="337" t="s">
        <v>1990</v>
      </c>
      <c r="C482" s="338" t="s">
        <v>1078</v>
      </c>
      <c r="D482" s="338" t="s">
        <v>237</v>
      </c>
      <c r="E482" s="330">
        <v>40602</v>
      </c>
      <c r="F482" s="331">
        <v>900</v>
      </c>
      <c r="G482" s="332">
        <v>1</v>
      </c>
      <c r="H482" s="331"/>
      <c r="I482" s="347" t="s">
        <v>396</v>
      </c>
      <c r="J482" s="333" t="s">
        <v>712</v>
      </c>
      <c r="K482" s="334" t="s">
        <v>505</v>
      </c>
      <c r="L482" s="334" t="s">
        <v>150</v>
      </c>
    </row>
    <row r="483" spans="1:12" s="335" customFormat="1" ht="60" customHeight="1">
      <c r="A483" s="346" t="s">
        <v>1554</v>
      </c>
      <c r="B483" s="337" t="s">
        <v>1991</v>
      </c>
      <c r="C483" s="338" t="s">
        <v>927</v>
      </c>
      <c r="D483" s="338" t="s">
        <v>1203</v>
      </c>
      <c r="E483" s="330">
        <v>41351</v>
      </c>
      <c r="F483" s="331">
        <v>1078.4000000000001</v>
      </c>
      <c r="G483" s="332">
        <v>1</v>
      </c>
      <c r="H483" s="331"/>
      <c r="I483" s="347" t="s">
        <v>396</v>
      </c>
      <c r="J483" s="333" t="s">
        <v>712</v>
      </c>
      <c r="K483" s="334" t="s">
        <v>505</v>
      </c>
      <c r="L483" s="334" t="s">
        <v>150</v>
      </c>
    </row>
    <row r="484" spans="1:12" s="335" customFormat="1" ht="60" customHeight="1">
      <c r="A484" s="336" t="s">
        <v>1992</v>
      </c>
      <c r="B484" s="337" t="s">
        <v>1993</v>
      </c>
      <c r="C484" s="338" t="s">
        <v>116</v>
      </c>
      <c r="D484" s="338" t="s">
        <v>143</v>
      </c>
      <c r="E484" s="330">
        <v>43122</v>
      </c>
      <c r="F484" s="331">
        <v>689.27</v>
      </c>
      <c r="G484" s="332">
        <v>1</v>
      </c>
      <c r="H484" s="331"/>
      <c r="I484" s="338" t="s">
        <v>396</v>
      </c>
      <c r="J484" s="333" t="s">
        <v>712</v>
      </c>
      <c r="K484" s="334" t="s">
        <v>505</v>
      </c>
      <c r="L484" s="334" t="s">
        <v>150</v>
      </c>
    </row>
    <row r="485" spans="1:12" s="335" customFormat="1" ht="60" customHeight="1">
      <c r="A485" s="336" t="s">
        <v>1613</v>
      </c>
      <c r="B485" s="337" t="s">
        <v>1993</v>
      </c>
      <c r="C485" s="338" t="s">
        <v>116</v>
      </c>
      <c r="D485" s="338" t="s">
        <v>518</v>
      </c>
      <c r="E485" s="330">
        <v>42776</v>
      </c>
      <c r="F485" s="331">
        <v>689.27</v>
      </c>
      <c r="G485" s="332">
        <v>1</v>
      </c>
      <c r="H485" s="331"/>
      <c r="I485" s="338" t="s">
        <v>396</v>
      </c>
      <c r="J485" s="333" t="s">
        <v>712</v>
      </c>
      <c r="K485" s="334" t="s">
        <v>505</v>
      </c>
      <c r="L485" s="334" t="s">
        <v>150</v>
      </c>
    </row>
    <row r="486" spans="1:12" s="335" customFormat="1" ht="60" customHeight="1">
      <c r="A486" s="336" t="s">
        <v>1994</v>
      </c>
      <c r="B486" s="337" t="s">
        <v>1605</v>
      </c>
      <c r="C486" s="338" t="s">
        <v>134</v>
      </c>
      <c r="D486" s="338" t="s">
        <v>1898</v>
      </c>
      <c r="E486" s="330">
        <v>42954</v>
      </c>
      <c r="F486" s="331">
        <v>574.29</v>
      </c>
      <c r="G486" s="332">
        <v>1</v>
      </c>
      <c r="H486" s="331"/>
      <c r="I486" s="338" t="s">
        <v>396</v>
      </c>
      <c r="J486" s="333" t="s">
        <v>712</v>
      </c>
      <c r="K486" s="344" t="s">
        <v>505</v>
      </c>
      <c r="L486" s="334" t="s">
        <v>713</v>
      </c>
    </row>
    <row r="487" spans="1:12" s="335" customFormat="1" ht="60" customHeight="1">
      <c r="A487" s="336" t="s">
        <v>707</v>
      </c>
      <c r="B487" s="337" t="s">
        <v>185</v>
      </c>
      <c r="C487" s="338" t="s">
        <v>112</v>
      </c>
      <c r="D487" s="338" t="s">
        <v>108</v>
      </c>
      <c r="E487" s="330">
        <v>36586</v>
      </c>
      <c r="F487" s="331">
        <v>741.11</v>
      </c>
      <c r="G487" s="332">
        <v>1</v>
      </c>
      <c r="H487" s="331"/>
      <c r="I487" s="338" t="s">
        <v>396</v>
      </c>
      <c r="J487" s="333" t="s">
        <v>712</v>
      </c>
      <c r="K487" s="334" t="s">
        <v>505</v>
      </c>
      <c r="L487" s="334" t="s">
        <v>150</v>
      </c>
    </row>
    <row r="488" spans="1:12" s="335" customFormat="1" ht="60" customHeight="1">
      <c r="A488" s="336" t="s">
        <v>1995</v>
      </c>
      <c r="B488" s="337" t="s">
        <v>2136</v>
      </c>
      <c r="C488" s="338" t="s">
        <v>927</v>
      </c>
      <c r="D488" s="338" t="s">
        <v>157</v>
      </c>
      <c r="E488" s="330">
        <v>34790</v>
      </c>
      <c r="F488" s="331">
        <v>1078.4000000000001</v>
      </c>
      <c r="G488" s="332">
        <v>1</v>
      </c>
      <c r="H488" s="331"/>
      <c r="I488" s="338" t="s">
        <v>396</v>
      </c>
      <c r="J488" s="333" t="s">
        <v>712</v>
      </c>
      <c r="K488" s="334" t="s">
        <v>505</v>
      </c>
      <c r="L488" s="334" t="s">
        <v>150</v>
      </c>
    </row>
    <row r="489" spans="1:12" s="335" customFormat="1" ht="60" customHeight="1">
      <c r="A489" s="336" t="s">
        <v>667</v>
      </c>
      <c r="B489" s="337" t="s">
        <v>1207</v>
      </c>
      <c r="C489" s="388" t="s">
        <v>927</v>
      </c>
      <c r="D489" s="338" t="s">
        <v>138</v>
      </c>
      <c r="E489" s="330">
        <v>40422</v>
      </c>
      <c r="F489" s="331">
        <v>1078.4000000000001</v>
      </c>
      <c r="G489" s="332">
        <v>1</v>
      </c>
      <c r="H489" s="331"/>
      <c r="I489" s="338" t="s">
        <v>396</v>
      </c>
      <c r="J489" s="333" t="s">
        <v>712</v>
      </c>
      <c r="K489" s="334" t="s">
        <v>505</v>
      </c>
      <c r="L489" s="334" t="s">
        <v>713</v>
      </c>
    </row>
    <row r="490" spans="1:12" s="335" customFormat="1" ht="60" customHeight="1">
      <c r="A490" s="336" t="s">
        <v>944</v>
      </c>
      <c r="B490" s="337" t="s">
        <v>185</v>
      </c>
      <c r="C490" s="338" t="s">
        <v>110</v>
      </c>
      <c r="D490" s="338" t="s">
        <v>518</v>
      </c>
      <c r="E490" s="330">
        <v>42030</v>
      </c>
      <c r="F490" s="331">
        <v>815.02</v>
      </c>
      <c r="G490" s="332">
        <v>1</v>
      </c>
      <c r="H490" s="331"/>
      <c r="I490" s="329" t="s">
        <v>396</v>
      </c>
      <c r="J490" s="333" t="s">
        <v>712</v>
      </c>
      <c r="K490" s="334" t="s">
        <v>505</v>
      </c>
      <c r="L490" s="334" t="s">
        <v>150</v>
      </c>
    </row>
    <row r="491" spans="1:12" s="335" customFormat="1" ht="60" customHeight="1">
      <c r="A491" s="336" t="s">
        <v>1208</v>
      </c>
      <c r="B491" s="337" t="s">
        <v>1847</v>
      </c>
      <c r="C491" s="338" t="s">
        <v>1078</v>
      </c>
      <c r="D491" s="338" t="s">
        <v>7</v>
      </c>
      <c r="E491" s="330">
        <v>40182</v>
      </c>
      <c r="F491" s="331">
        <v>923.75</v>
      </c>
      <c r="G491" s="332">
        <v>1</v>
      </c>
      <c r="H491" s="331"/>
      <c r="I491" s="338" t="s">
        <v>396</v>
      </c>
      <c r="J491" s="333" t="s">
        <v>712</v>
      </c>
      <c r="K491" s="334" t="s">
        <v>505</v>
      </c>
      <c r="L491" s="334" t="s">
        <v>150</v>
      </c>
    </row>
    <row r="492" spans="1:12" s="335" customFormat="1" ht="60" customHeight="1">
      <c r="A492" s="336" t="s">
        <v>15</v>
      </c>
      <c r="B492" s="337" t="s">
        <v>111</v>
      </c>
      <c r="C492" s="338" t="s">
        <v>116</v>
      </c>
      <c r="D492" s="338" t="s">
        <v>92</v>
      </c>
      <c r="E492" s="330">
        <v>34274</v>
      </c>
      <c r="F492" s="331">
        <v>689.27</v>
      </c>
      <c r="G492" s="332">
        <v>1</v>
      </c>
      <c r="H492" s="331"/>
      <c r="I492" s="338" t="s">
        <v>396</v>
      </c>
      <c r="J492" s="333" t="s">
        <v>712</v>
      </c>
      <c r="K492" s="334" t="s">
        <v>505</v>
      </c>
      <c r="L492" s="334" t="s">
        <v>150</v>
      </c>
    </row>
    <row r="493" spans="1:12" s="335" customFormat="1" ht="60" customHeight="1">
      <c r="A493" s="336" t="s">
        <v>870</v>
      </c>
      <c r="B493" s="337" t="s">
        <v>258</v>
      </c>
      <c r="C493" s="338" t="s">
        <v>1078</v>
      </c>
      <c r="D493" s="338" t="s">
        <v>1210</v>
      </c>
      <c r="E493" s="330">
        <v>41396</v>
      </c>
      <c r="F493" s="331">
        <v>946.59</v>
      </c>
      <c r="G493" s="332">
        <v>1</v>
      </c>
      <c r="H493" s="331"/>
      <c r="I493" s="329" t="s">
        <v>396</v>
      </c>
      <c r="J493" s="333" t="s">
        <v>712</v>
      </c>
      <c r="K493" s="334" t="s">
        <v>505</v>
      </c>
      <c r="L493" s="334" t="s">
        <v>150</v>
      </c>
    </row>
    <row r="494" spans="1:12" s="335" customFormat="1" ht="60" customHeight="1">
      <c r="A494" s="336" t="s">
        <v>422</v>
      </c>
      <c r="B494" s="337" t="s">
        <v>1997</v>
      </c>
      <c r="C494" s="338" t="s">
        <v>1078</v>
      </c>
      <c r="D494" s="338" t="s">
        <v>237</v>
      </c>
      <c r="E494" s="330">
        <v>39904</v>
      </c>
      <c r="F494" s="331">
        <v>923.75</v>
      </c>
      <c r="G494" s="332">
        <v>1</v>
      </c>
      <c r="H494" s="331"/>
      <c r="I494" s="338" t="s">
        <v>396</v>
      </c>
      <c r="J494" s="333" t="s">
        <v>712</v>
      </c>
      <c r="K494" s="334" t="s">
        <v>505</v>
      </c>
      <c r="L494" s="334" t="s">
        <v>150</v>
      </c>
    </row>
    <row r="495" spans="1:12" s="335" customFormat="1" ht="60" customHeight="1">
      <c r="A495" s="336" t="s">
        <v>420</v>
      </c>
      <c r="B495" s="337" t="s">
        <v>419</v>
      </c>
      <c r="C495" s="338" t="s">
        <v>1078</v>
      </c>
      <c r="D495" s="338" t="s">
        <v>1210</v>
      </c>
      <c r="E495" s="330">
        <v>39904</v>
      </c>
      <c r="F495" s="331">
        <v>923.75</v>
      </c>
      <c r="G495" s="332">
        <v>1</v>
      </c>
      <c r="H495" s="331"/>
      <c r="I495" s="338" t="s">
        <v>396</v>
      </c>
      <c r="J495" s="333" t="s">
        <v>712</v>
      </c>
      <c r="K495" s="334" t="s">
        <v>505</v>
      </c>
      <c r="L495" s="334" t="s">
        <v>150</v>
      </c>
    </row>
    <row r="496" spans="1:12" s="335" customFormat="1" ht="60" customHeight="1">
      <c r="A496" s="336" t="s">
        <v>1998</v>
      </c>
      <c r="B496" s="337" t="s">
        <v>419</v>
      </c>
      <c r="C496" s="338" t="s">
        <v>112</v>
      </c>
      <c r="D496" s="338" t="s">
        <v>1563</v>
      </c>
      <c r="E496" s="330">
        <v>42411</v>
      </c>
      <c r="F496" s="331">
        <v>641.11</v>
      </c>
      <c r="G496" s="332">
        <v>1</v>
      </c>
      <c r="H496" s="331"/>
      <c r="I496" s="338" t="s">
        <v>398</v>
      </c>
      <c r="J496" s="333" t="s">
        <v>916</v>
      </c>
      <c r="K496" s="334" t="s">
        <v>505</v>
      </c>
      <c r="L496" s="334" t="s">
        <v>150</v>
      </c>
    </row>
    <row r="497" spans="1:12" s="335" customFormat="1" ht="60" customHeight="1">
      <c r="A497" s="336" t="s">
        <v>416</v>
      </c>
      <c r="B497" s="337" t="s">
        <v>415</v>
      </c>
      <c r="C497" s="338" t="s">
        <v>112</v>
      </c>
      <c r="D497" s="338" t="s">
        <v>220</v>
      </c>
      <c r="E497" s="330">
        <v>39904</v>
      </c>
      <c r="F497" s="331">
        <v>740.82</v>
      </c>
      <c r="G497" s="332">
        <v>1</v>
      </c>
      <c r="H497" s="331"/>
      <c r="I497" s="338" t="s">
        <v>396</v>
      </c>
      <c r="J497" s="333" t="s">
        <v>712</v>
      </c>
      <c r="K497" s="334" t="s">
        <v>505</v>
      </c>
      <c r="L497" s="334" t="s">
        <v>150</v>
      </c>
    </row>
    <row r="498" spans="1:12" s="335" customFormat="1" ht="60" customHeight="1">
      <c r="A498" s="336" t="s">
        <v>418</v>
      </c>
      <c r="B498" s="337" t="s">
        <v>415</v>
      </c>
      <c r="C498" s="338" t="s">
        <v>112</v>
      </c>
      <c r="D498" s="338" t="s">
        <v>1999</v>
      </c>
      <c r="E498" s="330">
        <v>39904</v>
      </c>
      <c r="F498" s="331">
        <v>740.82</v>
      </c>
      <c r="G498" s="332">
        <v>1</v>
      </c>
      <c r="H498" s="331"/>
      <c r="I498" s="329" t="s">
        <v>396</v>
      </c>
      <c r="J498" s="333" t="s">
        <v>712</v>
      </c>
      <c r="K498" s="334" t="s">
        <v>505</v>
      </c>
      <c r="L498" s="334" t="s">
        <v>150</v>
      </c>
    </row>
    <row r="499" spans="1:12" s="335" customFormat="1" ht="60" customHeight="1">
      <c r="A499" s="336" t="s">
        <v>417</v>
      </c>
      <c r="B499" s="337" t="s">
        <v>415</v>
      </c>
      <c r="C499" s="338" t="s">
        <v>112</v>
      </c>
      <c r="D499" s="338" t="s">
        <v>518</v>
      </c>
      <c r="E499" s="330">
        <v>39904</v>
      </c>
      <c r="F499" s="331">
        <v>740.82</v>
      </c>
      <c r="G499" s="332">
        <v>1</v>
      </c>
      <c r="H499" s="331"/>
      <c r="I499" s="329" t="s">
        <v>396</v>
      </c>
      <c r="J499" s="333" t="s">
        <v>712</v>
      </c>
      <c r="K499" s="334" t="s">
        <v>505</v>
      </c>
      <c r="L499" s="334" t="s">
        <v>150</v>
      </c>
    </row>
    <row r="500" spans="1:12" s="335" customFormat="1" ht="60" customHeight="1">
      <c r="A500" s="336" t="s">
        <v>669</v>
      </c>
      <c r="B500" s="337" t="s">
        <v>670</v>
      </c>
      <c r="C500" s="338" t="s">
        <v>121</v>
      </c>
      <c r="D500" s="338" t="s">
        <v>95</v>
      </c>
      <c r="E500" s="330">
        <v>40665</v>
      </c>
      <c r="F500" s="331">
        <v>590.6</v>
      </c>
      <c r="G500" s="332">
        <v>1</v>
      </c>
      <c r="H500" s="331"/>
      <c r="I500" s="329" t="s">
        <v>396</v>
      </c>
      <c r="J500" s="333" t="s">
        <v>712</v>
      </c>
      <c r="K500" s="334" t="s">
        <v>505</v>
      </c>
      <c r="L500" s="334" t="s">
        <v>150</v>
      </c>
    </row>
    <row r="501" spans="1:12" s="335" customFormat="1" ht="60" customHeight="1">
      <c r="A501" s="336" t="s">
        <v>871</v>
      </c>
      <c r="B501" s="337" t="s">
        <v>671</v>
      </c>
      <c r="C501" s="338" t="s">
        <v>672</v>
      </c>
      <c r="D501" s="338" t="s">
        <v>872</v>
      </c>
      <c r="E501" s="330">
        <v>41306</v>
      </c>
      <c r="F501" s="331">
        <v>574.29</v>
      </c>
      <c r="G501" s="332">
        <v>1</v>
      </c>
      <c r="H501" s="331"/>
      <c r="I501" s="329" t="s">
        <v>396</v>
      </c>
      <c r="J501" s="334" t="s">
        <v>712</v>
      </c>
      <c r="K501" s="334" t="s">
        <v>505</v>
      </c>
      <c r="L501" s="334" t="s">
        <v>150</v>
      </c>
    </row>
    <row r="502" spans="1:12" s="335" customFormat="1" ht="60" customHeight="1">
      <c r="A502" s="336" t="s">
        <v>355</v>
      </c>
      <c r="B502" s="337" t="s">
        <v>356</v>
      </c>
      <c r="C502" s="338" t="s">
        <v>673</v>
      </c>
      <c r="D502" s="338" t="s">
        <v>2137</v>
      </c>
      <c r="E502" s="330">
        <v>34950</v>
      </c>
      <c r="F502" s="331">
        <v>585.70000000000005</v>
      </c>
      <c r="G502" s="332">
        <v>1</v>
      </c>
      <c r="H502" s="331"/>
      <c r="I502" s="338" t="s">
        <v>396</v>
      </c>
      <c r="J502" s="333" t="s">
        <v>712</v>
      </c>
      <c r="K502" s="334" t="s">
        <v>505</v>
      </c>
      <c r="L502" s="334" t="s">
        <v>150</v>
      </c>
    </row>
    <row r="503" spans="1:12" s="335" customFormat="1" ht="60" customHeight="1">
      <c r="A503" s="336" t="s">
        <v>360</v>
      </c>
      <c r="B503" s="337" t="s">
        <v>361</v>
      </c>
      <c r="C503" s="338" t="s">
        <v>44</v>
      </c>
      <c r="D503" s="338" t="s">
        <v>2138</v>
      </c>
      <c r="E503" s="330">
        <v>40114</v>
      </c>
      <c r="F503" s="331">
        <v>524.29</v>
      </c>
      <c r="G503" s="332">
        <v>1</v>
      </c>
      <c r="H503" s="331"/>
      <c r="I503" s="338" t="s">
        <v>396</v>
      </c>
      <c r="J503" s="333" t="s">
        <v>712</v>
      </c>
      <c r="K503" s="334" t="s">
        <v>505</v>
      </c>
      <c r="L503" s="338" t="s">
        <v>713</v>
      </c>
    </row>
    <row r="504" spans="1:12" s="335" customFormat="1" ht="60" customHeight="1">
      <c r="A504" s="336" t="s">
        <v>1213</v>
      </c>
      <c r="B504" s="337" t="s">
        <v>234</v>
      </c>
      <c r="C504" s="338" t="s">
        <v>116</v>
      </c>
      <c r="D504" s="338" t="s">
        <v>2139</v>
      </c>
      <c r="E504" s="330">
        <v>42297</v>
      </c>
      <c r="F504" s="331">
        <v>689.27</v>
      </c>
      <c r="G504" s="332">
        <v>1</v>
      </c>
      <c r="H504" s="338"/>
      <c r="I504" s="338" t="s">
        <v>396</v>
      </c>
      <c r="J504" s="347" t="s">
        <v>712</v>
      </c>
      <c r="K504" s="334" t="s">
        <v>505</v>
      </c>
      <c r="L504" s="334" t="s">
        <v>150</v>
      </c>
    </row>
    <row r="505" spans="1:12" s="335" customFormat="1" ht="60" customHeight="1">
      <c r="A505" s="336" t="s">
        <v>1215</v>
      </c>
      <c r="B505" s="337" t="s">
        <v>352</v>
      </c>
      <c r="C505" s="338" t="s">
        <v>112</v>
      </c>
      <c r="D505" s="338" t="s">
        <v>1217</v>
      </c>
      <c r="E505" s="330">
        <v>41396</v>
      </c>
      <c r="F505" s="331">
        <v>741.11</v>
      </c>
      <c r="G505" s="332">
        <v>1</v>
      </c>
      <c r="H505" s="331"/>
      <c r="I505" s="347" t="s">
        <v>396</v>
      </c>
      <c r="J505" s="333" t="s">
        <v>712</v>
      </c>
      <c r="K505" s="334" t="s">
        <v>505</v>
      </c>
      <c r="L505" s="334" t="s">
        <v>150</v>
      </c>
    </row>
    <row r="506" spans="1:12" s="335" customFormat="1" ht="60" customHeight="1">
      <c r="A506" s="336" t="s">
        <v>358</v>
      </c>
      <c r="B506" s="337" t="s">
        <v>1218</v>
      </c>
      <c r="C506" s="338" t="s">
        <v>116</v>
      </c>
      <c r="D506" s="338" t="s">
        <v>359</v>
      </c>
      <c r="E506" s="330">
        <v>33664</v>
      </c>
      <c r="F506" s="331">
        <v>689.27</v>
      </c>
      <c r="G506" s="332">
        <v>1</v>
      </c>
      <c r="H506" s="331"/>
      <c r="I506" s="347" t="s">
        <v>396</v>
      </c>
      <c r="J506" s="333" t="s">
        <v>712</v>
      </c>
      <c r="K506" s="334" t="s">
        <v>505</v>
      </c>
      <c r="L506" s="334" t="s">
        <v>150</v>
      </c>
    </row>
    <row r="507" spans="1:12" s="335" customFormat="1" ht="60" customHeight="1">
      <c r="A507" s="336" t="s">
        <v>1654</v>
      </c>
      <c r="B507" s="337" t="s">
        <v>1655</v>
      </c>
      <c r="C507" s="338" t="s">
        <v>112</v>
      </c>
      <c r="D507" s="338" t="s">
        <v>95</v>
      </c>
      <c r="E507" s="330">
        <v>42744</v>
      </c>
      <c r="F507" s="331">
        <v>741.11</v>
      </c>
      <c r="G507" s="332">
        <v>1</v>
      </c>
      <c r="H507" s="331"/>
      <c r="I507" s="347" t="s">
        <v>395</v>
      </c>
      <c r="J507" s="333" t="s">
        <v>712</v>
      </c>
      <c r="K507" s="334" t="s">
        <v>505</v>
      </c>
      <c r="L507" s="338" t="s">
        <v>713</v>
      </c>
    </row>
    <row r="508" spans="1:12" s="335" customFormat="1" ht="60" customHeight="1">
      <c r="A508" s="336" t="s">
        <v>401</v>
      </c>
      <c r="B508" s="337" t="s">
        <v>674</v>
      </c>
      <c r="C508" s="338" t="s">
        <v>187</v>
      </c>
      <c r="D508" s="338" t="s">
        <v>400</v>
      </c>
      <c r="E508" s="330">
        <v>40009</v>
      </c>
      <c r="F508" s="331">
        <v>3174.76</v>
      </c>
      <c r="G508" s="332">
        <v>1</v>
      </c>
      <c r="H508" s="331"/>
      <c r="I508" s="347" t="s">
        <v>395</v>
      </c>
      <c r="J508" s="333" t="s">
        <v>712</v>
      </c>
      <c r="K508" s="334" t="s">
        <v>675</v>
      </c>
      <c r="L508" s="334" t="s">
        <v>713</v>
      </c>
    </row>
    <row r="509" spans="1:12" s="335" customFormat="1" ht="60" customHeight="1">
      <c r="A509" s="336" t="s">
        <v>755</v>
      </c>
      <c r="B509" s="337" t="s">
        <v>185</v>
      </c>
      <c r="C509" s="338" t="s">
        <v>116</v>
      </c>
      <c r="D509" s="338" t="s">
        <v>1959</v>
      </c>
      <c r="E509" s="330">
        <v>40987</v>
      </c>
      <c r="F509" s="331">
        <v>689.27</v>
      </c>
      <c r="G509" s="332">
        <v>1</v>
      </c>
      <c r="H509" s="331"/>
      <c r="I509" s="347" t="s">
        <v>396</v>
      </c>
      <c r="J509" s="333" t="s">
        <v>712</v>
      </c>
      <c r="K509" s="334" t="s">
        <v>675</v>
      </c>
      <c r="L509" s="334" t="s">
        <v>150</v>
      </c>
    </row>
    <row r="510" spans="1:12" s="335" customFormat="1" ht="60" customHeight="1">
      <c r="A510" s="336" t="s">
        <v>45</v>
      </c>
      <c r="B510" s="337" t="s">
        <v>873</v>
      </c>
      <c r="C510" s="338" t="s">
        <v>134</v>
      </c>
      <c r="D510" s="338" t="s">
        <v>186</v>
      </c>
      <c r="E510" s="330">
        <v>34700</v>
      </c>
      <c r="F510" s="331">
        <v>621.72</v>
      </c>
      <c r="G510" s="332">
        <v>1</v>
      </c>
      <c r="H510" s="331"/>
      <c r="I510" s="347" t="s">
        <v>396</v>
      </c>
      <c r="J510" s="333" t="s">
        <v>712</v>
      </c>
      <c r="K510" s="334" t="s">
        <v>675</v>
      </c>
      <c r="L510" s="334" t="s">
        <v>150</v>
      </c>
    </row>
    <row r="511" spans="1:12" s="335" customFormat="1" ht="60" customHeight="1">
      <c r="A511" s="336" t="s">
        <v>367</v>
      </c>
      <c r="B511" s="337" t="s">
        <v>677</v>
      </c>
      <c r="C511" s="338" t="s">
        <v>144</v>
      </c>
      <c r="D511" s="338" t="s">
        <v>92</v>
      </c>
      <c r="E511" s="330">
        <v>34554</v>
      </c>
      <c r="F511" s="331">
        <v>2380.77</v>
      </c>
      <c r="G511" s="332">
        <v>1</v>
      </c>
      <c r="H511" s="331"/>
      <c r="I511" s="347" t="s">
        <v>395</v>
      </c>
      <c r="J511" s="333" t="s">
        <v>712</v>
      </c>
      <c r="K511" s="334" t="s">
        <v>675</v>
      </c>
      <c r="L511" s="334" t="s">
        <v>713</v>
      </c>
    </row>
    <row r="512" spans="1:12" s="335" customFormat="1" ht="60" customHeight="1">
      <c r="A512" s="336" t="s">
        <v>1657</v>
      </c>
      <c r="B512" s="337" t="s">
        <v>2000</v>
      </c>
      <c r="C512" s="338" t="s">
        <v>134</v>
      </c>
      <c r="D512" s="338" t="s">
        <v>92</v>
      </c>
      <c r="E512" s="330">
        <v>42789</v>
      </c>
      <c r="F512" s="331">
        <v>621.72</v>
      </c>
      <c r="G512" s="332">
        <v>1</v>
      </c>
      <c r="H512" s="331"/>
      <c r="I512" s="347" t="s">
        <v>396</v>
      </c>
      <c r="J512" s="333" t="s">
        <v>712</v>
      </c>
      <c r="K512" s="334" t="s">
        <v>675</v>
      </c>
      <c r="L512" s="334" t="s">
        <v>150</v>
      </c>
    </row>
    <row r="513" spans="1:12" s="335" customFormat="1" ht="60" customHeight="1">
      <c r="A513" s="336" t="s">
        <v>2001</v>
      </c>
      <c r="B513" s="337" t="s">
        <v>2002</v>
      </c>
      <c r="C513" s="338" t="s">
        <v>110</v>
      </c>
      <c r="D513" s="338" t="s">
        <v>92</v>
      </c>
      <c r="E513" s="330">
        <v>43398</v>
      </c>
      <c r="F513" s="331">
        <v>815.02</v>
      </c>
      <c r="G513" s="332">
        <v>1</v>
      </c>
      <c r="H513" s="331"/>
      <c r="I513" s="338" t="s">
        <v>396</v>
      </c>
      <c r="J513" s="333" t="s">
        <v>712</v>
      </c>
      <c r="K513" s="334" t="s">
        <v>675</v>
      </c>
      <c r="L513" s="334" t="s">
        <v>713</v>
      </c>
    </row>
    <row r="514" spans="1:12" s="335" customFormat="1" ht="60" customHeight="1">
      <c r="A514" s="336" t="s">
        <v>50</v>
      </c>
      <c r="B514" s="337" t="s">
        <v>2002</v>
      </c>
      <c r="C514" s="338" t="s">
        <v>927</v>
      </c>
      <c r="D514" s="338" t="s">
        <v>104</v>
      </c>
      <c r="E514" s="330">
        <v>38810</v>
      </c>
      <c r="F514" s="331">
        <v>1078.4000000000001</v>
      </c>
      <c r="G514" s="332">
        <v>1</v>
      </c>
      <c r="H514" s="331"/>
      <c r="I514" s="347" t="s">
        <v>396</v>
      </c>
      <c r="J514" s="333" t="s">
        <v>712</v>
      </c>
      <c r="K514" s="334" t="s">
        <v>675</v>
      </c>
      <c r="L514" s="334" t="s">
        <v>150</v>
      </c>
    </row>
    <row r="515" spans="1:12" s="335" customFormat="1" ht="60" customHeight="1">
      <c r="A515" s="336" t="s">
        <v>70</v>
      </c>
      <c r="B515" s="337" t="s">
        <v>2002</v>
      </c>
      <c r="C515" s="338" t="s">
        <v>927</v>
      </c>
      <c r="D515" s="338" t="s">
        <v>138</v>
      </c>
      <c r="E515" s="330">
        <v>40057</v>
      </c>
      <c r="F515" s="331">
        <v>1078.4000000000001</v>
      </c>
      <c r="G515" s="332">
        <v>1</v>
      </c>
      <c r="H515" s="331"/>
      <c r="I515" s="347" t="s">
        <v>396</v>
      </c>
      <c r="J515" s="333" t="s">
        <v>712</v>
      </c>
      <c r="K515" s="334" t="s">
        <v>675</v>
      </c>
      <c r="L515" s="334" t="s">
        <v>150</v>
      </c>
    </row>
    <row r="516" spans="1:12" s="335" customFormat="1" ht="60" customHeight="1">
      <c r="A516" s="336" t="s">
        <v>53</v>
      </c>
      <c r="B516" s="337" t="s">
        <v>2002</v>
      </c>
      <c r="C516" s="338" t="s">
        <v>955</v>
      </c>
      <c r="D516" s="338" t="s">
        <v>96</v>
      </c>
      <c r="E516" s="330" t="s">
        <v>792</v>
      </c>
      <c r="F516" s="331">
        <v>1700</v>
      </c>
      <c r="G516" s="332">
        <v>1</v>
      </c>
      <c r="H516" s="331"/>
      <c r="I516" s="347" t="s">
        <v>395</v>
      </c>
      <c r="J516" s="333" t="s">
        <v>712</v>
      </c>
      <c r="K516" s="334" t="s">
        <v>675</v>
      </c>
      <c r="L516" s="334" t="s">
        <v>150</v>
      </c>
    </row>
    <row r="517" spans="1:12" s="335" customFormat="1" ht="60" customHeight="1">
      <c r="A517" s="336" t="s">
        <v>375</v>
      </c>
      <c r="B517" s="337" t="s">
        <v>2002</v>
      </c>
      <c r="C517" s="338" t="s">
        <v>1078</v>
      </c>
      <c r="D517" s="338" t="s">
        <v>685</v>
      </c>
      <c r="E517" s="330">
        <v>30515</v>
      </c>
      <c r="F517" s="331">
        <v>946.59</v>
      </c>
      <c r="G517" s="332">
        <v>1</v>
      </c>
      <c r="H517" s="331"/>
      <c r="I517" s="347" t="s">
        <v>396</v>
      </c>
      <c r="J517" s="333" t="s">
        <v>712</v>
      </c>
      <c r="K517" s="334" t="s">
        <v>675</v>
      </c>
      <c r="L517" s="334" t="s">
        <v>713</v>
      </c>
    </row>
    <row r="518" spans="1:12" s="335" customFormat="1" ht="60" customHeight="1">
      <c r="A518" s="336" t="s">
        <v>368</v>
      </c>
      <c r="B518" s="337" t="s">
        <v>369</v>
      </c>
      <c r="C518" s="338" t="s">
        <v>127</v>
      </c>
      <c r="D518" s="338" t="s">
        <v>162</v>
      </c>
      <c r="E518" s="330">
        <v>32636</v>
      </c>
      <c r="F518" s="331">
        <v>2034.08</v>
      </c>
      <c r="G518" s="332">
        <v>1</v>
      </c>
      <c r="H518" s="331"/>
      <c r="I518" s="338" t="s">
        <v>395</v>
      </c>
      <c r="J518" s="333" t="s">
        <v>712</v>
      </c>
      <c r="K518" s="334" t="s">
        <v>675</v>
      </c>
      <c r="L518" s="334" t="s">
        <v>713</v>
      </c>
    </row>
    <row r="519" spans="1:12" s="335" customFormat="1" ht="60" customHeight="1">
      <c r="A519" s="336" t="s">
        <v>371</v>
      </c>
      <c r="B519" s="337" t="s">
        <v>2003</v>
      </c>
      <c r="C519" s="338" t="s">
        <v>922</v>
      </c>
      <c r="D519" s="338" t="s">
        <v>286</v>
      </c>
      <c r="E519" s="330">
        <v>30804</v>
      </c>
      <c r="F519" s="331">
        <v>1240.68</v>
      </c>
      <c r="G519" s="332">
        <v>1</v>
      </c>
      <c r="H519" s="331"/>
      <c r="I519" s="347" t="s">
        <v>396</v>
      </c>
      <c r="J519" s="333" t="s">
        <v>712</v>
      </c>
      <c r="K519" s="334" t="s">
        <v>675</v>
      </c>
      <c r="L519" s="334" t="s">
        <v>713</v>
      </c>
    </row>
    <row r="520" spans="1:12" s="335" customFormat="1" ht="60" customHeight="1">
      <c r="A520" s="336" t="s">
        <v>881</v>
      </c>
      <c r="B520" s="337" t="s">
        <v>2003</v>
      </c>
      <c r="C520" s="338" t="s">
        <v>1078</v>
      </c>
      <c r="D520" s="338" t="s">
        <v>878</v>
      </c>
      <c r="E520" s="330">
        <v>41366</v>
      </c>
      <c r="F520" s="331">
        <v>946.59</v>
      </c>
      <c r="G520" s="332">
        <v>1</v>
      </c>
      <c r="H520" s="331"/>
      <c r="I520" s="329" t="s">
        <v>396</v>
      </c>
      <c r="J520" s="333" t="s">
        <v>712</v>
      </c>
      <c r="K520" s="334" t="s">
        <v>675</v>
      </c>
      <c r="L520" s="334" t="s">
        <v>150</v>
      </c>
    </row>
    <row r="521" spans="1:12" s="335" customFormat="1" ht="60" customHeight="1">
      <c r="A521" s="336" t="s">
        <v>491</v>
      </c>
      <c r="B521" s="337" t="s">
        <v>2003</v>
      </c>
      <c r="C521" s="338" t="s">
        <v>922</v>
      </c>
      <c r="D521" s="338" t="s">
        <v>162</v>
      </c>
      <c r="E521" s="330">
        <v>32531</v>
      </c>
      <c r="F521" s="331">
        <v>1240.68</v>
      </c>
      <c r="G521" s="332">
        <v>1</v>
      </c>
      <c r="H521" s="331"/>
      <c r="I521" s="338" t="s">
        <v>396</v>
      </c>
      <c r="J521" s="333" t="s">
        <v>712</v>
      </c>
      <c r="K521" s="334" t="s">
        <v>675</v>
      </c>
      <c r="L521" s="334" t="s">
        <v>713</v>
      </c>
    </row>
    <row r="522" spans="1:12" s="335" customFormat="1" ht="60" customHeight="1">
      <c r="A522" s="336" t="s">
        <v>686</v>
      </c>
      <c r="B522" s="337" t="s">
        <v>370</v>
      </c>
      <c r="C522" s="338" t="s">
        <v>127</v>
      </c>
      <c r="D522" s="338" t="s">
        <v>162</v>
      </c>
      <c r="E522" s="330">
        <v>40575</v>
      </c>
      <c r="F522" s="331">
        <v>2034.08</v>
      </c>
      <c r="G522" s="332">
        <v>1</v>
      </c>
      <c r="H522" s="331"/>
      <c r="I522" s="347" t="s">
        <v>395</v>
      </c>
      <c r="J522" s="333" t="s">
        <v>712</v>
      </c>
      <c r="K522" s="334" t="s">
        <v>675</v>
      </c>
      <c r="L522" s="334" t="s">
        <v>713</v>
      </c>
    </row>
    <row r="523" spans="1:12" s="335" customFormat="1" ht="60" customHeight="1">
      <c r="A523" s="336" t="s">
        <v>659</v>
      </c>
      <c r="B523" s="337" t="s">
        <v>2004</v>
      </c>
      <c r="C523" s="338" t="s">
        <v>1674</v>
      </c>
      <c r="D523" s="338" t="s">
        <v>138</v>
      </c>
      <c r="E523" s="330">
        <v>40581</v>
      </c>
      <c r="F523" s="331">
        <v>994.14</v>
      </c>
      <c r="G523" s="332">
        <v>1</v>
      </c>
      <c r="H523" s="334"/>
      <c r="I523" s="347" t="s">
        <v>396</v>
      </c>
      <c r="J523" s="333" t="s">
        <v>712</v>
      </c>
      <c r="K523" s="334" t="s">
        <v>675</v>
      </c>
      <c r="L523" s="334" t="s">
        <v>150</v>
      </c>
    </row>
    <row r="524" spans="1:12" s="335" customFormat="1" ht="60" customHeight="1">
      <c r="A524" s="326" t="s">
        <v>676</v>
      </c>
      <c r="B524" s="337" t="s">
        <v>682</v>
      </c>
      <c r="C524" s="338" t="s">
        <v>952</v>
      </c>
      <c r="D524" s="338" t="s">
        <v>366</v>
      </c>
      <c r="E524" s="330">
        <v>40217</v>
      </c>
      <c r="F524" s="331">
        <v>1183.25</v>
      </c>
      <c r="G524" s="332">
        <v>1</v>
      </c>
      <c r="H524" s="331"/>
      <c r="I524" s="347" t="s">
        <v>396</v>
      </c>
      <c r="J524" s="333" t="s">
        <v>712</v>
      </c>
      <c r="K524" s="334" t="s">
        <v>675</v>
      </c>
      <c r="L524" s="334" t="s">
        <v>150</v>
      </c>
    </row>
    <row r="525" spans="1:12" s="335" customFormat="1" ht="60" customHeight="1">
      <c r="A525" s="336" t="s">
        <v>373</v>
      </c>
      <c r="B525" s="337" t="s">
        <v>683</v>
      </c>
      <c r="C525" s="338" t="s">
        <v>922</v>
      </c>
      <c r="D525" s="338" t="s">
        <v>162</v>
      </c>
      <c r="E525" s="330">
        <v>34578</v>
      </c>
      <c r="F525" s="331">
        <v>1183</v>
      </c>
      <c r="G525" s="332">
        <v>1</v>
      </c>
      <c r="H525" s="331"/>
      <c r="I525" s="347" t="s">
        <v>396</v>
      </c>
      <c r="J525" s="333" t="s">
        <v>712</v>
      </c>
      <c r="K525" s="334" t="s">
        <v>675</v>
      </c>
      <c r="L525" s="334" t="s">
        <v>150</v>
      </c>
    </row>
    <row r="526" spans="1:12" s="335" customFormat="1" ht="60" customHeight="1">
      <c r="A526" s="336" t="s">
        <v>376</v>
      </c>
      <c r="B526" s="337" t="s">
        <v>2005</v>
      </c>
      <c r="C526" s="338" t="s">
        <v>1078</v>
      </c>
      <c r="D526" s="338" t="s">
        <v>92</v>
      </c>
      <c r="E526" s="330">
        <v>31544</v>
      </c>
      <c r="F526" s="331">
        <v>946.59</v>
      </c>
      <c r="G526" s="332">
        <v>1</v>
      </c>
      <c r="H526" s="331"/>
      <c r="I526" s="347" t="s">
        <v>396</v>
      </c>
      <c r="J526" s="333" t="s">
        <v>712</v>
      </c>
      <c r="K526" s="334" t="s">
        <v>675</v>
      </c>
      <c r="L526" s="334" t="s">
        <v>150</v>
      </c>
    </row>
    <row r="527" spans="1:12" s="335" customFormat="1" ht="60" customHeight="1">
      <c r="A527" s="336" t="s">
        <v>679</v>
      </c>
      <c r="B527" s="337" t="s">
        <v>2005</v>
      </c>
      <c r="C527" s="338" t="s">
        <v>927</v>
      </c>
      <c r="D527" s="338" t="s">
        <v>685</v>
      </c>
      <c r="E527" s="330">
        <v>40428</v>
      </c>
      <c r="F527" s="331">
        <v>1078.4000000000001</v>
      </c>
      <c r="G527" s="332">
        <v>1</v>
      </c>
      <c r="H527" s="331"/>
      <c r="I527" s="347" t="s">
        <v>396</v>
      </c>
      <c r="J527" s="333" t="s">
        <v>712</v>
      </c>
      <c r="K527" s="334" t="s">
        <v>675</v>
      </c>
      <c r="L527" s="334" t="s">
        <v>713</v>
      </c>
    </row>
    <row r="528" spans="1:12" s="335" customFormat="1" ht="60" customHeight="1">
      <c r="A528" s="336" t="s">
        <v>377</v>
      </c>
      <c r="B528" s="337" t="s">
        <v>2005</v>
      </c>
      <c r="C528" s="338" t="s">
        <v>1078</v>
      </c>
      <c r="D528" s="338" t="s">
        <v>92</v>
      </c>
      <c r="E528" s="330">
        <v>32951</v>
      </c>
      <c r="F528" s="331">
        <v>946.59</v>
      </c>
      <c r="G528" s="332">
        <v>1</v>
      </c>
      <c r="H528" s="331"/>
      <c r="I528" s="338" t="s">
        <v>396</v>
      </c>
      <c r="J528" s="333" t="s">
        <v>712</v>
      </c>
      <c r="K528" s="334" t="s">
        <v>675</v>
      </c>
      <c r="L528" s="334" t="s">
        <v>150</v>
      </c>
    </row>
    <row r="529" spans="1:12" s="335" customFormat="1" ht="60" customHeight="1">
      <c r="A529" s="336" t="s">
        <v>68</v>
      </c>
      <c r="B529" s="337" t="s">
        <v>2005</v>
      </c>
      <c r="C529" s="338" t="s">
        <v>955</v>
      </c>
      <c r="D529" s="338" t="s">
        <v>609</v>
      </c>
      <c r="E529" s="330">
        <v>40014</v>
      </c>
      <c r="F529" s="331">
        <v>1852.5</v>
      </c>
      <c r="G529" s="332">
        <v>1</v>
      </c>
      <c r="H529" s="331"/>
      <c r="I529" s="338" t="s">
        <v>396</v>
      </c>
      <c r="J529" s="333" t="s">
        <v>712</v>
      </c>
      <c r="K529" s="334" t="s">
        <v>675</v>
      </c>
      <c r="L529" s="334" t="s">
        <v>713</v>
      </c>
    </row>
    <row r="530" spans="1:12" s="335" customFormat="1" ht="60" customHeight="1">
      <c r="A530" s="336" t="s">
        <v>378</v>
      </c>
      <c r="B530" s="337" t="s">
        <v>709</v>
      </c>
      <c r="C530" s="338" t="s">
        <v>1078</v>
      </c>
      <c r="D530" s="338" t="s">
        <v>92</v>
      </c>
      <c r="E530" s="330">
        <v>33917</v>
      </c>
      <c r="F530" s="331">
        <v>946.59</v>
      </c>
      <c r="G530" s="332">
        <v>1</v>
      </c>
      <c r="H530" s="331"/>
      <c r="I530" s="338" t="s">
        <v>396</v>
      </c>
      <c r="J530" s="333" t="s">
        <v>712</v>
      </c>
      <c r="K530" s="334" t="s">
        <v>675</v>
      </c>
      <c r="L530" s="334" t="s">
        <v>713</v>
      </c>
    </row>
    <row r="531" spans="1:12" s="335" customFormat="1" ht="60" customHeight="1">
      <c r="A531" s="336" t="s">
        <v>875</v>
      </c>
      <c r="B531" s="337" t="s">
        <v>876</v>
      </c>
      <c r="C531" s="338" t="s">
        <v>127</v>
      </c>
      <c r="D531" s="338" t="s">
        <v>162</v>
      </c>
      <c r="E531" s="330">
        <v>36878</v>
      </c>
      <c r="F531" s="331">
        <v>2034.08</v>
      </c>
      <c r="G531" s="332">
        <v>1</v>
      </c>
      <c r="H531" s="331"/>
      <c r="I531" s="347" t="s">
        <v>395</v>
      </c>
      <c r="J531" s="334" t="s">
        <v>712</v>
      </c>
      <c r="K531" s="334" t="s">
        <v>675</v>
      </c>
      <c r="L531" s="334" t="s">
        <v>150</v>
      </c>
    </row>
    <row r="532" spans="1:12" s="335" customFormat="1" ht="60" customHeight="1">
      <c r="A532" s="336" t="s">
        <v>227</v>
      </c>
      <c r="B532" s="337" t="s">
        <v>2006</v>
      </c>
      <c r="C532" s="338" t="s">
        <v>127</v>
      </c>
      <c r="D532" s="338" t="s">
        <v>162</v>
      </c>
      <c r="E532" s="330">
        <v>33420</v>
      </c>
      <c r="F532" s="331">
        <v>2034.08</v>
      </c>
      <c r="G532" s="332">
        <v>1</v>
      </c>
      <c r="H532" s="331"/>
      <c r="I532" s="338" t="s">
        <v>395</v>
      </c>
      <c r="J532" s="333" t="s">
        <v>712</v>
      </c>
      <c r="K532" s="334" t="s">
        <v>675</v>
      </c>
      <c r="L532" s="334" t="s">
        <v>713</v>
      </c>
    </row>
    <row r="533" spans="1:12" s="335" customFormat="1" ht="60" customHeight="1">
      <c r="A533" s="336" t="s">
        <v>879</v>
      </c>
      <c r="B533" s="337" t="s">
        <v>880</v>
      </c>
      <c r="C533" s="338" t="s">
        <v>127</v>
      </c>
      <c r="D533" s="338" t="s">
        <v>162</v>
      </c>
      <c r="E533" s="330">
        <v>41031</v>
      </c>
      <c r="F533" s="331">
        <v>2034.08</v>
      </c>
      <c r="G533" s="332">
        <v>1</v>
      </c>
      <c r="H533" s="331"/>
      <c r="I533" s="338" t="s">
        <v>395</v>
      </c>
      <c r="J533" s="333" t="s">
        <v>712</v>
      </c>
      <c r="K533" s="334" t="s">
        <v>675</v>
      </c>
      <c r="L533" s="334" t="s">
        <v>150</v>
      </c>
    </row>
    <row r="534" spans="1:12" s="335" customFormat="1" ht="60" customHeight="1">
      <c r="A534" s="336" t="s">
        <v>1222</v>
      </c>
      <c r="B534" s="337" t="s">
        <v>2007</v>
      </c>
      <c r="C534" s="338" t="s">
        <v>110</v>
      </c>
      <c r="D534" s="338" t="s">
        <v>2008</v>
      </c>
      <c r="E534" s="330">
        <v>42242</v>
      </c>
      <c r="F534" s="331">
        <v>815.02</v>
      </c>
      <c r="G534" s="332">
        <v>1</v>
      </c>
      <c r="H534" s="331"/>
      <c r="I534" s="347" t="s">
        <v>396</v>
      </c>
      <c r="J534" s="333" t="s">
        <v>712</v>
      </c>
      <c r="K534" s="334" t="s">
        <v>675</v>
      </c>
      <c r="L534" s="334" t="s">
        <v>150</v>
      </c>
    </row>
    <row r="535" spans="1:12" s="335" customFormat="1" ht="60" customHeight="1">
      <c r="A535" s="336" t="s">
        <v>681</v>
      </c>
      <c r="B535" s="337" t="s">
        <v>2009</v>
      </c>
      <c r="C535" s="338" t="s">
        <v>1078</v>
      </c>
      <c r="D535" s="338" t="s">
        <v>1061</v>
      </c>
      <c r="E535" s="330">
        <v>40595</v>
      </c>
      <c r="F535" s="331">
        <v>946.59</v>
      </c>
      <c r="G535" s="332">
        <v>1</v>
      </c>
      <c r="H535" s="331"/>
      <c r="I535" s="347" t="s">
        <v>396</v>
      </c>
      <c r="J535" s="333" t="s">
        <v>712</v>
      </c>
      <c r="K535" s="334" t="s">
        <v>675</v>
      </c>
      <c r="L535" s="334" t="s">
        <v>150</v>
      </c>
    </row>
    <row r="536" spans="1:12" s="335" customFormat="1" ht="60" customHeight="1">
      <c r="A536" s="336" t="s">
        <v>14</v>
      </c>
      <c r="B536" s="337" t="s">
        <v>2009</v>
      </c>
      <c r="C536" s="338" t="s">
        <v>927</v>
      </c>
      <c r="D536" s="338" t="s">
        <v>162</v>
      </c>
      <c r="E536" s="330">
        <v>38992</v>
      </c>
      <c r="F536" s="331">
        <v>1078.4000000000001</v>
      </c>
      <c r="G536" s="332">
        <v>1</v>
      </c>
      <c r="H536" s="331"/>
      <c r="I536" s="347" t="s">
        <v>396</v>
      </c>
      <c r="J536" s="333" t="s">
        <v>712</v>
      </c>
      <c r="K536" s="334" t="s">
        <v>675</v>
      </c>
      <c r="L536" s="334" t="s">
        <v>713</v>
      </c>
    </row>
    <row r="537" spans="1:12" s="335" customFormat="1" ht="60" customHeight="1">
      <c r="A537" s="336" t="s">
        <v>2010</v>
      </c>
      <c r="B537" s="337" t="s">
        <v>2011</v>
      </c>
      <c r="C537" s="338" t="s">
        <v>127</v>
      </c>
      <c r="D537" s="338" t="s">
        <v>2012</v>
      </c>
      <c r="E537" s="330">
        <v>43132</v>
      </c>
      <c r="F537" s="331">
        <v>2034.08</v>
      </c>
      <c r="G537" s="332">
        <v>1</v>
      </c>
      <c r="H537" s="331"/>
      <c r="I537" s="347" t="s">
        <v>395</v>
      </c>
      <c r="J537" s="333" t="s">
        <v>1896</v>
      </c>
      <c r="K537" s="334" t="s">
        <v>675</v>
      </c>
      <c r="L537" s="334" t="s">
        <v>713</v>
      </c>
    </row>
    <row r="538" spans="1:12" s="335" customFormat="1" ht="60" customHeight="1">
      <c r="A538" s="336" t="s">
        <v>1224</v>
      </c>
      <c r="B538" s="337" t="s">
        <v>1225</v>
      </c>
      <c r="C538" s="338" t="s">
        <v>144</v>
      </c>
      <c r="D538" s="338" t="s">
        <v>703</v>
      </c>
      <c r="E538" s="330">
        <v>41428</v>
      </c>
      <c r="F538" s="331">
        <v>2380.77</v>
      </c>
      <c r="G538" s="332">
        <v>1</v>
      </c>
      <c r="H538" s="331"/>
      <c r="I538" s="338" t="s">
        <v>395</v>
      </c>
      <c r="J538" s="333" t="s">
        <v>712</v>
      </c>
      <c r="K538" s="334" t="s">
        <v>689</v>
      </c>
      <c r="L538" s="334" t="s">
        <v>713</v>
      </c>
    </row>
    <row r="539" spans="1:12" s="335" customFormat="1" ht="60" customHeight="1">
      <c r="A539" s="336" t="s">
        <v>2015</v>
      </c>
      <c r="B539" s="337" t="s">
        <v>402</v>
      </c>
      <c r="C539" s="338" t="s">
        <v>134</v>
      </c>
      <c r="D539" s="338" t="s">
        <v>2016</v>
      </c>
      <c r="E539" s="330">
        <v>43234</v>
      </c>
      <c r="F539" s="331">
        <v>574.29</v>
      </c>
      <c r="G539" s="332">
        <v>1</v>
      </c>
      <c r="H539" s="331"/>
      <c r="I539" s="329" t="s">
        <v>396</v>
      </c>
      <c r="J539" s="333" t="s">
        <v>712</v>
      </c>
      <c r="K539" s="334" t="s">
        <v>689</v>
      </c>
      <c r="L539" s="334" t="s">
        <v>150</v>
      </c>
    </row>
    <row r="540" spans="1:12" s="335" customFormat="1" ht="60" customHeight="1">
      <c r="A540" s="336" t="s">
        <v>1226</v>
      </c>
      <c r="B540" s="337" t="s">
        <v>2017</v>
      </c>
      <c r="C540" s="338" t="s">
        <v>1701</v>
      </c>
      <c r="D540" s="338" t="s">
        <v>135</v>
      </c>
      <c r="E540" s="330">
        <v>41806</v>
      </c>
      <c r="F540" s="331">
        <v>1373.12</v>
      </c>
      <c r="G540" s="332">
        <v>1</v>
      </c>
      <c r="H540" s="331"/>
      <c r="I540" s="338" t="s">
        <v>398</v>
      </c>
      <c r="J540" s="380" t="s">
        <v>2051</v>
      </c>
      <c r="K540" s="334" t="s">
        <v>689</v>
      </c>
      <c r="L540" s="334" t="s">
        <v>713</v>
      </c>
    </row>
    <row r="541" spans="1:12" s="335" customFormat="1" ht="60" customHeight="1">
      <c r="A541" s="336" t="s">
        <v>97</v>
      </c>
      <c r="B541" s="337" t="s">
        <v>185</v>
      </c>
      <c r="C541" s="338" t="s">
        <v>112</v>
      </c>
      <c r="D541" s="338" t="s">
        <v>518</v>
      </c>
      <c r="E541" s="330">
        <v>39044</v>
      </c>
      <c r="F541" s="331">
        <v>741.11</v>
      </c>
      <c r="G541" s="332">
        <v>1</v>
      </c>
      <c r="H541" s="331"/>
      <c r="I541" s="329" t="s">
        <v>396</v>
      </c>
      <c r="J541" s="333" t="s">
        <v>712</v>
      </c>
      <c r="K541" s="334" t="s">
        <v>689</v>
      </c>
      <c r="L541" s="334" t="s">
        <v>150</v>
      </c>
    </row>
    <row r="542" spans="1:12" s="335" customFormat="1" ht="60" customHeight="1">
      <c r="A542" s="336" t="s">
        <v>614</v>
      </c>
      <c r="B542" s="337" t="s">
        <v>2018</v>
      </c>
      <c r="C542" s="338" t="s">
        <v>1674</v>
      </c>
      <c r="D542" s="338" t="s">
        <v>615</v>
      </c>
      <c r="E542" s="330">
        <v>40422</v>
      </c>
      <c r="F542" s="331">
        <v>994.14</v>
      </c>
      <c r="G542" s="332">
        <v>1</v>
      </c>
      <c r="H542" s="331"/>
      <c r="I542" s="338" t="s">
        <v>396</v>
      </c>
      <c r="J542" s="333" t="s">
        <v>712</v>
      </c>
      <c r="K542" s="334" t="s">
        <v>689</v>
      </c>
      <c r="L542" s="334" t="s">
        <v>150</v>
      </c>
    </row>
    <row r="543" spans="1:12" s="335" customFormat="1" ht="60" customHeight="1">
      <c r="A543" s="336" t="s">
        <v>384</v>
      </c>
      <c r="B543" s="337" t="s">
        <v>693</v>
      </c>
      <c r="C543" s="338" t="s">
        <v>116</v>
      </c>
      <c r="D543" s="338" t="s">
        <v>92</v>
      </c>
      <c r="E543" s="330">
        <v>34700</v>
      </c>
      <c r="F543" s="331">
        <v>689.27</v>
      </c>
      <c r="G543" s="332">
        <v>1</v>
      </c>
      <c r="H543" s="331"/>
      <c r="I543" s="338" t="s">
        <v>396</v>
      </c>
      <c r="J543" s="333" t="s">
        <v>712</v>
      </c>
      <c r="K543" s="334" t="s">
        <v>689</v>
      </c>
      <c r="L543" s="334" t="s">
        <v>713</v>
      </c>
    </row>
    <row r="544" spans="1:12" s="335" customFormat="1" ht="60" customHeight="1">
      <c r="A544" s="336" t="s">
        <v>380</v>
      </c>
      <c r="B544" s="337" t="s">
        <v>2019</v>
      </c>
      <c r="C544" s="338" t="s">
        <v>1674</v>
      </c>
      <c r="D544" s="338" t="s">
        <v>518</v>
      </c>
      <c r="E544" s="330">
        <v>32905</v>
      </c>
      <c r="F544" s="331">
        <v>936.47</v>
      </c>
      <c r="G544" s="332">
        <v>1</v>
      </c>
      <c r="H544" s="331"/>
      <c r="I544" s="338" t="s">
        <v>396</v>
      </c>
      <c r="J544" s="333" t="s">
        <v>712</v>
      </c>
      <c r="K544" s="334" t="s">
        <v>689</v>
      </c>
      <c r="L544" s="334" t="s">
        <v>713</v>
      </c>
    </row>
    <row r="545" spans="1:12" s="335" customFormat="1" ht="60" customHeight="1">
      <c r="A545" s="336" t="s">
        <v>21</v>
      </c>
      <c r="B545" s="337" t="s">
        <v>884</v>
      </c>
      <c r="C545" s="338" t="s">
        <v>121</v>
      </c>
      <c r="D545" s="338" t="s">
        <v>216</v>
      </c>
      <c r="E545" s="330">
        <v>34683</v>
      </c>
      <c r="F545" s="331">
        <v>590.6</v>
      </c>
      <c r="G545" s="332">
        <v>1</v>
      </c>
      <c r="H545" s="331"/>
      <c r="I545" s="338" t="s">
        <v>396</v>
      </c>
      <c r="J545" s="333" t="s">
        <v>712</v>
      </c>
      <c r="K545" s="334" t="s">
        <v>689</v>
      </c>
      <c r="L545" s="334" t="s">
        <v>713</v>
      </c>
    </row>
    <row r="546" spans="1:12" s="335" customFormat="1" ht="60" customHeight="1">
      <c r="A546" s="336" t="s">
        <v>217</v>
      </c>
      <c r="B546" s="337" t="s">
        <v>1228</v>
      </c>
      <c r="C546" s="338" t="s">
        <v>110</v>
      </c>
      <c r="D546" s="338" t="s">
        <v>92</v>
      </c>
      <c r="E546" s="330">
        <v>33543</v>
      </c>
      <c r="F546" s="331">
        <v>815.02</v>
      </c>
      <c r="G546" s="332">
        <v>1</v>
      </c>
      <c r="H546" s="331"/>
      <c r="I546" s="347" t="s">
        <v>396</v>
      </c>
      <c r="J546" s="333" t="s">
        <v>712</v>
      </c>
      <c r="K546" s="334" t="s">
        <v>689</v>
      </c>
      <c r="L546" s="334" t="s">
        <v>713</v>
      </c>
    </row>
    <row r="547" spans="1:12" s="335" customFormat="1" ht="60" customHeight="1">
      <c r="A547" s="336" t="s">
        <v>2020</v>
      </c>
      <c r="B547" s="337" t="s">
        <v>2021</v>
      </c>
      <c r="C547" s="338" t="s">
        <v>134</v>
      </c>
      <c r="D547" s="338" t="s">
        <v>2022</v>
      </c>
      <c r="E547" s="330">
        <v>42954</v>
      </c>
      <c r="F547" s="331">
        <v>621.72</v>
      </c>
      <c r="G547" s="332">
        <v>1</v>
      </c>
      <c r="H547" s="331"/>
      <c r="I547" s="338" t="s">
        <v>396</v>
      </c>
      <c r="J547" s="333" t="s">
        <v>712</v>
      </c>
      <c r="K547" s="334" t="s">
        <v>689</v>
      </c>
      <c r="L547" s="334" t="s">
        <v>713</v>
      </c>
    </row>
    <row r="548" spans="1:12" s="335" customFormat="1" ht="60" customHeight="1">
      <c r="A548" s="336" t="s">
        <v>218</v>
      </c>
      <c r="B548" s="337" t="s">
        <v>754</v>
      </c>
      <c r="C548" s="338" t="s">
        <v>116</v>
      </c>
      <c r="D548" s="338" t="s">
        <v>115</v>
      </c>
      <c r="E548" s="330">
        <v>31208</v>
      </c>
      <c r="F548" s="331">
        <v>689.27</v>
      </c>
      <c r="G548" s="332">
        <v>1</v>
      </c>
      <c r="H548" s="331"/>
      <c r="I548" s="338" t="s">
        <v>396</v>
      </c>
      <c r="J548" s="333" t="s">
        <v>712</v>
      </c>
      <c r="K548" s="334" t="s">
        <v>689</v>
      </c>
      <c r="L548" s="334" t="s">
        <v>713</v>
      </c>
    </row>
    <row r="549" spans="1:12" s="335" customFormat="1" ht="60" customHeight="1">
      <c r="A549" s="336" t="s">
        <v>26</v>
      </c>
      <c r="B549" s="337" t="s">
        <v>754</v>
      </c>
      <c r="C549" s="338" t="s">
        <v>134</v>
      </c>
      <c r="D549" s="338" t="s">
        <v>115</v>
      </c>
      <c r="E549" s="330">
        <v>31778</v>
      </c>
      <c r="F549" s="331">
        <v>621.72</v>
      </c>
      <c r="G549" s="332">
        <v>1</v>
      </c>
      <c r="H549" s="331"/>
      <c r="I549" s="338" t="s">
        <v>396</v>
      </c>
      <c r="J549" s="333" t="s">
        <v>712</v>
      </c>
      <c r="K549" s="334" t="s">
        <v>689</v>
      </c>
      <c r="L549" s="334" t="s">
        <v>713</v>
      </c>
    </row>
    <row r="550" spans="1:12" s="335" customFormat="1" ht="60" customHeight="1">
      <c r="A550" s="336" t="s">
        <v>117</v>
      </c>
      <c r="B550" s="337" t="s">
        <v>114</v>
      </c>
      <c r="C550" s="338" t="s">
        <v>116</v>
      </c>
      <c r="D550" s="338" t="s">
        <v>118</v>
      </c>
      <c r="E550" s="330">
        <v>38391</v>
      </c>
      <c r="F550" s="331">
        <v>689.27</v>
      </c>
      <c r="G550" s="332">
        <v>1</v>
      </c>
      <c r="H550" s="331"/>
      <c r="I550" s="338" t="s">
        <v>396</v>
      </c>
      <c r="J550" s="333" t="s">
        <v>712</v>
      </c>
      <c r="K550" s="334" t="s">
        <v>689</v>
      </c>
      <c r="L550" s="334" t="s">
        <v>713</v>
      </c>
    </row>
    <row r="551" spans="1:12" s="335" customFormat="1" ht="60" customHeight="1">
      <c r="A551" s="336" t="s">
        <v>271</v>
      </c>
      <c r="B551" s="337" t="s">
        <v>114</v>
      </c>
      <c r="C551" s="338" t="s">
        <v>116</v>
      </c>
      <c r="D551" s="338" t="s">
        <v>10</v>
      </c>
      <c r="E551" s="330">
        <v>40057</v>
      </c>
      <c r="F551" s="331">
        <v>689.27</v>
      </c>
      <c r="G551" s="332">
        <v>1</v>
      </c>
      <c r="H551" s="331"/>
      <c r="I551" s="338" t="s">
        <v>396</v>
      </c>
      <c r="J551" s="333" t="s">
        <v>712</v>
      </c>
      <c r="K551" s="334" t="s">
        <v>689</v>
      </c>
      <c r="L551" s="334" t="s">
        <v>713</v>
      </c>
    </row>
    <row r="552" spans="1:12" s="335" customFormat="1" ht="60" customHeight="1">
      <c r="A552" s="336" t="s">
        <v>382</v>
      </c>
      <c r="B552" s="337" t="s">
        <v>114</v>
      </c>
      <c r="C552" s="338" t="s">
        <v>116</v>
      </c>
      <c r="D552" s="338" t="s">
        <v>115</v>
      </c>
      <c r="E552" s="330">
        <v>34486</v>
      </c>
      <c r="F552" s="331">
        <v>689.27</v>
      </c>
      <c r="G552" s="332">
        <v>1</v>
      </c>
      <c r="H552" s="331"/>
      <c r="I552" s="338" t="s">
        <v>396</v>
      </c>
      <c r="J552" s="333" t="s">
        <v>712</v>
      </c>
      <c r="K552" s="334" t="s">
        <v>689</v>
      </c>
      <c r="L552" s="334" t="s">
        <v>713</v>
      </c>
    </row>
    <row r="553" spans="1:12" s="335" customFormat="1" ht="60" customHeight="1">
      <c r="A553" s="336" t="s">
        <v>383</v>
      </c>
      <c r="B553" s="337" t="s">
        <v>114</v>
      </c>
      <c r="C553" s="338" t="s">
        <v>116</v>
      </c>
      <c r="D553" s="338" t="s">
        <v>186</v>
      </c>
      <c r="E553" s="330">
        <v>35674</v>
      </c>
      <c r="F553" s="331">
        <v>689.27</v>
      </c>
      <c r="G553" s="332">
        <v>1</v>
      </c>
      <c r="H553" s="331"/>
      <c r="I553" s="338" t="s">
        <v>396</v>
      </c>
      <c r="J553" s="333" t="s">
        <v>712</v>
      </c>
      <c r="K553" s="334" t="s">
        <v>689</v>
      </c>
      <c r="L553" s="334" t="s">
        <v>713</v>
      </c>
    </row>
    <row r="554" spans="1:12" s="335" customFormat="1" ht="60" customHeight="1">
      <c r="A554" s="336" t="s">
        <v>389</v>
      </c>
      <c r="B554" s="337" t="s">
        <v>114</v>
      </c>
      <c r="C554" s="338" t="s">
        <v>134</v>
      </c>
      <c r="D554" s="338" t="s">
        <v>186</v>
      </c>
      <c r="E554" s="330">
        <v>34702</v>
      </c>
      <c r="F554" s="331">
        <v>621.72</v>
      </c>
      <c r="G554" s="332">
        <v>1</v>
      </c>
      <c r="H554" s="331"/>
      <c r="I554" s="338" t="s">
        <v>396</v>
      </c>
      <c r="J554" s="333" t="s">
        <v>712</v>
      </c>
      <c r="K554" s="334" t="s">
        <v>689</v>
      </c>
      <c r="L554" s="334" t="s">
        <v>713</v>
      </c>
    </row>
    <row r="555" spans="1:12" s="335" customFormat="1" ht="60" customHeight="1">
      <c r="A555" s="336" t="s">
        <v>390</v>
      </c>
      <c r="B555" s="337" t="s">
        <v>114</v>
      </c>
      <c r="C555" s="338" t="s">
        <v>134</v>
      </c>
      <c r="D555" s="338" t="s">
        <v>186</v>
      </c>
      <c r="E555" s="330">
        <v>33270</v>
      </c>
      <c r="F555" s="331">
        <v>621.72</v>
      </c>
      <c r="G555" s="332">
        <v>1</v>
      </c>
      <c r="H555" s="331"/>
      <c r="I555" s="338" t="s">
        <v>396</v>
      </c>
      <c r="J555" s="333" t="s">
        <v>712</v>
      </c>
      <c r="K555" s="334" t="s">
        <v>689</v>
      </c>
      <c r="L555" s="334" t="s">
        <v>713</v>
      </c>
    </row>
    <row r="556" spans="1:12" s="335" customFormat="1" ht="60" customHeight="1">
      <c r="A556" s="336" t="s">
        <v>1230</v>
      </c>
      <c r="B556" s="337" t="s">
        <v>114</v>
      </c>
      <c r="C556" s="338" t="s">
        <v>134</v>
      </c>
      <c r="D556" s="338" t="s">
        <v>92</v>
      </c>
      <c r="E556" s="330">
        <v>33270</v>
      </c>
      <c r="F556" s="331">
        <v>621.72</v>
      </c>
      <c r="G556" s="332">
        <v>1</v>
      </c>
      <c r="H556" s="331"/>
      <c r="I556" s="338" t="s">
        <v>396</v>
      </c>
      <c r="J556" s="333" t="s">
        <v>712</v>
      </c>
      <c r="K556" s="334" t="s">
        <v>689</v>
      </c>
      <c r="L556" s="334" t="s">
        <v>713</v>
      </c>
    </row>
    <row r="557" spans="1:12" s="335" customFormat="1" ht="60" customHeight="1">
      <c r="A557" s="336" t="s">
        <v>392</v>
      </c>
      <c r="B557" s="337" t="s">
        <v>114</v>
      </c>
      <c r="C557" s="338" t="s">
        <v>134</v>
      </c>
      <c r="D557" s="338" t="s">
        <v>186</v>
      </c>
      <c r="E557" s="330">
        <v>29768</v>
      </c>
      <c r="F557" s="331">
        <v>621.72</v>
      </c>
      <c r="G557" s="332">
        <v>1</v>
      </c>
      <c r="H557" s="331"/>
      <c r="I557" s="338" t="s">
        <v>396</v>
      </c>
      <c r="J557" s="333" t="s">
        <v>712</v>
      </c>
      <c r="K557" s="334" t="s">
        <v>689</v>
      </c>
      <c r="L557" s="334" t="s">
        <v>713</v>
      </c>
    </row>
    <row r="558" spans="1:12" s="335" customFormat="1" ht="60" customHeight="1">
      <c r="A558" s="336" t="s">
        <v>393</v>
      </c>
      <c r="B558" s="337" t="s">
        <v>114</v>
      </c>
      <c r="C558" s="338" t="s">
        <v>134</v>
      </c>
      <c r="D558" s="338" t="s">
        <v>186</v>
      </c>
      <c r="E558" s="330">
        <v>36069</v>
      </c>
      <c r="F558" s="331">
        <v>621.72</v>
      </c>
      <c r="G558" s="332">
        <v>1</v>
      </c>
      <c r="H558" s="331"/>
      <c r="I558" s="338" t="s">
        <v>396</v>
      </c>
      <c r="J558" s="333" t="s">
        <v>712</v>
      </c>
      <c r="K558" s="334" t="s">
        <v>689</v>
      </c>
      <c r="L558" s="334" t="s">
        <v>713</v>
      </c>
    </row>
    <row r="559" spans="1:12" s="335" customFormat="1" ht="60" customHeight="1">
      <c r="A559" s="336" t="s">
        <v>61</v>
      </c>
      <c r="B559" s="337" t="s">
        <v>114</v>
      </c>
      <c r="C559" s="338" t="s">
        <v>134</v>
      </c>
      <c r="D559" s="338" t="s">
        <v>186</v>
      </c>
      <c r="E559" s="330">
        <v>38853</v>
      </c>
      <c r="F559" s="331">
        <v>621.72</v>
      </c>
      <c r="G559" s="332">
        <v>1</v>
      </c>
      <c r="H559" s="331"/>
      <c r="I559" s="338" t="s">
        <v>396</v>
      </c>
      <c r="J559" s="333" t="s">
        <v>712</v>
      </c>
      <c r="K559" s="334" t="s">
        <v>689</v>
      </c>
      <c r="L559" s="334" t="s">
        <v>713</v>
      </c>
    </row>
    <row r="560" spans="1:12" s="335" customFormat="1" ht="60" customHeight="1">
      <c r="A560" s="336" t="s">
        <v>196</v>
      </c>
      <c r="B560" s="337" t="s">
        <v>1231</v>
      </c>
      <c r="C560" s="338" t="s">
        <v>134</v>
      </c>
      <c r="D560" s="338" t="s">
        <v>115</v>
      </c>
      <c r="E560" s="330">
        <v>34700</v>
      </c>
      <c r="F560" s="331">
        <v>621.72</v>
      </c>
      <c r="G560" s="332">
        <v>1</v>
      </c>
      <c r="H560" s="331"/>
      <c r="I560" s="338" t="s">
        <v>396</v>
      </c>
      <c r="J560" s="333" t="s">
        <v>712</v>
      </c>
      <c r="K560" s="334" t="s">
        <v>689</v>
      </c>
      <c r="L560" s="334" t="s">
        <v>713</v>
      </c>
    </row>
    <row r="561" spans="1:12" s="335" customFormat="1" ht="60" customHeight="1">
      <c r="A561" s="336" t="s">
        <v>113</v>
      </c>
      <c r="B561" s="337" t="s">
        <v>114</v>
      </c>
      <c r="C561" s="338" t="s">
        <v>116</v>
      </c>
      <c r="D561" s="338" t="s">
        <v>115</v>
      </c>
      <c r="E561" s="330">
        <v>33816</v>
      </c>
      <c r="F561" s="331">
        <v>689.27</v>
      </c>
      <c r="G561" s="332">
        <v>1</v>
      </c>
      <c r="H561" s="331"/>
      <c r="I561" s="329" t="s">
        <v>396</v>
      </c>
      <c r="J561" s="333" t="s">
        <v>712</v>
      </c>
      <c r="K561" s="334" t="s">
        <v>689</v>
      </c>
      <c r="L561" s="334" t="s">
        <v>713</v>
      </c>
    </row>
    <row r="562" spans="1:12" s="335" customFormat="1" ht="60" customHeight="1">
      <c r="A562" s="336" t="s">
        <v>394</v>
      </c>
      <c r="B562" s="337" t="s">
        <v>114</v>
      </c>
      <c r="C562" s="338" t="s">
        <v>121</v>
      </c>
      <c r="D562" s="338" t="s">
        <v>115</v>
      </c>
      <c r="E562" s="330">
        <v>32995</v>
      </c>
      <c r="F562" s="331">
        <v>590.6</v>
      </c>
      <c r="G562" s="332">
        <v>1</v>
      </c>
      <c r="H562" s="331"/>
      <c r="I562" s="338" t="s">
        <v>396</v>
      </c>
      <c r="J562" s="333" t="s">
        <v>712</v>
      </c>
      <c r="K562" s="334" t="s">
        <v>689</v>
      </c>
      <c r="L562" s="334" t="s">
        <v>713</v>
      </c>
    </row>
    <row r="563" spans="1:12" s="335" customFormat="1" ht="60" customHeight="1">
      <c r="A563" s="336" t="s">
        <v>0</v>
      </c>
      <c r="B563" s="337" t="s">
        <v>114</v>
      </c>
      <c r="C563" s="338" t="s">
        <v>191</v>
      </c>
      <c r="D563" s="338" t="s">
        <v>92</v>
      </c>
      <c r="E563" s="330">
        <v>38391</v>
      </c>
      <c r="F563" s="331">
        <v>543.6</v>
      </c>
      <c r="G563" s="332">
        <v>1</v>
      </c>
      <c r="H563" s="331"/>
      <c r="I563" s="338" t="s">
        <v>396</v>
      </c>
      <c r="J563" s="333" t="s">
        <v>712</v>
      </c>
      <c r="K563" s="334" t="s">
        <v>689</v>
      </c>
      <c r="L563" s="334" t="s">
        <v>713</v>
      </c>
    </row>
    <row r="564" spans="1:12" s="335" customFormat="1" ht="60" customHeight="1">
      <c r="A564" s="336" t="s">
        <v>362</v>
      </c>
      <c r="B564" s="337" t="s">
        <v>1232</v>
      </c>
      <c r="C564" s="338" t="s">
        <v>191</v>
      </c>
      <c r="D564" s="338" t="s">
        <v>1201</v>
      </c>
      <c r="E564" s="330">
        <v>36586</v>
      </c>
      <c r="F564" s="331">
        <v>543.6</v>
      </c>
      <c r="G564" s="332">
        <v>1</v>
      </c>
      <c r="H564" s="331"/>
      <c r="I564" s="338" t="s">
        <v>396</v>
      </c>
      <c r="J564" s="333" t="s">
        <v>712</v>
      </c>
      <c r="K564" s="334" t="s">
        <v>689</v>
      </c>
      <c r="L564" s="334" t="s">
        <v>713</v>
      </c>
    </row>
    <row r="565" spans="1:12" s="335" customFormat="1" ht="60" customHeight="1">
      <c r="A565" s="336" t="s">
        <v>1233</v>
      </c>
      <c r="B565" s="337" t="s">
        <v>114</v>
      </c>
      <c r="C565" s="338" t="s">
        <v>134</v>
      </c>
      <c r="D565" s="338" t="s">
        <v>1201</v>
      </c>
      <c r="E565" s="330">
        <v>33828</v>
      </c>
      <c r="F565" s="331">
        <v>621.72</v>
      </c>
      <c r="G565" s="332">
        <v>1</v>
      </c>
      <c r="H565" s="331"/>
      <c r="I565" s="338" t="s">
        <v>396</v>
      </c>
      <c r="J565" s="333" t="s">
        <v>712</v>
      </c>
      <c r="K565" s="334" t="s">
        <v>689</v>
      </c>
      <c r="L565" s="334" t="s">
        <v>713</v>
      </c>
    </row>
    <row r="566" spans="1:12" s="335" customFormat="1" ht="60" customHeight="1">
      <c r="A566" s="336" t="s">
        <v>409</v>
      </c>
      <c r="B566" s="337" t="s">
        <v>114</v>
      </c>
      <c r="C566" s="338" t="s">
        <v>310</v>
      </c>
      <c r="D566" s="338" t="s">
        <v>71</v>
      </c>
      <c r="E566" s="330">
        <v>40087</v>
      </c>
      <c r="F566" s="331">
        <v>497.27</v>
      </c>
      <c r="G566" s="332">
        <v>1</v>
      </c>
      <c r="H566" s="331"/>
      <c r="I566" s="329" t="s">
        <v>396</v>
      </c>
      <c r="J566" s="333" t="s">
        <v>712</v>
      </c>
      <c r="K566" s="334" t="s">
        <v>689</v>
      </c>
      <c r="L566" s="334" t="s">
        <v>713</v>
      </c>
    </row>
    <row r="567" spans="1:12" s="335" customFormat="1" ht="60" customHeight="1">
      <c r="A567" s="336" t="s">
        <v>513</v>
      </c>
      <c r="B567" s="337" t="s">
        <v>114</v>
      </c>
      <c r="C567" s="338" t="s">
        <v>116</v>
      </c>
      <c r="D567" s="338" t="s">
        <v>514</v>
      </c>
      <c r="E567" s="330">
        <v>40756</v>
      </c>
      <c r="F567" s="331">
        <v>689.27</v>
      </c>
      <c r="G567" s="332">
        <v>1</v>
      </c>
      <c r="H567" s="331"/>
      <c r="I567" s="338" t="s">
        <v>396</v>
      </c>
      <c r="J567" s="333" t="s">
        <v>712</v>
      </c>
      <c r="K567" s="334" t="s">
        <v>689</v>
      </c>
      <c r="L567" s="334" t="s">
        <v>713</v>
      </c>
    </row>
    <row r="568" spans="1:12" s="335" customFormat="1" ht="60" customHeight="1">
      <c r="A568" s="336" t="s">
        <v>1576</v>
      </c>
      <c r="B568" s="337" t="s">
        <v>114</v>
      </c>
      <c r="C568" s="338" t="s">
        <v>112</v>
      </c>
      <c r="D568" s="338" t="s">
        <v>92</v>
      </c>
      <c r="E568" s="330">
        <v>42534</v>
      </c>
      <c r="F568" s="331">
        <v>741.11</v>
      </c>
      <c r="G568" s="332">
        <v>1</v>
      </c>
      <c r="H568" s="331"/>
      <c r="I568" s="338" t="s">
        <v>396</v>
      </c>
      <c r="J568" s="333" t="s">
        <v>712</v>
      </c>
      <c r="K568" s="334" t="s">
        <v>689</v>
      </c>
      <c r="L568" s="334" t="s">
        <v>713</v>
      </c>
    </row>
    <row r="569" spans="1:12" s="335" customFormat="1" ht="60" customHeight="1">
      <c r="A569" s="336" t="s">
        <v>886</v>
      </c>
      <c r="B569" s="337" t="s">
        <v>114</v>
      </c>
      <c r="C569" s="338" t="s">
        <v>310</v>
      </c>
      <c r="D569" s="338" t="s">
        <v>184</v>
      </c>
      <c r="E569" s="330">
        <v>41080</v>
      </c>
      <c r="F569" s="331">
        <v>497.27</v>
      </c>
      <c r="G569" s="332">
        <v>1</v>
      </c>
      <c r="H569" s="331"/>
      <c r="I569" s="329" t="s">
        <v>396</v>
      </c>
      <c r="J569" s="333" t="s">
        <v>712</v>
      </c>
      <c r="K569" s="334" t="s">
        <v>689</v>
      </c>
      <c r="L569" s="334" t="s">
        <v>713</v>
      </c>
    </row>
    <row r="570" spans="1:12" s="335" customFormat="1" ht="60" customHeight="1">
      <c r="A570" s="336" t="s">
        <v>408</v>
      </c>
      <c r="B570" s="337" t="s">
        <v>1231</v>
      </c>
      <c r="C570" s="338" t="s">
        <v>110</v>
      </c>
      <c r="D570" s="338" t="s">
        <v>92</v>
      </c>
      <c r="E570" s="330">
        <v>39497</v>
      </c>
      <c r="F570" s="331">
        <v>815.02</v>
      </c>
      <c r="G570" s="332">
        <v>1</v>
      </c>
      <c r="H570" s="331"/>
      <c r="I570" s="329" t="s">
        <v>396</v>
      </c>
      <c r="J570" s="333" t="s">
        <v>712</v>
      </c>
      <c r="K570" s="334" t="s">
        <v>689</v>
      </c>
      <c r="L570" s="334" t="s">
        <v>713</v>
      </c>
    </row>
    <row r="571" spans="1:12" s="335" customFormat="1" ht="60" customHeight="1">
      <c r="A571" s="336" t="s">
        <v>694</v>
      </c>
      <c r="B571" s="337" t="s">
        <v>114</v>
      </c>
      <c r="C571" s="338" t="s">
        <v>121</v>
      </c>
      <c r="D571" s="338" t="s">
        <v>186</v>
      </c>
      <c r="E571" s="330">
        <v>32995</v>
      </c>
      <c r="F571" s="331">
        <v>590.6</v>
      </c>
      <c r="G571" s="332">
        <v>1</v>
      </c>
      <c r="H571" s="331"/>
      <c r="I571" s="338" t="s">
        <v>396</v>
      </c>
      <c r="J571" s="333" t="s">
        <v>712</v>
      </c>
      <c r="K571" s="334" t="s">
        <v>689</v>
      </c>
      <c r="L571" s="334" t="s">
        <v>713</v>
      </c>
    </row>
    <row r="572" spans="1:12" s="335" customFormat="1" ht="60" customHeight="1">
      <c r="A572" s="336" t="s">
        <v>316</v>
      </c>
      <c r="B572" s="337" t="s">
        <v>99</v>
      </c>
      <c r="C572" s="338" t="s">
        <v>144</v>
      </c>
      <c r="D572" s="338" t="s">
        <v>162</v>
      </c>
      <c r="E572" s="330">
        <v>32216</v>
      </c>
      <c r="F572" s="331">
        <v>2380.77</v>
      </c>
      <c r="G572" s="332">
        <v>1</v>
      </c>
      <c r="H572" s="331"/>
      <c r="I572" s="338" t="s">
        <v>395</v>
      </c>
      <c r="J572" s="333" t="s">
        <v>712</v>
      </c>
      <c r="K572" s="334" t="s">
        <v>689</v>
      </c>
      <c r="L572" s="334" t="s">
        <v>713</v>
      </c>
    </row>
    <row r="573" spans="1:12" s="335" customFormat="1" ht="60" customHeight="1">
      <c r="A573" s="336" t="s">
        <v>2023</v>
      </c>
      <c r="B573" s="337" t="s">
        <v>2024</v>
      </c>
      <c r="C573" s="338" t="s">
        <v>110</v>
      </c>
      <c r="D573" s="338" t="s">
        <v>92</v>
      </c>
      <c r="E573" s="330">
        <v>39085</v>
      </c>
      <c r="F573" s="331">
        <v>815.02</v>
      </c>
      <c r="G573" s="332">
        <v>1</v>
      </c>
      <c r="H573" s="331"/>
      <c r="I573" s="338" t="s">
        <v>396</v>
      </c>
      <c r="J573" s="333" t="s">
        <v>712</v>
      </c>
      <c r="K573" s="334" t="s">
        <v>689</v>
      </c>
      <c r="L573" s="334" t="s">
        <v>713</v>
      </c>
    </row>
    <row r="574" spans="1:12" s="335" customFormat="1" ht="60" customHeight="1">
      <c r="A574" s="336" t="s">
        <v>266</v>
      </c>
      <c r="B574" s="337" t="s">
        <v>2025</v>
      </c>
      <c r="C574" s="338" t="s">
        <v>922</v>
      </c>
      <c r="D574" s="338" t="s">
        <v>447</v>
      </c>
      <c r="E574" s="330">
        <v>36054</v>
      </c>
      <c r="F574" s="331">
        <v>1240.68</v>
      </c>
      <c r="G574" s="332">
        <v>1</v>
      </c>
      <c r="H574" s="331"/>
      <c r="I574" s="338" t="s">
        <v>396</v>
      </c>
      <c r="J574" s="333" t="s">
        <v>712</v>
      </c>
      <c r="K574" s="334" t="s">
        <v>689</v>
      </c>
      <c r="L574" s="334" t="s">
        <v>150</v>
      </c>
    </row>
    <row r="575" spans="1:12" s="335" customFormat="1" ht="60" customHeight="1">
      <c r="A575" s="336" t="s">
        <v>5</v>
      </c>
      <c r="B575" s="337" t="s">
        <v>2140</v>
      </c>
      <c r="C575" s="338" t="s">
        <v>134</v>
      </c>
      <c r="D575" s="338" t="s">
        <v>108</v>
      </c>
      <c r="E575" s="330">
        <v>32636</v>
      </c>
      <c r="F575" s="331">
        <v>621.72</v>
      </c>
      <c r="G575" s="332">
        <v>1</v>
      </c>
      <c r="H575" s="331"/>
      <c r="I575" s="338" t="s">
        <v>396</v>
      </c>
      <c r="J575" s="333" t="s">
        <v>712</v>
      </c>
      <c r="K575" s="334" t="s">
        <v>689</v>
      </c>
      <c r="L575" s="334" t="s">
        <v>150</v>
      </c>
    </row>
    <row r="576" spans="1:12" s="335" customFormat="1" ht="60" customHeight="1">
      <c r="A576" s="336" t="s">
        <v>412</v>
      </c>
      <c r="B576" s="337" t="s">
        <v>2140</v>
      </c>
      <c r="C576" s="338" t="s">
        <v>116</v>
      </c>
      <c r="D576" s="338" t="s">
        <v>92</v>
      </c>
      <c r="E576" s="330">
        <v>40057</v>
      </c>
      <c r="F576" s="331">
        <v>689.27</v>
      </c>
      <c r="G576" s="332" t="s">
        <v>284</v>
      </c>
      <c r="H576" s="331">
        <f>689.27*0.8</f>
        <v>551.41600000000005</v>
      </c>
      <c r="I576" s="329" t="s">
        <v>396</v>
      </c>
      <c r="J576" s="333" t="s">
        <v>712</v>
      </c>
      <c r="K576" s="334" t="s">
        <v>689</v>
      </c>
      <c r="L576" s="334" t="s">
        <v>713</v>
      </c>
    </row>
    <row r="577" spans="1:12" s="335" customFormat="1" ht="60" customHeight="1">
      <c r="A577" s="336" t="s">
        <v>1</v>
      </c>
      <c r="B577" s="337" t="s">
        <v>2026</v>
      </c>
      <c r="C577" s="338" t="s">
        <v>112</v>
      </c>
      <c r="D577" s="338" t="s">
        <v>92</v>
      </c>
      <c r="E577" s="330" t="s">
        <v>2027</v>
      </c>
      <c r="F577" s="331">
        <v>741.11</v>
      </c>
      <c r="G577" s="332">
        <v>1</v>
      </c>
      <c r="H577" s="331"/>
      <c r="I577" s="338" t="s">
        <v>396</v>
      </c>
      <c r="J577" s="333" t="s">
        <v>712</v>
      </c>
      <c r="K577" s="334" t="s">
        <v>689</v>
      </c>
      <c r="L577" s="334" t="s">
        <v>713</v>
      </c>
    </row>
    <row r="578" spans="1:12" s="335" customFormat="1" ht="60" customHeight="1">
      <c r="A578" s="336" t="s">
        <v>2</v>
      </c>
      <c r="B578" s="337" t="s">
        <v>2026</v>
      </c>
      <c r="C578" s="338" t="s">
        <v>116</v>
      </c>
      <c r="D578" s="338" t="s">
        <v>92</v>
      </c>
      <c r="E578" s="330">
        <v>31107</v>
      </c>
      <c r="F578" s="331">
        <v>689.27</v>
      </c>
      <c r="G578" s="332">
        <v>1</v>
      </c>
      <c r="H578" s="331"/>
      <c r="I578" s="338" t="s">
        <v>396</v>
      </c>
      <c r="J578" s="333" t="s">
        <v>712</v>
      </c>
      <c r="K578" s="334" t="s">
        <v>689</v>
      </c>
      <c r="L578" s="334" t="s">
        <v>713</v>
      </c>
    </row>
    <row r="579" spans="1:12" s="335" customFormat="1" ht="60" customHeight="1">
      <c r="A579" s="336" t="s">
        <v>3</v>
      </c>
      <c r="B579" s="337" t="s">
        <v>2028</v>
      </c>
      <c r="C579" s="338" t="s">
        <v>116</v>
      </c>
      <c r="D579" s="338" t="s">
        <v>92</v>
      </c>
      <c r="E579" s="330">
        <v>34085</v>
      </c>
      <c r="F579" s="331">
        <v>689.27</v>
      </c>
      <c r="G579" s="332">
        <v>1</v>
      </c>
      <c r="H579" s="331"/>
      <c r="I579" s="338" t="s">
        <v>396</v>
      </c>
      <c r="J579" s="333" t="s">
        <v>712</v>
      </c>
      <c r="K579" s="334" t="s">
        <v>689</v>
      </c>
      <c r="L579" s="334" t="s">
        <v>713</v>
      </c>
    </row>
    <row r="580" spans="1:12" s="335" customFormat="1" ht="60" customHeight="1">
      <c r="A580" s="336" t="s">
        <v>4</v>
      </c>
      <c r="B580" s="337" t="s">
        <v>2028</v>
      </c>
      <c r="C580" s="338" t="s">
        <v>134</v>
      </c>
      <c r="D580" s="338" t="s">
        <v>92</v>
      </c>
      <c r="E580" s="330">
        <v>31565</v>
      </c>
      <c r="F580" s="331">
        <v>621.72</v>
      </c>
      <c r="G580" s="332">
        <v>1</v>
      </c>
      <c r="H580" s="331"/>
      <c r="I580" s="338" t="s">
        <v>396</v>
      </c>
      <c r="J580" s="333" t="s">
        <v>712</v>
      </c>
      <c r="K580" s="334" t="s">
        <v>689</v>
      </c>
      <c r="L580" s="334" t="s">
        <v>713</v>
      </c>
    </row>
    <row r="581" spans="1:12" s="335" customFormat="1" ht="60" customHeight="1">
      <c r="A581" s="336" t="s">
        <v>1239</v>
      </c>
      <c r="B581" s="337" t="s">
        <v>2141</v>
      </c>
      <c r="C581" s="338" t="s">
        <v>922</v>
      </c>
      <c r="D581" s="338" t="s">
        <v>95</v>
      </c>
      <c r="E581" s="330">
        <v>41821</v>
      </c>
      <c r="F581" s="331">
        <v>1240.68</v>
      </c>
      <c r="G581" s="332">
        <v>1</v>
      </c>
      <c r="H581" s="331"/>
      <c r="I581" s="338" t="s">
        <v>396</v>
      </c>
      <c r="J581" s="333" t="s">
        <v>712</v>
      </c>
      <c r="K581" s="334" t="s">
        <v>689</v>
      </c>
      <c r="L581" s="334" t="s">
        <v>713</v>
      </c>
    </row>
    <row r="582" spans="1:12" s="335" customFormat="1" ht="60" customHeight="1">
      <c r="A582" s="336" t="s">
        <v>472</v>
      </c>
      <c r="B582" s="337" t="s">
        <v>1583</v>
      </c>
      <c r="C582" s="338" t="s">
        <v>110</v>
      </c>
      <c r="D582" s="338" t="s">
        <v>184</v>
      </c>
      <c r="E582" s="330">
        <v>40042</v>
      </c>
      <c r="F582" s="331">
        <v>815.02</v>
      </c>
      <c r="G582" s="332">
        <v>1</v>
      </c>
      <c r="H582" s="331"/>
      <c r="I582" s="338" t="s">
        <v>396</v>
      </c>
      <c r="J582" s="333" t="s">
        <v>712</v>
      </c>
      <c r="K582" s="334" t="s">
        <v>689</v>
      </c>
      <c r="L582" s="334" t="s">
        <v>713</v>
      </c>
    </row>
    <row r="583" spans="1:12" s="335" customFormat="1" ht="60" customHeight="1">
      <c r="A583" s="336" t="s">
        <v>2031</v>
      </c>
      <c r="B583" s="337" t="s">
        <v>185</v>
      </c>
      <c r="C583" s="338" t="s">
        <v>191</v>
      </c>
      <c r="D583" s="338" t="s">
        <v>95</v>
      </c>
      <c r="E583" s="330">
        <v>42800</v>
      </c>
      <c r="F583" s="331">
        <v>543.6</v>
      </c>
      <c r="G583" s="332">
        <v>1</v>
      </c>
      <c r="H583" s="331"/>
      <c r="I583" s="338" t="s">
        <v>396</v>
      </c>
      <c r="J583" s="333" t="s">
        <v>712</v>
      </c>
      <c r="K583" s="334" t="s">
        <v>689</v>
      </c>
      <c r="L583" s="334" t="s">
        <v>150</v>
      </c>
    </row>
    <row r="584" spans="1:12" s="335" customFormat="1" ht="60" customHeight="1">
      <c r="A584" s="336" t="s">
        <v>2032</v>
      </c>
      <c r="B584" s="337" t="s">
        <v>27</v>
      </c>
      <c r="C584" s="338" t="s">
        <v>310</v>
      </c>
      <c r="D584" s="338" t="s">
        <v>518</v>
      </c>
      <c r="E584" s="330">
        <v>42917</v>
      </c>
      <c r="F584" s="331">
        <v>497.27</v>
      </c>
      <c r="G584" s="332">
        <v>1</v>
      </c>
      <c r="H584" s="331"/>
      <c r="I584" s="338" t="s">
        <v>396</v>
      </c>
      <c r="J584" s="333" t="s">
        <v>712</v>
      </c>
      <c r="K584" s="334" t="s">
        <v>689</v>
      </c>
      <c r="L584" s="334" t="s">
        <v>713</v>
      </c>
    </row>
    <row r="585" spans="1:12" s="335" customFormat="1" ht="60" customHeight="1">
      <c r="A585" s="336" t="s">
        <v>2033</v>
      </c>
      <c r="B585" s="337" t="s">
        <v>2034</v>
      </c>
      <c r="C585" s="338" t="s">
        <v>310</v>
      </c>
      <c r="D585" s="338" t="s">
        <v>184</v>
      </c>
      <c r="E585" s="330">
        <v>42917</v>
      </c>
      <c r="F585" s="331">
        <v>496</v>
      </c>
      <c r="G585" s="332">
        <v>1</v>
      </c>
      <c r="H585" s="331"/>
      <c r="I585" s="338" t="s">
        <v>396</v>
      </c>
      <c r="J585" s="333" t="s">
        <v>712</v>
      </c>
      <c r="K585" s="334" t="s">
        <v>689</v>
      </c>
      <c r="L585" s="334" t="s">
        <v>713</v>
      </c>
    </row>
    <row r="586" spans="1:12" s="335" customFormat="1" ht="60" customHeight="1">
      <c r="A586" s="336" t="s">
        <v>42</v>
      </c>
      <c r="B586" s="337" t="s">
        <v>27</v>
      </c>
      <c r="C586" s="338" t="s">
        <v>191</v>
      </c>
      <c r="D586" s="338" t="s">
        <v>186</v>
      </c>
      <c r="E586" s="330">
        <v>33882</v>
      </c>
      <c r="F586" s="331">
        <v>543.6</v>
      </c>
      <c r="G586" s="332">
        <v>1</v>
      </c>
      <c r="H586" s="331"/>
      <c r="I586" s="347" t="s">
        <v>396</v>
      </c>
      <c r="J586" s="333" t="s">
        <v>712</v>
      </c>
      <c r="K586" s="334" t="s">
        <v>689</v>
      </c>
      <c r="L586" s="334" t="s">
        <v>713</v>
      </c>
    </row>
    <row r="587" spans="1:12" s="335" customFormat="1" ht="60" customHeight="1">
      <c r="A587" s="336" t="s">
        <v>28</v>
      </c>
      <c r="B587" s="337" t="s">
        <v>27</v>
      </c>
      <c r="C587" s="338" t="s">
        <v>134</v>
      </c>
      <c r="D587" s="338" t="s">
        <v>115</v>
      </c>
      <c r="E587" s="330">
        <v>34700</v>
      </c>
      <c r="F587" s="331">
        <v>621.72</v>
      </c>
      <c r="G587" s="332">
        <v>1</v>
      </c>
      <c r="H587" s="355"/>
      <c r="I587" s="338" t="s">
        <v>396</v>
      </c>
      <c r="J587" s="333" t="s">
        <v>712</v>
      </c>
      <c r="K587" s="334" t="s">
        <v>689</v>
      </c>
      <c r="L587" s="334" t="s">
        <v>713</v>
      </c>
    </row>
    <row r="588" spans="1:12" s="335" customFormat="1" ht="60" customHeight="1">
      <c r="A588" s="336" t="s">
        <v>1089</v>
      </c>
      <c r="B588" s="327" t="s">
        <v>27</v>
      </c>
      <c r="C588" s="338" t="s">
        <v>134</v>
      </c>
      <c r="D588" s="338" t="s">
        <v>118</v>
      </c>
      <c r="E588" s="330">
        <v>41792</v>
      </c>
      <c r="F588" s="331">
        <v>621.72</v>
      </c>
      <c r="G588" s="332">
        <v>1</v>
      </c>
      <c r="H588" s="331"/>
      <c r="I588" s="329" t="s">
        <v>396</v>
      </c>
      <c r="J588" s="333" t="s">
        <v>712</v>
      </c>
      <c r="K588" s="334" t="s">
        <v>689</v>
      </c>
      <c r="L588" s="334" t="s">
        <v>713</v>
      </c>
    </row>
    <row r="589" spans="1:12" s="335" customFormat="1" ht="60" customHeight="1">
      <c r="A589" s="336" t="s">
        <v>31</v>
      </c>
      <c r="B589" s="337" t="s">
        <v>1241</v>
      </c>
      <c r="C589" s="338" t="s">
        <v>134</v>
      </c>
      <c r="D589" s="338" t="s">
        <v>186</v>
      </c>
      <c r="E589" s="330">
        <v>34700</v>
      </c>
      <c r="F589" s="331">
        <v>621.72</v>
      </c>
      <c r="G589" s="332">
        <v>1</v>
      </c>
      <c r="H589" s="331"/>
      <c r="I589" s="338" t="s">
        <v>396</v>
      </c>
      <c r="J589" s="333" t="s">
        <v>712</v>
      </c>
      <c r="K589" s="334" t="s">
        <v>689</v>
      </c>
      <c r="L589" s="334" t="s">
        <v>713</v>
      </c>
    </row>
    <row r="590" spans="1:12" s="335" customFormat="1" ht="60" customHeight="1">
      <c r="A590" s="336" t="s">
        <v>69</v>
      </c>
      <c r="B590" s="337" t="s">
        <v>27</v>
      </c>
      <c r="C590" s="338" t="s">
        <v>121</v>
      </c>
      <c r="D590" s="338" t="s">
        <v>186</v>
      </c>
      <c r="E590" s="330">
        <v>31778</v>
      </c>
      <c r="F590" s="331">
        <v>590.6</v>
      </c>
      <c r="G590" s="332">
        <v>1</v>
      </c>
      <c r="H590" s="331"/>
      <c r="I590" s="338" t="s">
        <v>396</v>
      </c>
      <c r="J590" s="333" t="s">
        <v>712</v>
      </c>
      <c r="K590" s="334" t="s">
        <v>689</v>
      </c>
      <c r="L590" s="334" t="s">
        <v>713</v>
      </c>
    </row>
    <row r="591" spans="1:12" s="335" customFormat="1" ht="60" customHeight="1">
      <c r="A591" s="336" t="s">
        <v>36</v>
      </c>
      <c r="B591" s="337" t="s">
        <v>27</v>
      </c>
      <c r="C591" s="338" t="s">
        <v>121</v>
      </c>
      <c r="D591" s="338" t="s">
        <v>115</v>
      </c>
      <c r="E591" s="330">
        <v>33651</v>
      </c>
      <c r="F591" s="331">
        <v>590.6</v>
      </c>
      <c r="G591" s="332">
        <v>1</v>
      </c>
      <c r="H591" s="331"/>
      <c r="I591" s="338" t="s">
        <v>396</v>
      </c>
      <c r="J591" s="333" t="s">
        <v>712</v>
      </c>
      <c r="K591" s="334" t="s">
        <v>689</v>
      </c>
      <c r="L591" s="334" t="s">
        <v>713</v>
      </c>
    </row>
    <row r="592" spans="1:12" s="335" customFormat="1" ht="60" customHeight="1">
      <c r="A592" s="336" t="s">
        <v>391</v>
      </c>
      <c r="B592" s="337" t="s">
        <v>1241</v>
      </c>
      <c r="C592" s="338" t="s">
        <v>154</v>
      </c>
      <c r="D592" s="338" t="s">
        <v>186</v>
      </c>
      <c r="E592" s="330">
        <v>33270</v>
      </c>
      <c r="F592" s="331">
        <v>888.29</v>
      </c>
      <c r="G592" s="332">
        <v>1</v>
      </c>
      <c r="H592" s="331"/>
      <c r="I592" s="338" t="s">
        <v>395</v>
      </c>
      <c r="J592" s="333" t="s">
        <v>712</v>
      </c>
      <c r="K592" s="334" t="s">
        <v>689</v>
      </c>
      <c r="L592" s="334" t="s">
        <v>713</v>
      </c>
    </row>
    <row r="593" spans="1:12" s="335" customFormat="1" ht="60" customHeight="1">
      <c r="A593" s="336" t="s">
        <v>38</v>
      </c>
      <c r="B593" s="337" t="s">
        <v>1241</v>
      </c>
      <c r="C593" s="338" t="s">
        <v>191</v>
      </c>
      <c r="D593" s="338" t="s">
        <v>216</v>
      </c>
      <c r="E593" s="330">
        <v>33270</v>
      </c>
      <c r="F593" s="331">
        <v>543.6</v>
      </c>
      <c r="G593" s="332">
        <v>1</v>
      </c>
      <c r="H593" s="331"/>
      <c r="I593" s="338" t="s">
        <v>396</v>
      </c>
      <c r="J593" s="333" t="s">
        <v>712</v>
      </c>
      <c r="K593" s="334" t="s">
        <v>689</v>
      </c>
      <c r="L593" s="334" t="s">
        <v>713</v>
      </c>
    </row>
    <row r="594" spans="1:12" s="335" customFormat="1" ht="60" customHeight="1">
      <c r="A594" s="336" t="s">
        <v>695</v>
      </c>
      <c r="B594" s="337" t="s">
        <v>27</v>
      </c>
      <c r="C594" s="338" t="s">
        <v>191</v>
      </c>
      <c r="D594" s="338" t="s">
        <v>115</v>
      </c>
      <c r="E594" s="330">
        <v>34865</v>
      </c>
      <c r="F594" s="331">
        <v>543.6</v>
      </c>
      <c r="G594" s="332">
        <v>1</v>
      </c>
      <c r="H594" s="331"/>
      <c r="I594" s="338" t="s">
        <v>396</v>
      </c>
      <c r="J594" s="334" t="s">
        <v>712</v>
      </c>
      <c r="K594" s="334" t="s">
        <v>689</v>
      </c>
      <c r="L594" s="334" t="s">
        <v>713</v>
      </c>
    </row>
    <row r="595" spans="1:12" s="335" customFormat="1" ht="60" customHeight="1">
      <c r="A595" s="336" t="s">
        <v>2035</v>
      </c>
      <c r="B595" s="337" t="s">
        <v>27</v>
      </c>
      <c r="C595" s="338" t="s">
        <v>134</v>
      </c>
      <c r="D595" s="338" t="s">
        <v>184</v>
      </c>
      <c r="E595" s="330">
        <v>43191</v>
      </c>
      <c r="F595" s="331">
        <v>480</v>
      </c>
      <c r="G595" s="332">
        <v>1</v>
      </c>
      <c r="H595" s="331"/>
      <c r="I595" s="338" t="s">
        <v>396</v>
      </c>
      <c r="J595" s="333" t="s">
        <v>712</v>
      </c>
      <c r="K595" s="334" t="s">
        <v>689</v>
      </c>
      <c r="L595" s="334" t="s">
        <v>713</v>
      </c>
    </row>
    <row r="596" spans="1:12" s="335" customFormat="1" ht="60" customHeight="1">
      <c r="A596" s="336" t="s">
        <v>471</v>
      </c>
      <c r="B596" s="337" t="s">
        <v>1243</v>
      </c>
      <c r="C596" s="338" t="s">
        <v>116</v>
      </c>
      <c r="D596" s="338" t="s">
        <v>92</v>
      </c>
      <c r="E596" s="330">
        <v>40057</v>
      </c>
      <c r="F596" s="331">
        <v>689.27</v>
      </c>
      <c r="G596" s="332">
        <v>1</v>
      </c>
      <c r="H596" s="403"/>
      <c r="I596" s="338" t="s">
        <v>396</v>
      </c>
      <c r="J596" s="333" t="s">
        <v>712</v>
      </c>
      <c r="K596" s="334" t="s">
        <v>689</v>
      </c>
      <c r="L596" s="334" t="s">
        <v>713</v>
      </c>
    </row>
    <row r="597" spans="1:12" s="335" customFormat="1" ht="60" customHeight="1">
      <c r="A597" s="336" t="s">
        <v>141</v>
      </c>
      <c r="B597" s="337" t="s">
        <v>1244</v>
      </c>
      <c r="C597" s="338" t="s">
        <v>144</v>
      </c>
      <c r="D597" s="338" t="s">
        <v>92</v>
      </c>
      <c r="E597" s="330">
        <v>30781</v>
      </c>
      <c r="F597" s="331">
        <v>2380.77</v>
      </c>
      <c r="G597" s="332">
        <v>1</v>
      </c>
      <c r="H597" s="403"/>
      <c r="I597" s="347" t="s">
        <v>395</v>
      </c>
      <c r="J597" s="333" t="s">
        <v>712</v>
      </c>
      <c r="K597" s="334" t="s">
        <v>689</v>
      </c>
      <c r="L597" s="334" t="s">
        <v>713</v>
      </c>
    </row>
    <row r="598" spans="1:12" s="335" customFormat="1" ht="60" customHeight="1">
      <c r="A598" s="336" t="s">
        <v>1245</v>
      </c>
      <c r="B598" s="337" t="s">
        <v>185</v>
      </c>
      <c r="C598" s="338" t="s">
        <v>134</v>
      </c>
      <c r="D598" s="338" t="s">
        <v>1699</v>
      </c>
      <c r="E598" s="330">
        <v>42023</v>
      </c>
      <c r="F598" s="331">
        <v>621.72</v>
      </c>
      <c r="G598" s="332">
        <v>1</v>
      </c>
      <c r="H598" s="331"/>
      <c r="I598" s="347" t="s">
        <v>396</v>
      </c>
      <c r="J598" s="333" t="s">
        <v>712</v>
      </c>
      <c r="K598" s="334" t="s">
        <v>689</v>
      </c>
      <c r="L598" s="334" t="s">
        <v>150</v>
      </c>
    </row>
    <row r="599" spans="1:12" s="335" customFormat="1" ht="60" customHeight="1">
      <c r="A599" s="336" t="s">
        <v>406</v>
      </c>
      <c r="B599" s="337" t="s">
        <v>890</v>
      </c>
      <c r="C599" s="338" t="s">
        <v>191</v>
      </c>
      <c r="D599" s="338" t="s">
        <v>92</v>
      </c>
      <c r="E599" s="330">
        <v>40057</v>
      </c>
      <c r="F599" s="331">
        <v>543.6</v>
      </c>
      <c r="G599" s="332">
        <v>1</v>
      </c>
      <c r="H599" s="331"/>
      <c r="I599" s="347" t="s">
        <v>396</v>
      </c>
      <c r="J599" s="333" t="s">
        <v>712</v>
      </c>
      <c r="K599" s="334" t="s">
        <v>689</v>
      </c>
      <c r="L599" s="334" t="s">
        <v>713</v>
      </c>
    </row>
    <row r="600" spans="1:12" s="335" customFormat="1" ht="60" customHeight="1">
      <c r="A600" s="336" t="s">
        <v>1588</v>
      </c>
      <c r="B600" s="337" t="s">
        <v>696</v>
      </c>
      <c r="C600" s="338" t="s">
        <v>134</v>
      </c>
      <c r="D600" s="338" t="s">
        <v>184</v>
      </c>
      <c r="E600" s="330">
        <v>42411</v>
      </c>
      <c r="F600" s="331">
        <v>621.72</v>
      </c>
      <c r="G600" s="332">
        <v>1</v>
      </c>
      <c r="H600" s="330"/>
      <c r="I600" s="338" t="s">
        <v>396</v>
      </c>
      <c r="J600" s="333" t="s">
        <v>712</v>
      </c>
      <c r="K600" s="334" t="s">
        <v>689</v>
      </c>
      <c r="L600" s="334" t="s">
        <v>713</v>
      </c>
    </row>
    <row r="601" spans="1:12" s="335" customFormat="1" ht="60" customHeight="1">
      <c r="A601" s="336" t="s">
        <v>1590</v>
      </c>
      <c r="B601" s="337" t="s">
        <v>696</v>
      </c>
      <c r="C601" s="338" t="s">
        <v>134</v>
      </c>
      <c r="D601" s="338" t="s">
        <v>2036</v>
      </c>
      <c r="E601" s="330">
        <v>42404</v>
      </c>
      <c r="F601" s="331">
        <v>480</v>
      </c>
      <c r="G601" s="332">
        <v>1</v>
      </c>
      <c r="H601" s="330"/>
      <c r="I601" s="329" t="s">
        <v>396</v>
      </c>
      <c r="J601" s="333" t="s">
        <v>712</v>
      </c>
      <c r="K601" s="334" t="s">
        <v>689</v>
      </c>
      <c r="L601" s="334" t="s">
        <v>713</v>
      </c>
    </row>
    <row r="602" spans="1:12" s="335" customFormat="1" ht="60" customHeight="1">
      <c r="A602" s="336" t="s">
        <v>1246</v>
      </c>
      <c r="B602" s="337" t="s">
        <v>696</v>
      </c>
      <c r="C602" s="338" t="s">
        <v>112</v>
      </c>
      <c r="D602" s="338" t="s">
        <v>1135</v>
      </c>
      <c r="E602" s="330">
        <v>32426</v>
      </c>
      <c r="F602" s="331">
        <v>741.11</v>
      </c>
      <c r="G602" s="332">
        <v>1</v>
      </c>
      <c r="H602" s="331"/>
      <c r="I602" s="360" t="s">
        <v>396</v>
      </c>
      <c r="J602" s="333" t="s">
        <v>712</v>
      </c>
      <c r="K602" s="334" t="s">
        <v>689</v>
      </c>
      <c r="L602" s="334" t="s">
        <v>713</v>
      </c>
    </row>
    <row r="603" spans="1:12" s="335" customFormat="1" ht="60" customHeight="1">
      <c r="A603" s="336" t="s">
        <v>330</v>
      </c>
      <c r="B603" s="337" t="s">
        <v>696</v>
      </c>
      <c r="C603" s="338" t="s">
        <v>121</v>
      </c>
      <c r="D603" s="338" t="s">
        <v>518</v>
      </c>
      <c r="E603" s="330">
        <v>39471</v>
      </c>
      <c r="F603" s="331">
        <v>590.6</v>
      </c>
      <c r="G603" s="332">
        <v>1</v>
      </c>
      <c r="H603" s="331"/>
      <c r="I603" s="347" t="s">
        <v>396</v>
      </c>
      <c r="J603" s="333" t="s">
        <v>712</v>
      </c>
      <c r="K603" s="334" t="s">
        <v>689</v>
      </c>
      <c r="L603" s="334" t="s">
        <v>713</v>
      </c>
    </row>
    <row r="604" spans="1:12" s="335" customFormat="1" ht="60" customHeight="1">
      <c r="A604" s="336" t="s">
        <v>891</v>
      </c>
      <c r="B604" s="337" t="s">
        <v>696</v>
      </c>
      <c r="C604" s="338" t="s">
        <v>134</v>
      </c>
      <c r="D604" s="338" t="s">
        <v>1247</v>
      </c>
      <c r="E604" s="330">
        <v>41281</v>
      </c>
      <c r="F604" s="331">
        <v>621.72</v>
      </c>
      <c r="G604" s="332">
        <v>1</v>
      </c>
      <c r="H604" s="331"/>
      <c r="I604" s="347" t="s">
        <v>396</v>
      </c>
      <c r="J604" s="347" t="s">
        <v>712</v>
      </c>
      <c r="K604" s="334" t="s">
        <v>689</v>
      </c>
      <c r="L604" s="334" t="s">
        <v>713</v>
      </c>
    </row>
    <row r="605" spans="1:12" s="335" customFormat="1" ht="60" customHeight="1">
      <c r="A605" s="336" t="s">
        <v>345</v>
      </c>
      <c r="B605" s="337" t="s">
        <v>696</v>
      </c>
      <c r="C605" s="338" t="s">
        <v>310</v>
      </c>
      <c r="D605" s="338" t="s">
        <v>118</v>
      </c>
      <c r="E605" s="330">
        <v>38992</v>
      </c>
      <c r="F605" s="331">
        <v>497.27</v>
      </c>
      <c r="G605" s="332">
        <v>1</v>
      </c>
      <c r="H605" s="331"/>
      <c r="I605" s="347" t="s">
        <v>396</v>
      </c>
      <c r="J605" s="333" t="s">
        <v>712</v>
      </c>
      <c r="K605" s="334" t="s">
        <v>689</v>
      </c>
      <c r="L605" s="334" t="s">
        <v>713</v>
      </c>
    </row>
    <row r="606" spans="1:12" s="335" customFormat="1" ht="60" customHeight="1">
      <c r="A606" s="336" t="s">
        <v>18</v>
      </c>
      <c r="B606" s="337" t="s">
        <v>696</v>
      </c>
      <c r="C606" s="338" t="s">
        <v>134</v>
      </c>
      <c r="D606" s="338" t="s">
        <v>115</v>
      </c>
      <c r="E606" s="330">
        <v>33360</v>
      </c>
      <c r="F606" s="331">
        <v>621.72</v>
      </c>
      <c r="G606" s="332">
        <v>1</v>
      </c>
      <c r="H606" s="331"/>
      <c r="I606" s="338" t="s">
        <v>396</v>
      </c>
      <c r="J606" s="333" t="s">
        <v>712</v>
      </c>
      <c r="K606" s="334" t="s">
        <v>689</v>
      </c>
      <c r="L606" s="334" t="s">
        <v>713</v>
      </c>
    </row>
    <row r="607" spans="1:12" s="335" customFormat="1" ht="60" customHeight="1">
      <c r="A607" s="336" t="s">
        <v>288</v>
      </c>
      <c r="B607" s="337" t="s">
        <v>697</v>
      </c>
      <c r="C607" s="338" t="s">
        <v>191</v>
      </c>
      <c r="D607" s="338" t="s">
        <v>115</v>
      </c>
      <c r="E607" s="330">
        <v>39022</v>
      </c>
      <c r="F607" s="331">
        <v>543.6</v>
      </c>
      <c r="G607" s="332">
        <v>1</v>
      </c>
      <c r="H607" s="331"/>
      <c r="I607" s="347" t="s">
        <v>396</v>
      </c>
      <c r="J607" s="333" t="s">
        <v>712</v>
      </c>
      <c r="K607" s="334" t="s">
        <v>689</v>
      </c>
      <c r="L607" s="334" t="s">
        <v>713</v>
      </c>
    </row>
    <row r="608" spans="1:12" s="335" customFormat="1" ht="60" customHeight="1">
      <c r="A608" s="336" t="s">
        <v>208</v>
      </c>
      <c r="B608" s="337" t="s">
        <v>697</v>
      </c>
      <c r="C608" s="338" t="s">
        <v>310</v>
      </c>
      <c r="D608" s="338" t="s">
        <v>115</v>
      </c>
      <c r="E608" s="330">
        <v>40057</v>
      </c>
      <c r="F608" s="331">
        <v>500</v>
      </c>
      <c r="G608" s="332">
        <v>1</v>
      </c>
      <c r="H608" s="331"/>
      <c r="I608" s="338" t="s">
        <v>395</v>
      </c>
      <c r="J608" s="347" t="s">
        <v>712</v>
      </c>
      <c r="K608" s="334" t="s">
        <v>689</v>
      </c>
      <c r="L608" s="334" t="s">
        <v>713</v>
      </c>
    </row>
    <row r="609" spans="1:12" s="335" customFormat="1" ht="60" customHeight="1">
      <c r="A609" s="336" t="s">
        <v>30</v>
      </c>
      <c r="B609" s="337" t="s">
        <v>25</v>
      </c>
      <c r="C609" s="338" t="s">
        <v>134</v>
      </c>
      <c r="D609" s="338" t="s">
        <v>186</v>
      </c>
      <c r="E609" s="330">
        <v>29528</v>
      </c>
      <c r="F609" s="331">
        <v>621.72</v>
      </c>
      <c r="G609" s="332">
        <v>1</v>
      </c>
      <c r="H609" s="331"/>
      <c r="I609" s="347" t="s">
        <v>396</v>
      </c>
      <c r="J609" s="333" t="s">
        <v>712</v>
      </c>
      <c r="K609" s="334" t="s">
        <v>689</v>
      </c>
      <c r="L609" s="334" t="s">
        <v>713</v>
      </c>
    </row>
    <row r="610" spans="1:12" s="335" customFormat="1" ht="60" customHeight="1">
      <c r="A610" s="336" t="s">
        <v>35</v>
      </c>
      <c r="B610" s="337" t="s">
        <v>1248</v>
      </c>
      <c r="C610" s="338" t="s">
        <v>121</v>
      </c>
      <c r="D610" s="338" t="s">
        <v>115</v>
      </c>
      <c r="E610" s="330">
        <v>31656</v>
      </c>
      <c r="F610" s="331">
        <v>590.6</v>
      </c>
      <c r="G610" s="332">
        <v>1</v>
      </c>
      <c r="H610" s="331"/>
      <c r="I610" s="338" t="s">
        <v>396</v>
      </c>
      <c r="J610" s="333" t="s">
        <v>712</v>
      </c>
      <c r="K610" s="334" t="s">
        <v>689</v>
      </c>
      <c r="L610" s="334" t="s">
        <v>713</v>
      </c>
    </row>
    <row r="611" spans="1:12" s="335" customFormat="1" ht="60" customHeight="1">
      <c r="A611" s="336" t="s">
        <v>1586</v>
      </c>
      <c r="B611" s="337" t="s">
        <v>25</v>
      </c>
      <c r="C611" s="338" t="s">
        <v>2037</v>
      </c>
      <c r="D611" s="338" t="s">
        <v>458</v>
      </c>
      <c r="E611" s="330">
        <v>42401</v>
      </c>
      <c r="F611" s="331">
        <v>543.6</v>
      </c>
      <c r="G611" s="332">
        <v>1</v>
      </c>
      <c r="H611" s="331"/>
      <c r="I611" s="360" t="s">
        <v>396</v>
      </c>
      <c r="J611" s="333" t="s">
        <v>712</v>
      </c>
      <c r="K611" s="334" t="s">
        <v>689</v>
      </c>
      <c r="L611" s="334" t="s">
        <v>150</v>
      </c>
    </row>
    <row r="612" spans="1:12" s="335" customFormat="1" ht="60" customHeight="1">
      <c r="A612" s="336" t="s">
        <v>33</v>
      </c>
      <c r="B612" s="337" t="s">
        <v>25</v>
      </c>
      <c r="C612" s="338" t="s">
        <v>121</v>
      </c>
      <c r="D612" s="338" t="s">
        <v>92</v>
      </c>
      <c r="E612" s="330">
        <v>30074</v>
      </c>
      <c r="F612" s="331">
        <v>590.6</v>
      </c>
      <c r="G612" s="332">
        <v>1</v>
      </c>
      <c r="H612" s="331"/>
      <c r="I612" s="347" t="s">
        <v>396</v>
      </c>
      <c r="J612" s="333" t="s">
        <v>712</v>
      </c>
      <c r="K612" s="334" t="s">
        <v>689</v>
      </c>
      <c r="L612" s="334" t="s">
        <v>713</v>
      </c>
    </row>
    <row r="613" spans="1:12" s="335" customFormat="1" ht="60" customHeight="1">
      <c r="A613" s="336" t="s">
        <v>1249</v>
      </c>
      <c r="B613" s="337" t="s">
        <v>25</v>
      </c>
      <c r="C613" s="338" t="s">
        <v>121</v>
      </c>
      <c r="D613" s="338" t="s">
        <v>115</v>
      </c>
      <c r="E613" s="330">
        <v>38391</v>
      </c>
      <c r="F613" s="331">
        <v>590.6</v>
      </c>
      <c r="G613" s="332">
        <v>1</v>
      </c>
      <c r="H613" s="331"/>
      <c r="I613" s="347" t="s">
        <v>396</v>
      </c>
      <c r="J613" s="333" t="s">
        <v>712</v>
      </c>
      <c r="K613" s="334" t="s">
        <v>689</v>
      </c>
      <c r="L613" s="334" t="s">
        <v>713</v>
      </c>
    </row>
    <row r="614" spans="1:12" s="335" customFormat="1" ht="60" customHeight="1">
      <c r="A614" s="336" t="s">
        <v>39</v>
      </c>
      <c r="B614" s="337" t="s">
        <v>1250</v>
      </c>
      <c r="C614" s="338" t="s">
        <v>191</v>
      </c>
      <c r="D614" s="338" t="s">
        <v>1201</v>
      </c>
      <c r="E614" s="330">
        <v>31810</v>
      </c>
      <c r="F614" s="331">
        <v>543.6</v>
      </c>
      <c r="G614" s="332">
        <v>1</v>
      </c>
      <c r="H614" s="331"/>
      <c r="I614" s="347" t="s">
        <v>396</v>
      </c>
      <c r="J614" s="333" t="s">
        <v>712</v>
      </c>
      <c r="K614" s="334" t="s">
        <v>689</v>
      </c>
      <c r="L614" s="334" t="s">
        <v>713</v>
      </c>
    </row>
    <row r="615" spans="1:12" s="335" customFormat="1" ht="60" customHeight="1">
      <c r="A615" s="336" t="s">
        <v>41</v>
      </c>
      <c r="B615" s="337" t="s">
        <v>1250</v>
      </c>
      <c r="C615" s="338" t="s">
        <v>116</v>
      </c>
      <c r="D615" s="338" t="s">
        <v>92</v>
      </c>
      <c r="E615" s="330">
        <v>34477</v>
      </c>
      <c r="F615" s="331">
        <v>689.27</v>
      </c>
      <c r="G615" s="332">
        <v>1</v>
      </c>
      <c r="H615" s="331"/>
      <c r="I615" s="347" t="s">
        <v>396</v>
      </c>
      <c r="J615" s="333" t="s">
        <v>712</v>
      </c>
      <c r="K615" s="334" t="s">
        <v>689</v>
      </c>
      <c r="L615" s="334" t="s">
        <v>713</v>
      </c>
    </row>
    <row r="616" spans="1:12" s="335" customFormat="1" ht="60" customHeight="1">
      <c r="A616" s="336" t="s">
        <v>43</v>
      </c>
      <c r="B616" s="337" t="s">
        <v>1251</v>
      </c>
      <c r="C616" s="338" t="s">
        <v>310</v>
      </c>
      <c r="D616" s="338" t="s">
        <v>115</v>
      </c>
      <c r="E616" s="330">
        <v>33490</v>
      </c>
      <c r="F616" s="331">
        <v>497.27</v>
      </c>
      <c r="G616" s="332">
        <v>1</v>
      </c>
      <c r="H616" s="331"/>
      <c r="I616" s="347" t="s">
        <v>396</v>
      </c>
      <c r="J616" s="333" t="s">
        <v>712</v>
      </c>
      <c r="K616" s="334" t="s">
        <v>689</v>
      </c>
      <c r="L616" s="334" t="s">
        <v>713</v>
      </c>
    </row>
    <row r="617" spans="1:12" s="335" customFormat="1" ht="60" customHeight="1">
      <c r="A617" s="336" t="s">
        <v>346</v>
      </c>
      <c r="B617" s="337" t="s">
        <v>25</v>
      </c>
      <c r="C617" s="338" t="s">
        <v>116</v>
      </c>
      <c r="D617" s="338" t="s">
        <v>1201</v>
      </c>
      <c r="E617" s="330">
        <v>38992</v>
      </c>
      <c r="F617" s="331">
        <v>689.27</v>
      </c>
      <c r="G617" s="332">
        <v>1</v>
      </c>
      <c r="H617" s="331"/>
      <c r="I617" s="347" t="s">
        <v>396</v>
      </c>
      <c r="J617" s="333" t="s">
        <v>712</v>
      </c>
      <c r="K617" s="334" t="s">
        <v>689</v>
      </c>
      <c r="L617" s="334" t="s">
        <v>713</v>
      </c>
    </row>
    <row r="618" spans="1:12" s="335" customFormat="1" ht="60" customHeight="1">
      <c r="A618" s="336" t="s">
        <v>298</v>
      </c>
      <c r="B618" s="337" t="s">
        <v>1250</v>
      </c>
      <c r="C618" s="338" t="s">
        <v>112</v>
      </c>
      <c r="D618" s="338" t="s">
        <v>518</v>
      </c>
      <c r="E618" s="330">
        <v>38899</v>
      </c>
      <c r="F618" s="331">
        <v>741.11</v>
      </c>
      <c r="G618" s="332">
        <v>1</v>
      </c>
      <c r="H618" s="331"/>
      <c r="I618" s="347" t="s">
        <v>396</v>
      </c>
      <c r="J618" s="333" t="s">
        <v>712</v>
      </c>
      <c r="K618" s="334" t="s">
        <v>689</v>
      </c>
      <c r="L618" s="334" t="s">
        <v>713</v>
      </c>
    </row>
    <row r="619" spans="1:12" s="335" customFormat="1" ht="60" customHeight="1">
      <c r="A619" s="336" t="s">
        <v>403</v>
      </c>
      <c r="B619" s="337" t="s">
        <v>25</v>
      </c>
      <c r="C619" s="338" t="s">
        <v>191</v>
      </c>
      <c r="D619" s="338" t="s">
        <v>92</v>
      </c>
      <c r="E619" s="330">
        <v>40057</v>
      </c>
      <c r="F619" s="331">
        <v>543.6</v>
      </c>
      <c r="G619" s="332">
        <v>1</v>
      </c>
      <c r="H619" s="331"/>
      <c r="I619" s="347" t="s">
        <v>396</v>
      </c>
      <c r="J619" s="347" t="s">
        <v>712</v>
      </c>
      <c r="K619" s="334" t="s">
        <v>689</v>
      </c>
      <c r="L619" s="334" t="s">
        <v>713</v>
      </c>
    </row>
    <row r="620" spans="1:12" s="335" customFormat="1" ht="60" customHeight="1">
      <c r="A620" s="336" t="s">
        <v>699</v>
      </c>
      <c r="B620" s="337" t="s">
        <v>25</v>
      </c>
      <c r="C620" s="338" t="s">
        <v>310</v>
      </c>
      <c r="D620" s="338" t="s">
        <v>95</v>
      </c>
      <c r="E620" s="330">
        <v>40428</v>
      </c>
      <c r="F620" s="331">
        <v>450</v>
      </c>
      <c r="G620" s="332">
        <v>1</v>
      </c>
      <c r="H620" s="331"/>
      <c r="I620" s="347" t="s">
        <v>396</v>
      </c>
      <c r="J620" s="347" t="s">
        <v>712</v>
      </c>
      <c r="K620" s="334" t="s">
        <v>689</v>
      </c>
      <c r="L620" s="334" t="s">
        <v>713</v>
      </c>
    </row>
    <row r="621" spans="1:12" s="335" customFormat="1" ht="60" customHeight="1">
      <c r="A621" s="336" t="s">
        <v>274</v>
      </c>
      <c r="B621" s="337" t="s">
        <v>25</v>
      </c>
      <c r="C621" s="338" t="s">
        <v>134</v>
      </c>
      <c r="D621" s="338" t="s">
        <v>2038</v>
      </c>
      <c r="E621" s="330">
        <v>39125</v>
      </c>
      <c r="F621" s="331">
        <v>621.72</v>
      </c>
      <c r="G621" s="332" t="s">
        <v>102</v>
      </c>
      <c r="H621" s="331"/>
      <c r="I621" s="347" t="s">
        <v>396</v>
      </c>
      <c r="J621" s="347" t="s">
        <v>712</v>
      </c>
      <c r="K621" s="334" t="s">
        <v>689</v>
      </c>
      <c r="L621" s="334" t="s">
        <v>150</v>
      </c>
    </row>
    <row r="622" spans="1:12" s="335" customFormat="1" ht="60" customHeight="1">
      <c r="A622" s="336" t="s">
        <v>1595</v>
      </c>
      <c r="B622" s="337" t="s">
        <v>23</v>
      </c>
      <c r="C622" s="338" t="s">
        <v>310</v>
      </c>
      <c r="D622" s="338" t="s">
        <v>95</v>
      </c>
      <c r="E622" s="330">
        <v>42534</v>
      </c>
      <c r="F622" s="331">
        <v>411.5</v>
      </c>
      <c r="G622" s="332">
        <v>1</v>
      </c>
      <c r="H622" s="331"/>
      <c r="I622" s="347" t="s">
        <v>396</v>
      </c>
      <c r="J622" s="333" t="s">
        <v>712</v>
      </c>
      <c r="K622" s="334" t="s">
        <v>689</v>
      </c>
      <c r="L622" s="334" t="s">
        <v>713</v>
      </c>
    </row>
    <row r="623" spans="1:12" s="335" customFormat="1" ht="60" customHeight="1">
      <c r="A623" s="336" t="s">
        <v>24</v>
      </c>
      <c r="B623" s="337" t="s">
        <v>23</v>
      </c>
      <c r="C623" s="338" t="s">
        <v>310</v>
      </c>
      <c r="D623" s="338" t="s">
        <v>223</v>
      </c>
      <c r="E623" s="330">
        <v>34683</v>
      </c>
      <c r="F623" s="331">
        <v>497.27</v>
      </c>
      <c r="G623" s="332">
        <v>1</v>
      </c>
      <c r="H623" s="331"/>
      <c r="I623" s="347" t="s">
        <v>396</v>
      </c>
      <c r="J623" s="333" t="s">
        <v>712</v>
      </c>
      <c r="K623" s="334" t="s">
        <v>689</v>
      </c>
      <c r="L623" s="334" t="s">
        <v>713</v>
      </c>
    </row>
    <row r="624" spans="1:12" s="335" customFormat="1" ht="60" customHeight="1">
      <c r="A624" s="336" t="s">
        <v>22</v>
      </c>
      <c r="B624" s="337" t="s">
        <v>23</v>
      </c>
      <c r="C624" s="338" t="s">
        <v>310</v>
      </c>
      <c r="D624" s="338" t="s">
        <v>186</v>
      </c>
      <c r="E624" s="330">
        <v>33451</v>
      </c>
      <c r="F624" s="331">
        <v>497.27</v>
      </c>
      <c r="G624" s="332">
        <v>1</v>
      </c>
      <c r="H624" s="331"/>
      <c r="I624" s="347" t="s">
        <v>396</v>
      </c>
      <c r="J624" s="333" t="s">
        <v>712</v>
      </c>
      <c r="K624" s="334" t="s">
        <v>689</v>
      </c>
      <c r="L624" s="334" t="s">
        <v>713</v>
      </c>
    </row>
    <row r="625" spans="1:12" s="335" customFormat="1" ht="60" customHeight="1">
      <c r="A625" s="336" t="s">
        <v>404</v>
      </c>
      <c r="B625" s="337" t="s">
        <v>23</v>
      </c>
      <c r="C625" s="338" t="s">
        <v>310</v>
      </c>
      <c r="D625" s="338" t="s">
        <v>92</v>
      </c>
      <c r="E625" s="330">
        <v>40049</v>
      </c>
      <c r="F625" s="331">
        <v>497.27</v>
      </c>
      <c r="G625" s="332">
        <v>1</v>
      </c>
      <c r="H625" s="331"/>
      <c r="I625" s="338" t="s">
        <v>396</v>
      </c>
      <c r="J625" s="347" t="s">
        <v>712</v>
      </c>
      <c r="K625" s="334" t="s">
        <v>689</v>
      </c>
      <c r="L625" s="334" t="s">
        <v>713</v>
      </c>
    </row>
    <row r="626" spans="1:12" s="335" customFormat="1" ht="60" customHeight="1">
      <c r="A626" s="336" t="s">
        <v>2039</v>
      </c>
      <c r="B626" s="337" t="s">
        <v>23</v>
      </c>
      <c r="C626" s="338" t="s">
        <v>121</v>
      </c>
      <c r="D626" s="338" t="s">
        <v>2040</v>
      </c>
      <c r="E626" s="330">
        <v>43346</v>
      </c>
      <c r="F626" s="331">
        <v>490.6</v>
      </c>
      <c r="G626" s="332">
        <v>1</v>
      </c>
      <c r="H626" s="331"/>
      <c r="I626" s="338" t="s">
        <v>398</v>
      </c>
      <c r="J626" s="333" t="s">
        <v>916</v>
      </c>
      <c r="K626" s="334" t="s">
        <v>689</v>
      </c>
      <c r="L626" s="334" t="s">
        <v>713</v>
      </c>
    </row>
    <row r="627" spans="1:12" s="335" customFormat="1" ht="60" customHeight="1">
      <c r="A627" s="336" t="s">
        <v>414</v>
      </c>
      <c r="B627" s="337" t="s">
        <v>1597</v>
      </c>
      <c r="C627" s="338" t="s">
        <v>922</v>
      </c>
      <c r="D627" s="338" t="s">
        <v>138</v>
      </c>
      <c r="E627" s="330">
        <v>40057</v>
      </c>
      <c r="F627" s="331">
        <v>1240.68</v>
      </c>
      <c r="G627" s="332">
        <v>1</v>
      </c>
      <c r="H627" s="331"/>
      <c r="I627" s="338" t="s">
        <v>396</v>
      </c>
      <c r="J627" s="333" t="s">
        <v>712</v>
      </c>
      <c r="K627" s="334" t="s">
        <v>1599</v>
      </c>
      <c r="L627" s="334" t="s">
        <v>150</v>
      </c>
    </row>
    <row r="628" spans="1:12" s="335" customFormat="1" ht="60" customHeight="1">
      <c r="A628" s="336" t="s">
        <v>1600</v>
      </c>
      <c r="B628" s="337" t="s">
        <v>2018</v>
      </c>
      <c r="C628" s="338" t="s">
        <v>134</v>
      </c>
      <c r="D628" s="338" t="s">
        <v>92</v>
      </c>
      <c r="E628" s="330">
        <v>42436</v>
      </c>
      <c r="F628" s="331">
        <v>574.29</v>
      </c>
      <c r="G628" s="332">
        <v>1</v>
      </c>
      <c r="H628" s="331"/>
      <c r="I628" s="338" t="s">
        <v>396</v>
      </c>
      <c r="J628" s="333" t="s">
        <v>712</v>
      </c>
      <c r="K628" s="334" t="s">
        <v>1599</v>
      </c>
      <c r="L628" s="334" t="s">
        <v>150</v>
      </c>
    </row>
    <row r="629" spans="1:12" s="335" customFormat="1" ht="60" customHeight="1">
      <c r="A629" s="336" t="s">
        <v>77</v>
      </c>
      <c r="B629" s="337" t="s">
        <v>185</v>
      </c>
      <c r="C629" s="338" t="s">
        <v>110</v>
      </c>
      <c r="D629" s="338" t="s">
        <v>153</v>
      </c>
      <c r="E629" s="330">
        <v>35436</v>
      </c>
      <c r="F629" s="331">
        <v>833.83</v>
      </c>
      <c r="G629" s="332">
        <v>1</v>
      </c>
      <c r="H629" s="331"/>
      <c r="I629" s="338" t="s">
        <v>396</v>
      </c>
      <c r="J629" s="333" t="s">
        <v>712</v>
      </c>
      <c r="K629" s="334" t="s">
        <v>1599</v>
      </c>
      <c r="L629" s="334" t="s">
        <v>150</v>
      </c>
    </row>
    <row r="630" spans="1:12" s="335" customFormat="1" ht="60" customHeight="1">
      <c r="A630" s="336" t="s">
        <v>397</v>
      </c>
      <c r="B630" s="337" t="s">
        <v>2042</v>
      </c>
      <c r="C630" s="338" t="s">
        <v>922</v>
      </c>
      <c r="D630" s="338" t="s">
        <v>138</v>
      </c>
      <c r="E630" s="330">
        <v>39891</v>
      </c>
      <c r="F630" s="331">
        <v>1286</v>
      </c>
      <c r="G630" s="332">
        <v>3</v>
      </c>
      <c r="H630" s="331">
        <v>1157.4000000000001</v>
      </c>
      <c r="I630" s="338" t="s">
        <v>396</v>
      </c>
      <c r="J630" s="333" t="s">
        <v>712</v>
      </c>
      <c r="K630" s="334" t="s">
        <v>1599</v>
      </c>
      <c r="L630" s="334" t="s">
        <v>713</v>
      </c>
    </row>
    <row r="631" spans="1:12" s="335" customFormat="1" ht="60" customHeight="1">
      <c r="A631" s="336" t="s">
        <v>156</v>
      </c>
      <c r="B631" s="337" t="s">
        <v>1601</v>
      </c>
      <c r="C631" s="338" t="s">
        <v>116</v>
      </c>
      <c r="D631" s="338" t="s">
        <v>92</v>
      </c>
      <c r="E631" s="330">
        <v>38916</v>
      </c>
      <c r="F631" s="331">
        <v>689.27</v>
      </c>
      <c r="G631" s="332">
        <v>1</v>
      </c>
      <c r="H631" s="331"/>
      <c r="I631" s="338" t="s">
        <v>396</v>
      </c>
      <c r="J631" s="333" t="s">
        <v>712</v>
      </c>
      <c r="K631" s="334" t="s">
        <v>1599</v>
      </c>
      <c r="L631" s="334" t="s">
        <v>713</v>
      </c>
    </row>
    <row r="632" spans="1:12" s="335" customFormat="1" ht="60" customHeight="1">
      <c r="A632" s="336" t="s">
        <v>1236</v>
      </c>
      <c r="B632" s="337" t="s">
        <v>1601</v>
      </c>
      <c r="C632" s="338" t="s">
        <v>191</v>
      </c>
      <c r="D632" s="338" t="s">
        <v>184</v>
      </c>
      <c r="E632" s="330">
        <v>42030</v>
      </c>
      <c r="F632" s="331">
        <v>543.6</v>
      </c>
      <c r="G632" s="332">
        <v>1</v>
      </c>
      <c r="H632" s="331"/>
      <c r="I632" s="338" t="s">
        <v>396</v>
      </c>
      <c r="J632" s="333" t="s">
        <v>712</v>
      </c>
      <c r="K632" s="334" t="s">
        <v>1599</v>
      </c>
      <c r="L632" s="334" t="s">
        <v>713</v>
      </c>
    </row>
    <row r="633" spans="1:12" s="335" customFormat="1" ht="60" customHeight="1">
      <c r="A633" s="336" t="s">
        <v>6</v>
      </c>
      <c r="B633" s="337" t="s">
        <v>1602</v>
      </c>
      <c r="C633" s="338" t="s">
        <v>127</v>
      </c>
      <c r="D633" s="338" t="s">
        <v>7</v>
      </c>
      <c r="E633" s="330">
        <v>28642</v>
      </c>
      <c r="F633" s="331">
        <v>2034.08</v>
      </c>
      <c r="G633" s="332" t="s">
        <v>314</v>
      </c>
      <c r="H633" s="331">
        <f>2034.08*0.85</f>
        <v>1728.9679999999998</v>
      </c>
      <c r="I633" s="338" t="s">
        <v>395</v>
      </c>
      <c r="J633" s="333" t="s">
        <v>712</v>
      </c>
      <c r="K633" s="334" t="s">
        <v>1599</v>
      </c>
      <c r="L633" s="334" t="s">
        <v>713</v>
      </c>
    </row>
    <row r="634" spans="1:12" s="335" customFormat="1" ht="60" customHeight="1">
      <c r="A634" s="336" t="s">
        <v>244</v>
      </c>
      <c r="B634" s="337" t="s">
        <v>1605</v>
      </c>
      <c r="C634" s="338" t="s">
        <v>116</v>
      </c>
      <c r="D634" s="338" t="s">
        <v>92</v>
      </c>
      <c r="E634" s="330">
        <v>39463</v>
      </c>
      <c r="F634" s="331">
        <v>689.27</v>
      </c>
      <c r="G634" s="332">
        <v>1</v>
      </c>
      <c r="H634" s="331"/>
      <c r="I634" s="338" t="s">
        <v>396</v>
      </c>
      <c r="J634" s="333" t="s">
        <v>712</v>
      </c>
      <c r="K634" s="334" t="s">
        <v>1599</v>
      </c>
      <c r="L634" s="334" t="s">
        <v>150</v>
      </c>
    </row>
    <row r="635" spans="1:12" s="335" customFormat="1" ht="60" customHeight="1">
      <c r="A635" s="336" t="s">
        <v>49</v>
      </c>
      <c r="B635" s="337" t="s">
        <v>1605</v>
      </c>
      <c r="C635" s="338" t="s">
        <v>112</v>
      </c>
      <c r="D635" s="338" t="s">
        <v>92</v>
      </c>
      <c r="E635" s="330">
        <v>32388</v>
      </c>
      <c r="F635" s="331">
        <v>741.11</v>
      </c>
      <c r="G635" s="332">
        <v>1</v>
      </c>
      <c r="H635" s="331"/>
      <c r="I635" s="338" t="s">
        <v>396</v>
      </c>
      <c r="J635" s="333" t="s">
        <v>712</v>
      </c>
      <c r="K635" s="334" t="s">
        <v>1599</v>
      </c>
      <c r="L635" s="334" t="s">
        <v>713</v>
      </c>
    </row>
    <row r="636" spans="1:12" s="335" customFormat="1" ht="60" customHeight="1">
      <c r="A636" s="336" t="s">
        <v>717</v>
      </c>
      <c r="B636" s="337" t="s">
        <v>1605</v>
      </c>
      <c r="C636" s="338" t="s">
        <v>1701</v>
      </c>
      <c r="D636" s="338" t="s">
        <v>1606</v>
      </c>
      <c r="E636" s="330">
        <v>41388</v>
      </c>
      <c r="F636" s="331">
        <v>1373.12</v>
      </c>
      <c r="G636" s="332">
        <v>3</v>
      </c>
      <c r="H636" s="331">
        <f>1373.12*0.9</f>
        <v>1235.808</v>
      </c>
      <c r="I636" s="338" t="s">
        <v>395</v>
      </c>
      <c r="J636" s="333" t="s">
        <v>712</v>
      </c>
      <c r="K636" s="334" t="s">
        <v>1599</v>
      </c>
      <c r="L636" s="334" t="s">
        <v>713</v>
      </c>
    </row>
    <row r="637" spans="1:12" s="335" customFormat="1" ht="60" customHeight="1">
      <c r="A637" s="382" t="s">
        <v>822</v>
      </c>
      <c r="B637" s="337" t="s">
        <v>1605</v>
      </c>
      <c r="C637" s="338" t="s">
        <v>134</v>
      </c>
      <c r="D637" s="338" t="s">
        <v>617</v>
      </c>
      <c r="E637" s="330">
        <v>40969</v>
      </c>
      <c r="F637" s="331">
        <v>574.29</v>
      </c>
      <c r="G637" s="332">
        <v>1</v>
      </c>
      <c r="H637" s="331"/>
      <c r="I637" s="338" t="s">
        <v>395</v>
      </c>
      <c r="J637" s="333" t="s">
        <v>712</v>
      </c>
      <c r="K637" s="334" t="s">
        <v>1599</v>
      </c>
      <c r="L637" s="334" t="s">
        <v>150</v>
      </c>
    </row>
    <row r="638" spans="1:12" s="335" customFormat="1" ht="60" customHeight="1">
      <c r="A638" s="336" t="s">
        <v>700</v>
      </c>
      <c r="B638" s="337" t="s">
        <v>1253</v>
      </c>
      <c r="C638" s="338" t="s">
        <v>187</v>
      </c>
      <c r="D638" s="338" t="s">
        <v>1254</v>
      </c>
      <c r="E638" s="330">
        <v>40583</v>
      </c>
      <c r="F638" s="331">
        <v>3174.76</v>
      </c>
      <c r="G638" s="332">
        <v>2</v>
      </c>
      <c r="H638" s="331">
        <v>3016.02</v>
      </c>
      <c r="I638" s="347" t="s">
        <v>395</v>
      </c>
      <c r="J638" s="333" t="s">
        <v>712</v>
      </c>
      <c r="K638" s="334" t="s">
        <v>245</v>
      </c>
      <c r="L638" s="334" t="s">
        <v>150</v>
      </c>
    </row>
    <row r="639" spans="1:12" s="335" customFormat="1" ht="60" customHeight="1">
      <c r="A639" s="336" t="s">
        <v>147</v>
      </c>
      <c r="B639" s="337" t="s">
        <v>185</v>
      </c>
      <c r="C639" s="338" t="s">
        <v>116</v>
      </c>
      <c r="D639" s="338" t="s">
        <v>92</v>
      </c>
      <c r="E639" s="330">
        <v>40057</v>
      </c>
      <c r="F639" s="331">
        <v>689.27</v>
      </c>
      <c r="G639" s="332">
        <v>1</v>
      </c>
      <c r="H639" s="338"/>
      <c r="I639" s="347" t="s">
        <v>396</v>
      </c>
      <c r="J639" s="333" t="s">
        <v>712</v>
      </c>
      <c r="K639" s="334" t="s">
        <v>245</v>
      </c>
      <c r="L639" s="334" t="s">
        <v>150</v>
      </c>
    </row>
    <row r="640" spans="1:12" s="335" customFormat="1" ht="60" customHeight="1">
      <c r="A640" s="336" t="s">
        <v>477</v>
      </c>
      <c r="B640" s="337" t="s">
        <v>2043</v>
      </c>
      <c r="C640" s="338" t="s">
        <v>1660</v>
      </c>
      <c r="D640" s="338" t="s">
        <v>1016</v>
      </c>
      <c r="E640" s="330">
        <v>40253</v>
      </c>
      <c r="F640" s="331">
        <v>1595</v>
      </c>
      <c r="G640" s="332">
        <v>1</v>
      </c>
      <c r="H640" s="331"/>
      <c r="I640" s="338" t="s">
        <v>396</v>
      </c>
      <c r="J640" s="333" t="s">
        <v>712</v>
      </c>
      <c r="K640" s="334" t="s">
        <v>245</v>
      </c>
      <c r="L640" s="334" t="s">
        <v>713</v>
      </c>
    </row>
    <row r="641" spans="1:12" s="335" customFormat="1" ht="60" customHeight="1">
      <c r="A641" s="336" t="s">
        <v>1255</v>
      </c>
      <c r="B641" s="337" t="s">
        <v>2044</v>
      </c>
      <c r="C641" s="338" t="s">
        <v>127</v>
      </c>
      <c r="D641" s="338" t="s">
        <v>562</v>
      </c>
      <c r="E641" s="330">
        <v>42065</v>
      </c>
      <c r="F641" s="331">
        <v>2034.08</v>
      </c>
      <c r="G641" s="332">
        <v>1</v>
      </c>
      <c r="H641" s="331"/>
      <c r="I641" s="338" t="s">
        <v>395</v>
      </c>
      <c r="J641" s="333" t="s">
        <v>712</v>
      </c>
      <c r="K641" s="334" t="s">
        <v>245</v>
      </c>
      <c r="L641" s="334" t="s">
        <v>150</v>
      </c>
    </row>
    <row r="642" spans="1:12" s="335" customFormat="1" ht="60" customHeight="1">
      <c r="A642" s="336" t="s">
        <v>262</v>
      </c>
      <c r="B642" s="337" t="s">
        <v>2044</v>
      </c>
      <c r="C642" s="338" t="s">
        <v>927</v>
      </c>
      <c r="D642" s="338" t="s">
        <v>162</v>
      </c>
      <c r="E642" s="330">
        <v>34060</v>
      </c>
      <c r="F642" s="331">
        <v>1078.4000000000001</v>
      </c>
      <c r="G642" s="332">
        <v>1</v>
      </c>
      <c r="H642" s="331"/>
      <c r="I642" s="338" t="s">
        <v>396</v>
      </c>
      <c r="J642" s="333" t="s">
        <v>712</v>
      </c>
      <c r="K642" s="334" t="s">
        <v>245</v>
      </c>
      <c r="L642" s="334" t="s">
        <v>150</v>
      </c>
    </row>
    <row r="643" spans="1:12" s="335" customFormat="1" ht="60" customHeight="1">
      <c r="A643" s="336" t="s">
        <v>896</v>
      </c>
      <c r="B643" s="337" t="s">
        <v>2044</v>
      </c>
      <c r="C643" s="338" t="s">
        <v>1674</v>
      </c>
      <c r="D643" s="338" t="s">
        <v>516</v>
      </c>
      <c r="E643" s="330">
        <v>41128</v>
      </c>
      <c r="F643" s="331">
        <v>994.14</v>
      </c>
      <c r="G643" s="332">
        <v>1</v>
      </c>
      <c r="H643" s="331"/>
      <c r="I643" s="338" t="s">
        <v>396</v>
      </c>
      <c r="J643" s="334" t="s">
        <v>712</v>
      </c>
      <c r="K643" s="334" t="s">
        <v>245</v>
      </c>
      <c r="L643" s="334" t="s">
        <v>150</v>
      </c>
    </row>
    <row r="644" spans="1:12" s="335" customFormat="1" ht="60" customHeight="1">
      <c r="A644" s="336" t="s">
        <v>2045</v>
      </c>
      <c r="B644" s="337" t="s">
        <v>2046</v>
      </c>
      <c r="C644" s="338" t="s">
        <v>154</v>
      </c>
      <c r="D644" s="338" t="s">
        <v>92</v>
      </c>
      <c r="E644" s="330">
        <v>31959</v>
      </c>
      <c r="F644" s="331">
        <v>888.29</v>
      </c>
      <c r="G644" s="332">
        <v>1</v>
      </c>
      <c r="H644" s="331"/>
      <c r="I644" s="338" t="s">
        <v>396</v>
      </c>
      <c r="J644" s="333" t="s">
        <v>712</v>
      </c>
      <c r="K644" s="334" t="s">
        <v>245</v>
      </c>
      <c r="L644" s="334" t="s">
        <v>150</v>
      </c>
    </row>
    <row r="645" spans="1:12" s="335" customFormat="1" ht="60" customHeight="1">
      <c r="A645" s="336" t="s">
        <v>365</v>
      </c>
      <c r="B645" s="337" t="s">
        <v>2047</v>
      </c>
      <c r="C645" s="338" t="s">
        <v>110</v>
      </c>
      <c r="D645" s="338" t="s">
        <v>366</v>
      </c>
      <c r="E645" s="330">
        <v>28128</v>
      </c>
      <c r="F645" s="331">
        <v>815.02</v>
      </c>
      <c r="G645" s="332">
        <v>1</v>
      </c>
      <c r="H645" s="331"/>
      <c r="I645" s="338" t="s">
        <v>396</v>
      </c>
      <c r="J645" s="333" t="s">
        <v>712</v>
      </c>
      <c r="K645" s="334" t="s">
        <v>245</v>
      </c>
      <c r="L645" s="334" t="s">
        <v>713</v>
      </c>
    </row>
    <row r="646" spans="1:12" s="335" customFormat="1" ht="60" customHeight="1">
      <c r="A646" s="336" t="s">
        <v>67</v>
      </c>
      <c r="B646" s="337" t="s">
        <v>2047</v>
      </c>
      <c r="C646" s="338" t="s">
        <v>154</v>
      </c>
      <c r="D646" s="338" t="s">
        <v>92</v>
      </c>
      <c r="E646" s="330">
        <v>39226</v>
      </c>
      <c r="F646" s="331">
        <v>888.29</v>
      </c>
      <c r="G646" s="332">
        <v>1</v>
      </c>
      <c r="H646" s="331"/>
      <c r="I646" s="347" t="s">
        <v>396</v>
      </c>
      <c r="J646" s="333" t="s">
        <v>712</v>
      </c>
      <c r="K646" s="334" t="s">
        <v>245</v>
      </c>
      <c r="L646" s="334" t="s">
        <v>150</v>
      </c>
    </row>
    <row r="647" spans="1:12" s="335" customFormat="1" ht="60" customHeight="1">
      <c r="A647" s="354" t="s">
        <v>255</v>
      </c>
      <c r="B647" s="358" t="s">
        <v>2047</v>
      </c>
      <c r="C647" s="352" t="s">
        <v>952</v>
      </c>
      <c r="D647" s="352" t="s">
        <v>1257</v>
      </c>
      <c r="E647" s="349">
        <v>39114</v>
      </c>
      <c r="F647" s="355">
        <v>1180.1099999999999</v>
      </c>
      <c r="G647" s="383">
        <v>1</v>
      </c>
      <c r="H647" s="355"/>
      <c r="I647" s="404" t="s">
        <v>396</v>
      </c>
      <c r="J647" s="384" t="s">
        <v>712</v>
      </c>
      <c r="K647" s="385" t="s">
        <v>245</v>
      </c>
      <c r="L647" s="385" t="s">
        <v>150</v>
      </c>
    </row>
    <row r="648" spans="1:12" s="335" customFormat="1" ht="60" customHeight="1">
      <c r="A648" s="336" t="s">
        <v>900</v>
      </c>
      <c r="B648" s="337" t="s">
        <v>2048</v>
      </c>
      <c r="C648" s="338" t="s">
        <v>1078</v>
      </c>
      <c r="D648" s="338" t="s">
        <v>517</v>
      </c>
      <c r="E648" s="330">
        <v>41389</v>
      </c>
      <c r="F648" s="331">
        <v>946.59</v>
      </c>
      <c r="G648" s="332">
        <v>1</v>
      </c>
      <c r="H648" s="331"/>
      <c r="I648" s="338" t="s">
        <v>396</v>
      </c>
      <c r="J648" s="334" t="s">
        <v>712</v>
      </c>
      <c r="K648" s="334" t="s">
        <v>245</v>
      </c>
      <c r="L648" s="334" t="s">
        <v>150</v>
      </c>
    </row>
    <row r="649" spans="1:12" s="335" customFormat="1" ht="60" customHeight="1">
      <c r="A649" s="307"/>
      <c r="B649" s="308"/>
      <c r="C649" s="405"/>
      <c r="D649" s="405"/>
      <c r="E649" s="405"/>
      <c r="F649" s="405"/>
      <c r="G649" s="405"/>
      <c r="H649" s="405"/>
      <c r="I649" s="405"/>
      <c r="J649" s="405"/>
      <c r="K649" s="405"/>
      <c r="L649" s="405"/>
    </row>
    <row r="650" spans="1:12" ht="60" customHeight="1">
      <c r="A650" s="307" t="s">
        <v>1610</v>
      </c>
      <c r="B650" s="308" t="e">
        <f>SUM(#REF!)</f>
        <v>#REF!</v>
      </c>
      <c r="C650" s="302"/>
      <c r="D650" s="302"/>
      <c r="E650" s="302"/>
      <c r="F650" s="302"/>
      <c r="G650" s="302"/>
      <c r="H650" s="302"/>
      <c r="I650" s="302"/>
      <c r="J650" s="302"/>
      <c r="K650" s="302"/>
      <c r="L650" s="302"/>
    </row>
    <row r="651" spans="1:12" ht="60" customHeight="1">
      <c r="A651" s="309" t="s">
        <v>2049</v>
      </c>
      <c r="B651" s="310"/>
      <c r="C651" s="302"/>
      <c r="D651" s="302"/>
      <c r="E651" s="302"/>
      <c r="F651" s="302"/>
      <c r="G651" s="302"/>
      <c r="H651" s="302"/>
      <c r="I651" s="302"/>
      <c r="J651" s="302"/>
      <c r="K651" s="302"/>
      <c r="L651" s="302"/>
    </row>
    <row r="652" spans="1:12" ht="60" customHeight="1">
      <c r="A652" s="311"/>
      <c r="B652" s="310"/>
      <c r="C652" s="302"/>
      <c r="D652" s="302"/>
      <c r="E652" s="302"/>
      <c r="F652" s="302"/>
      <c r="G652" s="302"/>
      <c r="H652" s="302"/>
      <c r="I652" s="302"/>
      <c r="J652" s="302"/>
      <c r="K652" s="302"/>
      <c r="L652" s="30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2016</vt:lpstr>
      <vt:lpstr>2017</vt:lpstr>
      <vt:lpstr>2018</vt:lpstr>
      <vt:lpstr>2019</vt:lpstr>
      <vt:lpstr>'2016'!Print_Area</vt:lpstr>
      <vt:lpstr>'2017'!Print_Area</vt:lpstr>
      <vt:lpstr>'2018'!Print_Area</vt:lpstr>
      <vt:lpstr>'2016'!Print_Titles</vt:lpstr>
      <vt:lpstr>'2017'!Print_Titles</vt:lpstr>
      <vt:lpstr>'2018'!Print_Titles</vt:lpstr>
    </vt:vector>
  </TitlesOfParts>
  <Company>Min. de Relaciones Exteriores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cbonilla</dc:creator>
  <cp:lastModifiedBy>David Martínez</cp:lastModifiedBy>
  <cp:lastPrinted>2019-04-09T16:08:34Z</cp:lastPrinted>
  <dcterms:created xsi:type="dcterms:W3CDTF">2006-02-02T09:21:19Z</dcterms:created>
  <dcterms:modified xsi:type="dcterms:W3CDTF">2020-01-16T20:40:26Z</dcterms:modified>
</cp:coreProperties>
</file>