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9615" yWindow="120" windowWidth="9615" windowHeight="11640" tabRatio="850"/>
  </bookViews>
  <sheets>
    <sheet name="Ejecución presupuestaria" sheetId="57" r:id="rId1"/>
  </sheets>
  <definedNames>
    <definedName name="PRUEBA">#REF!</definedName>
    <definedName name="SALDO">#REF!</definedName>
    <definedName name="SALDOS">#REF!</definedName>
  </definedNames>
  <calcPr calcId="152511"/>
</workbook>
</file>

<file path=xl/calcChain.xml><?xml version="1.0" encoding="utf-8"?>
<calcChain xmlns="http://schemas.openxmlformats.org/spreadsheetml/2006/main">
  <c r="B7" i="57" l="1"/>
  <c r="C97" i="57"/>
  <c r="B97" i="57"/>
  <c r="D96" i="57"/>
  <c r="E96" i="57" s="1"/>
  <c r="D95" i="57"/>
  <c r="E95" i="57" s="1"/>
  <c r="D94" i="57"/>
  <c r="E94" i="57" s="1"/>
  <c r="D93" i="57"/>
  <c r="E93" i="57" s="1"/>
  <c r="D97" i="57" l="1"/>
  <c r="E97" i="57" s="1"/>
  <c r="D18" i="57"/>
  <c r="D23" i="57"/>
  <c r="D22" i="57" l="1"/>
  <c r="D17" i="57"/>
  <c r="B20" i="57"/>
  <c r="D11" i="57"/>
  <c r="B14" i="57"/>
  <c r="B13" i="57" l="1"/>
  <c r="C14" i="57"/>
  <c r="D15" i="57"/>
  <c r="B6" i="57"/>
  <c r="D10" i="57"/>
  <c r="D9" i="57"/>
  <c r="D80" i="57"/>
  <c r="D21" i="57"/>
  <c r="D8" i="57"/>
  <c r="C7" i="57"/>
  <c r="C6" i="57" s="1"/>
  <c r="D24" i="57"/>
  <c r="C20" i="57"/>
  <c r="D16" i="57"/>
  <c r="B26" i="57" l="1"/>
  <c r="C13" i="57"/>
  <c r="C26" i="57"/>
  <c r="D75" i="57"/>
  <c r="D72" i="57"/>
  <c r="B36" i="57"/>
  <c r="B35" i="57" s="1"/>
  <c r="D74" i="57"/>
  <c r="D68" i="57"/>
  <c r="D7" i="57"/>
  <c r="D78" i="57"/>
  <c r="D47" i="57"/>
  <c r="D52" i="57"/>
  <c r="D14" i="57"/>
  <c r="D20" i="57"/>
  <c r="D13" i="57" l="1"/>
  <c r="C77" i="57"/>
  <c r="B64" i="57"/>
  <c r="B63" i="57" s="1"/>
  <c r="D6" i="57"/>
  <c r="D65" i="57"/>
  <c r="D67" i="57"/>
  <c r="D46" i="57"/>
  <c r="D38" i="57"/>
  <c r="D79" i="57"/>
  <c r="D40" i="57"/>
  <c r="B77" i="57"/>
  <c r="D81" i="57"/>
  <c r="B43" i="57"/>
  <c r="D45" i="57"/>
  <c r="B49" i="57"/>
  <c r="D53" i="57"/>
  <c r="B71" i="57"/>
  <c r="D26" i="57" l="1"/>
  <c r="B70" i="57"/>
  <c r="B83" i="57" s="1"/>
  <c r="B42" i="57"/>
  <c r="B55" i="57" s="1"/>
  <c r="C36" i="57"/>
  <c r="C49" i="57"/>
  <c r="C43" i="57"/>
  <c r="C42" i="57" s="1"/>
  <c r="D39" i="57"/>
  <c r="D51" i="57"/>
  <c r="D37" i="57"/>
  <c r="D77" i="57"/>
  <c r="D44" i="57"/>
  <c r="D43" i="57" s="1"/>
  <c r="D50" i="57"/>
  <c r="D42" i="57" l="1"/>
  <c r="C35" i="57"/>
  <c r="C55" i="57" s="1"/>
  <c r="D36" i="57"/>
  <c r="D35" i="57" s="1"/>
  <c r="D55" i="57" s="1"/>
  <c r="D49" i="57"/>
  <c r="D73" i="57" l="1"/>
  <c r="D71" i="57" s="1"/>
  <c r="D70" i="57" s="1"/>
  <c r="C71" i="57" l="1"/>
  <c r="C70" i="57" s="1"/>
  <c r="C64" i="57" l="1"/>
  <c r="C63" i="57" s="1"/>
  <c r="C83" i="57" s="1"/>
  <c r="D66" i="57"/>
  <c r="D64" i="57" s="1"/>
  <c r="D63" i="57" s="1"/>
  <c r="D83" i="57" s="1"/>
</calcChain>
</file>

<file path=xl/sharedStrings.xml><?xml version="1.0" encoding="utf-8"?>
<sst xmlns="http://schemas.openxmlformats.org/spreadsheetml/2006/main" count="82" uniqueCount="33">
  <si>
    <t>54 Bienes y Servicios</t>
  </si>
  <si>
    <t>55 Gastos Financieros</t>
  </si>
  <si>
    <t>61 Maquinaria y Equipo</t>
  </si>
  <si>
    <t>Registro Nacional de las Personas Naturales</t>
  </si>
  <si>
    <t>Fondo General</t>
  </si>
  <si>
    <t xml:space="preserve">Fuente Financiera y Rubro de Gasto </t>
  </si>
  <si>
    <t>Total General</t>
  </si>
  <si>
    <t>Monto Asignado</t>
  </si>
  <si>
    <t>51 Remuneraciones</t>
  </si>
  <si>
    <t>Gastos Devengados</t>
  </si>
  <si>
    <t>Ingresos Devengados</t>
  </si>
  <si>
    <t>Fuente Financiera y Rubro de Gasto</t>
  </si>
  <si>
    <t>Modificaciones</t>
  </si>
  <si>
    <t>Gastos de Funcionamiento</t>
  </si>
  <si>
    <t>Disponible de Asignación</t>
  </si>
  <si>
    <t>Nueva Asignación</t>
  </si>
  <si>
    <t>55 Gastos Financieros y Otros</t>
  </si>
  <si>
    <t>Fondos DUI Exterior</t>
  </si>
  <si>
    <t>Recursos Propios</t>
  </si>
  <si>
    <t>Total</t>
  </si>
  <si>
    <t>Fondos DUI ES</t>
  </si>
  <si>
    <t>Rubro</t>
  </si>
  <si>
    <t>Asignado</t>
  </si>
  <si>
    <t>Ejecutado</t>
  </si>
  <si>
    <t>Presupuesto Asignado 2018 y Gastos Devengados al 30/06/18</t>
  </si>
  <si>
    <t>Presupuesto Asignado 2018 y Modificaciones Realizadas al 30/06/18</t>
  </si>
  <si>
    <t>Presupuesto Asignado 2018 e Ingresos Devengados al 30/06/18</t>
  </si>
  <si>
    <t>Pendiente de ejecutar</t>
  </si>
  <si>
    <t>Porcentaje de ejecución</t>
  </si>
  <si>
    <t>* Nota aclaratoria: al 30/06/18 solo existe una modificación</t>
  </si>
  <si>
    <t xml:space="preserve">  originada por Decreto Legislativo no.921 del 27/02/18, las</t>
  </si>
  <si>
    <t xml:space="preserve">  demás modificaciones no se han originado por Acuerdos</t>
  </si>
  <si>
    <t xml:space="preserve">  Ejecutivos ni Decretos Legislativos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</si>
</sst>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-* #,##0\ _P_t_s_-;\-* #,##0\ _P_t_s_-;_-* &quot;-&quot;\ _P_t_s_-;_-@_-"/>
    <numFmt numFmtId="165" formatCode="_-* #,##0.00\ _P_t_s_-;\-* #,##0.00\ _P_t_s_-;_-* &quot;-&quot;??\ _P_t_s_-;_-@_-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7" fillId="0" borderId="0"/>
    <xf numFmtId="9" fontId="9" fillId="0" borderId="0" applyFont="0" applyFill="0" applyBorder="0" applyAlignment="0" applyProtection="0"/>
  </cellStyleXfs>
  <cellXfs count="31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/>
    </xf>
    <xf numFmtId="4" fontId="2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horizontal="left" vertical="center"/>
    </xf>
    <xf numFmtId="4" fontId="4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4" fontId="0" fillId="2" borderId="0" xfId="0" applyNumberForma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4" borderId="0" xfId="0" applyFont="1" applyFill="1" applyAlignment="1">
      <alignment vertical="center"/>
    </xf>
    <xf numFmtId="4" fontId="2" fillId="4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4" fontId="6" fillId="2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4" fontId="3" fillId="2" borderId="0" xfId="0" applyNumberFormat="1" applyFont="1" applyFill="1" applyAlignment="1">
      <alignment vertical="center"/>
    </xf>
    <xf numFmtId="4" fontId="3" fillId="4" borderId="0" xfId="0" applyNumberFormat="1" applyFont="1" applyFill="1" applyAlignment="1">
      <alignment vertical="center"/>
    </xf>
    <xf numFmtId="10" fontId="2" fillId="0" borderId="0" xfId="5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4" fontId="0" fillId="2" borderId="0" xfId="0" applyNumberFormat="1" applyFill="1" applyAlignment="1">
      <alignment vertical="center"/>
    </xf>
    <xf numFmtId="10" fontId="0" fillId="2" borderId="0" xfId="5" applyNumberFormat="1" applyFont="1" applyFill="1" applyAlignment="1">
      <alignment vertical="center"/>
    </xf>
    <xf numFmtId="10" fontId="0" fillId="2" borderId="0" xfId="0" applyNumberFormat="1" applyFill="1" applyAlignment="1">
      <alignment vertical="center"/>
    </xf>
    <xf numFmtId="44" fontId="2" fillId="2" borderId="0" xfId="0" applyNumberFormat="1" applyFont="1" applyFill="1" applyAlignment="1">
      <alignment vertical="center"/>
    </xf>
    <xf numFmtId="10" fontId="2" fillId="2" borderId="0" xfId="5" applyNumberFormat="1" applyFont="1" applyFill="1" applyAlignment="1">
      <alignment vertical="center"/>
    </xf>
    <xf numFmtId="10" fontId="2" fillId="2" borderId="0" xfId="0" applyNumberFormat="1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</cellXfs>
  <cellStyles count="6">
    <cellStyle name="Millares [0] 2" xfId="1"/>
    <cellStyle name="Millares 2" xfId="2"/>
    <cellStyle name="Normal" xfId="0" builtinId="0"/>
    <cellStyle name="Normal 2" xfId="3"/>
    <cellStyle name="Normal 3" xfId="4"/>
    <cellStyle name="Porcentaje" xfId="5" builtinId="5"/>
  </cellStyles>
  <dxfs count="7">
    <dxf>
      <numFmt numFmtId="14" formatCode="0.00%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</dxf>
    <dxf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</dxf>
    <dxf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colors>
    <mruColors>
      <color rgb="FF00FF00"/>
      <color rgb="FFCCFFCC"/>
      <color rgb="FFC0C0C0"/>
      <color rgb="FFFFFF4F"/>
      <color rgb="FFB9CC00"/>
      <color rgb="FFFFE98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a13" displayName="Tabla13" ref="A92:E97" totalsRowShown="0" headerRowDxfId="6" dataDxfId="5">
  <tableColumns count="5">
    <tableColumn id="1" name="Rubro" dataDxfId="4"/>
    <tableColumn id="2" name="Asignado" dataDxfId="3"/>
    <tableColumn id="3" name="Ejecutado" dataDxfId="2"/>
    <tableColumn id="4" name="Porcentaje de ejecución" dataDxfId="1" dataCellStyle="Porcentaje">
      <calculatedColumnFormula>+C93/B93</calculatedColumnFormula>
    </tableColumn>
    <tableColumn id="5" name="Pendiente de ejecutar" dataDxfId="0">
      <calculatedColumnFormula>1-D93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92D050"/>
    <pageSetUpPr fitToPage="1"/>
  </sheetPr>
  <dimension ref="A1:J113"/>
  <sheetViews>
    <sheetView tabSelected="1" workbookViewId="0">
      <selection activeCell="F35" sqref="F35"/>
    </sheetView>
  </sheetViews>
  <sheetFormatPr baseColWidth="10" defaultRowHeight="12.75" x14ac:dyDescent="0.2"/>
  <cols>
    <col min="1" max="1" width="27.5703125" style="2" customWidth="1"/>
    <col min="2" max="2" width="16" style="2" customWidth="1"/>
    <col min="3" max="3" width="14.5703125" style="2" customWidth="1"/>
    <col min="4" max="4" width="15" style="2" customWidth="1"/>
    <col min="5" max="5" width="12.5703125" style="2" customWidth="1"/>
    <col min="6" max="16384" width="11.42578125" style="2"/>
  </cols>
  <sheetData>
    <row r="1" spans="1:10" x14ac:dyDescent="0.2">
      <c r="A1" s="30" t="s">
        <v>3</v>
      </c>
      <c r="B1" s="30"/>
      <c r="C1" s="30"/>
      <c r="D1" s="30"/>
      <c r="E1" s="1"/>
      <c r="F1" s="1"/>
      <c r="G1" s="1"/>
      <c r="H1" s="1"/>
      <c r="I1" s="1"/>
      <c r="J1" s="1"/>
    </row>
    <row r="2" spans="1:10" x14ac:dyDescent="0.2">
      <c r="A2" s="30" t="s">
        <v>25</v>
      </c>
      <c r="B2" s="30"/>
      <c r="C2" s="30"/>
      <c r="D2" s="30"/>
      <c r="E2" s="1"/>
      <c r="F2" s="1"/>
      <c r="G2" s="1"/>
      <c r="H2" s="1"/>
      <c r="I2" s="1"/>
      <c r="J2" s="1"/>
    </row>
    <row r="3" spans="1:10" ht="6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2.75" customHeight="1" x14ac:dyDescent="0.2">
      <c r="A4" s="29" t="s">
        <v>11</v>
      </c>
      <c r="B4" s="29" t="s">
        <v>7</v>
      </c>
      <c r="C4" s="29" t="s">
        <v>12</v>
      </c>
      <c r="D4" s="29" t="s">
        <v>15</v>
      </c>
      <c r="E4" s="1"/>
      <c r="F4" s="1"/>
      <c r="G4" s="1"/>
      <c r="H4" s="1"/>
      <c r="I4" s="1"/>
      <c r="J4" s="1"/>
    </row>
    <row r="5" spans="1:10" x14ac:dyDescent="0.2">
      <c r="A5" s="29"/>
      <c r="B5" s="29"/>
      <c r="C5" s="29"/>
      <c r="D5" s="29"/>
      <c r="E5" s="1"/>
      <c r="F5" s="1"/>
      <c r="G5" s="1"/>
      <c r="H5" s="1"/>
      <c r="I5" s="1"/>
      <c r="J5" s="1"/>
    </row>
    <row r="6" spans="1:10" x14ac:dyDescent="0.2">
      <c r="A6" s="3" t="s">
        <v>4</v>
      </c>
      <c r="B6" s="4">
        <f>+B7</f>
        <v>6732850</v>
      </c>
      <c r="C6" s="4">
        <f>+C7</f>
        <v>1574097</v>
      </c>
      <c r="D6" s="4">
        <f>+D7</f>
        <v>8306947</v>
      </c>
      <c r="E6" s="1"/>
      <c r="F6" s="1"/>
      <c r="G6" s="1"/>
      <c r="H6" s="1"/>
      <c r="I6" s="1"/>
      <c r="J6" s="1"/>
    </row>
    <row r="7" spans="1:10" x14ac:dyDescent="0.2">
      <c r="A7" s="3" t="s">
        <v>13</v>
      </c>
      <c r="B7" s="4">
        <f>SUM(B8:B11)</f>
        <v>6732850</v>
      </c>
      <c r="C7" s="4">
        <f>SUM(C8:C11)</f>
        <v>1574097</v>
      </c>
      <c r="D7" s="4">
        <f>SUM(D8:D11)</f>
        <v>8306947</v>
      </c>
      <c r="E7" s="1"/>
      <c r="F7" s="1"/>
      <c r="G7" s="1"/>
      <c r="H7" s="1"/>
      <c r="I7" s="1"/>
      <c r="J7" s="1"/>
    </row>
    <row r="8" spans="1:10" x14ac:dyDescent="0.2">
      <c r="A8" s="5" t="s">
        <v>8</v>
      </c>
      <c r="B8" s="6">
        <v>4087660</v>
      </c>
      <c r="C8" s="6">
        <v>8.5265128291212022E-12</v>
      </c>
      <c r="D8" s="6">
        <f>SUM(B8:C8)</f>
        <v>4087660</v>
      </c>
      <c r="E8" s="1"/>
      <c r="F8" s="1"/>
      <c r="G8" s="1"/>
      <c r="H8" s="1"/>
      <c r="I8" s="1"/>
      <c r="J8" s="1"/>
    </row>
    <row r="9" spans="1:10" x14ac:dyDescent="0.2">
      <c r="A9" s="7" t="s">
        <v>0</v>
      </c>
      <c r="B9" s="6">
        <v>2617945</v>
      </c>
      <c r="C9" s="6">
        <v>1574097</v>
      </c>
      <c r="D9" s="6">
        <f>SUM(B9:C9)</f>
        <v>4192042</v>
      </c>
      <c r="E9" s="1"/>
      <c r="F9" s="1"/>
      <c r="G9" s="1"/>
      <c r="H9" s="1"/>
      <c r="I9" s="1"/>
      <c r="J9" s="1"/>
    </row>
    <row r="10" spans="1:10" x14ac:dyDescent="0.2">
      <c r="A10" s="7" t="s">
        <v>1</v>
      </c>
      <c r="B10" s="6">
        <v>27245</v>
      </c>
      <c r="C10" s="6">
        <v>0</v>
      </c>
      <c r="D10" s="6">
        <f>SUM(B10:C10)</f>
        <v>27245</v>
      </c>
      <c r="E10" s="1"/>
      <c r="F10" s="1"/>
      <c r="G10" s="1"/>
      <c r="H10" s="1"/>
      <c r="I10" s="1"/>
      <c r="J10" s="1"/>
    </row>
    <row r="11" spans="1:10" x14ac:dyDescent="0.2">
      <c r="A11" s="7" t="s">
        <v>2</v>
      </c>
      <c r="B11" s="6">
        <v>0</v>
      </c>
      <c r="C11" s="6">
        <v>0</v>
      </c>
      <c r="D11" s="6">
        <f>SUM(B11:C11)</f>
        <v>0</v>
      </c>
      <c r="E11" s="1"/>
      <c r="F11" s="1"/>
      <c r="G11" s="1"/>
      <c r="H11" s="1"/>
      <c r="I11" s="1"/>
      <c r="J11" s="1"/>
    </row>
    <row r="12" spans="1:10" ht="7.5" customHeight="1" x14ac:dyDescent="0.2">
      <c r="A12" s="8"/>
      <c r="B12" s="6"/>
      <c r="C12" s="6"/>
      <c r="D12" s="6"/>
      <c r="E12" s="1"/>
      <c r="F12" s="1"/>
      <c r="G12" s="1"/>
      <c r="H12" s="1"/>
      <c r="I12" s="1"/>
      <c r="J12" s="1"/>
    </row>
    <row r="13" spans="1:10" ht="12" customHeight="1" x14ac:dyDescent="0.2">
      <c r="A13" s="3" t="s">
        <v>18</v>
      </c>
      <c r="B13" s="4">
        <f>+B14+B20</f>
        <v>24423645</v>
      </c>
      <c r="C13" s="4">
        <f t="shared" ref="C13:D13" si="0">+C14+C20</f>
        <v>2.8421709430404007E-14</v>
      </c>
      <c r="D13" s="4">
        <f t="shared" si="0"/>
        <v>24423645</v>
      </c>
      <c r="E13" s="1"/>
      <c r="F13" s="1"/>
      <c r="G13" s="1"/>
      <c r="H13" s="1"/>
      <c r="I13" s="1"/>
      <c r="J13" s="1"/>
    </row>
    <row r="14" spans="1:10" x14ac:dyDescent="0.2">
      <c r="A14" s="3" t="s">
        <v>17</v>
      </c>
      <c r="B14" s="4">
        <f>SUM(B15:B18)</f>
        <v>2279758.04</v>
      </c>
      <c r="C14" s="4">
        <f>SUM(C15:C18)</f>
        <v>0</v>
      </c>
      <c r="D14" s="4">
        <f>SUM(D15:D18)</f>
        <v>2279758.04</v>
      </c>
      <c r="E14" s="1"/>
      <c r="F14" s="1" t="s">
        <v>29</v>
      </c>
      <c r="G14" s="1"/>
      <c r="H14" s="1"/>
      <c r="I14" s="1"/>
      <c r="J14" s="1"/>
    </row>
    <row r="15" spans="1:10" x14ac:dyDescent="0.2">
      <c r="A15" s="5" t="s">
        <v>8</v>
      </c>
      <c r="B15" s="6">
        <v>1701368.04</v>
      </c>
      <c r="C15" s="6">
        <v>0</v>
      </c>
      <c r="D15" s="6">
        <f>SUM(B15:C15)</f>
        <v>1701368.04</v>
      </c>
      <c r="E15" s="1"/>
      <c r="F15" s="1" t="s">
        <v>30</v>
      </c>
      <c r="G15" s="1"/>
      <c r="H15" s="1"/>
      <c r="I15" s="1"/>
      <c r="J15" s="1"/>
    </row>
    <row r="16" spans="1:10" x14ac:dyDescent="0.2">
      <c r="A16" s="7" t="s">
        <v>0</v>
      </c>
      <c r="B16" s="6">
        <v>578390</v>
      </c>
      <c r="C16" s="6">
        <v>0</v>
      </c>
      <c r="D16" s="6">
        <f>SUM(B16:C16)</f>
        <v>578390</v>
      </c>
      <c r="E16" s="9"/>
      <c r="F16" s="1" t="s">
        <v>31</v>
      </c>
      <c r="G16" s="1"/>
      <c r="H16" s="1"/>
      <c r="I16" s="1"/>
      <c r="J16" s="1"/>
    </row>
    <row r="17" spans="1:10" x14ac:dyDescent="0.2">
      <c r="A17" s="7" t="s">
        <v>1</v>
      </c>
      <c r="B17" s="6">
        <v>0</v>
      </c>
      <c r="C17" s="6">
        <v>0</v>
      </c>
      <c r="D17" s="6">
        <f>SUM(B17:C17)</f>
        <v>0</v>
      </c>
      <c r="E17" s="1"/>
      <c r="F17" s="1" t="s">
        <v>32</v>
      </c>
      <c r="G17" s="1"/>
      <c r="H17" s="1"/>
      <c r="I17" s="1"/>
      <c r="J17" s="1"/>
    </row>
    <row r="18" spans="1:10" x14ac:dyDescent="0.2">
      <c r="A18" s="7" t="s">
        <v>2</v>
      </c>
      <c r="B18" s="6">
        <v>0</v>
      </c>
      <c r="C18" s="6">
        <v>0</v>
      </c>
      <c r="D18" s="6">
        <f>SUM(B18:C18)</f>
        <v>0</v>
      </c>
      <c r="E18" s="1"/>
      <c r="F18" s="1"/>
      <c r="G18" s="1"/>
      <c r="H18" s="1"/>
      <c r="I18" s="1"/>
      <c r="J18" s="1"/>
    </row>
    <row r="19" spans="1:10" ht="8.25" customHeight="1" x14ac:dyDescent="0.2">
      <c r="A19" s="8"/>
      <c r="B19" s="6"/>
      <c r="C19" s="6"/>
      <c r="D19" s="6"/>
      <c r="E19" s="9"/>
      <c r="F19" s="1"/>
      <c r="G19" s="1"/>
      <c r="H19" s="1"/>
      <c r="I19" s="1"/>
      <c r="J19" s="1"/>
    </row>
    <row r="20" spans="1:10" x14ac:dyDescent="0.2">
      <c r="A20" s="10" t="s">
        <v>20</v>
      </c>
      <c r="B20" s="4">
        <f>SUM(B21:B24)</f>
        <v>22143886.960000001</v>
      </c>
      <c r="C20" s="4">
        <f>SUM(C21:C24)</f>
        <v>2.8421709430404007E-14</v>
      </c>
      <c r="D20" s="4">
        <f>SUM(D21:D24)</f>
        <v>22143886.960000001</v>
      </c>
      <c r="E20" s="1"/>
      <c r="F20" s="1"/>
      <c r="G20" s="1"/>
      <c r="H20" s="1"/>
      <c r="I20" s="1"/>
      <c r="J20" s="1"/>
    </row>
    <row r="21" spans="1:10" x14ac:dyDescent="0.2">
      <c r="A21" s="5" t="s">
        <v>8</v>
      </c>
      <c r="B21" s="6">
        <v>255671.96000000002</v>
      </c>
      <c r="C21" s="6">
        <v>37272.729999999996</v>
      </c>
      <c r="D21" s="6">
        <f>SUM(B21:C21)</f>
        <v>292944.69</v>
      </c>
      <c r="E21" s="1"/>
      <c r="F21" s="1"/>
      <c r="G21" s="1"/>
      <c r="H21" s="1"/>
      <c r="I21" s="1"/>
      <c r="J21" s="1"/>
    </row>
    <row r="22" spans="1:10" x14ac:dyDescent="0.2">
      <c r="A22" s="7" t="s">
        <v>0</v>
      </c>
      <c r="B22" s="6">
        <v>21815570</v>
      </c>
      <c r="C22" s="6">
        <v>-37272.729999999996</v>
      </c>
      <c r="D22" s="6">
        <f>SUM(B22:C22)</f>
        <v>21778297.27</v>
      </c>
      <c r="E22" s="9"/>
      <c r="F22" s="1"/>
      <c r="G22" s="1"/>
      <c r="H22" s="1"/>
      <c r="I22" s="1"/>
      <c r="J22" s="1"/>
    </row>
    <row r="23" spans="1:10" x14ac:dyDescent="0.2">
      <c r="A23" s="7" t="s">
        <v>16</v>
      </c>
      <c r="B23" s="6">
        <v>0</v>
      </c>
      <c r="C23" s="6">
        <v>0</v>
      </c>
      <c r="D23" s="6">
        <f>SUM(B23:C23)</f>
        <v>0</v>
      </c>
      <c r="E23" s="9"/>
      <c r="F23" s="1"/>
      <c r="G23" s="1"/>
      <c r="H23" s="1"/>
      <c r="I23" s="1"/>
      <c r="J23" s="1"/>
    </row>
    <row r="24" spans="1:10" x14ac:dyDescent="0.2">
      <c r="A24" s="7" t="s">
        <v>2</v>
      </c>
      <c r="B24" s="6">
        <v>72645</v>
      </c>
      <c r="C24" s="6">
        <v>2.8421709430404007E-14</v>
      </c>
      <c r="D24" s="6">
        <f>SUM(B24:C24)</f>
        <v>72645</v>
      </c>
      <c r="E24" s="1"/>
      <c r="F24" s="1"/>
      <c r="G24" s="1"/>
      <c r="H24" s="1"/>
      <c r="I24" s="1"/>
      <c r="J24" s="1"/>
    </row>
    <row r="25" spans="1:10" ht="6" customHeight="1" x14ac:dyDescent="0.2">
      <c r="A25" s="7"/>
      <c r="B25" s="6"/>
      <c r="C25" s="6"/>
      <c r="D25" s="6"/>
      <c r="E25" s="1"/>
      <c r="F25" s="1"/>
      <c r="G25" s="1"/>
      <c r="H25" s="1"/>
      <c r="I25" s="1"/>
      <c r="J25" s="1"/>
    </row>
    <row r="26" spans="1:10" x14ac:dyDescent="0.2">
      <c r="A26" s="11" t="s">
        <v>6</v>
      </c>
      <c r="B26" s="12">
        <f>+B6+B13</f>
        <v>31156495</v>
      </c>
      <c r="C26" s="12">
        <f>+C6+C13</f>
        <v>1574097</v>
      </c>
      <c r="D26" s="12">
        <f>+D6+D13</f>
        <v>32730592</v>
      </c>
      <c r="E26" s="1"/>
      <c r="F26" s="1"/>
      <c r="G26" s="1"/>
      <c r="H26" s="1"/>
      <c r="I26" s="1"/>
      <c r="J26" s="1"/>
    </row>
    <row r="27" spans="1:1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s="15" customFormat="1" ht="12" x14ac:dyDescent="0.2">
      <c r="A29" s="13"/>
      <c r="B29" s="13"/>
      <c r="C29" s="14"/>
      <c r="D29" s="13"/>
      <c r="E29" s="13"/>
      <c r="F29" s="13"/>
      <c r="G29" s="13"/>
      <c r="H29" s="13"/>
      <c r="I29" s="13"/>
      <c r="J29" s="13"/>
    </row>
    <row r="30" spans="1:10" s="15" customFormat="1" x14ac:dyDescent="0.2">
      <c r="A30" s="30" t="s">
        <v>3</v>
      </c>
      <c r="B30" s="30"/>
      <c r="C30" s="30"/>
      <c r="D30" s="30"/>
      <c r="E30" s="13"/>
      <c r="F30" s="13"/>
      <c r="G30" s="13"/>
      <c r="H30" s="13"/>
      <c r="I30" s="13"/>
      <c r="J30" s="13"/>
    </row>
    <row r="31" spans="1:10" s="15" customFormat="1" x14ac:dyDescent="0.2">
      <c r="A31" s="30" t="s">
        <v>24</v>
      </c>
      <c r="B31" s="30"/>
      <c r="C31" s="30"/>
      <c r="D31" s="30"/>
      <c r="E31" s="13"/>
      <c r="F31" s="13"/>
      <c r="G31" s="13"/>
      <c r="H31" s="13"/>
      <c r="I31" s="13"/>
      <c r="J31" s="13"/>
    </row>
    <row r="32" spans="1:10" s="15" customFormat="1" x14ac:dyDescent="0.2">
      <c r="A32" s="16"/>
      <c r="B32" s="16"/>
      <c r="C32" s="16"/>
      <c r="D32" s="16"/>
      <c r="E32" s="13"/>
      <c r="F32" s="13"/>
      <c r="G32" s="13"/>
      <c r="H32" s="13"/>
      <c r="I32" s="13"/>
      <c r="J32" s="13"/>
    </row>
    <row r="33" spans="1:10" x14ac:dyDescent="0.2">
      <c r="A33" s="29" t="s">
        <v>5</v>
      </c>
      <c r="B33" s="29" t="s">
        <v>7</v>
      </c>
      <c r="C33" s="29" t="s">
        <v>9</v>
      </c>
      <c r="D33" s="29" t="s">
        <v>14</v>
      </c>
      <c r="E33" s="1"/>
      <c r="F33" s="1"/>
      <c r="G33" s="1"/>
      <c r="H33" s="1"/>
      <c r="I33" s="1"/>
      <c r="J33" s="1"/>
    </row>
    <row r="34" spans="1:10" x14ac:dyDescent="0.2">
      <c r="A34" s="29"/>
      <c r="B34" s="29"/>
      <c r="C34" s="29"/>
      <c r="D34" s="29"/>
      <c r="E34" s="1"/>
      <c r="F34" s="1"/>
      <c r="G34" s="1"/>
      <c r="H34" s="1"/>
      <c r="I34" s="1"/>
      <c r="J34" s="1"/>
    </row>
    <row r="35" spans="1:10" x14ac:dyDescent="0.2">
      <c r="A35" s="3" t="s">
        <v>4</v>
      </c>
      <c r="B35" s="4">
        <f>SUM(B36)</f>
        <v>8306947</v>
      </c>
      <c r="C35" s="4">
        <f>SUM(C36)</f>
        <v>5004937.1000000006</v>
      </c>
      <c r="D35" s="4">
        <f>SUM(D36)</f>
        <v>3302009.9</v>
      </c>
      <c r="E35" s="1"/>
      <c r="F35" s="1"/>
      <c r="G35" s="1"/>
      <c r="H35" s="1"/>
      <c r="I35" s="1"/>
      <c r="J35" s="1"/>
    </row>
    <row r="36" spans="1:10" x14ac:dyDescent="0.2">
      <c r="A36" s="3" t="s">
        <v>13</v>
      </c>
      <c r="B36" s="4">
        <f>SUM(B37:B40)</f>
        <v>8306947</v>
      </c>
      <c r="C36" s="4">
        <f>SUM(C37:C40)</f>
        <v>5004937.1000000006</v>
      </c>
      <c r="D36" s="4">
        <f>SUM(D37:D40)</f>
        <v>3302009.9</v>
      </c>
      <c r="E36" s="1"/>
      <c r="F36" s="1"/>
      <c r="G36" s="1"/>
      <c r="H36" s="1"/>
      <c r="I36" s="1"/>
      <c r="J36" s="1"/>
    </row>
    <row r="37" spans="1:10" x14ac:dyDescent="0.2">
      <c r="A37" s="17" t="s">
        <v>8</v>
      </c>
      <c r="B37" s="6">
        <v>4087660</v>
      </c>
      <c r="C37" s="6">
        <v>2138064.27</v>
      </c>
      <c r="D37" s="6">
        <f>SUM(B37-C37)</f>
        <v>1949595.73</v>
      </c>
      <c r="E37" s="1"/>
      <c r="F37" s="1"/>
      <c r="G37" s="1"/>
      <c r="H37" s="1"/>
      <c r="I37" s="1"/>
      <c r="J37" s="1"/>
    </row>
    <row r="38" spans="1:10" x14ac:dyDescent="0.2">
      <c r="A38" s="17" t="s">
        <v>0</v>
      </c>
      <c r="B38" s="6">
        <v>4192042</v>
      </c>
      <c r="C38" s="6">
        <v>2845533.68</v>
      </c>
      <c r="D38" s="6">
        <f>SUM(B38-C38)</f>
        <v>1346508.3199999998</v>
      </c>
      <c r="E38" s="1"/>
      <c r="F38" s="1"/>
      <c r="G38" s="1"/>
      <c r="H38" s="1"/>
      <c r="I38" s="1"/>
      <c r="J38" s="1"/>
    </row>
    <row r="39" spans="1:10" x14ac:dyDescent="0.2">
      <c r="A39" s="17" t="s">
        <v>1</v>
      </c>
      <c r="B39" s="6">
        <v>27245</v>
      </c>
      <c r="C39" s="6">
        <v>21339.15</v>
      </c>
      <c r="D39" s="6">
        <f>SUM(B39-C39)</f>
        <v>5905.8499999999985</v>
      </c>
      <c r="E39" s="1"/>
      <c r="F39" s="1"/>
      <c r="G39" s="1"/>
      <c r="H39" s="1"/>
      <c r="I39" s="1"/>
      <c r="J39" s="1"/>
    </row>
    <row r="40" spans="1:10" x14ac:dyDescent="0.2">
      <c r="A40" s="17" t="s">
        <v>2</v>
      </c>
      <c r="B40" s="6">
        <v>0</v>
      </c>
      <c r="C40" s="6">
        <v>0</v>
      </c>
      <c r="D40" s="6">
        <f>SUM(B40-C40)</f>
        <v>0</v>
      </c>
      <c r="E40" s="1"/>
      <c r="F40" s="1"/>
      <c r="G40" s="1"/>
      <c r="H40" s="1"/>
      <c r="I40" s="1"/>
      <c r="J40" s="1"/>
    </row>
    <row r="41" spans="1:10" ht="14.25" customHeight="1" x14ac:dyDescent="0.2">
      <c r="A41" s="17"/>
      <c r="B41" s="9"/>
      <c r="C41" s="9"/>
      <c r="D41" s="9"/>
      <c r="E41" s="1"/>
      <c r="F41" s="1"/>
      <c r="G41" s="1"/>
      <c r="H41" s="1"/>
      <c r="I41" s="1"/>
      <c r="J41" s="1"/>
    </row>
    <row r="42" spans="1:10" ht="14.25" customHeight="1" x14ac:dyDescent="0.2">
      <c r="A42" s="3" t="s">
        <v>18</v>
      </c>
      <c r="B42" s="4">
        <f>+B43+B49</f>
        <v>24423645</v>
      </c>
      <c r="C42" s="4">
        <f t="shared" ref="C42:D42" si="1">+C43+C49</f>
        <v>6854705.1599999992</v>
      </c>
      <c r="D42" s="4">
        <f t="shared" si="1"/>
        <v>17568939.84</v>
      </c>
      <c r="E42" s="1"/>
      <c r="F42" s="1"/>
      <c r="G42" s="1"/>
      <c r="H42" s="1"/>
      <c r="I42" s="1"/>
      <c r="J42" s="1"/>
    </row>
    <row r="43" spans="1:10" ht="13.5" customHeight="1" x14ac:dyDescent="0.2">
      <c r="A43" s="3" t="s">
        <v>17</v>
      </c>
      <c r="B43" s="4">
        <f>SUM(B44:B47)</f>
        <v>2279758.04</v>
      </c>
      <c r="C43" s="4">
        <f>SUM(C44:C47)</f>
        <v>1091134.7599999998</v>
      </c>
      <c r="D43" s="4">
        <f>SUM(D44:D47)</f>
        <v>1188623.2800000003</v>
      </c>
      <c r="E43" s="1"/>
      <c r="F43" s="1"/>
      <c r="G43" s="1"/>
      <c r="H43" s="1"/>
      <c r="I43" s="1"/>
      <c r="J43" s="1"/>
    </row>
    <row r="44" spans="1:10" ht="13.5" customHeight="1" x14ac:dyDescent="0.2">
      <c r="A44" s="17" t="s">
        <v>8</v>
      </c>
      <c r="B44" s="6">
        <v>1701368.04</v>
      </c>
      <c r="C44" s="6">
        <v>809406.86999999988</v>
      </c>
      <c r="D44" s="6">
        <f>SUM(B44-C44)</f>
        <v>891961.17000000016</v>
      </c>
      <c r="E44" s="1"/>
      <c r="F44" s="1"/>
      <c r="G44" s="1"/>
      <c r="H44" s="1"/>
      <c r="I44" s="1"/>
      <c r="J44" s="1"/>
    </row>
    <row r="45" spans="1:10" ht="13.5" customHeight="1" x14ac:dyDescent="0.2">
      <c r="A45" s="17" t="s">
        <v>0</v>
      </c>
      <c r="B45" s="6">
        <v>578390</v>
      </c>
      <c r="C45" s="6">
        <v>281727.89</v>
      </c>
      <c r="D45" s="6">
        <f>SUM(B45-C45)</f>
        <v>296662.11</v>
      </c>
      <c r="E45" s="1"/>
      <c r="F45" s="1"/>
      <c r="G45" s="1"/>
      <c r="H45" s="1"/>
      <c r="I45" s="1"/>
      <c r="J45" s="1"/>
    </row>
    <row r="46" spans="1:10" ht="13.5" customHeight="1" x14ac:dyDescent="0.2">
      <c r="A46" s="17" t="s">
        <v>1</v>
      </c>
      <c r="B46" s="6">
        <v>0</v>
      </c>
      <c r="C46" s="6">
        <v>0</v>
      </c>
      <c r="D46" s="6">
        <f>SUM(B46-C46)</f>
        <v>0</v>
      </c>
      <c r="E46" s="9"/>
      <c r="F46" s="1"/>
      <c r="G46" s="1"/>
      <c r="H46" s="1"/>
      <c r="I46" s="1"/>
      <c r="J46" s="1"/>
    </row>
    <row r="47" spans="1:10" ht="13.5" customHeight="1" x14ac:dyDescent="0.2">
      <c r="A47" s="17" t="s">
        <v>2</v>
      </c>
      <c r="B47" s="6">
        <v>0</v>
      </c>
      <c r="C47" s="6">
        <v>0</v>
      </c>
      <c r="D47" s="6">
        <f>SUM(B47-C47)</f>
        <v>0</v>
      </c>
      <c r="E47" s="1"/>
      <c r="F47" s="1"/>
      <c r="G47" s="1"/>
      <c r="H47" s="1"/>
      <c r="I47" s="1"/>
      <c r="J47" s="1"/>
    </row>
    <row r="48" spans="1:10" ht="5.25" customHeight="1" x14ac:dyDescent="0.2">
      <c r="A48" s="17"/>
      <c r="B48" s="9"/>
      <c r="C48" s="9"/>
      <c r="D48" s="9"/>
      <c r="E48" s="1"/>
      <c r="F48" s="1"/>
      <c r="G48" s="1"/>
      <c r="H48" s="1"/>
      <c r="I48" s="1"/>
      <c r="J48" s="1"/>
    </row>
    <row r="49" spans="1:10" x14ac:dyDescent="0.2">
      <c r="A49" s="10" t="s">
        <v>20</v>
      </c>
      <c r="B49" s="4">
        <f>SUM(B50:B53)</f>
        <v>22143886.960000001</v>
      </c>
      <c r="C49" s="4">
        <f>SUM(C50:C53)</f>
        <v>5763570.3999999994</v>
      </c>
      <c r="D49" s="4">
        <f>SUM(D50:D53)</f>
        <v>16380316.560000001</v>
      </c>
      <c r="E49" s="1"/>
      <c r="F49" s="1"/>
      <c r="G49" s="1"/>
      <c r="H49" s="1"/>
      <c r="I49" s="1"/>
      <c r="J49" s="1"/>
    </row>
    <row r="50" spans="1:10" x14ac:dyDescent="0.2">
      <c r="A50" s="5" t="s">
        <v>8</v>
      </c>
      <c r="B50" s="6">
        <v>292944.69</v>
      </c>
      <c r="C50" s="6">
        <v>162796.83000000002</v>
      </c>
      <c r="D50" s="6">
        <f>SUM(B50-C50)</f>
        <v>130147.85999999999</v>
      </c>
      <c r="E50" s="1"/>
      <c r="F50" s="1"/>
      <c r="G50" s="1"/>
      <c r="H50" s="1"/>
      <c r="I50" s="1"/>
      <c r="J50" s="1"/>
    </row>
    <row r="51" spans="1:10" x14ac:dyDescent="0.2">
      <c r="A51" s="7" t="s">
        <v>0</v>
      </c>
      <c r="B51" s="6">
        <v>21778297.27</v>
      </c>
      <c r="C51" s="6">
        <v>5597591.2399999993</v>
      </c>
      <c r="D51" s="6">
        <f>SUM(B51-C51)</f>
        <v>16180706.030000001</v>
      </c>
      <c r="E51" s="1"/>
      <c r="F51" s="1"/>
      <c r="G51" s="1"/>
      <c r="H51" s="1"/>
      <c r="I51" s="1"/>
      <c r="J51" s="1"/>
    </row>
    <row r="52" spans="1:10" x14ac:dyDescent="0.2">
      <c r="A52" s="7" t="s">
        <v>16</v>
      </c>
      <c r="B52" s="6">
        <v>0</v>
      </c>
      <c r="C52" s="6">
        <v>0</v>
      </c>
      <c r="D52" s="6">
        <f>SUM(B52-C52)</f>
        <v>0</v>
      </c>
      <c r="E52" s="9"/>
      <c r="F52" s="1"/>
      <c r="G52" s="1"/>
      <c r="H52" s="1"/>
      <c r="I52" s="1"/>
      <c r="J52" s="1"/>
    </row>
    <row r="53" spans="1:10" x14ac:dyDescent="0.2">
      <c r="A53" s="7" t="s">
        <v>2</v>
      </c>
      <c r="B53" s="6">
        <v>72645</v>
      </c>
      <c r="C53" s="6">
        <v>3182.33</v>
      </c>
      <c r="D53" s="6">
        <f>SUM(B53-C53)</f>
        <v>69462.67</v>
      </c>
      <c r="E53" s="1"/>
      <c r="F53" s="1"/>
      <c r="G53" s="1"/>
      <c r="H53" s="1"/>
      <c r="I53" s="1"/>
      <c r="J53" s="1"/>
    </row>
    <row r="54" spans="1:10" ht="6.75" customHeight="1" x14ac:dyDescent="0.2">
      <c r="A54" s="7"/>
      <c r="B54" s="6"/>
      <c r="C54" s="6"/>
      <c r="D54" s="6"/>
      <c r="E54" s="1"/>
      <c r="F54" s="1"/>
      <c r="G54" s="1"/>
      <c r="H54" s="1"/>
      <c r="I54" s="1"/>
      <c r="J54" s="1"/>
    </row>
    <row r="55" spans="1:10" ht="12.75" customHeight="1" x14ac:dyDescent="0.2">
      <c r="A55" s="11" t="s">
        <v>6</v>
      </c>
      <c r="B55" s="12">
        <f>+B35+B42</f>
        <v>32730592</v>
      </c>
      <c r="C55" s="12">
        <f>+C35+C42</f>
        <v>11859642.26</v>
      </c>
      <c r="D55" s="12">
        <f>+D35+D42</f>
        <v>20870949.739999998</v>
      </c>
      <c r="E55" s="1"/>
      <c r="F55" s="1"/>
      <c r="G55" s="1"/>
      <c r="H55" s="1"/>
      <c r="I55" s="1"/>
      <c r="J55" s="1"/>
    </row>
    <row r="56" spans="1:1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">
      <c r="A57" s="1"/>
      <c r="B57" s="1"/>
      <c r="C57" s="9"/>
      <c r="D57" s="1"/>
      <c r="E57" s="1"/>
      <c r="F57" s="1"/>
      <c r="G57" s="1"/>
      <c r="H57" s="1"/>
      <c r="I57" s="1"/>
      <c r="J57" s="1"/>
    </row>
    <row r="58" spans="1:10" x14ac:dyDescent="0.2">
      <c r="A58" s="30" t="s">
        <v>3</v>
      </c>
      <c r="B58" s="30"/>
      <c r="C58" s="30"/>
      <c r="D58" s="30"/>
      <c r="E58" s="1"/>
      <c r="F58" s="1"/>
      <c r="G58" s="1"/>
      <c r="H58" s="1"/>
      <c r="I58" s="1"/>
      <c r="J58" s="1"/>
    </row>
    <row r="59" spans="1:10" x14ac:dyDescent="0.2">
      <c r="A59" s="30" t="s">
        <v>26</v>
      </c>
      <c r="B59" s="30"/>
      <c r="C59" s="30"/>
      <c r="D59" s="30"/>
      <c r="E59" s="1"/>
      <c r="F59" s="1"/>
      <c r="G59" s="1"/>
      <c r="H59" s="1"/>
      <c r="I59" s="1"/>
      <c r="J59" s="1"/>
    </row>
    <row r="60" spans="1:10" ht="7.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2.75" customHeight="1" x14ac:dyDescent="0.2">
      <c r="A61" s="29" t="s">
        <v>5</v>
      </c>
      <c r="B61" s="29" t="s">
        <v>7</v>
      </c>
      <c r="C61" s="29" t="s">
        <v>10</v>
      </c>
      <c r="D61" s="29" t="s">
        <v>14</v>
      </c>
      <c r="E61" s="1"/>
      <c r="F61" s="1"/>
      <c r="G61" s="1"/>
      <c r="H61" s="1"/>
      <c r="I61" s="1"/>
      <c r="J61" s="1"/>
    </row>
    <row r="62" spans="1:10" x14ac:dyDescent="0.2">
      <c r="A62" s="29"/>
      <c r="B62" s="29"/>
      <c r="C62" s="29"/>
      <c r="D62" s="29"/>
      <c r="E62" s="1"/>
      <c r="F62" s="1"/>
      <c r="G62" s="1"/>
      <c r="H62" s="1"/>
      <c r="I62" s="1"/>
      <c r="J62" s="1"/>
    </row>
    <row r="63" spans="1:10" x14ac:dyDescent="0.2">
      <c r="A63" s="3" t="s">
        <v>4</v>
      </c>
      <c r="B63" s="18">
        <f>SUM(B64)</f>
        <v>8306947</v>
      </c>
      <c r="C63" s="18">
        <f t="shared" ref="C63:D63" si="2">SUM(C64)</f>
        <v>4581838.6100000013</v>
      </c>
      <c r="D63" s="18">
        <f t="shared" si="2"/>
        <v>3725108.3899999997</v>
      </c>
      <c r="E63" s="1"/>
      <c r="F63" s="1"/>
      <c r="G63" s="1"/>
      <c r="H63" s="1"/>
      <c r="I63" s="1"/>
      <c r="J63" s="1"/>
    </row>
    <row r="64" spans="1:10" x14ac:dyDescent="0.2">
      <c r="A64" s="3" t="s">
        <v>13</v>
      </c>
      <c r="B64" s="18">
        <f>SUM(B65:B68)</f>
        <v>8306947</v>
      </c>
      <c r="C64" s="18">
        <f>SUM(C65:C68)</f>
        <v>4581838.6100000013</v>
      </c>
      <c r="D64" s="18">
        <f>SUM(D65:D68)</f>
        <v>3725108.3899999997</v>
      </c>
      <c r="E64" s="1"/>
      <c r="F64" s="1"/>
      <c r="G64" s="1"/>
      <c r="H64" s="1"/>
      <c r="I64" s="1"/>
      <c r="J64" s="1"/>
    </row>
    <row r="65" spans="1:10" x14ac:dyDescent="0.2">
      <c r="A65" s="1" t="s">
        <v>8</v>
      </c>
      <c r="B65" s="6">
        <v>4087660</v>
      </c>
      <c r="C65" s="6">
        <v>2136081.83</v>
      </c>
      <c r="D65" s="6">
        <f>SUM(B65-C65)</f>
        <v>1951578.17</v>
      </c>
      <c r="E65" s="1"/>
      <c r="F65" s="1"/>
      <c r="G65" s="1"/>
      <c r="H65" s="1"/>
      <c r="I65" s="1"/>
      <c r="J65" s="1"/>
    </row>
    <row r="66" spans="1:10" x14ac:dyDescent="0.2">
      <c r="A66" s="1" t="s">
        <v>0</v>
      </c>
      <c r="B66" s="6">
        <v>4192042</v>
      </c>
      <c r="C66" s="6">
        <v>2425002.8000000003</v>
      </c>
      <c r="D66" s="6">
        <f>SUM(B66-C66)</f>
        <v>1767039.1999999997</v>
      </c>
      <c r="E66" s="1"/>
      <c r="F66" s="1"/>
      <c r="G66" s="1"/>
      <c r="H66" s="1"/>
      <c r="I66" s="1"/>
      <c r="J66" s="1"/>
    </row>
    <row r="67" spans="1:10" x14ac:dyDescent="0.2">
      <c r="A67" s="1" t="s">
        <v>1</v>
      </c>
      <c r="B67" s="6">
        <v>27245</v>
      </c>
      <c r="C67" s="6">
        <v>20753.98</v>
      </c>
      <c r="D67" s="6">
        <f>SUM(B67-C67)</f>
        <v>6491.02</v>
      </c>
      <c r="E67" s="1"/>
      <c r="F67" s="1"/>
      <c r="G67" s="1"/>
      <c r="H67" s="1"/>
      <c r="I67" s="1"/>
      <c r="J67" s="1"/>
    </row>
    <row r="68" spans="1:10" x14ac:dyDescent="0.2">
      <c r="A68" s="1" t="s">
        <v>2</v>
      </c>
      <c r="B68" s="6">
        <v>0</v>
      </c>
      <c r="C68" s="6">
        <v>0</v>
      </c>
      <c r="D68" s="6">
        <f>SUM(B68-C68)</f>
        <v>0</v>
      </c>
      <c r="E68" s="1"/>
      <c r="F68" s="1"/>
      <c r="G68" s="1"/>
      <c r="H68" s="1"/>
      <c r="I68" s="1"/>
      <c r="J68" s="1"/>
    </row>
    <row r="69" spans="1:10" ht="9" customHeight="1" x14ac:dyDescent="0.2">
      <c r="A69" s="1"/>
      <c r="B69" s="6"/>
      <c r="C69" s="6"/>
      <c r="D69" s="6"/>
      <c r="E69" s="1"/>
      <c r="F69" s="1"/>
      <c r="G69" s="1"/>
      <c r="H69" s="1"/>
      <c r="I69" s="1"/>
      <c r="J69" s="1"/>
    </row>
    <row r="70" spans="1:10" ht="13.5" customHeight="1" x14ac:dyDescent="0.2">
      <c r="A70" s="3" t="s">
        <v>18</v>
      </c>
      <c r="B70" s="4">
        <f>+B71+B77</f>
        <v>24423645</v>
      </c>
      <c r="C70" s="4">
        <f t="shared" ref="C70:D70" si="3">+C71+C77</f>
        <v>6850861.7800000003</v>
      </c>
      <c r="D70" s="4">
        <f t="shared" si="3"/>
        <v>17572783.219999999</v>
      </c>
      <c r="E70" s="1"/>
      <c r="F70" s="1"/>
      <c r="G70" s="1"/>
      <c r="H70" s="1"/>
      <c r="I70" s="1"/>
      <c r="J70" s="1"/>
    </row>
    <row r="71" spans="1:10" x14ac:dyDescent="0.2">
      <c r="A71" s="3" t="s">
        <v>17</v>
      </c>
      <c r="B71" s="18">
        <f>SUM(B72:B75)</f>
        <v>2279758.04</v>
      </c>
      <c r="C71" s="18">
        <f>SUM(C72:C75)</f>
        <v>873390</v>
      </c>
      <c r="D71" s="18">
        <f>SUM(D72:D75)</f>
        <v>1406368.04</v>
      </c>
      <c r="E71" s="1"/>
      <c r="F71" s="1"/>
      <c r="G71" s="1"/>
      <c r="H71" s="1"/>
      <c r="I71" s="1"/>
      <c r="J71" s="1"/>
    </row>
    <row r="72" spans="1:10" x14ac:dyDescent="0.2">
      <c r="A72" s="1" t="s">
        <v>8</v>
      </c>
      <c r="B72" s="6">
        <v>1701368.04</v>
      </c>
      <c r="C72" s="6">
        <v>572395.34</v>
      </c>
      <c r="D72" s="6">
        <f>SUM(B72-C72)</f>
        <v>1128972.7000000002</v>
      </c>
      <c r="E72" s="1"/>
      <c r="F72" s="1"/>
      <c r="G72" s="1"/>
      <c r="H72" s="1"/>
      <c r="I72" s="1"/>
      <c r="J72" s="1"/>
    </row>
    <row r="73" spans="1:10" x14ac:dyDescent="0.2">
      <c r="A73" s="1" t="s">
        <v>0</v>
      </c>
      <c r="B73" s="6">
        <v>578390</v>
      </c>
      <c r="C73" s="6">
        <v>300994.66000000003</v>
      </c>
      <c r="D73" s="6">
        <f>SUM(B73-C73)</f>
        <v>277395.33999999997</v>
      </c>
      <c r="E73" s="9"/>
      <c r="F73" s="1"/>
      <c r="G73" s="1"/>
      <c r="H73" s="1"/>
      <c r="I73" s="1"/>
      <c r="J73" s="1"/>
    </row>
    <row r="74" spans="1:10" x14ac:dyDescent="0.2">
      <c r="A74" s="1" t="s">
        <v>1</v>
      </c>
      <c r="B74" s="6">
        <v>0</v>
      </c>
      <c r="C74" s="6">
        <v>0</v>
      </c>
      <c r="D74" s="6">
        <f>SUM(B74-C74)</f>
        <v>0</v>
      </c>
      <c r="E74" s="1"/>
      <c r="F74" s="1"/>
      <c r="G74" s="1"/>
      <c r="H74" s="1"/>
      <c r="I74" s="1"/>
      <c r="J74" s="1"/>
    </row>
    <row r="75" spans="1:10" x14ac:dyDescent="0.2">
      <c r="A75" s="1" t="s">
        <v>2</v>
      </c>
      <c r="B75" s="6">
        <v>0</v>
      </c>
      <c r="C75" s="6">
        <v>0</v>
      </c>
      <c r="D75" s="6">
        <f>SUM(B75-C75)</f>
        <v>0</v>
      </c>
      <c r="E75" s="1"/>
      <c r="F75" s="1"/>
      <c r="G75" s="1"/>
      <c r="H75" s="1"/>
      <c r="I75" s="1"/>
      <c r="J75" s="1"/>
    </row>
    <row r="76" spans="1:10" ht="6.75" customHeight="1" x14ac:dyDescent="0.2">
      <c r="A76" s="1"/>
      <c r="B76" s="6"/>
      <c r="C76" s="6"/>
      <c r="D76" s="6"/>
      <c r="E76" s="1"/>
      <c r="F76" s="1"/>
      <c r="G76" s="1"/>
      <c r="H76" s="1"/>
      <c r="I76" s="1"/>
      <c r="J76" s="1"/>
    </row>
    <row r="77" spans="1:10" x14ac:dyDescent="0.2">
      <c r="A77" s="10" t="s">
        <v>20</v>
      </c>
      <c r="B77" s="18">
        <f>SUM(B78:B81)</f>
        <v>22143886.960000001</v>
      </c>
      <c r="C77" s="18">
        <f>SUM(C78:C81)</f>
        <v>5977471.7800000003</v>
      </c>
      <c r="D77" s="18">
        <f>SUM(D78:D81)</f>
        <v>16166415.18</v>
      </c>
      <c r="E77" s="1"/>
      <c r="F77" s="1"/>
      <c r="G77" s="1"/>
      <c r="H77" s="1"/>
      <c r="I77" s="1"/>
      <c r="J77" s="1"/>
    </row>
    <row r="78" spans="1:10" x14ac:dyDescent="0.2">
      <c r="A78" s="1" t="s">
        <v>8</v>
      </c>
      <c r="B78" s="6">
        <v>292944.69</v>
      </c>
      <c r="C78" s="6">
        <v>79375.199999999997</v>
      </c>
      <c r="D78" s="6">
        <f>SUM(B78-C78)</f>
        <v>213569.49</v>
      </c>
      <c r="E78" s="1"/>
      <c r="F78" s="1"/>
      <c r="G78" s="1"/>
      <c r="H78" s="1"/>
      <c r="I78" s="1"/>
      <c r="J78" s="1"/>
    </row>
    <row r="79" spans="1:10" x14ac:dyDescent="0.2">
      <c r="A79" s="1" t="s">
        <v>0</v>
      </c>
      <c r="B79" s="6">
        <v>21778297.27</v>
      </c>
      <c r="C79" s="6">
        <v>5898096.5800000001</v>
      </c>
      <c r="D79" s="6">
        <f>SUM(B79-C79)</f>
        <v>15880200.689999999</v>
      </c>
      <c r="E79" s="1"/>
      <c r="F79" s="1"/>
      <c r="G79" s="1"/>
      <c r="H79" s="1"/>
      <c r="I79" s="1"/>
      <c r="J79" s="1"/>
    </row>
    <row r="80" spans="1:10" x14ac:dyDescent="0.2">
      <c r="A80" s="1" t="s">
        <v>16</v>
      </c>
      <c r="B80" s="6">
        <v>0</v>
      </c>
      <c r="C80" s="6">
        <v>0</v>
      </c>
      <c r="D80" s="6">
        <f>SUM(B80-C80)</f>
        <v>0</v>
      </c>
      <c r="E80" s="1"/>
      <c r="F80" s="1"/>
      <c r="G80" s="1"/>
      <c r="H80" s="1"/>
      <c r="I80" s="1"/>
      <c r="J80" s="1"/>
    </row>
    <row r="81" spans="1:10" x14ac:dyDescent="0.2">
      <c r="A81" s="7" t="s">
        <v>2</v>
      </c>
      <c r="B81" s="6">
        <v>72645</v>
      </c>
      <c r="C81" s="6">
        <v>0</v>
      </c>
      <c r="D81" s="6">
        <f>SUM(B81-C81)</f>
        <v>72645</v>
      </c>
      <c r="E81" s="1"/>
      <c r="F81" s="1"/>
      <c r="G81" s="1"/>
      <c r="H81" s="1"/>
      <c r="I81" s="1"/>
      <c r="J81" s="1"/>
    </row>
    <row r="82" spans="1:10" ht="5.25" customHeight="1" x14ac:dyDescent="0.2">
      <c r="A82" s="1"/>
      <c r="B82" s="6"/>
      <c r="C82" s="6"/>
      <c r="D82" s="6"/>
      <c r="E82" s="1"/>
      <c r="F82" s="1"/>
      <c r="G82" s="1"/>
      <c r="H82" s="1"/>
      <c r="I82" s="1"/>
      <c r="J82" s="1"/>
    </row>
    <row r="83" spans="1:10" x14ac:dyDescent="0.2">
      <c r="A83" s="11" t="s">
        <v>6</v>
      </c>
      <c r="B83" s="19">
        <f>+B63+B70</f>
        <v>32730592</v>
      </c>
      <c r="C83" s="19">
        <f>+C63+C70</f>
        <v>11432700.390000001</v>
      </c>
      <c r="D83" s="19">
        <f>+D63+D70</f>
        <v>21297891.609999999</v>
      </c>
      <c r="E83" s="1"/>
      <c r="F83" s="1"/>
      <c r="G83" s="1"/>
      <c r="H83" s="1"/>
      <c r="I83" s="1"/>
      <c r="J83" s="1"/>
    </row>
    <row r="84" spans="1:10" x14ac:dyDescent="0.2">
      <c r="A84" s="3"/>
      <c r="B84" s="18"/>
      <c r="C84" s="18"/>
      <c r="D84" s="18"/>
      <c r="E84" s="1"/>
      <c r="F84" s="1"/>
      <c r="G84" s="1"/>
      <c r="H84" s="1"/>
      <c r="I84" s="1"/>
      <c r="J84" s="1"/>
    </row>
    <row r="85" spans="1:1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ht="26.25" customHeight="1" x14ac:dyDescent="0.2">
      <c r="A92" s="20" t="s">
        <v>21</v>
      </c>
      <c r="B92" s="21" t="s">
        <v>22</v>
      </c>
      <c r="C92" s="21" t="s">
        <v>23</v>
      </c>
      <c r="D92" s="28" t="s">
        <v>28</v>
      </c>
      <c r="E92" s="28" t="s">
        <v>27</v>
      </c>
      <c r="F92" s="1"/>
      <c r="G92" s="1"/>
      <c r="H92" s="1"/>
      <c r="I92" s="1"/>
      <c r="J92" s="1"/>
    </row>
    <row r="93" spans="1:10" x14ac:dyDescent="0.2">
      <c r="A93" s="16">
        <v>51</v>
      </c>
      <c r="B93" s="22">
        <v>6081972.7300000004</v>
      </c>
      <c r="C93" s="22">
        <v>3110267.9699999997</v>
      </c>
      <c r="D93" s="23">
        <f>+C93/B93</f>
        <v>0.51139130477488992</v>
      </c>
      <c r="E93" s="24">
        <f>1-D93</f>
        <v>0.48860869522511008</v>
      </c>
      <c r="F93" s="1"/>
      <c r="G93" s="1"/>
      <c r="H93" s="1"/>
      <c r="I93" s="1"/>
      <c r="J93" s="1"/>
    </row>
    <row r="94" spans="1:10" x14ac:dyDescent="0.2">
      <c r="A94" s="16">
        <v>54</v>
      </c>
      <c r="B94" s="22">
        <v>26548729.27</v>
      </c>
      <c r="C94" s="22">
        <v>8724852.8099999987</v>
      </c>
      <c r="D94" s="23">
        <f>+C94/B94</f>
        <v>0.32863542059841866</v>
      </c>
      <c r="E94" s="24">
        <f>1-D94</f>
        <v>0.67136457940158134</v>
      </c>
      <c r="F94" s="1"/>
      <c r="G94" s="1"/>
      <c r="H94" s="1"/>
      <c r="I94" s="1"/>
      <c r="J94" s="1"/>
    </row>
    <row r="95" spans="1:10" x14ac:dyDescent="0.2">
      <c r="A95" s="16">
        <v>55</v>
      </c>
      <c r="B95" s="22">
        <v>27245</v>
      </c>
      <c r="C95" s="22">
        <v>21339.15</v>
      </c>
      <c r="D95" s="23">
        <f>+C95/B95</f>
        <v>0.78323178564874296</v>
      </c>
      <c r="E95" s="24">
        <f>1-D95</f>
        <v>0.21676821435125704</v>
      </c>
      <c r="F95" s="1"/>
      <c r="G95" s="1"/>
      <c r="H95" s="1"/>
      <c r="I95" s="1"/>
      <c r="J95" s="1"/>
    </row>
    <row r="96" spans="1:10" x14ac:dyDescent="0.2">
      <c r="A96" s="16">
        <v>61</v>
      </c>
      <c r="B96" s="22">
        <v>72645</v>
      </c>
      <c r="C96" s="22">
        <v>3182.33</v>
      </c>
      <c r="D96" s="23">
        <f>+C96/B96</f>
        <v>4.3806593709133458E-2</v>
      </c>
      <c r="E96" s="24">
        <f>1-D96</f>
        <v>0.95619340629086658</v>
      </c>
      <c r="F96" s="1"/>
      <c r="G96" s="1"/>
      <c r="H96" s="1"/>
      <c r="I96" s="1"/>
      <c r="J96" s="1"/>
    </row>
    <row r="97" spans="1:10" x14ac:dyDescent="0.2">
      <c r="A97" s="16" t="s">
        <v>19</v>
      </c>
      <c r="B97" s="25">
        <f>SUM(B93:B96)</f>
        <v>32730592</v>
      </c>
      <c r="C97" s="25">
        <f>SUM(C93:C96)</f>
        <v>11859642.259999998</v>
      </c>
      <c r="D97" s="26">
        <f>+C97/B97</f>
        <v>0.36234120849387624</v>
      </c>
      <c r="E97" s="27">
        <f>1-D97</f>
        <v>0.63765879150612381</v>
      </c>
      <c r="F97" s="1"/>
      <c r="G97" s="1"/>
      <c r="H97" s="1"/>
      <c r="I97" s="1"/>
      <c r="J97" s="1"/>
    </row>
    <row r="98" spans="1:1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</row>
  </sheetData>
  <mergeCells count="18">
    <mergeCell ref="A1:D1"/>
    <mergeCell ref="A2:D2"/>
    <mergeCell ref="B33:B34"/>
    <mergeCell ref="A33:A34"/>
    <mergeCell ref="C4:C5"/>
    <mergeCell ref="C33:C34"/>
    <mergeCell ref="D33:D34"/>
    <mergeCell ref="A4:A5"/>
    <mergeCell ref="D4:D5"/>
    <mergeCell ref="B4:B5"/>
    <mergeCell ref="A61:A62"/>
    <mergeCell ref="B61:B62"/>
    <mergeCell ref="D61:D62"/>
    <mergeCell ref="A30:D30"/>
    <mergeCell ref="A31:D31"/>
    <mergeCell ref="A58:D58"/>
    <mergeCell ref="A59:D59"/>
    <mergeCell ref="C61:C62"/>
  </mergeCells>
  <phoneticPr fontId="5" type="noConversion"/>
  <printOptions horizontalCentered="1"/>
  <pageMargins left="0.35433070866141736" right="0.47244094488188981" top="0.48" bottom="0.35433070866141736" header="0.24" footer="0"/>
  <pageSetup scale="10" fitToWidth="0"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presupuestaria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de Ramos</dc:creator>
  <cp:lastModifiedBy>Admin</cp:lastModifiedBy>
  <cp:lastPrinted>2017-12-31T17:29:27Z</cp:lastPrinted>
  <dcterms:created xsi:type="dcterms:W3CDTF">1997-07-09T13:24:52Z</dcterms:created>
  <dcterms:modified xsi:type="dcterms:W3CDTF">2018-07-30T14:21:23Z</dcterms:modified>
</cp:coreProperties>
</file>