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FI\Oscar\Presto\2019\UAIP\UAIP-2019-ene a jun\"/>
    </mc:Choice>
  </mc:AlternateContent>
  <xr:revisionPtr revIDLastSave="0" documentId="13_ncr:1_{A38707C2-917A-4A0F-9287-464B4DB63D2A}" xr6:coauthVersionLast="38" xr6:coauthVersionMax="38" xr10:uidLastSave="{00000000-0000-0000-0000-000000000000}"/>
  <bookViews>
    <workbookView xWindow="0" yWindow="0" windowWidth="20490" windowHeight="7245" tabRatio="876" activeTab="1" xr2:uid="{00000000-000D-0000-FFFF-FFFF00000000}"/>
  </bookViews>
  <sheets>
    <sheet name="BASE" sheetId="158" r:id="rId1"/>
    <sheet name="M1-REF-1" sheetId="75" r:id="rId2"/>
    <sheet name="M2-REP1" sheetId="79" r:id="rId3"/>
    <sheet name="M3-REF2" sheetId="122" r:id="rId4"/>
    <sheet name="M4-REP2" sheetId="110" r:id="rId5"/>
    <sheet name="M5-REF3" sheetId="155" r:id="rId6"/>
    <sheet name="M6-REP3" sheetId="156" r:id="rId7"/>
    <sheet name="M7-REF4" sheetId="157" r:id="rId8"/>
    <sheet name="M8-REP4" sheetId="159" r:id="rId9"/>
    <sheet name="M9-REP5" sheetId="160" r:id="rId10"/>
    <sheet name="M10-REP6" sheetId="161" r:id="rId11"/>
    <sheet name="M11-REP7" sheetId="162" r:id="rId12"/>
    <sheet name="M12-REP8" sheetId="163" r:id="rId13"/>
    <sheet name="M13-REP9" sheetId="164" r:id="rId14"/>
    <sheet name="M14-REP10" sheetId="165" r:id="rId15"/>
    <sheet name="M15-REP11" sheetId="166" r:id="rId16"/>
    <sheet name="M16-REP12" sheetId="167" r:id="rId17"/>
    <sheet name="M17-REF5NO" sheetId="168" state="hidden" r:id="rId18"/>
  </sheets>
  <definedNames>
    <definedName name="_xlnm._FilterDatabase" localSheetId="0" hidden="1">BASE!$A$1:$A$247</definedName>
    <definedName name="_xlnm.Print_Area" localSheetId="10">'M10-REP6'!$A$1:$E$44</definedName>
    <definedName name="_xlnm.Print_Area" localSheetId="11">'M11-REP7'!$A$1:$E$46</definedName>
    <definedName name="_xlnm.Print_Area" localSheetId="12">'M12-REP8'!$A$1:$E$62</definedName>
    <definedName name="_xlnm.Print_Area" localSheetId="13">'M13-REP9'!$A$1:$D$50</definedName>
    <definedName name="_xlnm.Print_Area" localSheetId="14">'M14-REP10'!$A$1:$E$68</definedName>
    <definedName name="_xlnm.Print_Area" localSheetId="15">'M15-REP11'!$A$1:$E$42</definedName>
    <definedName name="_xlnm.Print_Area" localSheetId="16">'M16-REP12'!$A$1:$E$37</definedName>
    <definedName name="_xlnm.Print_Area" localSheetId="17">'M17-REF5NO'!$A$1:$E$37</definedName>
    <definedName name="_xlnm.Print_Area" localSheetId="1">'M1-REF-1'!$A$1:$D$55</definedName>
    <definedName name="_xlnm.Print_Area" localSheetId="2">'M2-REP1'!$A$1:$E$56</definedName>
    <definedName name="_xlnm.Print_Area" localSheetId="3">'M3-REF2'!$A$1:$D$47</definedName>
    <definedName name="_xlnm.Print_Area" localSheetId="4">'M4-REP2'!$A$1:$E$46</definedName>
    <definedName name="_xlnm.Print_Area" localSheetId="5">'M5-REF3'!$A$1:$D$54</definedName>
    <definedName name="_xlnm.Print_Area" localSheetId="6">'M6-REP3'!$A$1:$E$51</definedName>
    <definedName name="_xlnm.Print_Area" localSheetId="7">'M7-REF4'!$A$1:$D$52</definedName>
    <definedName name="_xlnm.Print_Area" localSheetId="8">'M8-REP4'!$A$1:$E$45</definedName>
    <definedName name="_xlnm.Print_Area" localSheetId="9">'M9-REP5'!$A$1:$E$42</definedName>
  </definedNames>
  <calcPr calcId="162913"/>
</workbook>
</file>

<file path=xl/calcChain.xml><?xml version="1.0" encoding="utf-8"?>
<calcChain xmlns="http://schemas.openxmlformats.org/spreadsheetml/2006/main">
  <c r="E24" i="167" l="1"/>
  <c r="F28" i="165" l="1"/>
  <c r="F29" i="165"/>
  <c r="F30" i="165"/>
  <c r="F31" i="165"/>
  <c r="F32" i="165"/>
  <c r="F33" i="165"/>
  <c r="F34" i="165"/>
  <c r="F35" i="165"/>
  <c r="F36" i="165"/>
  <c r="F37" i="165"/>
  <c r="F38" i="165"/>
  <c r="F39" i="165"/>
  <c r="F40" i="165"/>
  <c r="F41" i="165"/>
  <c r="F42" i="165"/>
  <c r="F43" i="165"/>
  <c r="F44" i="165"/>
  <c r="F45" i="165"/>
  <c r="F46" i="165"/>
  <c r="F47" i="165"/>
  <c r="F48" i="165"/>
  <c r="F49" i="165"/>
  <c r="F50" i="165"/>
  <c r="F51" i="165"/>
  <c r="F52" i="165"/>
  <c r="F53" i="165"/>
  <c r="F54" i="165"/>
  <c r="F27" i="165"/>
  <c r="E19" i="168" l="1"/>
  <c r="B23" i="167" l="1"/>
  <c r="E19" i="167"/>
  <c r="B18" i="167"/>
  <c r="B27" i="166"/>
  <c r="E29" i="166"/>
  <c r="B26" i="166"/>
  <c r="B28" i="166"/>
  <c r="E21" i="166"/>
  <c r="B18" i="166"/>
  <c r="B25" i="166" l="1"/>
  <c r="B19" i="166"/>
  <c r="B20" i="166" l="1"/>
  <c r="E55" i="165" l="1"/>
  <c r="B53" i="165"/>
  <c r="B52" i="165"/>
  <c r="B51" i="165"/>
  <c r="B50" i="165"/>
  <c r="B49" i="165"/>
  <c r="B48" i="165"/>
  <c r="B47" i="165"/>
  <c r="B46" i="165"/>
  <c r="B43" i="165"/>
  <c r="B42" i="165"/>
  <c r="B39" i="165"/>
  <c r="B38" i="165"/>
  <c r="B37" i="165"/>
  <c r="B36" i="165"/>
  <c r="B35" i="165"/>
  <c r="B34" i="165"/>
  <c r="B32" i="165"/>
  <c r="B31" i="165"/>
  <c r="B30" i="165"/>
  <c r="B29" i="165"/>
  <c r="B28" i="165"/>
  <c r="B44" i="165" l="1"/>
  <c r="B45" i="165"/>
  <c r="B19" i="165"/>
  <c r="B20" i="165"/>
  <c r="B40" i="165"/>
  <c r="B41" i="165"/>
  <c r="B33" i="165"/>
  <c r="B21" i="165"/>
  <c r="B54" i="165" l="1"/>
  <c r="B27" i="165"/>
  <c r="E23" i="165"/>
  <c r="B22" i="165"/>
  <c r="B18" i="165"/>
  <c r="D22" i="164" l="1"/>
  <c r="D27" i="164"/>
  <c r="B21" i="164"/>
  <c r="B20" i="164"/>
  <c r="B19" i="164"/>
  <c r="B18" i="164"/>
  <c r="E23" i="161" l="1"/>
  <c r="E31" i="161"/>
  <c r="B30" i="161"/>
  <c r="B22" i="161"/>
  <c r="B29" i="161" l="1"/>
  <c r="B20" i="161"/>
  <c r="B21" i="161"/>
  <c r="E49" i="163" l="1"/>
  <c r="B47" i="163"/>
  <c r="B48" i="163"/>
  <c r="B46" i="163"/>
  <c r="B45" i="163"/>
  <c r="B44" i="163"/>
  <c r="B43" i="163"/>
  <c r="B42" i="163"/>
  <c r="B41" i="163"/>
  <c r="B40" i="163"/>
  <c r="B39" i="163"/>
  <c r="B38" i="163"/>
  <c r="B37" i="163"/>
  <c r="B36" i="163"/>
  <c r="B35" i="163"/>
  <c r="B34" i="163"/>
  <c r="B33" i="163"/>
  <c r="E19" i="163"/>
  <c r="B25" i="163"/>
  <c r="B24" i="163"/>
  <c r="E28" i="163"/>
  <c r="B23" i="163"/>
  <c r="B22" i="163"/>
  <c r="B21" i="163"/>
  <c r="B20" i="163"/>
  <c r="B19" i="163"/>
  <c r="B30" i="162"/>
  <c r="E25" i="162"/>
  <c r="E33" i="162"/>
  <c r="B29" i="162"/>
  <c r="B28" i="162"/>
  <c r="B27" i="162"/>
  <c r="B26" i="162"/>
  <c r="B32" i="163"/>
  <c r="B27" i="163"/>
  <c r="B26" i="163"/>
  <c r="B18" i="163"/>
  <c r="B32" i="162"/>
  <c r="E21" i="162"/>
  <c r="B31" i="162"/>
  <c r="B25" i="162"/>
  <c r="B20" i="162"/>
  <c r="B19" i="162"/>
  <c r="B18" i="162"/>
  <c r="B20" i="160"/>
  <c r="B19" i="160"/>
  <c r="B28" i="161" l="1"/>
  <c r="B19" i="161"/>
  <c r="B27" i="161"/>
  <c r="B18" i="161"/>
  <c r="E29" i="160" l="1"/>
  <c r="E23" i="160"/>
  <c r="B28" i="160"/>
  <c r="B18" i="160"/>
  <c r="B27" i="160"/>
  <c r="B22" i="160"/>
  <c r="B21" i="160"/>
  <c r="B31" i="159" l="1"/>
  <c r="B19" i="159" l="1"/>
  <c r="B20" i="159"/>
  <c r="B21" i="159"/>
  <c r="B22" i="159"/>
  <c r="B23" i="159"/>
  <c r="B24" i="159"/>
  <c r="B25" i="159"/>
  <c r="B26" i="159"/>
  <c r="B18" i="159"/>
  <c r="E32" i="159"/>
  <c r="E27" i="159"/>
  <c r="B19" i="157" l="1"/>
  <c r="B20" i="157"/>
  <c r="B21" i="157"/>
  <c r="B22" i="157"/>
  <c r="B23" i="157"/>
  <c r="B18" i="157"/>
  <c r="D29" i="157" l="1"/>
  <c r="D24" i="157"/>
  <c r="E31" i="156" l="1"/>
  <c r="E38" i="156" l="1"/>
  <c r="D26" i="155" l="1"/>
  <c r="D31" i="155"/>
  <c r="E22" i="110" l="1"/>
  <c r="E33" i="110" l="1"/>
  <c r="E43" i="79" l="1"/>
  <c r="E30" i="79" l="1"/>
  <c r="E18" i="79"/>
  <c r="F43" i="79" l="1"/>
  <c r="D33" i="75" l="1"/>
  <c r="D25" i="75"/>
  <c r="D19" i="122" l="1"/>
  <c r="D23" i="122" s="1"/>
  <c r="D24" i="122" s="1"/>
</calcChain>
</file>

<file path=xl/sharedStrings.xml><?xml version="1.0" encoding="utf-8"?>
<sst xmlns="http://schemas.openxmlformats.org/spreadsheetml/2006/main" count="875" uniqueCount="344">
  <si>
    <t>MONTO</t>
  </si>
  <si>
    <t>CEP</t>
  </si>
  <si>
    <t>Bienes de Uso y Consumo Diversos</t>
  </si>
  <si>
    <t>AGRUPACION OPERACIONAL : 6 SECTOR MUNICIPAL</t>
  </si>
  <si>
    <t xml:space="preserve"> MOVIMIENTOS PRESUPUESTARIOS</t>
  </si>
  <si>
    <t>CODIGO PRESUPUESTARIO</t>
  </si>
  <si>
    <t>DESCRIPCION PRESUPUESTARIA</t>
  </si>
  <si>
    <t>AREA DE GESTION: 3 DESARROLLO SOCIAL</t>
  </si>
  <si>
    <t>FUENTE DE FINANCIAMIENTO: 5. DONACIONES</t>
  </si>
  <si>
    <t>INCREMENTOS DE ESPECIFICOS DE EGRESOS</t>
  </si>
  <si>
    <t>Productos de Papel y Cartón</t>
  </si>
  <si>
    <t>Consultorías Estudios e Investigaciones Diversas</t>
  </si>
  <si>
    <t>Atenciones Oficiales</t>
  </si>
  <si>
    <t>TOTAL  INCREMENTOS DE EGRESOS</t>
  </si>
  <si>
    <t>INCREMENTO DE ESPECIFICOS DE INGRESOS</t>
  </si>
  <si>
    <t>TOTAL  INCREMENTO DE INGRESOS</t>
  </si>
  <si>
    <t>De Gobierno y Organismos Gubernamentales</t>
  </si>
  <si>
    <t>Bienes Muebles Diversos</t>
  </si>
  <si>
    <t>AREA DE GESTION: 1. CONDUCCION ADMINISTRATIVA</t>
  </si>
  <si>
    <t>FUENTE DE FINANCIAMIENTO: 2. FONDOS PROPIOS</t>
  </si>
  <si>
    <t>FUENTE DE RECURSO: FONDOS PROPIOS</t>
  </si>
  <si>
    <t>TOTAL  AUMENTOS EGRESOS</t>
  </si>
  <si>
    <t>DISMINUCIONES DE ESPECIFICOS DE EGRESOS</t>
  </si>
  <si>
    <t>Nota: Esta reprogramación no afecta el monto total del presupuesto aprobado.</t>
  </si>
  <si>
    <t>Sueldos</t>
  </si>
  <si>
    <t>Aguinaldos</t>
  </si>
  <si>
    <t>Beneficios Adicionales</t>
  </si>
  <si>
    <t>Por Remuneraciones Eventuales</t>
  </si>
  <si>
    <t>Por Remuneraciones Permanentes</t>
  </si>
  <si>
    <t>AGRUPACIÓN OPERACIONAL : 6 SECTOR MUNICIPAL</t>
  </si>
  <si>
    <t>ÁREA DE GESTIÓN: 1. CONDUCCIÓN ADMINISTRATIVA</t>
  </si>
  <si>
    <t>INCREMENTOS DE ESPECÍFICOS DE EGRESOS</t>
  </si>
  <si>
    <t>CÓDIGO PRESUPUESTARIO</t>
  </si>
  <si>
    <t>DESCRIPCIÓN PRESUPUESTARIA</t>
  </si>
  <si>
    <t>TOTAL  DISMINUCIÓN DE EGRESOS</t>
  </si>
  <si>
    <t>Servicios Generales y Arrendamientos Diversos</t>
  </si>
  <si>
    <t>Servicios Diversos</t>
  </si>
  <si>
    <t>Saldo Inicial en Bancos</t>
  </si>
  <si>
    <t>3-03-03-5-073</t>
  </si>
  <si>
    <t>ESTRUCTURA PRESUPUESTARIA</t>
  </si>
  <si>
    <t>Mes</t>
  </si>
  <si>
    <t>Enero</t>
  </si>
  <si>
    <t>Febrero</t>
  </si>
  <si>
    <t>Marzo</t>
  </si>
  <si>
    <t>Abril</t>
  </si>
  <si>
    <t>Mayo</t>
  </si>
  <si>
    <t>Julio</t>
  </si>
  <si>
    <t>FUENTE DE RECURSO: 000 FONDOS PROPIOS</t>
  </si>
  <si>
    <t>FUENTE DE FINANCIAMIENTO: 2. RECURSOS PROPIOS</t>
  </si>
  <si>
    <t>Libros, Textos, Útiles de Enseñanza y Publicaciones</t>
  </si>
  <si>
    <t>Transferencias Corrientes al Sector Público</t>
  </si>
  <si>
    <t>Maquinarias y Equipos</t>
  </si>
  <si>
    <t>Arrendamiento de Bienes Muebles</t>
  </si>
  <si>
    <t>Cuentas por Cobrar de Años Anteriores</t>
  </si>
  <si>
    <t>FECHA: 20/12/2018</t>
  </si>
  <si>
    <t>MODIFICACION PRESUPUESTARIA NUMERO: 1-2019</t>
  </si>
  <si>
    <t>TIPO DE MODIFICACION: REFORMA PRESUPUESTARIA 1-2019</t>
  </si>
  <si>
    <t>FUENTE DE FINANCIAMIENTO: 2. FONDOS PROPIOS Y  5. DONACIONES</t>
  </si>
  <si>
    <t>APROBACACION DE INCREMENTO PRESUPUESTARIO POR PRESUPUESTO DE LOS PROYECTOS Y FONDO METROPOLITANO DE INVERSIÓN</t>
  </si>
  <si>
    <t>3-03-01-2-000</t>
  </si>
  <si>
    <t>Programa Temporal de Revitalización del CH de San Salvador</t>
  </si>
  <si>
    <t>3-03-02-2-000</t>
  </si>
  <si>
    <t>Fondo Metropolitano de Inversión</t>
  </si>
  <si>
    <t>AACID-Proy. Prevención de Violencia</t>
  </si>
  <si>
    <t>3-03-04-5-073</t>
  </si>
  <si>
    <t>3-03-05-5-000</t>
  </si>
  <si>
    <t>AMB- Proy. Espacios Públicos II</t>
  </si>
  <si>
    <t>AACID- Proy. Gestión de Riegos</t>
  </si>
  <si>
    <t>3-03-06-5-000</t>
  </si>
  <si>
    <t>AMB-Proy. Gestión de Residuos Solidos</t>
  </si>
  <si>
    <t>3-03-07-5-073</t>
  </si>
  <si>
    <t>AACID-Proy. Promoción del Desarrollo Económico Territorial en el AMSS</t>
  </si>
  <si>
    <t>Tasas Diversas</t>
  </si>
  <si>
    <t>APROBACACION DE INCREMENTO PRESUPUESTARIO POR PRESUPUESTO DE LOS PROYECTOS A EJECUTAR EN 2019 Y PRESUPUESTO DEL FONDO METROPOLITANO DE INVERSION</t>
  </si>
  <si>
    <t>MODIFICACIÓN PRESUPUESTARIA NÚMERO: 2-2019</t>
  </si>
  <si>
    <t>TIPO DE MODIFICACIÓN: REPROGRAMACIÓN PRESUPUESTARIA 1-2019</t>
  </si>
  <si>
    <t>FECHA: 31/01/2019</t>
  </si>
  <si>
    <t xml:space="preserve">Total </t>
  </si>
  <si>
    <t>Horas Extraordinarias</t>
  </si>
  <si>
    <t>Ver Anexo</t>
  </si>
  <si>
    <t xml:space="preserve">Impresiones Publicaciones y Reproducciones </t>
  </si>
  <si>
    <t>FUENTE DE FINANCIAMIENTO: 2. RECURSOS PROPIOS Y 5. DONACIONES</t>
  </si>
  <si>
    <t>MODIFICACION PRESUPUESTARIA NUMERO: 3-2019</t>
  </si>
  <si>
    <t>TIPO DE MODIFICACION: REFORMA PRESUPUESTARIA 2-2019</t>
  </si>
  <si>
    <t>FECHA: 14/02/2019</t>
  </si>
  <si>
    <t>Nota: Incremento Presupuestario para reconocer la cesiones de derecho  a favor de las municipalidades de Nejapa, Santa Tecla y Antiguo Cuscatlán,  de utilidades del COAMSS en MIDES SEM de CV. de los años 2013,2014,2015 y 2017.</t>
  </si>
  <si>
    <t>TIPO DE MODIFICACIÓN: REPROGRAMACIÓN PRESUPUESTARIA 2-2019</t>
  </si>
  <si>
    <t>MODIFICACIÓN PRESUPUESTARIA NÚMERO: 4-2019</t>
  </si>
  <si>
    <t>FECHA: 28/02/2019</t>
  </si>
  <si>
    <t>MODIFICACION PRESUPUESTARIA NUMERO: 5-2019</t>
  </si>
  <si>
    <t>TIPO DE MODIFICACION: REFORMA PRESUPUESTARIA 3-2019</t>
  </si>
  <si>
    <t>FECHA: 28/03/2019</t>
  </si>
  <si>
    <t>FUENTE DE RECURSO: 073 Junta Andaluza de Cooperación Internaciónal para el Desarrollo</t>
  </si>
  <si>
    <t>Derechos de Propiedad Intectual</t>
  </si>
  <si>
    <t>Nota: Incremento Presupuestario del proyecto "Gestión de Riesgos y Disminución de Vulnerabilidad Social en el Área Metropolitana de San Salvador", por la diferencia cambiaria generada en la transferencia y por los intereses generados en la cuenta bancaria de la AACID.</t>
  </si>
  <si>
    <t>MODIFICACIÓN PRESUPUESTARIA NÚMERO: 6-2019</t>
  </si>
  <si>
    <t>TIPO DE MODIFICACIÓN: REPROGRAMACIÓN PRESUPUESTARIA 3-2019</t>
  </si>
  <si>
    <t>FECHA: 29/03/2019</t>
  </si>
  <si>
    <t>A Organismos Multilaterales</t>
  </si>
  <si>
    <t>Junio</t>
  </si>
  <si>
    <t xml:space="preserve">Agosto </t>
  </si>
  <si>
    <t>Septiembre</t>
  </si>
  <si>
    <t>Octubre</t>
  </si>
  <si>
    <t>Noviembre</t>
  </si>
  <si>
    <t>Diciembre</t>
  </si>
  <si>
    <t>Servicios Jurídicos</t>
  </si>
  <si>
    <t>FECHA: 11/04/2019</t>
  </si>
  <si>
    <t>Código presupuestario</t>
  </si>
  <si>
    <t xml:space="preserve">Monto  </t>
  </si>
  <si>
    <t>Servicios de Energía Eléctrica</t>
  </si>
  <si>
    <t xml:space="preserve">$       293.96 </t>
  </si>
  <si>
    <t xml:space="preserve">Impresiones, Publicaciones y Reproducciones </t>
  </si>
  <si>
    <t xml:space="preserve"> $       500.00 </t>
  </si>
  <si>
    <t xml:space="preserve">Atenciones Oficiales </t>
  </si>
  <si>
    <t xml:space="preserve"> $       300.00 </t>
  </si>
  <si>
    <t>Consultorías, Estudios e Investigaciones Diversas</t>
  </si>
  <si>
    <t xml:space="preserve">$    4,304.30 </t>
  </si>
  <si>
    <t>Tasas</t>
  </si>
  <si>
    <t xml:space="preserve">$         47.34 </t>
  </si>
  <si>
    <t>Obras de Infraestructura Diversas</t>
  </si>
  <si>
    <t xml:space="preserve">$    5,000.00 </t>
  </si>
  <si>
    <t xml:space="preserve"> $ 10,445.60 </t>
  </si>
  <si>
    <t>Salarios por Jornal</t>
  </si>
  <si>
    <t>Sobresueldos</t>
  </si>
  <si>
    <t>Dietas</t>
  </si>
  <si>
    <t xml:space="preserve">Complementos </t>
  </si>
  <si>
    <t>Beneficios Extraordinarios</t>
  </si>
  <si>
    <t>Por Remuneraciones Extraordinarias</t>
  </si>
  <si>
    <t>Por Prestaciones de Servicios en el País</t>
  </si>
  <si>
    <t>Por Prestaciones de Servicios en el Exterior</t>
  </si>
  <si>
    <t>Al Personal de Servicios Permanente</t>
  </si>
  <si>
    <t>Al Personal de Servicios Eventual</t>
  </si>
  <si>
    <t>Comisiones por Ventas</t>
  </si>
  <si>
    <t>Comisiones por Recaudaciones</t>
  </si>
  <si>
    <t>Comisiones por Recuperación de Carteras</t>
  </si>
  <si>
    <t>Comisiones por Procedencia Diversas</t>
  </si>
  <si>
    <t>Honorarios</t>
  </si>
  <si>
    <t>Remuneraciones por Servicios Especiales</t>
  </si>
  <si>
    <t>Prestaciones Social al Personal</t>
  </si>
  <si>
    <t>Pensiones por Vejez</t>
  </si>
  <si>
    <t>Pensiones por Invalidez</t>
  </si>
  <si>
    <t>Pensiones por Viudez</t>
  </si>
  <si>
    <t>Pensiones por Orfandad</t>
  </si>
  <si>
    <t>Beneficios por Incapacidad Temporal</t>
  </si>
  <si>
    <t>Pensiones y Jubilaciones Diversas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</si>
  <si>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</si>
  <si>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</si>
  <si>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</si>
  <si>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</si>
  <si>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</si>
  <si>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</si>
  <si>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</si>
  <si>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</si>
  <si>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</si>
  <si>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</si>
  <si>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</si>
  <si>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Laboratorios y Uso Médico</t>
  </si>
  <si>
    <t>Materiales de Oficina</t>
  </si>
  <si>
    <t>Materiales Informáticos</t>
  </si>
  <si>
    <t>Materiales de Defensa y Seguridad Pública</t>
  </si>
  <si>
    <t xml:space="preserve">Herramientas Repuestos y Accesorios </t>
  </si>
  <si>
    <t xml:space="preserve">Materiales Eléctricos </t>
  </si>
  <si>
    <t>Servicios Agua</t>
  </si>
  <si>
    <t>Servicios de Telecomunicaciones</t>
  </si>
  <si>
    <t>Servicios de Correos</t>
  </si>
  <si>
    <t>Mantenimientos Y Reparaciones. De Bienes Muebles</t>
  </si>
  <si>
    <t>Mantenimientos Y Reparaciones. De Vehículos</t>
  </si>
  <si>
    <t>Mantenimientos Y Reparaciones. De Bienes Inmuebles</t>
  </si>
  <si>
    <t>Transporte, Fletes y Almacenamientos</t>
  </si>
  <si>
    <t>Servicios de Publicidad</t>
  </si>
  <si>
    <t>Servicios de Vigilancia</t>
  </si>
  <si>
    <t>Servicios de Limpieza y Fumigaciones</t>
  </si>
  <si>
    <t>Servicios de Lavandería y Panchado</t>
  </si>
  <si>
    <t>Servicios de Laboratorios</t>
  </si>
  <si>
    <t>Servicios de Alimentación</t>
  </si>
  <si>
    <t>Servicios Educativos</t>
  </si>
  <si>
    <t>Servicios Portuarios, Aeroportuarios y Ferroviarios</t>
  </si>
  <si>
    <t>Impresiones, Publicaciones y Reproducciones</t>
  </si>
  <si>
    <t>Gastos Reservados</t>
  </si>
  <si>
    <t>Arrendamiento  de Bienes Muebles</t>
  </si>
  <si>
    <t>Arrendamiento  de Bienes Inmuebles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</si>
  <si>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</si>
  <si>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</si>
  <si>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</si>
  <si>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</si>
  <si>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</si>
  <si>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>Servicios del Medio Ambiente y Recursos Naturales</t>
  </si>
  <si>
    <t>Servicios de Contabilidad y Auditoria</t>
  </si>
  <si>
    <t>Servicios de Capacitación</t>
  </si>
  <si>
    <t>Servicios de Fiscalización</t>
  </si>
  <si>
    <t>Desarrollos Informáticos</t>
  </si>
  <si>
    <t>Estudios e Investigaciones</t>
  </si>
  <si>
    <t>Crédito Fiscal</t>
  </si>
  <si>
    <t>Impuesto, Tasas y Derechos Diversos</t>
  </si>
  <si>
    <t>Intereses y Comisiones de Bonos del Estado</t>
  </si>
  <si>
    <t>Intereses y Comisiones de Letras del Tesoro</t>
  </si>
  <si>
    <t>Intereses y Comisiones de Títulosvalores Diversos</t>
  </si>
  <si>
    <t>De Gobierno Central</t>
  </si>
  <si>
    <t>De Instituciones Descentralizadas no Empresariales</t>
  </si>
  <si>
    <t>De Empresas Públicas no Financieras</t>
  </si>
  <si>
    <t>De Empresas Públicas Financieras</t>
  </si>
  <si>
    <t>De Instituciones de Seguridad Social</t>
  </si>
  <si>
    <t>De Municipalidades</t>
  </si>
  <si>
    <t>De Empresas Privadas no Financieras</t>
  </si>
  <si>
    <t>De Empresas Privadas Financieras</t>
  </si>
  <si>
    <t>De Organismos sin Fines de Lucro</t>
  </si>
  <si>
    <t>De Personas Naturales</t>
  </si>
  <si>
    <t>De Gobiernos y Organismos Gubernamentales</t>
  </si>
  <si>
    <t>De Organismos Multilaterales</t>
  </si>
  <si>
    <t>Impuesto Sobre la Renta</t>
  </si>
  <si>
    <t>Impuesto Sobre la Transferencias de Bienes Raíces</t>
  </si>
  <si>
    <t>Impuesto Sobre el Comercio Exterior</t>
  </si>
  <si>
    <t>Impuesto Sobre la Transferencia de Bienes Muebles y a la Prestación de Servicios</t>
  </si>
  <si>
    <t>Anticipo del Impuesto Sobre la Renta</t>
  </si>
  <si>
    <t>(-) Aplicación de Impuesto Sobre la Renta</t>
  </si>
  <si>
    <t>Derechos</t>
  </si>
  <si>
    <t>Devoluciones de Impuesto Percibidos en Exceso</t>
  </si>
  <si>
    <t>Devolución por Liquidación del Impuesto Sobre la Renta</t>
  </si>
  <si>
    <t xml:space="preserve">Devolución a Exportadores  del Impuesto a la Transferencia de Bienes Muebles y a la Prestación de Servicios </t>
  </si>
  <si>
    <t>Impuestos, Tasas y Derechos Diversos</t>
  </si>
  <si>
    <t>Primas y Gastos de Seguros de Personas</t>
  </si>
  <si>
    <t>Primas y Gastos de Seguros de Bienes</t>
  </si>
  <si>
    <t>Comisiones y Gastos Bancarios</t>
  </si>
  <si>
    <t>Diferenciales Cambiarios</t>
  </si>
  <si>
    <t>Sentencias Judiciales</t>
  </si>
  <si>
    <t>Multas y Costas Judiciales</t>
  </si>
  <si>
    <t>Comisiones y Descuentos Sobre Ventas</t>
  </si>
  <si>
    <t>Gastos Diversos</t>
  </si>
  <si>
    <t>Transferencias Corrientes por Aporte Fiscal</t>
  </si>
  <si>
    <t>Transferencias Corrientes al Sector Publico</t>
  </si>
  <si>
    <t>A Empresas Privadas no Financieras</t>
  </si>
  <si>
    <t>A Empresas Privadas Financieras</t>
  </si>
  <si>
    <t>A Organismos sin Fines de Lucro</t>
  </si>
  <si>
    <t>A Personas Naturales</t>
  </si>
  <si>
    <t>Becas</t>
  </si>
  <si>
    <t>A Gobiernos y Organismos Gubernamentales</t>
  </si>
  <si>
    <t>Mobiliarios</t>
  </si>
  <si>
    <t>Maquinaria y Equipos</t>
  </si>
  <si>
    <t>Equipos Médicos y de Laboratorios</t>
  </si>
  <si>
    <t>Equipos Informáticos</t>
  </si>
  <si>
    <t>Vehículos de Transporte</t>
  </si>
  <si>
    <t>Obras de Artes Culturales</t>
  </si>
  <si>
    <t>Libros y Colecciones</t>
  </si>
  <si>
    <t>Herramientas y Repuestos Principales</t>
  </si>
  <si>
    <t>Terrenos</t>
  </si>
  <si>
    <t>Edificios e Instalaciones</t>
  </si>
  <si>
    <t>Inmuebles Diversos</t>
  </si>
  <si>
    <t>Ganado Vacuno</t>
  </si>
  <si>
    <t>Ganado Caballar</t>
  </si>
  <si>
    <t>Ganado Porcino</t>
  </si>
  <si>
    <t>Semovientes Diversos</t>
  </si>
  <si>
    <t>Derechos de Propiedad Industrial</t>
  </si>
  <si>
    <t>Derechos de Propiedad Comercial</t>
  </si>
  <si>
    <t>Derechos de la Propiedad Intelectual</t>
  </si>
  <si>
    <t>Derechos Intangibles Diversos</t>
  </si>
  <si>
    <t>Proyectos de Construcción</t>
  </si>
  <si>
    <t>Proyectos de Ampliaciones</t>
  </si>
  <si>
    <t>Programas de Inversión Social</t>
  </si>
  <si>
    <t>Proyectos y Programas de Inversión Diversos</t>
  </si>
  <si>
    <t>Viales</t>
  </si>
  <si>
    <t>De Salud y Saneamiento Ambiental</t>
  </si>
  <si>
    <t>De Educación y Recreación</t>
  </si>
  <si>
    <t>De Viviendas y Oficina</t>
  </si>
  <si>
    <t>Portuarias, Aeroportuarias y Ferroviarias</t>
  </si>
  <si>
    <t>Eléctricas y Comunicaciones</t>
  </si>
  <si>
    <t>De Producción de Bienes y Servicios</t>
  </si>
  <si>
    <t>Supervisión de Infraestructura</t>
  </si>
  <si>
    <t>Obras de Infraestructuras Diversas</t>
  </si>
  <si>
    <t>Transferencias de Capital por Aporte Fiscal</t>
  </si>
  <si>
    <t>Transferencias de Capital al Sector Público</t>
  </si>
  <si>
    <t>Transferencias de Capital Diversas</t>
  </si>
  <si>
    <t>Bonos</t>
  </si>
  <si>
    <t>Letras del Tesoro</t>
  </si>
  <si>
    <t>Notas de Crédito del Tesoro Público</t>
  </si>
  <si>
    <t>Cédulas Hipotecarias</t>
  </si>
  <si>
    <t>Depósitos a Plazos</t>
  </si>
  <si>
    <t>Acciones</t>
  </si>
  <si>
    <t>Participación de Capital</t>
  </si>
  <si>
    <t>Titulosvalores del Exterior</t>
  </si>
  <si>
    <t>Acciones y Participaciones de Capital en el Exterior</t>
  </si>
  <si>
    <t>Titulosvalores Diversos</t>
  </si>
  <si>
    <t>Al Gobierno Central</t>
  </si>
  <si>
    <t>A Instituciones Descentralizadas no Empresariales</t>
  </si>
  <si>
    <t>A Empresas Públicas no Financieras</t>
  </si>
  <si>
    <t>A Empresas Públicas Financieras</t>
  </si>
  <si>
    <t>A Instituciones de Seguridad Social</t>
  </si>
  <si>
    <t>A Municipalidades</t>
  </si>
  <si>
    <t>Rescate de Bonos del Estado</t>
  </si>
  <si>
    <t>Rescate de Letras del Tesoro</t>
  </si>
  <si>
    <t>Rescate de Notas de Crédito del Tesoro Público</t>
  </si>
  <si>
    <t>Rescate de Titulosvalores Diversos</t>
  </si>
  <si>
    <t>De Empresa Públicas Financieras</t>
  </si>
  <si>
    <t>Cuentas por Pagar de Años Anteriores Gasto Corriente</t>
  </si>
  <si>
    <t>Cuentas por Pagar de Años Anteriores Gasto de Capital</t>
  </si>
  <si>
    <t>A Fondo de Conservación Vial</t>
  </si>
  <si>
    <t>A Consejo Salvadoreño de la Agroindustria Azucarera  (CONSAA)</t>
  </si>
  <si>
    <t>Al Fondo Solitario para la Salud</t>
  </si>
  <si>
    <t>A la Corporación Salvadoreña del Turismo</t>
  </si>
  <si>
    <t>A Transporte - Estabilización de las Tarifas del Servicio Público de Transporte Colectivo de Pasajeros</t>
  </si>
  <si>
    <t>Asignaciones por Aplicar Gasto Corrientes</t>
  </si>
  <si>
    <t>Asignaciones por Aplicar Gasto de Capital</t>
  </si>
  <si>
    <t>Depósitos a Plazo</t>
  </si>
  <si>
    <t>FUENTE DE RECURSO: 000 Donaciones (AMB)</t>
  </si>
  <si>
    <t>Nota: Incremento Presupuestario del proyecto "Fortaleciendo la Gestión del Espacio Público, en el Marco de la Equidad, Cultura de Paz y Sostenibilidad en el AMSS-AMB" por diferencial cambiario de la primera transferencia recibida.</t>
  </si>
  <si>
    <t>FUENTE DE RECURSO: 000 DONACIONES</t>
  </si>
  <si>
    <t>FECHA: 30/04/2019</t>
  </si>
  <si>
    <t>MODIFICACIÓN PRESUPUESTARIA NÚMERO: 8-2019</t>
  </si>
  <si>
    <t>TIPO DE MODIFICACIÓN: REPROGRAMACIÓN PRESUPUESTARIA 4-2019</t>
  </si>
  <si>
    <t>MODIFICACIÓN PRESUPUESTARIA NÚMERO: 9-2019</t>
  </si>
  <si>
    <t>TIPO DE MODIFICACIÓN: REPROGRAMACIÓN PRESUPUESTARIA 5-2019</t>
  </si>
  <si>
    <t>ÁREA DE GESTIÓN: 3. DESARROLLO SOCIAL</t>
  </si>
  <si>
    <t>FUENTE DE RECURSO: 000 DONACIONES (AMB)</t>
  </si>
  <si>
    <t>DISMINUCIONES DE ESPECIFÍCOS DE EGRESOS</t>
  </si>
  <si>
    <t>MODIFICACIÓN PRESUPUESTARIA NÚMERO: 7-2019</t>
  </si>
  <si>
    <t>TIPO DE MODIFICACIÓN: REFORMA PRESUPUESTARIA 4-2019</t>
  </si>
  <si>
    <t>TOTAL, AUMENTOS EGRESOS</t>
  </si>
  <si>
    <t>INCREMENTO DE ESPECÍFICOS DE INGRESOS</t>
  </si>
  <si>
    <t>Bienes de Uso y Consumo  Diversos</t>
  </si>
  <si>
    <t>Arrendamiento por el Uso de Bienes Intangibles</t>
  </si>
  <si>
    <t>MODIFICACIÓN PRESUPUESTARIA NÚMERO: 10-2019</t>
  </si>
  <si>
    <t>TIPO DE MODIFICACIÓN: REPROGRAMACIÓN PRESUPUESTARIA 6-2019</t>
  </si>
  <si>
    <t>FECHA: 31/05/2019</t>
  </si>
  <si>
    <t xml:space="preserve">FUENTE DE RECURSO: 000 </t>
  </si>
  <si>
    <t>MODIFICACIÓN PRESUPUESTARIA NÚMERO: 11-2019</t>
  </si>
  <si>
    <t>TIPO DE MODIFICACIÓN: REPROGRAMACIÓN PRESUPUESTARIA 7-2019</t>
  </si>
  <si>
    <t>MODIFICACIÓN PRESUPUESTARIA NÚMERO: 12-2019</t>
  </si>
  <si>
    <t>TIPO DE MODIFICACIÓN: REPROGRAMACIÓN PRESUPUESTARIA 8-2019</t>
  </si>
  <si>
    <t>Agosto</t>
  </si>
  <si>
    <t>MODIFICACIÓN PRESUPUESTARIA NÚMERO: 13-2019</t>
  </si>
  <si>
    <t>TIPO DE MODIFICACIÓN: REPROGRAMACION PRESUPUESTARIA 9-2019</t>
  </si>
  <si>
    <t>FECHA: 13/06/2019</t>
  </si>
  <si>
    <t>FUENTE DE RECURSO: 000 RECURSOS PROPIOS</t>
  </si>
  <si>
    <t>TOTAL, DISMINUCIÓN DE EGRESOS</t>
  </si>
  <si>
    <t>TIPO DE MODIFICACIÓN: REPROGRAMACIÓN PRESUPUESTARIA 10-2019</t>
  </si>
  <si>
    <t>FECHA: 28/06/2019</t>
  </si>
  <si>
    <t>MODIFICACIÓN PRESUPUESTARIA NÚMERO: 14-2019</t>
  </si>
  <si>
    <t>MODIFICACIÓN PRESUPUESTARIA NÚMERO: 15-2019</t>
  </si>
  <si>
    <t>TIPO DE MODIFICACIÓN: REPROGRAMACIÓN PRESUPUESTARIA 11-2019</t>
  </si>
  <si>
    <t>MODIFICACIÓN PRESUPUESTARIA NÚMERO: 16-2019</t>
  </si>
  <si>
    <t>TIPO DE MODIFICACIÓN: REPROGRAMACIÓN PRESUPUESTARIA 12-2019</t>
  </si>
  <si>
    <t>TIPO DE MODIFICACIÓN: REFORMA PRESUPUESTARIA 5-2019</t>
  </si>
  <si>
    <t>FUENTE DE RECURSO: 072 Unión Europea</t>
  </si>
  <si>
    <t>FECHA: 11/07/2019</t>
  </si>
  <si>
    <t>MODIFICACIÓN PRESUPUESTARIA NÚMERO: 17-2019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</si>
</sst>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[$€]* #,##0.00_);_([$€]* \(#,##0.00\);_([$€]* &quot;-&quot;??_);_(@_)"/>
    <numFmt numFmtId="168" formatCode="_(\$* #,##0.00_);_(\$* \(#,##0.00\);_(\$* \-??_);_(@_)"/>
    <numFmt numFmtId="169" formatCode="_ &quot;$&quot;* #,##0.00_ ;_ &quot;$&quot;* \-#,##0.00_ ;_ &quot;$&quot;* &quot;-&quot;??_ ;_ @_ 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 Narrow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sz val="11"/>
      <color indexed="8"/>
      <name val="Calibri"/>
      <family val="2"/>
    </font>
    <font>
      <b/>
      <sz val="10"/>
      <color rgb="FF002060"/>
      <name val="Century Gothic"/>
      <family val="2"/>
    </font>
    <font>
      <sz val="10"/>
      <color rgb="FF002060"/>
      <name val="Century Gothic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rgb="FF4E8542"/>
      </top>
      <bottom/>
      <diagonal/>
    </border>
    <border>
      <left/>
      <right/>
      <top/>
      <bottom style="medium">
        <color rgb="FF4E8542"/>
      </bottom>
      <diagonal/>
    </border>
  </borders>
  <cellStyleXfs count="37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2" fillId="0" borderId="0"/>
    <xf numFmtId="0" fontId="4" fillId="0" borderId="0"/>
    <xf numFmtId="164" fontId="22" fillId="0" borderId="0" applyFont="0" applyFill="0" applyBorder="0" applyAlignment="0" applyProtection="0"/>
    <xf numFmtId="0" fontId="23" fillId="0" borderId="5" applyNumberFormat="0" applyFill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8" fontId="24" fillId="0" borderId="0" applyFill="0" applyBorder="0" applyAlignment="0" applyProtection="0"/>
    <xf numFmtId="0" fontId="24" fillId="0" borderId="0"/>
    <xf numFmtId="0" fontId="4" fillId="0" borderId="0"/>
    <xf numFmtId="0" fontId="4" fillId="0" borderId="0"/>
    <xf numFmtId="166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169" fontId="27" fillId="0" borderId="0" applyFont="0" applyFill="0" applyBorder="0" applyAlignment="0" applyProtection="0"/>
  </cellStyleXfs>
  <cellXfs count="177">
    <xf numFmtId="0" fontId="0" fillId="0" borderId="0" xfId="0"/>
    <xf numFmtId="44" fontId="15" fillId="0" borderId="1" xfId="1" applyFont="1" applyBorder="1" applyAlignment="1">
      <alignment horizontal="center" vertical="center"/>
    </xf>
    <xf numFmtId="0" fontId="6" fillId="0" borderId="0" xfId="3" applyBorder="1"/>
    <xf numFmtId="0" fontId="6" fillId="0" borderId="0" xfId="3"/>
    <xf numFmtId="0" fontId="19" fillId="0" borderId="0" xfId="3" applyFont="1" applyAlignment="1">
      <alignment horizontal="center"/>
    </xf>
    <xf numFmtId="0" fontId="20" fillId="0" borderId="0" xfId="3" applyFont="1"/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0" fillId="0" borderId="0" xfId="3" applyFont="1"/>
    <xf numFmtId="0" fontId="7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17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0" fontId="18" fillId="0" borderId="0" xfId="3" applyFont="1" applyBorder="1"/>
    <xf numFmtId="0" fontId="9" fillId="0" borderId="0" xfId="3" applyFont="1"/>
    <xf numFmtId="0" fontId="12" fillId="0" borderId="0" xfId="3" applyFont="1"/>
    <xf numFmtId="0" fontId="12" fillId="0" borderId="0" xfId="3" applyFont="1" applyAlignment="1">
      <alignment horizontal="right"/>
    </xf>
    <xf numFmtId="0" fontId="11" fillId="0" borderId="0" xfId="3" applyFont="1"/>
    <xf numFmtId="0" fontId="12" fillId="0" borderId="0" xfId="3" applyFont="1" applyAlignment="1">
      <alignment horizontal="center"/>
    </xf>
    <xf numFmtId="0" fontId="18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/>
    </xf>
    <xf numFmtId="0" fontId="9" fillId="0" borderId="0" xfId="3" applyFont="1" applyBorder="1"/>
    <xf numFmtId="0" fontId="6" fillId="0" borderId="0" xfId="3" applyFont="1" applyBorder="1"/>
    <xf numFmtId="44" fontId="6" fillId="0" borderId="0" xfId="1" applyFont="1"/>
    <xf numFmtId="0" fontId="6" fillId="0" borderId="0" xfId="3" applyFont="1" applyAlignment="1">
      <alignment vertical="center"/>
    </xf>
    <xf numFmtId="0" fontId="6" fillId="0" borderId="0" xfId="3" applyAlignment="1">
      <alignment vertical="center"/>
    </xf>
    <xf numFmtId="44" fontId="6" fillId="0" borderId="0" xfId="1" applyFont="1" applyAlignment="1">
      <alignment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/>
    </xf>
    <xf numFmtId="0" fontId="5" fillId="0" borderId="0" xfId="30" applyBorder="1"/>
    <xf numFmtId="0" fontId="5" fillId="0" borderId="0" xfId="30"/>
    <xf numFmtId="0" fontId="20" fillId="0" borderId="0" xfId="30" applyFont="1"/>
    <xf numFmtId="0" fontId="11" fillId="2" borderId="1" xfId="30" applyFont="1" applyFill="1" applyBorder="1" applyAlignment="1">
      <alignment horizontal="center" wrapText="1"/>
    </xf>
    <xf numFmtId="0" fontId="11" fillId="2" borderId="1" xfId="30" applyFont="1" applyFill="1" applyBorder="1" applyAlignment="1">
      <alignment horizontal="center" vertical="center"/>
    </xf>
    <xf numFmtId="0" fontId="5" fillId="0" borderId="0" xfId="30" applyFont="1"/>
    <xf numFmtId="0" fontId="8" fillId="0" borderId="1" xfId="30" applyFont="1" applyBorder="1" applyAlignment="1">
      <alignment horizontal="left"/>
    </xf>
    <xf numFmtId="0" fontId="8" fillId="0" borderId="1" xfId="3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44" fontId="19" fillId="0" borderId="1" xfId="30" applyNumberFormat="1" applyFont="1" applyBorder="1"/>
    <xf numFmtId="44" fontId="20" fillId="0" borderId="0" xfId="30" applyNumberFormat="1" applyFont="1"/>
    <xf numFmtId="0" fontId="11" fillId="2" borderId="1" xfId="30" applyFont="1" applyFill="1" applyBorder="1" applyAlignment="1">
      <alignment horizontal="center" vertical="center" wrapText="1"/>
    </xf>
    <xf numFmtId="0" fontId="10" fillId="0" borderId="0" xfId="30" applyFont="1"/>
    <xf numFmtId="0" fontId="8" fillId="0" borderId="1" xfId="30" applyFont="1" applyBorder="1" applyAlignment="1">
      <alignment horizontal="center" vertical="center"/>
    </xf>
    <xf numFmtId="0" fontId="7" fillId="0" borderId="0" xfId="30" applyFont="1" applyAlignment="1">
      <alignment horizontal="center"/>
    </xf>
    <xf numFmtId="0" fontId="13" fillId="0" borderId="0" xfId="30" applyFont="1" applyAlignment="1">
      <alignment horizontal="left"/>
    </xf>
    <xf numFmtId="0" fontId="14" fillId="0" borderId="0" xfId="30" applyFont="1" applyAlignment="1">
      <alignment horizontal="left"/>
    </xf>
    <xf numFmtId="0" fontId="7" fillId="0" borderId="0" xfId="30" applyFont="1" applyAlignment="1">
      <alignment horizontal="left"/>
    </xf>
    <xf numFmtId="0" fontId="17" fillId="0" borderId="0" xfId="30" applyFont="1" applyAlignment="1">
      <alignment horizontal="left"/>
    </xf>
    <xf numFmtId="0" fontId="10" fillId="0" borderId="0" xfId="30" applyFont="1" applyAlignment="1">
      <alignment horizontal="center"/>
    </xf>
    <xf numFmtId="0" fontId="18" fillId="0" borderId="0" xfId="30" applyFont="1" applyBorder="1"/>
    <xf numFmtId="0" fontId="9" fillId="0" borderId="0" xfId="30" applyFont="1"/>
    <xf numFmtId="0" fontId="12" fillId="0" borderId="0" xfId="30" applyFont="1"/>
    <xf numFmtId="0" fontId="12" fillId="0" borderId="0" xfId="30" applyFont="1" applyAlignment="1">
      <alignment horizontal="right"/>
    </xf>
    <xf numFmtId="0" fontId="11" fillId="0" borderId="0" xfId="30" applyFont="1"/>
    <xf numFmtId="0" fontId="12" fillId="0" borderId="0" xfId="30" applyFont="1" applyAlignment="1">
      <alignment horizontal="center"/>
    </xf>
    <xf numFmtId="0" fontId="18" fillId="0" borderId="0" xfId="30" applyFont="1" applyBorder="1" applyAlignment="1">
      <alignment horizontal="left"/>
    </xf>
    <xf numFmtId="0" fontId="8" fillId="0" borderId="0" xfId="30" applyFont="1" applyBorder="1" applyAlignment="1">
      <alignment horizontal="left"/>
    </xf>
    <xf numFmtId="0" fontId="9" fillId="0" borderId="0" xfId="30" applyFont="1" applyBorder="1"/>
    <xf numFmtId="0" fontId="5" fillId="0" borderId="0" xfId="30" applyFont="1" applyBorder="1"/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5" fillId="0" borderId="0" xfId="30" applyFont="1" applyAlignment="1">
      <alignment vertical="center"/>
    </xf>
    <xf numFmtId="0" fontId="5" fillId="0" borderId="0" xfId="30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44" fontId="8" fillId="0" borderId="1" xfId="2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3" applyBorder="1" applyAlignment="1">
      <alignment horizontal="center" vertical="center"/>
    </xf>
    <xf numFmtId="44" fontId="10" fillId="0" borderId="1" xfId="3" applyNumberFormat="1" applyFont="1" applyBorder="1" applyAlignment="1">
      <alignment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44" fontId="20" fillId="0" borderId="0" xfId="3" applyNumberFormat="1" applyFont="1" applyAlignment="1">
      <alignment vertical="center"/>
    </xf>
    <xf numFmtId="0" fontId="7" fillId="0" borderId="0" xfId="3" applyFont="1" applyAlignment="1">
      <alignment horizontal="center" vertical="center"/>
    </xf>
    <xf numFmtId="0" fontId="8" fillId="0" borderId="1" xfId="30" applyFont="1" applyBorder="1" applyAlignment="1">
      <alignment horizontal="left" vertical="center"/>
    </xf>
    <xf numFmtId="44" fontId="8" fillId="0" borderId="1" xfId="1" applyFont="1" applyBorder="1" applyAlignment="1">
      <alignment horizontal="center" vertical="center"/>
    </xf>
    <xf numFmtId="0" fontId="19" fillId="0" borderId="2" xfId="30" applyFont="1" applyBorder="1" applyAlignment="1">
      <alignment horizontal="center"/>
    </xf>
    <xf numFmtId="0" fontId="16" fillId="0" borderId="0" xfId="30" applyFont="1" applyAlignment="1">
      <alignment horizontal="left"/>
    </xf>
    <xf numFmtId="0" fontId="19" fillId="0" borderId="1" xfId="30" applyFont="1" applyBorder="1" applyAlignment="1">
      <alignment horizontal="center"/>
    </xf>
    <xf numFmtId="0" fontId="8" fillId="0" borderId="1" xfId="30" applyFont="1" applyFill="1" applyBorder="1" applyAlignment="1">
      <alignment horizontal="center" vertical="center"/>
    </xf>
    <xf numFmtId="0" fontId="19" fillId="0" borderId="0" xfId="30" applyFont="1" applyAlignment="1">
      <alignment horizontal="center"/>
    </xf>
    <xf numFmtId="0" fontId="16" fillId="0" borderId="0" xfId="30" applyFont="1" applyAlignment="1">
      <alignment horizontal="left"/>
    </xf>
    <xf numFmtId="0" fontId="5" fillId="0" borderId="0" xfId="30" applyFont="1" applyBorder="1" applyAlignment="1">
      <alignment vertical="center"/>
    </xf>
    <xf numFmtId="0" fontId="19" fillId="0" borderId="4" xfId="30" applyFont="1" applyBorder="1" applyAlignment="1"/>
    <xf numFmtId="0" fontId="19" fillId="0" borderId="2" xfId="30" applyFont="1" applyBorder="1" applyAlignment="1"/>
    <xf numFmtId="0" fontId="19" fillId="0" borderId="0" xfId="30" applyFont="1" applyBorder="1" applyAlignment="1"/>
    <xf numFmtId="0" fontId="19" fillId="0" borderId="0" xfId="30" applyFont="1" applyBorder="1" applyAlignment="1">
      <alignment vertical="center" wrapText="1"/>
    </xf>
    <xf numFmtId="0" fontId="16" fillId="0" borderId="0" xfId="30" applyFont="1" applyAlignment="1">
      <alignment horizontal="left"/>
    </xf>
    <xf numFmtId="0" fontId="19" fillId="0" borderId="1" xfId="30" applyFont="1" applyBorder="1" applyAlignment="1">
      <alignment horizontal="center"/>
    </xf>
    <xf numFmtId="0" fontId="19" fillId="0" borderId="0" xfId="30" applyFont="1" applyAlignment="1">
      <alignment horizontal="center"/>
    </xf>
    <xf numFmtId="0" fontId="8" fillId="0" borderId="1" xfId="30" applyFont="1" applyFill="1" applyBorder="1" applyAlignment="1">
      <alignment horizontal="left" vertical="center"/>
    </xf>
    <xf numFmtId="44" fontId="5" fillId="0" borderId="0" xfId="30" applyNumberFormat="1"/>
    <xf numFmtId="0" fontId="5" fillId="0" borderId="0" xfId="30" applyBorder="1" applyAlignment="1">
      <alignment vertical="center"/>
    </xf>
    <xf numFmtId="44" fontId="8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30" applyFont="1" applyFill="1" applyBorder="1" applyAlignment="1">
      <alignment horizontal="center"/>
    </xf>
    <xf numFmtId="0" fontId="8" fillId="0" borderId="1" xfId="30" applyFont="1" applyFill="1" applyBorder="1" applyAlignment="1">
      <alignment horizontal="left"/>
    </xf>
    <xf numFmtId="0" fontId="5" fillId="0" borderId="0" xfId="30" applyFont="1" applyFill="1" applyAlignment="1"/>
    <xf numFmtId="0" fontId="5" fillId="0" borderId="0" xfId="30" applyFill="1" applyAlignment="1"/>
    <xf numFmtId="0" fontId="19" fillId="0" borderId="0" xfId="30" applyFont="1" applyAlignment="1">
      <alignment horizontal="center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19" fillId="0" borderId="4" xfId="30" applyFont="1" applyBorder="1" applyAlignment="1">
      <alignment vertical="center"/>
    </xf>
    <xf numFmtId="0" fontId="19" fillId="0" borderId="0" xfId="30" applyFont="1" applyBorder="1" applyAlignment="1">
      <alignment vertical="center"/>
    </xf>
    <xf numFmtId="0" fontId="19" fillId="0" borderId="2" xfId="30" applyFont="1" applyBorder="1" applyAlignment="1">
      <alignment vertical="center"/>
    </xf>
    <xf numFmtId="0" fontId="19" fillId="0" borderId="0" xfId="30" applyFont="1" applyAlignment="1">
      <alignment horizontal="center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5" fillId="0" borderId="1" xfId="30" applyNumberFormat="1" applyFont="1" applyFill="1" applyBorder="1" applyAlignment="1">
      <alignment horizontal="left" vertical="center" wrapText="1"/>
    </xf>
    <xf numFmtId="0" fontId="5" fillId="3" borderId="1" xfId="30" applyFont="1" applyFill="1" applyBorder="1" applyAlignment="1">
      <alignment horizontal="left"/>
    </xf>
    <xf numFmtId="0" fontId="5" fillId="3" borderId="1" xfId="30" applyNumberFormat="1" applyFont="1" applyFill="1" applyBorder="1" applyAlignment="1">
      <alignment horizontal="left"/>
    </xf>
    <xf numFmtId="0" fontId="5" fillId="0" borderId="0" xfId="30" applyNumberFormat="1"/>
    <xf numFmtId="4" fontId="5" fillId="0" borderId="0" xfId="30" applyNumberFormat="1"/>
    <xf numFmtId="0" fontId="25" fillId="0" borderId="6" xfId="0" applyFont="1" applyBorder="1" applyAlignment="1">
      <alignment horizontal="center" vertical="center" wrapText="1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19" fillId="0" borderId="0" xfId="30" applyFont="1" applyAlignment="1">
      <alignment horizontal="center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19" fillId="0" borderId="1" xfId="30" applyFont="1" applyBorder="1" applyAlignment="1">
      <alignment horizontal="center" vertical="center"/>
    </xf>
    <xf numFmtId="44" fontId="19" fillId="0" borderId="1" xfId="30" applyNumberFormat="1" applyFont="1" applyBorder="1" applyAlignment="1">
      <alignment vertical="center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19" fillId="0" borderId="1" xfId="30" applyFont="1" applyBorder="1" applyAlignment="1">
      <alignment horizontal="center" vertical="center"/>
    </xf>
    <xf numFmtId="0" fontId="19" fillId="0" borderId="0" xfId="30" applyFont="1" applyAlignment="1">
      <alignment horizontal="center" vertical="center"/>
    </xf>
    <xf numFmtId="0" fontId="20" fillId="0" borderId="0" xfId="30" applyFont="1" applyAlignment="1">
      <alignment vertical="center"/>
    </xf>
    <xf numFmtId="0" fontId="19" fillId="0" borderId="2" xfId="3" applyFont="1" applyBorder="1" applyAlignment="1">
      <alignment horizontal="left"/>
    </xf>
    <xf numFmtId="0" fontId="19" fillId="0" borderId="4" xfId="3" applyFont="1" applyBorder="1" applyAlignment="1">
      <alignment horizontal="left"/>
    </xf>
    <xf numFmtId="0" fontId="12" fillId="0" borderId="0" xfId="3" applyFont="1" applyAlignment="1">
      <alignment horizontal="left" vertical="center" wrapText="1"/>
    </xf>
    <xf numFmtId="0" fontId="16" fillId="0" borderId="0" xfId="3" applyFont="1" applyAlignment="1">
      <alignment horizontal="left"/>
    </xf>
    <xf numFmtId="0" fontId="11" fillId="0" borderId="0" xfId="3" applyFont="1" applyBorder="1" applyAlignment="1">
      <alignment horizontal="center"/>
    </xf>
    <xf numFmtId="0" fontId="19" fillId="0" borderId="2" xfId="3" applyFont="1" applyBorder="1" applyAlignment="1">
      <alignment horizontal="justify" wrapText="1"/>
    </xf>
    <xf numFmtId="0" fontId="19" fillId="0" borderId="2" xfId="3" applyFont="1" applyBorder="1" applyAlignment="1">
      <alignment horizontal="justify"/>
    </xf>
    <xf numFmtId="0" fontId="19" fillId="0" borderId="0" xfId="3" applyFont="1" applyAlignment="1">
      <alignment horizontal="center"/>
    </xf>
    <xf numFmtId="0" fontId="19" fillId="0" borderId="1" xfId="3" applyFont="1" applyBorder="1" applyAlignment="1">
      <alignment horizontal="left"/>
    </xf>
    <xf numFmtId="0" fontId="10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left" vertical="center"/>
    </xf>
    <xf numFmtId="0" fontId="10" fillId="0" borderId="3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6" fillId="0" borderId="0" xfId="30" applyFont="1" applyAlignment="1">
      <alignment horizontal="left"/>
    </xf>
    <xf numFmtId="0" fontId="11" fillId="0" borderId="0" xfId="30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9" fillId="0" borderId="3" xfId="30" applyFont="1" applyBorder="1" applyAlignment="1">
      <alignment horizontal="center"/>
    </xf>
    <xf numFmtId="0" fontId="19" fillId="0" borderId="2" xfId="30" applyFont="1" applyBorder="1" applyAlignment="1">
      <alignment horizontal="center"/>
    </xf>
    <xf numFmtId="0" fontId="19" fillId="0" borderId="2" xfId="30" applyFont="1" applyBorder="1" applyAlignment="1">
      <alignment horizontal="justify" vertical="center" wrapText="1"/>
    </xf>
    <xf numFmtId="0" fontId="19" fillId="0" borderId="2" xfId="30" applyFont="1" applyBorder="1" applyAlignment="1">
      <alignment horizontal="justify" vertical="center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left"/>
    </xf>
    <xf numFmtId="0" fontId="19" fillId="0" borderId="2" xfId="30" applyFont="1" applyBorder="1" applyAlignment="1">
      <alignment horizontal="left"/>
    </xf>
    <xf numFmtId="0" fontId="19" fillId="0" borderId="4" xfId="30" applyFont="1" applyBorder="1" applyAlignment="1">
      <alignment horizontal="left"/>
    </xf>
    <xf numFmtId="0" fontId="19" fillId="0" borderId="0" xfId="30" applyFont="1" applyAlignment="1">
      <alignment horizontal="center" vertical="center"/>
    </xf>
    <xf numFmtId="0" fontId="19" fillId="0" borderId="1" xfId="30" applyFont="1" applyBorder="1" applyAlignment="1">
      <alignment horizontal="left" vertical="center"/>
    </xf>
    <xf numFmtId="0" fontId="19" fillId="0" borderId="2" xfId="30" applyFont="1" applyBorder="1" applyAlignment="1">
      <alignment horizontal="left" vertical="center"/>
    </xf>
    <xf numFmtId="0" fontId="19" fillId="0" borderId="4" xfId="30" applyFont="1" applyBorder="1" applyAlignment="1">
      <alignment horizontal="left" vertical="center"/>
    </xf>
    <xf numFmtId="0" fontId="16" fillId="0" borderId="0" xfId="30" applyFont="1" applyAlignment="1">
      <alignment horizontal="left" vertical="center" wrapText="1"/>
    </xf>
    <xf numFmtId="0" fontId="19" fillId="0" borderId="2" xfId="30" applyFont="1" applyBorder="1" applyAlignment="1">
      <alignment horizontal="left" vertical="center" wrapText="1"/>
    </xf>
    <xf numFmtId="0" fontId="19" fillId="0" borderId="1" xfId="30" applyFont="1" applyBorder="1" applyAlignment="1">
      <alignment horizontal="center"/>
    </xf>
    <xf numFmtId="0" fontId="19" fillId="0" borderId="1" xfId="30" applyFont="1" applyBorder="1" applyAlignment="1">
      <alignment horizontal="center" vertical="center"/>
    </xf>
  </cellXfs>
  <cellStyles count="37">
    <cellStyle name="Encabezado 1 2" xfId="11" xr:uid="{00000000-0005-0000-0000-000000000000}"/>
    <cellStyle name="Euro" xfId="12" xr:uid="{00000000-0005-0000-0000-000001000000}"/>
    <cellStyle name="Millares 2" xfId="4" xr:uid="{00000000-0005-0000-0000-000002000000}"/>
    <cellStyle name="Moneda" xfId="1" builtinId="4"/>
    <cellStyle name="Moneda 10" xfId="36" xr:uid="{00000000-0005-0000-0000-000004000000}"/>
    <cellStyle name="Moneda 2" xfId="2" xr:uid="{00000000-0005-0000-0000-000005000000}"/>
    <cellStyle name="Moneda 2 2" xfId="20" xr:uid="{00000000-0005-0000-0000-000006000000}"/>
    <cellStyle name="Moneda 2 3" xfId="24" xr:uid="{00000000-0005-0000-0000-000007000000}"/>
    <cellStyle name="Moneda 2 4" xfId="13" xr:uid="{00000000-0005-0000-0000-000008000000}"/>
    <cellStyle name="Moneda 3" xfId="10" xr:uid="{00000000-0005-0000-0000-000009000000}"/>
    <cellStyle name="Moneda 4" xfId="15" xr:uid="{00000000-0005-0000-0000-00000A000000}"/>
    <cellStyle name="Moneda 5" xfId="19" xr:uid="{00000000-0005-0000-0000-00000B000000}"/>
    <cellStyle name="Moneda 6" xfId="25" xr:uid="{00000000-0005-0000-0000-00000C000000}"/>
    <cellStyle name="Moneda 7" xfId="28" xr:uid="{00000000-0005-0000-0000-00000D000000}"/>
    <cellStyle name="Moneda 8" xfId="5" xr:uid="{00000000-0005-0000-0000-00000E000000}"/>
    <cellStyle name="Moneda 9" xfId="32" xr:uid="{00000000-0005-0000-0000-00000F000000}"/>
    <cellStyle name="Normal" xfId="0" builtinId="0"/>
    <cellStyle name="Normal 2" xfId="3" xr:uid="{00000000-0005-0000-0000-000011000000}"/>
    <cellStyle name="Normal 2 2" xfId="21" xr:uid="{00000000-0005-0000-0000-000012000000}"/>
    <cellStyle name="Normal 2 3" xfId="22" xr:uid="{00000000-0005-0000-0000-000013000000}"/>
    <cellStyle name="Normal 2 3 2" xfId="33" xr:uid="{00000000-0005-0000-0000-000014000000}"/>
    <cellStyle name="Normal 2 3 3" xfId="35" xr:uid="{00000000-0005-0000-0000-000015000000}"/>
    <cellStyle name="Normal 2 4" xfId="26" xr:uid="{00000000-0005-0000-0000-000016000000}"/>
    <cellStyle name="Normal 2 5" xfId="29" xr:uid="{00000000-0005-0000-0000-000017000000}"/>
    <cellStyle name="Normal 3" xfId="7" xr:uid="{00000000-0005-0000-0000-000018000000}"/>
    <cellStyle name="Normal 3 2" xfId="9" xr:uid="{00000000-0005-0000-0000-000019000000}"/>
    <cellStyle name="Normal 3 2 2" xfId="23" xr:uid="{00000000-0005-0000-0000-00001A000000}"/>
    <cellStyle name="Normal 3 2 3" xfId="27" xr:uid="{00000000-0005-0000-0000-00001B000000}"/>
    <cellStyle name="Normal 3 3" xfId="18" xr:uid="{00000000-0005-0000-0000-00001C000000}"/>
    <cellStyle name="Normal 4" xfId="8" xr:uid="{00000000-0005-0000-0000-00001D000000}"/>
    <cellStyle name="Normal 5" xfId="14" xr:uid="{00000000-0005-0000-0000-00001E000000}"/>
    <cellStyle name="Normal 6" xfId="17" xr:uid="{00000000-0005-0000-0000-00001F000000}"/>
    <cellStyle name="Normal 7" xfId="30" xr:uid="{00000000-0005-0000-0000-000020000000}"/>
    <cellStyle name="Normal 7 2" xfId="34" xr:uid="{00000000-0005-0000-0000-000021000000}"/>
    <cellStyle name="Normal 8" xfId="31" xr:uid="{00000000-0005-0000-0000-000022000000}"/>
    <cellStyle name="Porcentaje 2" xfId="16" xr:uid="{00000000-0005-0000-0000-000023000000}"/>
    <cellStyle name="Porcentaje 3" xfId="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image004.png@01D4E3EE.6997E1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1005190</xdr:colOff>
      <xdr:row>48</xdr:row>
      <xdr:rowOff>131725</xdr:rowOff>
    </xdr:from>
    <xdr:to>
      <xdr:col>1</xdr:col>
      <xdr:colOff>3091165</xdr:colOff>
      <xdr:row>55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986265" y="9142375"/>
          <a:ext cx="2085975" cy="10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0</xdr:colOff>
      <xdr:row>42</xdr:row>
      <xdr:rowOff>35520</xdr:rowOff>
    </xdr:from>
    <xdr:to>
      <xdr:col>1</xdr:col>
      <xdr:colOff>1452865</xdr:colOff>
      <xdr:row>47</xdr:row>
      <xdr:rowOff>98405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8074620"/>
          <a:ext cx="2433940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66675</xdr:colOff>
      <xdr:row>36</xdr:row>
      <xdr:rowOff>0</xdr:rowOff>
    </xdr:from>
    <xdr:to>
      <xdr:col>1</xdr:col>
      <xdr:colOff>1252904</xdr:colOff>
      <xdr:row>40</xdr:row>
      <xdr:rowOff>69861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6675" y="6734175"/>
          <a:ext cx="2167304" cy="91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Nayib Armando Bukele Ortez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2872090</xdr:colOff>
      <xdr:row>36</xdr:row>
      <xdr:rowOff>0</xdr:rowOff>
    </xdr:from>
    <xdr:to>
      <xdr:col>3</xdr:col>
      <xdr:colOff>832562</xdr:colOff>
      <xdr:row>40</xdr:row>
      <xdr:rowOff>50811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53165" y="6734175"/>
          <a:ext cx="2113372" cy="89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Jaime Alberto Recinos Crespín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2948290</xdr:colOff>
      <xdr:row>42</xdr:row>
      <xdr:rowOff>35520</xdr:rowOff>
    </xdr:from>
    <xdr:to>
      <xdr:col>3</xdr:col>
      <xdr:colOff>823037</xdr:colOff>
      <xdr:row>47</xdr:row>
      <xdr:rowOff>98405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29365" y="8074620"/>
          <a:ext cx="2027647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38</xdr:row>
      <xdr:rowOff>66675</xdr:rowOff>
    </xdr:from>
    <xdr:to>
      <xdr:col>1</xdr:col>
      <xdr:colOff>3152775</xdr:colOff>
      <xdr:row>44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5152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34</xdr:row>
      <xdr:rowOff>9525</xdr:rowOff>
    </xdr:from>
    <xdr:to>
      <xdr:col>1</xdr:col>
      <xdr:colOff>1552575</xdr:colOff>
      <xdr:row>38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5341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34</xdr:row>
      <xdr:rowOff>19050</xdr:rowOff>
    </xdr:from>
    <xdr:to>
      <xdr:col>4</xdr:col>
      <xdr:colOff>1114425</xdr:colOff>
      <xdr:row>38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543675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40</xdr:row>
      <xdr:rowOff>66675</xdr:rowOff>
    </xdr:from>
    <xdr:to>
      <xdr:col>1</xdr:col>
      <xdr:colOff>3152775</xdr:colOff>
      <xdr:row>46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1056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36</xdr:row>
      <xdr:rowOff>9525</xdr:rowOff>
    </xdr:from>
    <xdr:to>
      <xdr:col>1</xdr:col>
      <xdr:colOff>1552575</xdr:colOff>
      <xdr:row>40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1245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36</xdr:row>
      <xdr:rowOff>19050</xdr:rowOff>
    </xdr:from>
    <xdr:to>
      <xdr:col>4</xdr:col>
      <xdr:colOff>1114425</xdr:colOff>
      <xdr:row>40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134100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56</xdr:row>
      <xdr:rowOff>66675</xdr:rowOff>
    </xdr:from>
    <xdr:to>
      <xdr:col>1</xdr:col>
      <xdr:colOff>3152775</xdr:colOff>
      <xdr:row>62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69818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52</xdr:row>
      <xdr:rowOff>9525</xdr:rowOff>
    </xdr:from>
    <xdr:to>
      <xdr:col>1</xdr:col>
      <xdr:colOff>1552575</xdr:colOff>
      <xdr:row>56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0007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52</xdr:row>
      <xdr:rowOff>19050</xdr:rowOff>
    </xdr:from>
    <xdr:to>
      <xdr:col>4</xdr:col>
      <xdr:colOff>1114425</xdr:colOff>
      <xdr:row>56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010275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1075947</xdr:colOff>
      <xdr:row>43</xdr:row>
      <xdr:rowOff>107232</xdr:rowOff>
    </xdr:from>
    <xdr:to>
      <xdr:col>1</xdr:col>
      <xdr:colOff>3161922</xdr:colOff>
      <xdr:row>49</xdr:row>
      <xdr:rowOff>146957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2057022" y="8765457"/>
          <a:ext cx="2085975" cy="101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180975</xdr:colOff>
      <xdr:row>37</xdr:row>
      <xdr:rowOff>145737</xdr:rowOff>
    </xdr:from>
    <xdr:to>
      <xdr:col>1</xdr:col>
      <xdr:colOff>1523622</xdr:colOff>
      <xdr:row>43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180975" y="7851462"/>
          <a:ext cx="2323722" cy="80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247649</xdr:colOff>
      <xdr:row>31</xdr:row>
      <xdr:rowOff>28575</xdr:rowOff>
    </xdr:from>
    <xdr:to>
      <xdr:col>1</xdr:col>
      <xdr:colOff>1676399</xdr:colOff>
      <xdr:row>35</xdr:row>
      <xdr:rowOff>41286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247649" y="6648450"/>
          <a:ext cx="2409825" cy="92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Ernesto Luis Muyshondt García Prieto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2942847</xdr:colOff>
      <xdr:row>31</xdr:row>
      <xdr:rowOff>28575</xdr:rowOff>
    </xdr:from>
    <xdr:to>
      <xdr:col>3</xdr:col>
      <xdr:colOff>914205</xdr:colOff>
      <xdr:row>35</xdr:row>
      <xdr:rowOff>22236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3923922" y="6648450"/>
          <a:ext cx="2124258" cy="908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  Fidel Ernesto Fuentes Calderón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3019047</xdr:colOff>
      <xdr:row>37</xdr:row>
      <xdr:rowOff>145737</xdr:rowOff>
    </xdr:from>
    <xdr:to>
      <xdr:col>3</xdr:col>
      <xdr:colOff>904680</xdr:colOff>
      <xdr:row>43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4000122" y="7851462"/>
          <a:ext cx="2038533" cy="80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62</xdr:row>
      <xdr:rowOff>66675</xdr:rowOff>
    </xdr:from>
    <xdr:to>
      <xdr:col>1</xdr:col>
      <xdr:colOff>3152775</xdr:colOff>
      <xdr:row>68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42950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58</xdr:row>
      <xdr:rowOff>9525</xdr:rowOff>
    </xdr:from>
    <xdr:to>
      <xdr:col>1</xdr:col>
      <xdr:colOff>1552575</xdr:colOff>
      <xdr:row>62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44842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58</xdr:row>
      <xdr:rowOff>19050</xdr:rowOff>
    </xdr:from>
    <xdr:to>
      <xdr:col>4</xdr:col>
      <xdr:colOff>1114425</xdr:colOff>
      <xdr:row>62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457950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36</xdr:row>
      <xdr:rowOff>66675</xdr:rowOff>
    </xdr:from>
    <xdr:to>
      <xdr:col>1</xdr:col>
      <xdr:colOff>3152775</xdr:colOff>
      <xdr:row>42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7914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32</xdr:row>
      <xdr:rowOff>9525</xdr:rowOff>
    </xdr:from>
    <xdr:to>
      <xdr:col>1</xdr:col>
      <xdr:colOff>1552575</xdr:colOff>
      <xdr:row>36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8103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32</xdr:row>
      <xdr:rowOff>19050</xdr:rowOff>
    </xdr:from>
    <xdr:to>
      <xdr:col>4</xdr:col>
      <xdr:colOff>1114425</xdr:colOff>
      <xdr:row>36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819900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31</xdr:row>
      <xdr:rowOff>66675</xdr:rowOff>
    </xdr:from>
    <xdr:to>
      <xdr:col>1</xdr:col>
      <xdr:colOff>3152775</xdr:colOff>
      <xdr:row>37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16280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27</xdr:row>
      <xdr:rowOff>9525</xdr:rowOff>
    </xdr:from>
    <xdr:to>
      <xdr:col>1</xdr:col>
      <xdr:colOff>1552575</xdr:colOff>
      <xdr:row>31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18172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27</xdr:row>
      <xdr:rowOff>19050</xdr:rowOff>
    </xdr:from>
    <xdr:to>
      <xdr:col>4</xdr:col>
      <xdr:colOff>1114425</xdr:colOff>
      <xdr:row>31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191250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31</xdr:row>
      <xdr:rowOff>66675</xdr:rowOff>
    </xdr:from>
    <xdr:to>
      <xdr:col>1</xdr:col>
      <xdr:colOff>3152775</xdr:colOff>
      <xdr:row>37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63722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27</xdr:row>
      <xdr:rowOff>9525</xdr:rowOff>
    </xdr:from>
    <xdr:to>
      <xdr:col>1</xdr:col>
      <xdr:colOff>1552575</xdr:colOff>
      <xdr:row>31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53911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27</xdr:row>
      <xdr:rowOff>19050</xdr:rowOff>
    </xdr:from>
    <xdr:to>
      <xdr:col>4</xdr:col>
      <xdr:colOff>1114425</xdr:colOff>
      <xdr:row>31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5400675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50</xdr:row>
      <xdr:rowOff>66675</xdr:rowOff>
    </xdr:from>
    <xdr:to>
      <xdr:col>1</xdr:col>
      <xdr:colOff>3152775</xdr:colOff>
      <xdr:row>56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8962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46</xdr:row>
      <xdr:rowOff>9525</xdr:rowOff>
    </xdr:from>
    <xdr:to>
      <xdr:col>1</xdr:col>
      <xdr:colOff>1552575</xdr:colOff>
      <xdr:row>50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9151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46</xdr:row>
      <xdr:rowOff>19050</xdr:rowOff>
    </xdr:from>
    <xdr:to>
      <xdr:col>4</xdr:col>
      <xdr:colOff>1114425</xdr:colOff>
      <xdr:row>50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92467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1075947</xdr:colOff>
      <xdr:row>40</xdr:row>
      <xdr:rowOff>107232</xdr:rowOff>
    </xdr:from>
    <xdr:to>
      <xdr:col>1</xdr:col>
      <xdr:colOff>3161922</xdr:colOff>
      <xdr:row>46</xdr:row>
      <xdr:rowOff>146957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057022" y="7860582"/>
          <a:ext cx="2085975" cy="101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180975</xdr:colOff>
      <xdr:row>34</xdr:row>
      <xdr:rowOff>145737</xdr:rowOff>
    </xdr:from>
    <xdr:to>
      <xdr:col>1</xdr:col>
      <xdr:colOff>1523622</xdr:colOff>
      <xdr:row>40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80975" y="6946587"/>
          <a:ext cx="2323722" cy="80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247649</xdr:colOff>
      <xdr:row>28</xdr:row>
      <xdr:rowOff>28575</xdr:rowOff>
    </xdr:from>
    <xdr:to>
      <xdr:col>1</xdr:col>
      <xdr:colOff>1676399</xdr:colOff>
      <xdr:row>32</xdr:row>
      <xdr:rowOff>41286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247649" y="5743575"/>
          <a:ext cx="2409825" cy="92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Ernesto Luis Muyshondt García Prieto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2942847</xdr:colOff>
      <xdr:row>28</xdr:row>
      <xdr:rowOff>28575</xdr:rowOff>
    </xdr:from>
    <xdr:to>
      <xdr:col>3</xdr:col>
      <xdr:colOff>914205</xdr:colOff>
      <xdr:row>32</xdr:row>
      <xdr:rowOff>22236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3923922" y="5743575"/>
          <a:ext cx="2124258" cy="908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  Fidel Ernesto Fuentes Calderón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3019047</xdr:colOff>
      <xdr:row>34</xdr:row>
      <xdr:rowOff>145737</xdr:rowOff>
    </xdr:from>
    <xdr:to>
      <xdr:col>3</xdr:col>
      <xdr:colOff>904680</xdr:colOff>
      <xdr:row>40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4000122" y="6946587"/>
          <a:ext cx="2038533" cy="80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40</xdr:row>
      <xdr:rowOff>66675</xdr:rowOff>
    </xdr:from>
    <xdr:to>
      <xdr:col>1</xdr:col>
      <xdr:colOff>3152775</xdr:colOff>
      <xdr:row>46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2580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36</xdr:row>
      <xdr:rowOff>9525</xdr:rowOff>
    </xdr:from>
    <xdr:to>
      <xdr:col>1</xdr:col>
      <xdr:colOff>1552575</xdr:colOff>
      <xdr:row>40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2769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36</xdr:row>
      <xdr:rowOff>19050</xdr:rowOff>
    </xdr:from>
    <xdr:to>
      <xdr:col>4</xdr:col>
      <xdr:colOff>1114425</xdr:colOff>
      <xdr:row>40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28650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1075947</xdr:colOff>
      <xdr:row>47</xdr:row>
      <xdr:rowOff>107232</xdr:rowOff>
    </xdr:from>
    <xdr:to>
      <xdr:col>1</xdr:col>
      <xdr:colOff>3161922</xdr:colOff>
      <xdr:row>53</xdr:row>
      <xdr:rowOff>146957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057022" y="7993932"/>
          <a:ext cx="2085975" cy="101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180975</xdr:colOff>
      <xdr:row>41</xdr:row>
      <xdr:rowOff>145737</xdr:rowOff>
    </xdr:from>
    <xdr:to>
      <xdr:col>1</xdr:col>
      <xdr:colOff>1523622</xdr:colOff>
      <xdr:row>47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80975" y="7079937"/>
          <a:ext cx="2323722" cy="80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247649</xdr:colOff>
      <xdr:row>35</xdr:row>
      <xdr:rowOff>28575</xdr:rowOff>
    </xdr:from>
    <xdr:to>
      <xdr:col>1</xdr:col>
      <xdr:colOff>1676399</xdr:colOff>
      <xdr:row>39</xdr:row>
      <xdr:rowOff>41286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247649" y="5876925"/>
          <a:ext cx="2409825" cy="92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Ernesto Luis Muyshondt García Prieto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2942847</xdr:colOff>
      <xdr:row>35</xdr:row>
      <xdr:rowOff>28575</xdr:rowOff>
    </xdr:from>
    <xdr:to>
      <xdr:col>3</xdr:col>
      <xdr:colOff>914205</xdr:colOff>
      <xdr:row>39</xdr:row>
      <xdr:rowOff>22236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3923922" y="5876925"/>
          <a:ext cx="2124258" cy="908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  Fidel Ernesto Fuentes Calderón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3019047</xdr:colOff>
      <xdr:row>41</xdr:row>
      <xdr:rowOff>145737</xdr:rowOff>
    </xdr:from>
    <xdr:to>
      <xdr:col>3</xdr:col>
      <xdr:colOff>904680</xdr:colOff>
      <xdr:row>47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4000122" y="7079937"/>
          <a:ext cx="2038533" cy="80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  <xdr:twoCellAnchor>
    <xdr:from>
      <xdr:col>6</xdr:col>
      <xdr:colOff>447675</xdr:colOff>
      <xdr:row>16</xdr:row>
      <xdr:rowOff>38100</xdr:rowOff>
    </xdr:from>
    <xdr:to>
      <xdr:col>9</xdr:col>
      <xdr:colOff>466725</xdr:colOff>
      <xdr:row>32</xdr:row>
      <xdr:rowOff>76200</xdr:rowOff>
    </xdr:to>
    <xdr:pic>
      <xdr:nvPicPr>
        <xdr:cNvPr id="9" name="Imagen 2" descr="cid:image004.png@01D4E3EE.6997E1B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057525"/>
          <a:ext cx="230505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45</xdr:row>
      <xdr:rowOff>66675</xdr:rowOff>
    </xdr:from>
    <xdr:to>
      <xdr:col>1</xdr:col>
      <xdr:colOff>3152775</xdr:colOff>
      <xdr:row>51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77240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41</xdr:row>
      <xdr:rowOff>9525</xdr:rowOff>
    </xdr:from>
    <xdr:to>
      <xdr:col>1</xdr:col>
      <xdr:colOff>1552575</xdr:colOff>
      <xdr:row>45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79132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41</xdr:row>
      <xdr:rowOff>19050</xdr:rowOff>
    </xdr:from>
    <xdr:to>
      <xdr:col>4</xdr:col>
      <xdr:colOff>1114425</xdr:colOff>
      <xdr:row>45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800850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1075947</xdr:colOff>
      <xdr:row>45</xdr:row>
      <xdr:rowOff>107232</xdr:rowOff>
    </xdr:from>
    <xdr:to>
      <xdr:col>1</xdr:col>
      <xdr:colOff>3161922</xdr:colOff>
      <xdr:row>51</xdr:row>
      <xdr:rowOff>146957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057022" y="9060732"/>
          <a:ext cx="2085975" cy="101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180975</xdr:colOff>
      <xdr:row>39</xdr:row>
      <xdr:rowOff>145737</xdr:rowOff>
    </xdr:from>
    <xdr:to>
      <xdr:col>1</xdr:col>
      <xdr:colOff>1523622</xdr:colOff>
      <xdr:row>45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80975" y="8146737"/>
          <a:ext cx="2323722" cy="80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247649</xdr:colOff>
      <xdr:row>33</xdr:row>
      <xdr:rowOff>28575</xdr:rowOff>
    </xdr:from>
    <xdr:to>
      <xdr:col>1</xdr:col>
      <xdr:colOff>1676399</xdr:colOff>
      <xdr:row>37</xdr:row>
      <xdr:rowOff>41286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247649" y="6943725"/>
          <a:ext cx="2409825" cy="92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Ernesto Luis Muyshondt García Prieto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2942847</xdr:colOff>
      <xdr:row>33</xdr:row>
      <xdr:rowOff>28575</xdr:rowOff>
    </xdr:from>
    <xdr:to>
      <xdr:col>3</xdr:col>
      <xdr:colOff>914205</xdr:colOff>
      <xdr:row>37</xdr:row>
      <xdr:rowOff>22236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923922" y="6943725"/>
          <a:ext cx="2124258" cy="908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  Fidel Ernesto Fuentes Calderón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3019047</xdr:colOff>
      <xdr:row>39</xdr:row>
      <xdr:rowOff>145737</xdr:rowOff>
    </xdr:from>
    <xdr:to>
      <xdr:col>3</xdr:col>
      <xdr:colOff>904680</xdr:colOff>
      <xdr:row>45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4000122" y="8146737"/>
          <a:ext cx="2038533" cy="80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39</xdr:row>
      <xdr:rowOff>66675</xdr:rowOff>
    </xdr:from>
    <xdr:to>
      <xdr:col>1</xdr:col>
      <xdr:colOff>3152775</xdr:colOff>
      <xdr:row>45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841057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35</xdr:row>
      <xdr:rowOff>9525</xdr:rowOff>
    </xdr:from>
    <xdr:to>
      <xdr:col>1</xdr:col>
      <xdr:colOff>1552575</xdr:colOff>
      <xdr:row>39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742950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35</xdr:row>
      <xdr:rowOff>19050</xdr:rowOff>
    </xdr:from>
    <xdr:to>
      <xdr:col>4</xdr:col>
      <xdr:colOff>1114425</xdr:colOff>
      <xdr:row>39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7439025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36</xdr:row>
      <xdr:rowOff>66675</xdr:rowOff>
    </xdr:from>
    <xdr:to>
      <xdr:col>1</xdr:col>
      <xdr:colOff>3152775</xdr:colOff>
      <xdr:row>42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5152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32</xdr:row>
      <xdr:rowOff>9525</xdr:rowOff>
    </xdr:from>
    <xdr:to>
      <xdr:col>1</xdr:col>
      <xdr:colOff>1552575</xdr:colOff>
      <xdr:row>36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5341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32</xdr:row>
      <xdr:rowOff>19050</xdr:rowOff>
    </xdr:from>
    <xdr:to>
      <xdr:col>4</xdr:col>
      <xdr:colOff>1114425</xdr:colOff>
      <xdr:row>36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543675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7"/>
  <sheetViews>
    <sheetView workbookViewId="0">
      <selection sqref="A1:A1048576"/>
    </sheetView>
  </sheetViews>
  <sheetFormatPr baseColWidth="10" defaultRowHeight="12.75" x14ac:dyDescent="0.2"/>
  <cols>
    <col min="1" max="1" width="9.140625" style="118" customWidth="1"/>
    <col min="2" max="2" width="92.42578125" style="32" customWidth="1"/>
    <col min="3" max="256" width="11.42578125" style="32"/>
    <col min="257" max="257" width="9.140625" style="32" customWidth="1"/>
    <col min="258" max="258" width="92.42578125" style="32" customWidth="1"/>
    <col min="259" max="512" width="11.42578125" style="32"/>
    <col min="513" max="513" width="9.140625" style="32" customWidth="1"/>
    <col min="514" max="514" width="92.42578125" style="32" customWidth="1"/>
    <col min="515" max="768" width="11.42578125" style="32"/>
    <col min="769" max="769" width="9.140625" style="32" customWidth="1"/>
    <col min="770" max="770" width="92.42578125" style="32" customWidth="1"/>
    <col min="771" max="1024" width="11.42578125" style="32"/>
    <col min="1025" max="1025" width="9.140625" style="32" customWidth="1"/>
    <col min="1026" max="1026" width="92.42578125" style="32" customWidth="1"/>
    <col min="1027" max="1280" width="11.42578125" style="32"/>
    <col min="1281" max="1281" width="9.140625" style="32" customWidth="1"/>
    <col min="1282" max="1282" width="92.42578125" style="32" customWidth="1"/>
    <col min="1283" max="1536" width="11.42578125" style="32"/>
    <col min="1537" max="1537" width="9.140625" style="32" customWidth="1"/>
    <col min="1538" max="1538" width="92.42578125" style="32" customWidth="1"/>
    <col min="1539" max="1792" width="11.42578125" style="32"/>
    <col min="1793" max="1793" width="9.140625" style="32" customWidth="1"/>
    <col min="1794" max="1794" width="92.42578125" style="32" customWidth="1"/>
    <col min="1795" max="2048" width="11.42578125" style="32"/>
    <col min="2049" max="2049" width="9.140625" style="32" customWidth="1"/>
    <col min="2050" max="2050" width="92.42578125" style="32" customWidth="1"/>
    <col min="2051" max="2304" width="11.42578125" style="32"/>
    <col min="2305" max="2305" width="9.140625" style="32" customWidth="1"/>
    <col min="2306" max="2306" width="92.42578125" style="32" customWidth="1"/>
    <col min="2307" max="2560" width="11.42578125" style="32"/>
    <col min="2561" max="2561" width="9.140625" style="32" customWidth="1"/>
    <col min="2562" max="2562" width="92.42578125" style="32" customWidth="1"/>
    <col min="2563" max="2816" width="11.42578125" style="32"/>
    <col min="2817" max="2817" width="9.140625" style="32" customWidth="1"/>
    <col min="2818" max="2818" width="92.42578125" style="32" customWidth="1"/>
    <col min="2819" max="3072" width="11.42578125" style="32"/>
    <col min="3073" max="3073" width="9.140625" style="32" customWidth="1"/>
    <col min="3074" max="3074" width="92.42578125" style="32" customWidth="1"/>
    <col min="3075" max="3328" width="11.42578125" style="32"/>
    <col min="3329" max="3329" width="9.140625" style="32" customWidth="1"/>
    <col min="3330" max="3330" width="92.42578125" style="32" customWidth="1"/>
    <col min="3331" max="3584" width="11.42578125" style="32"/>
    <col min="3585" max="3585" width="9.140625" style="32" customWidth="1"/>
    <col min="3586" max="3586" width="92.42578125" style="32" customWidth="1"/>
    <col min="3587" max="3840" width="11.42578125" style="32"/>
    <col min="3841" max="3841" width="9.140625" style="32" customWidth="1"/>
    <col min="3842" max="3842" width="92.42578125" style="32" customWidth="1"/>
    <col min="3843" max="4096" width="11.42578125" style="32"/>
    <col min="4097" max="4097" width="9.140625" style="32" customWidth="1"/>
    <col min="4098" max="4098" width="92.42578125" style="32" customWidth="1"/>
    <col min="4099" max="4352" width="11.42578125" style="32"/>
    <col min="4353" max="4353" width="9.140625" style="32" customWidth="1"/>
    <col min="4354" max="4354" width="92.42578125" style="32" customWidth="1"/>
    <col min="4355" max="4608" width="11.42578125" style="32"/>
    <col min="4609" max="4609" width="9.140625" style="32" customWidth="1"/>
    <col min="4610" max="4610" width="92.42578125" style="32" customWidth="1"/>
    <col min="4611" max="4864" width="11.42578125" style="32"/>
    <col min="4865" max="4865" width="9.140625" style="32" customWidth="1"/>
    <col min="4866" max="4866" width="92.42578125" style="32" customWidth="1"/>
    <col min="4867" max="5120" width="11.42578125" style="32"/>
    <col min="5121" max="5121" width="9.140625" style="32" customWidth="1"/>
    <col min="5122" max="5122" width="92.42578125" style="32" customWidth="1"/>
    <col min="5123" max="5376" width="11.42578125" style="32"/>
    <col min="5377" max="5377" width="9.140625" style="32" customWidth="1"/>
    <col min="5378" max="5378" width="92.42578125" style="32" customWidth="1"/>
    <col min="5379" max="5632" width="11.42578125" style="32"/>
    <col min="5633" max="5633" width="9.140625" style="32" customWidth="1"/>
    <col min="5634" max="5634" width="92.42578125" style="32" customWidth="1"/>
    <col min="5635" max="5888" width="11.42578125" style="32"/>
    <col min="5889" max="5889" width="9.140625" style="32" customWidth="1"/>
    <col min="5890" max="5890" width="92.42578125" style="32" customWidth="1"/>
    <col min="5891" max="6144" width="11.42578125" style="32"/>
    <col min="6145" max="6145" width="9.140625" style="32" customWidth="1"/>
    <col min="6146" max="6146" width="92.42578125" style="32" customWidth="1"/>
    <col min="6147" max="6400" width="11.42578125" style="32"/>
    <col min="6401" max="6401" width="9.140625" style="32" customWidth="1"/>
    <col min="6402" max="6402" width="92.42578125" style="32" customWidth="1"/>
    <col min="6403" max="6656" width="11.42578125" style="32"/>
    <col min="6657" max="6657" width="9.140625" style="32" customWidth="1"/>
    <col min="6658" max="6658" width="92.42578125" style="32" customWidth="1"/>
    <col min="6659" max="6912" width="11.42578125" style="32"/>
    <col min="6913" max="6913" width="9.140625" style="32" customWidth="1"/>
    <col min="6914" max="6914" width="92.42578125" style="32" customWidth="1"/>
    <col min="6915" max="7168" width="11.42578125" style="32"/>
    <col min="7169" max="7169" width="9.140625" style="32" customWidth="1"/>
    <col min="7170" max="7170" width="92.42578125" style="32" customWidth="1"/>
    <col min="7171" max="7424" width="11.42578125" style="32"/>
    <col min="7425" max="7425" width="9.140625" style="32" customWidth="1"/>
    <col min="7426" max="7426" width="92.42578125" style="32" customWidth="1"/>
    <col min="7427" max="7680" width="11.42578125" style="32"/>
    <col min="7681" max="7681" width="9.140625" style="32" customWidth="1"/>
    <col min="7682" max="7682" width="92.42578125" style="32" customWidth="1"/>
    <col min="7683" max="7936" width="11.42578125" style="32"/>
    <col min="7937" max="7937" width="9.140625" style="32" customWidth="1"/>
    <col min="7938" max="7938" width="92.42578125" style="32" customWidth="1"/>
    <col min="7939" max="8192" width="11.42578125" style="32"/>
    <col min="8193" max="8193" width="9.140625" style="32" customWidth="1"/>
    <col min="8194" max="8194" width="92.42578125" style="32" customWidth="1"/>
    <col min="8195" max="8448" width="11.42578125" style="32"/>
    <col min="8449" max="8449" width="9.140625" style="32" customWidth="1"/>
    <col min="8450" max="8450" width="92.42578125" style="32" customWidth="1"/>
    <col min="8451" max="8704" width="11.42578125" style="32"/>
    <col min="8705" max="8705" width="9.140625" style="32" customWidth="1"/>
    <col min="8706" max="8706" width="92.42578125" style="32" customWidth="1"/>
    <col min="8707" max="8960" width="11.42578125" style="32"/>
    <col min="8961" max="8961" width="9.140625" style="32" customWidth="1"/>
    <col min="8962" max="8962" width="92.42578125" style="32" customWidth="1"/>
    <col min="8963" max="9216" width="11.42578125" style="32"/>
    <col min="9217" max="9217" width="9.140625" style="32" customWidth="1"/>
    <col min="9218" max="9218" width="92.42578125" style="32" customWidth="1"/>
    <col min="9219" max="9472" width="11.42578125" style="32"/>
    <col min="9473" max="9473" width="9.140625" style="32" customWidth="1"/>
    <col min="9474" max="9474" width="92.42578125" style="32" customWidth="1"/>
    <col min="9475" max="9728" width="11.42578125" style="32"/>
    <col min="9729" max="9729" width="9.140625" style="32" customWidth="1"/>
    <col min="9730" max="9730" width="92.42578125" style="32" customWidth="1"/>
    <col min="9731" max="9984" width="11.42578125" style="32"/>
    <col min="9985" max="9985" width="9.140625" style="32" customWidth="1"/>
    <col min="9986" max="9986" width="92.42578125" style="32" customWidth="1"/>
    <col min="9987" max="10240" width="11.42578125" style="32"/>
    <col min="10241" max="10241" width="9.140625" style="32" customWidth="1"/>
    <col min="10242" max="10242" width="92.42578125" style="32" customWidth="1"/>
    <col min="10243" max="10496" width="11.42578125" style="32"/>
    <col min="10497" max="10497" width="9.140625" style="32" customWidth="1"/>
    <col min="10498" max="10498" width="92.42578125" style="32" customWidth="1"/>
    <col min="10499" max="10752" width="11.42578125" style="32"/>
    <col min="10753" max="10753" width="9.140625" style="32" customWidth="1"/>
    <col min="10754" max="10754" width="92.42578125" style="32" customWidth="1"/>
    <col min="10755" max="11008" width="11.42578125" style="32"/>
    <col min="11009" max="11009" width="9.140625" style="32" customWidth="1"/>
    <col min="11010" max="11010" width="92.42578125" style="32" customWidth="1"/>
    <col min="11011" max="11264" width="11.42578125" style="32"/>
    <col min="11265" max="11265" width="9.140625" style="32" customWidth="1"/>
    <col min="11266" max="11266" width="92.42578125" style="32" customWidth="1"/>
    <col min="11267" max="11520" width="11.42578125" style="32"/>
    <col min="11521" max="11521" width="9.140625" style="32" customWidth="1"/>
    <col min="11522" max="11522" width="92.42578125" style="32" customWidth="1"/>
    <col min="11523" max="11776" width="11.42578125" style="32"/>
    <col min="11777" max="11777" width="9.140625" style="32" customWidth="1"/>
    <col min="11778" max="11778" width="92.42578125" style="32" customWidth="1"/>
    <col min="11779" max="12032" width="11.42578125" style="32"/>
    <col min="12033" max="12033" width="9.140625" style="32" customWidth="1"/>
    <col min="12034" max="12034" width="92.42578125" style="32" customWidth="1"/>
    <col min="12035" max="12288" width="11.42578125" style="32"/>
    <col min="12289" max="12289" width="9.140625" style="32" customWidth="1"/>
    <col min="12290" max="12290" width="92.42578125" style="32" customWidth="1"/>
    <col min="12291" max="12544" width="11.42578125" style="32"/>
    <col min="12545" max="12545" width="9.140625" style="32" customWidth="1"/>
    <col min="12546" max="12546" width="92.42578125" style="32" customWidth="1"/>
    <col min="12547" max="12800" width="11.42578125" style="32"/>
    <col min="12801" max="12801" width="9.140625" style="32" customWidth="1"/>
    <col min="12802" max="12802" width="92.42578125" style="32" customWidth="1"/>
    <col min="12803" max="13056" width="11.42578125" style="32"/>
    <col min="13057" max="13057" width="9.140625" style="32" customWidth="1"/>
    <col min="13058" max="13058" width="92.42578125" style="32" customWidth="1"/>
    <col min="13059" max="13312" width="11.42578125" style="32"/>
    <col min="13313" max="13313" width="9.140625" style="32" customWidth="1"/>
    <col min="13314" max="13314" width="92.42578125" style="32" customWidth="1"/>
    <col min="13315" max="13568" width="11.42578125" style="32"/>
    <col min="13569" max="13569" width="9.140625" style="32" customWidth="1"/>
    <col min="13570" max="13570" width="92.42578125" style="32" customWidth="1"/>
    <col min="13571" max="13824" width="11.42578125" style="32"/>
    <col min="13825" max="13825" width="9.140625" style="32" customWidth="1"/>
    <col min="13826" max="13826" width="92.42578125" style="32" customWidth="1"/>
    <col min="13827" max="14080" width="11.42578125" style="32"/>
    <col min="14081" max="14081" width="9.140625" style="32" customWidth="1"/>
    <col min="14082" max="14082" width="92.42578125" style="32" customWidth="1"/>
    <col min="14083" max="14336" width="11.42578125" style="32"/>
    <col min="14337" max="14337" width="9.140625" style="32" customWidth="1"/>
    <col min="14338" max="14338" width="92.42578125" style="32" customWidth="1"/>
    <col min="14339" max="14592" width="11.42578125" style="32"/>
    <col min="14593" max="14593" width="9.140625" style="32" customWidth="1"/>
    <col min="14594" max="14594" width="92.42578125" style="32" customWidth="1"/>
    <col min="14595" max="14848" width="11.42578125" style="32"/>
    <col min="14849" max="14849" width="9.140625" style="32" customWidth="1"/>
    <col min="14850" max="14850" width="92.42578125" style="32" customWidth="1"/>
    <col min="14851" max="15104" width="11.42578125" style="32"/>
    <col min="15105" max="15105" width="9.140625" style="32" customWidth="1"/>
    <col min="15106" max="15106" width="92.42578125" style="32" customWidth="1"/>
    <col min="15107" max="15360" width="11.42578125" style="32"/>
    <col min="15361" max="15361" width="9.140625" style="32" customWidth="1"/>
    <col min="15362" max="15362" width="92.42578125" style="32" customWidth="1"/>
    <col min="15363" max="15616" width="11.42578125" style="32"/>
    <col min="15617" max="15617" width="9.140625" style="32" customWidth="1"/>
    <col min="15618" max="15618" width="92.42578125" style="32" customWidth="1"/>
    <col min="15619" max="15872" width="11.42578125" style="32"/>
    <col min="15873" max="15873" width="9.140625" style="32" customWidth="1"/>
    <col min="15874" max="15874" width="92.42578125" style="32" customWidth="1"/>
    <col min="15875" max="16128" width="11.42578125" style="32"/>
    <col min="16129" max="16129" width="9.140625" style="32" customWidth="1"/>
    <col min="16130" max="16130" width="92.42578125" style="32" customWidth="1"/>
    <col min="16131" max="16384" width="11.42578125" style="32"/>
  </cols>
  <sheetData>
    <row r="1" spans="1:2" x14ac:dyDescent="0.2">
      <c r="A1" s="115">
        <v>51101</v>
      </c>
      <c r="B1" s="116" t="s">
        <v>24</v>
      </c>
    </row>
    <row r="2" spans="1:2" x14ac:dyDescent="0.2">
      <c r="A2" s="115">
        <v>51102</v>
      </c>
      <c r="B2" s="116" t="s">
        <v>122</v>
      </c>
    </row>
    <row r="3" spans="1:2" x14ac:dyDescent="0.2">
      <c r="A3" s="115">
        <v>51103</v>
      </c>
      <c r="B3" s="116" t="s">
        <v>25</v>
      </c>
    </row>
    <row r="4" spans="1:2" x14ac:dyDescent="0.2">
      <c r="A4" s="115">
        <v>51104</v>
      </c>
      <c r="B4" s="116" t="s">
        <v>123</v>
      </c>
    </row>
    <row r="5" spans="1:2" x14ac:dyDescent="0.2">
      <c r="A5" s="115">
        <v>51105</v>
      </c>
      <c r="B5" s="116" t="s">
        <v>124</v>
      </c>
    </row>
    <row r="6" spans="1:2" x14ac:dyDescent="0.2">
      <c r="A6" s="115">
        <v>51106</v>
      </c>
      <c r="B6" s="116" t="s">
        <v>125</v>
      </c>
    </row>
    <row r="7" spans="1:2" x14ac:dyDescent="0.2">
      <c r="A7" s="115">
        <v>51107</v>
      </c>
      <c r="B7" s="116" t="s">
        <v>26</v>
      </c>
    </row>
    <row r="8" spans="1:2" x14ac:dyDescent="0.2">
      <c r="A8" s="115">
        <v>51201</v>
      </c>
      <c r="B8" s="116" t="s">
        <v>24</v>
      </c>
    </row>
    <row r="9" spans="1:2" x14ac:dyDescent="0.2">
      <c r="A9" s="115">
        <v>51202</v>
      </c>
      <c r="B9" s="116" t="s">
        <v>122</v>
      </c>
    </row>
    <row r="10" spans="1:2" x14ac:dyDescent="0.2">
      <c r="A10" s="115">
        <v>51203</v>
      </c>
      <c r="B10" s="116" t="s">
        <v>25</v>
      </c>
    </row>
    <row r="11" spans="1:2" x14ac:dyDescent="0.2">
      <c r="A11" s="115">
        <v>51204</v>
      </c>
      <c r="B11" s="116" t="s">
        <v>123</v>
      </c>
    </row>
    <row r="12" spans="1:2" x14ac:dyDescent="0.2">
      <c r="A12" s="115">
        <v>51206</v>
      </c>
      <c r="B12" s="116" t="s">
        <v>125</v>
      </c>
    </row>
    <row r="13" spans="1:2" x14ac:dyDescent="0.2">
      <c r="A13" s="115">
        <v>51207</v>
      </c>
      <c r="B13" s="116" t="s">
        <v>26</v>
      </c>
    </row>
    <row r="14" spans="1:2" x14ac:dyDescent="0.2">
      <c r="A14" s="115">
        <v>51301</v>
      </c>
      <c r="B14" s="116" t="s">
        <v>78</v>
      </c>
    </row>
    <row r="15" spans="1:2" x14ac:dyDescent="0.2">
      <c r="A15" s="115">
        <v>51302</v>
      </c>
      <c r="B15" s="116" t="s">
        <v>126</v>
      </c>
    </row>
    <row r="16" spans="1:2" x14ac:dyDescent="0.2">
      <c r="A16" s="117">
        <v>51401</v>
      </c>
      <c r="B16" s="116" t="s">
        <v>28</v>
      </c>
    </row>
    <row r="17" spans="1:2" x14ac:dyDescent="0.2">
      <c r="A17" s="117">
        <v>51402</v>
      </c>
      <c r="B17" s="116" t="s">
        <v>27</v>
      </c>
    </row>
    <row r="18" spans="1:2" x14ac:dyDescent="0.2">
      <c r="A18" s="117">
        <v>51403</v>
      </c>
      <c r="B18" s="116" t="s">
        <v>127</v>
      </c>
    </row>
    <row r="19" spans="1:2" x14ac:dyDescent="0.2">
      <c r="A19" s="115">
        <v>51501</v>
      </c>
      <c r="B19" s="116" t="s">
        <v>28</v>
      </c>
    </row>
    <row r="20" spans="1:2" x14ac:dyDescent="0.2">
      <c r="A20" s="115">
        <v>51502</v>
      </c>
      <c r="B20" s="116" t="s">
        <v>27</v>
      </c>
    </row>
    <row r="21" spans="1:2" x14ac:dyDescent="0.2">
      <c r="A21" s="115">
        <v>51503</v>
      </c>
      <c r="B21" s="116" t="s">
        <v>127</v>
      </c>
    </row>
    <row r="22" spans="1:2" x14ac:dyDescent="0.2">
      <c r="A22" s="115">
        <v>51601</v>
      </c>
      <c r="B22" s="116" t="s">
        <v>128</v>
      </c>
    </row>
    <row r="23" spans="1:2" x14ac:dyDescent="0.2">
      <c r="A23" s="115">
        <v>51602</v>
      </c>
      <c r="B23" s="116" t="s">
        <v>129</v>
      </c>
    </row>
    <row r="24" spans="1:2" x14ac:dyDescent="0.2">
      <c r="A24" s="115">
        <v>51701</v>
      </c>
      <c r="B24" s="116" t="s">
        <v>130</v>
      </c>
    </row>
    <row r="25" spans="1:2" x14ac:dyDescent="0.2">
      <c r="A25" s="115">
        <v>51702</v>
      </c>
      <c r="B25" s="116" t="s">
        <v>131</v>
      </c>
    </row>
    <row r="26" spans="1:2" x14ac:dyDescent="0.2">
      <c r="A26" s="115">
        <v>51801</v>
      </c>
      <c r="B26" s="116" t="s">
        <v>132</v>
      </c>
    </row>
    <row r="27" spans="1:2" x14ac:dyDescent="0.2">
      <c r="A27" s="115">
        <v>51802</v>
      </c>
      <c r="B27" s="116" t="s">
        <v>133</v>
      </c>
    </row>
    <row r="28" spans="1:2" x14ac:dyDescent="0.2">
      <c r="A28" s="115">
        <v>51803</v>
      </c>
      <c r="B28" s="116" t="s">
        <v>134</v>
      </c>
    </row>
    <row r="29" spans="1:2" x14ac:dyDescent="0.2">
      <c r="A29" s="115">
        <v>51899</v>
      </c>
      <c r="B29" s="116" t="s">
        <v>135</v>
      </c>
    </row>
    <row r="30" spans="1:2" x14ac:dyDescent="0.2">
      <c r="A30" s="115">
        <v>51901</v>
      </c>
      <c r="B30" s="116" t="s">
        <v>136</v>
      </c>
    </row>
    <row r="31" spans="1:2" x14ac:dyDescent="0.2">
      <c r="A31" s="115">
        <v>51902</v>
      </c>
      <c r="B31" s="116" t="s">
        <v>137</v>
      </c>
    </row>
    <row r="32" spans="1:2" x14ac:dyDescent="0.2">
      <c r="A32" s="115">
        <v>51903</v>
      </c>
      <c r="B32" s="116" t="s">
        <v>138</v>
      </c>
    </row>
    <row r="33" spans="1:2" x14ac:dyDescent="0.2">
      <c r="A33" s="115">
        <v>53101</v>
      </c>
      <c r="B33" s="116" t="s">
        <v>139</v>
      </c>
    </row>
    <row r="34" spans="1:2" x14ac:dyDescent="0.2">
      <c r="A34" s="115">
        <v>53102</v>
      </c>
      <c r="B34" s="116" t="s">
        <v>140</v>
      </c>
    </row>
    <row r="35" spans="1:2" x14ac:dyDescent="0.2">
      <c r="A35" s="115">
        <v>53103</v>
      </c>
      <c r="B35" s="116" t="s">
        <v>141</v>
      </c>
    </row>
    <row r="36" spans="1:2" x14ac:dyDescent="0.2">
      <c r="A36" s="115">
        <v>53104</v>
      </c>
      <c r="B36" s="116" t="s">
        <v>142</v>
      </c>
    </row>
    <row r="37" spans="1:2" x14ac:dyDescent="0.2">
      <c r="A37" s="115">
        <v>53105</v>
      </c>
      <c r="B37" s="116" t="s">
        <v>143</v>
      </c>
    </row>
    <row r="38" spans="1:2" x14ac:dyDescent="0.2">
      <c r="A38" s="115">
        <v>53106</v>
      </c>
      <c r="B38" s="116" t="s">
        <v>26</v>
      </c>
    </row>
    <row r="39" spans="1:2" x14ac:dyDescent="0.2">
      <c r="A39" s="115">
        <v>53199</v>
      </c>
      <c r="B39" s="116" t="s">
        <v>144</v>
      </c>
    </row>
    <row r="40" spans="1:2" x14ac:dyDescent="0.2">
      <c r="A40" s="115">
        <v>54101</v>
      </c>
      <c r="B40" s="116" t="s">
        <v>145</v>
      </c>
    </row>
    <row r="41" spans="1:2" x14ac:dyDescent="0.2">
      <c r="A41" s="115">
        <v>54102</v>
      </c>
      <c r="B41" s="116" t="s">
        <v>146</v>
      </c>
    </row>
    <row r="42" spans="1:2" x14ac:dyDescent="0.2">
      <c r="A42" s="115">
        <v>54103</v>
      </c>
      <c r="B42" s="116" t="s">
        <v>147</v>
      </c>
    </row>
    <row r="43" spans="1:2" x14ac:dyDescent="0.2">
      <c r="A43" s="115">
        <v>54104</v>
      </c>
      <c r="B43" s="116" t="s">
        <v>148</v>
      </c>
    </row>
    <row r="44" spans="1:2" x14ac:dyDescent="0.2">
      <c r="A44" s="115">
        <v>54105</v>
      </c>
      <c r="B44" s="116" t="s">
        <v>10</v>
      </c>
    </row>
    <row r="45" spans="1:2" x14ac:dyDescent="0.2">
      <c r="A45" s="115">
        <v>54106</v>
      </c>
      <c r="B45" s="116" t="s">
        <v>149</v>
      </c>
    </row>
    <row r="46" spans="1:2" x14ac:dyDescent="0.2">
      <c r="A46" s="115">
        <v>54107</v>
      </c>
      <c r="B46" s="116" t="s">
        <v>150</v>
      </c>
    </row>
    <row r="47" spans="1:2" x14ac:dyDescent="0.2">
      <c r="A47" s="115">
        <v>54108</v>
      </c>
      <c r="B47" s="116" t="s">
        <v>151</v>
      </c>
    </row>
    <row r="48" spans="1:2" x14ac:dyDescent="0.2">
      <c r="A48" s="115">
        <v>54109</v>
      </c>
      <c r="B48" s="116" t="s">
        <v>152</v>
      </c>
    </row>
    <row r="49" spans="1:2" x14ac:dyDescent="0.2">
      <c r="A49" s="115">
        <v>54110</v>
      </c>
      <c r="B49" s="116" t="s">
        <v>153</v>
      </c>
    </row>
    <row r="50" spans="1:2" x14ac:dyDescent="0.2">
      <c r="A50" s="115">
        <v>54111</v>
      </c>
      <c r="B50" s="116" t="s">
        <v>154</v>
      </c>
    </row>
    <row r="51" spans="1:2" x14ac:dyDescent="0.2">
      <c r="A51" s="115">
        <v>54112</v>
      </c>
      <c r="B51" s="116" t="s">
        <v>155</v>
      </c>
    </row>
    <row r="52" spans="1:2" x14ac:dyDescent="0.2">
      <c r="A52" s="115">
        <v>54113</v>
      </c>
      <c r="B52" s="116" t="s">
        <v>156</v>
      </c>
    </row>
    <row r="53" spans="1:2" x14ac:dyDescent="0.2">
      <c r="A53" s="115">
        <v>54114</v>
      </c>
      <c r="B53" s="116" t="s">
        <v>157</v>
      </c>
    </row>
    <row r="54" spans="1:2" x14ac:dyDescent="0.2">
      <c r="A54" s="115">
        <v>54115</v>
      </c>
      <c r="B54" s="116" t="s">
        <v>158</v>
      </c>
    </row>
    <row r="55" spans="1:2" x14ac:dyDescent="0.2">
      <c r="A55" s="115">
        <v>54116</v>
      </c>
      <c r="B55" s="116" t="s">
        <v>49</v>
      </c>
    </row>
    <row r="56" spans="1:2" x14ac:dyDescent="0.2">
      <c r="A56" s="115">
        <v>54117</v>
      </c>
      <c r="B56" s="116" t="s">
        <v>159</v>
      </c>
    </row>
    <row r="57" spans="1:2" x14ac:dyDescent="0.2">
      <c r="A57" s="115">
        <v>54118</v>
      </c>
      <c r="B57" s="116" t="s">
        <v>160</v>
      </c>
    </row>
    <row r="58" spans="1:2" x14ac:dyDescent="0.2">
      <c r="A58" s="115">
        <v>54119</v>
      </c>
      <c r="B58" s="116" t="s">
        <v>161</v>
      </c>
    </row>
    <row r="59" spans="1:2" x14ac:dyDescent="0.2">
      <c r="A59" s="115">
        <v>54199</v>
      </c>
      <c r="B59" s="116" t="s">
        <v>317</v>
      </c>
    </row>
    <row r="60" spans="1:2" x14ac:dyDescent="0.2">
      <c r="A60" s="115">
        <v>54201</v>
      </c>
      <c r="B60" s="116" t="s">
        <v>109</v>
      </c>
    </row>
    <row r="61" spans="1:2" x14ac:dyDescent="0.2">
      <c r="A61" s="115">
        <v>54202</v>
      </c>
      <c r="B61" s="116" t="s">
        <v>162</v>
      </c>
    </row>
    <row r="62" spans="1:2" x14ac:dyDescent="0.2">
      <c r="A62" s="115">
        <v>54203</v>
      </c>
      <c r="B62" s="116" t="s">
        <v>163</v>
      </c>
    </row>
    <row r="63" spans="1:2" x14ac:dyDescent="0.2">
      <c r="A63" s="115">
        <v>54204</v>
      </c>
      <c r="B63" s="116" t="s">
        <v>164</v>
      </c>
    </row>
    <row r="64" spans="1:2" x14ac:dyDescent="0.2">
      <c r="A64" s="115">
        <v>54301</v>
      </c>
      <c r="B64" s="116" t="s">
        <v>165</v>
      </c>
    </row>
    <row r="65" spans="1:2" x14ac:dyDescent="0.2">
      <c r="A65" s="117">
        <v>54302</v>
      </c>
      <c r="B65" s="116" t="s">
        <v>166</v>
      </c>
    </row>
    <row r="66" spans="1:2" x14ac:dyDescent="0.2">
      <c r="A66" s="117">
        <v>54303</v>
      </c>
      <c r="B66" s="116" t="s">
        <v>167</v>
      </c>
    </row>
    <row r="67" spans="1:2" x14ac:dyDescent="0.2">
      <c r="A67" s="117">
        <v>54304</v>
      </c>
      <c r="B67" s="116" t="s">
        <v>168</v>
      </c>
    </row>
    <row r="68" spans="1:2" x14ac:dyDescent="0.2">
      <c r="A68" s="115">
        <v>54305</v>
      </c>
      <c r="B68" s="116" t="s">
        <v>169</v>
      </c>
    </row>
    <row r="69" spans="1:2" x14ac:dyDescent="0.2">
      <c r="A69" s="115">
        <v>54306</v>
      </c>
      <c r="B69" s="116" t="s">
        <v>170</v>
      </c>
    </row>
    <row r="70" spans="1:2" x14ac:dyDescent="0.2">
      <c r="A70" s="115">
        <v>54307</v>
      </c>
      <c r="B70" s="116" t="s">
        <v>171</v>
      </c>
    </row>
    <row r="71" spans="1:2" x14ac:dyDescent="0.2">
      <c r="A71" s="115">
        <v>54308</v>
      </c>
      <c r="B71" s="116" t="s">
        <v>172</v>
      </c>
    </row>
    <row r="72" spans="1:2" x14ac:dyDescent="0.2">
      <c r="A72" s="115">
        <v>54309</v>
      </c>
      <c r="B72" s="116" t="s">
        <v>173</v>
      </c>
    </row>
    <row r="73" spans="1:2" x14ac:dyDescent="0.2">
      <c r="A73" s="115">
        <v>54310</v>
      </c>
      <c r="B73" s="116" t="s">
        <v>174</v>
      </c>
    </row>
    <row r="74" spans="1:2" x14ac:dyDescent="0.2">
      <c r="A74" s="115">
        <v>54311</v>
      </c>
      <c r="B74" s="116" t="s">
        <v>175</v>
      </c>
    </row>
    <row r="75" spans="1:2" x14ac:dyDescent="0.2">
      <c r="A75" s="115">
        <v>54312</v>
      </c>
      <c r="B75" s="116" t="s">
        <v>176</v>
      </c>
    </row>
    <row r="76" spans="1:2" x14ac:dyDescent="0.2">
      <c r="A76" s="115">
        <v>54313</v>
      </c>
      <c r="B76" s="116" t="s">
        <v>177</v>
      </c>
    </row>
    <row r="77" spans="1:2" x14ac:dyDescent="0.2">
      <c r="A77" s="115">
        <v>54314</v>
      </c>
      <c r="B77" s="116" t="s">
        <v>12</v>
      </c>
    </row>
    <row r="78" spans="1:2" x14ac:dyDescent="0.2">
      <c r="A78" s="115">
        <v>54315</v>
      </c>
      <c r="B78" s="116" t="s">
        <v>178</v>
      </c>
    </row>
    <row r="79" spans="1:2" x14ac:dyDescent="0.2">
      <c r="A79" s="115">
        <v>54316</v>
      </c>
      <c r="B79" s="116" t="s">
        <v>179</v>
      </c>
    </row>
    <row r="80" spans="1:2" x14ac:dyDescent="0.2">
      <c r="A80" s="115">
        <v>54317</v>
      </c>
      <c r="B80" s="116" t="s">
        <v>180</v>
      </c>
    </row>
    <row r="81" spans="1:2" x14ac:dyDescent="0.2">
      <c r="A81" s="115">
        <v>54318</v>
      </c>
      <c r="B81" s="116" t="s">
        <v>318</v>
      </c>
    </row>
    <row r="82" spans="1:2" x14ac:dyDescent="0.2">
      <c r="A82" s="115">
        <v>54399</v>
      </c>
      <c r="B82" s="116" t="s">
        <v>35</v>
      </c>
    </row>
    <row r="83" spans="1:2" x14ac:dyDescent="0.2">
      <c r="A83" s="115">
        <v>54401</v>
      </c>
      <c r="B83" s="116" t="s">
        <v>181</v>
      </c>
    </row>
    <row r="84" spans="1:2" x14ac:dyDescent="0.2">
      <c r="A84" s="115">
        <v>54402</v>
      </c>
      <c r="B84" s="116" t="s">
        <v>182</v>
      </c>
    </row>
    <row r="85" spans="1:2" x14ac:dyDescent="0.2">
      <c r="A85" s="115">
        <v>54403</v>
      </c>
      <c r="B85" s="116" t="s">
        <v>183</v>
      </c>
    </row>
    <row r="86" spans="1:2" x14ac:dyDescent="0.2">
      <c r="A86" s="115">
        <v>54404</v>
      </c>
      <c r="B86" s="116" t="s">
        <v>184</v>
      </c>
    </row>
    <row r="87" spans="1:2" x14ac:dyDescent="0.2">
      <c r="A87" s="115">
        <v>54501</v>
      </c>
      <c r="B87" s="116" t="s">
        <v>185</v>
      </c>
    </row>
    <row r="88" spans="1:2" x14ac:dyDescent="0.2">
      <c r="A88" s="115">
        <v>54502</v>
      </c>
      <c r="B88" s="116" t="s">
        <v>186</v>
      </c>
    </row>
    <row r="89" spans="1:2" x14ac:dyDescent="0.2">
      <c r="A89" s="115">
        <v>54503</v>
      </c>
      <c r="B89" s="116" t="s">
        <v>105</v>
      </c>
    </row>
    <row r="90" spans="1:2" x14ac:dyDescent="0.2">
      <c r="A90" s="115">
        <v>54504</v>
      </c>
      <c r="B90" s="116" t="s">
        <v>187</v>
      </c>
    </row>
    <row r="91" spans="1:2" x14ac:dyDescent="0.2">
      <c r="A91" s="115">
        <v>54505</v>
      </c>
      <c r="B91" s="116" t="s">
        <v>188</v>
      </c>
    </row>
    <row r="92" spans="1:2" x14ac:dyDescent="0.2">
      <c r="A92" s="115">
        <v>54506</v>
      </c>
      <c r="B92" s="116" t="s">
        <v>189</v>
      </c>
    </row>
    <row r="93" spans="1:2" x14ac:dyDescent="0.2">
      <c r="A93" s="115">
        <v>54507</v>
      </c>
      <c r="B93" s="116" t="s">
        <v>190</v>
      </c>
    </row>
    <row r="94" spans="1:2" x14ac:dyDescent="0.2">
      <c r="A94" s="115">
        <v>54508</v>
      </c>
      <c r="B94" s="116" t="s">
        <v>191</v>
      </c>
    </row>
    <row r="95" spans="1:2" x14ac:dyDescent="0.2">
      <c r="A95" s="115">
        <v>54599</v>
      </c>
      <c r="B95" s="116" t="s">
        <v>115</v>
      </c>
    </row>
    <row r="96" spans="1:2" x14ac:dyDescent="0.2">
      <c r="A96" s="115">
        <v>54901</v>
      </c>
      <c r="B96" s="116" t="s">
        <v>192</v>
      </c>
    </row>
    <row r="97" spans="1:2" x14ac:dyDescent="0.2">
      <c r="A97" s="115">
        <v>55599</v>
      </c>
      <c r="B97" s="116" t="s">
        <v>193</v>
      </c>
    </row>
    <row r="98" spans="1:2" x14ac:dyDescent="0.2">
      <c r="A98" s="115">
        <v>55101</v>
      </c>
      <c r="B98" s="116" t="s">
        <v>194</v>
      </c>
    </row>
    <row r="99" spans="1:2" x14ac:dyDescent="0.2">
      <c r="A99" s="115">
        <v>55102</v>
      </c>
      <c r="B99" s="116" t="s">
        <v>195</v>
      </c>
    </row>
    <row r="100" spans="1:2" x14ac:dyDescent="0.2">
      <c r="A100" s="115">
        <v>55199</v>
      </c>
      <c r="B100" s="116" t="s">
        <v>196</v>
      </c>
    </row>
    <row r="101" spans="1:2" x14ac:dyDescent="0.2">
      <c r="A101" s="115">
        <v>55201</v>
      </c>
      <c r="B101" s="116" t="s">
        <v>194</v>
      </c>
    </row>
    <row r="102" spans="1:2" x14ac:dyDescent="0.2">
      <c r="A102" s="115">
        <v>55202</v>
      </c>
      <c r="B102" s="116" t="s">
        <v>195</v>
      </c>
    </row>
    <row r="103" spans="1:2" x14ac:dyDescent="0.2">
      <c r="A103" s="115">
        <v>55299</v>
      </c>
      <c r="B103" s="116" t="s">
        <v>196</v>
      </c>
    </row>
    <row r="104" spans="1:2" x14ac:dyDescent="0.2">
      <c r="A104" s="115">
        <v>55301</v>
      </c>
      <c r="B104" s="116" t="s">
        <v>197</v>
      </c>
    </row>
    <row r="105" spans="1:2" x14ac:dyDescent="0.2">
      <c r="A105" s="115">
        <v>55302</v>
      </c>
      <c r="B105" s="116" t="s">
        <v>198</v>
      </c>
    </row>
    <row r="106" spans="1:2" x14ac:dyDescent="0.2">
      <c r="A106" s="115">
        <v>55303</v>
      </c>
      <c r="B106" s="116" t="s">
        <v>199</v>
      </c>
    </row>
    <row r="107" spans="1:2" x14ac:dyDescent="0.2">
      <c r="A107" s="115">
        <v>55304</v>
      </c>
      <c r="B107" s="116" t="s">
        <v>200</v>
      </c>
    </row>
    <row r="108" spans="1:2" x14ac:dyDescent="0.2">
      <c r="A108" s="115">
        <v>55305</v>
      </c>
      <c r="B108" s="116" t="s">
        <v>201</v>
      </c>
    </row>
    <row r="109" spans="1:2" x14ac:dyDescent="0.2">
      <c r="A109" s="115">
        <v>55306</v>
      </c>
      <c r="B109" s="116" t="s">
        <v>202</v>
      </c>
    </row>
    <row r="110" spans="1:2" x14ac:dyDescent="0.2">
      <c r="A110" s="115">
        <v>55307</v>
      </c>
      <c r="B110" s="116" t="s">
        <v>203</v>
      </c>
    </row>
    <row r="111" spans="1:2" x14ac:dyDescent="0.2">
      <c r="A111" s="115">
        <v>55308</v>
      </c>
      <c r="B111" s="116" t="s">
        <v>204</v>
      </c>
    </row>
    <row r="112" spans="1:2" x14ac:dyDescent="0.2">
      <c r="A112" s="115">
        <v>55309</v>
      </c>
      <c r="B112" s="116" t="s">
        <v>205</v>
      </c>
    </row>
    <row r="113" spans="1:2" x14ac:dyDescent="0.2">
      <c r="A113" s="115">
        <v>55310</v>
      </c>
      <c r="B113" s="116" t="s">
        <v>206</v>
      </c>
    </row>
    <row r="114" spans="1:2" x14ac:dyDescent="0.2">
      <c r="A114" s="115">
        <v>55401</v>
      </c>
      <c r="B114" s="116" t="s">
        <v>203</v>
      </c>
    </row>
    <row r="115" spans="1:2" x14ac:dyDescent="0.2">
      <c r="A115" s="115">
        <v>55402</v>
      </c>
      <c r="B115" s="116" t="s">
        <v>204</v>
      </c>
    </row>
    <row r="116" spans="1:2" x14ac:dyDescent="0.2">
      <c r="A116" s="115">
        <v>55403</v>
      </c>
      <c r="B116" s="116" t="s">
        <v>207</v>
      </c>
    </row>
    <row r="117" spans="1:2" x14ac:dyDescent="0.2">
      <c r="A117" s="115">
        <v>55404</v>
      </c>
      <c r="B117" s="116" t="s">
        <v>208</v>
      </c>
    </row>
    <row r="118" spans="1:2" x14ac:dyDescent="0.2">
      <c r="A118" s="115">
        <v>55405</v>
      </c>
      <c r="B118" s="116" t="s">
        <v>205</v>
      </c>
    </row>
    <row r="119" spans="1:2" x14ac:dyDescent="0.2">
      <c r="A119" s="115">
        <v>55406</v>
      </c>
      <c r="B119" s="116" t="s">
        <v>206</v>
      </c>
    </row>
    <row r="120" spans="1:2" x14ac:dyDescent="0.2">
      <c r="A120" s="115">
        <v>55501</v>
      </c>
      <c r="B120" s="116" t="s">
        <v>209</v>
      </c>
    </row>
    <row r="121" spans="1:2" x14ac:dyDescent="0.2">
      <c r="A121" s="115">
        <v>55502</v>
      </c>
      <c r="B121" s="116" t="s">
        <v>210</v>
      </c>
    </row>
    <row r="122" spans="1:2" x14ac:dyDescent="0.2">
      <c r="A122" s="115">
        <v>55503</v>
      </c>
      <c r="B122" s="116" t="s">
        <v>211</v>
      </c>
    </row>
    <row r="123" spans="1:2" x14ac:dyDescent="0.2">
      <c r="A123" s="115">
        <v>55504</v>
      </c>
      <c r="B123" s="116" t="s">
        <v>212</v>
      </c>
    </row>
    <row r="124" spans="1:2" x14ac:dyDescent="0.2">
      <c r="A124" s="115">
        <v>55505</v>
      </c>
      <c r="B124" s="116" t="s">
        <v>213</v>
      </c>
    </row>
    <row r="125" spans="1:2" x14ac:dyDescent="0.2">
      <c r="A125" s="115">
        <v>55506</v>
      </c>
      <c r="B125" s="116" t="s">
        <v>214</v>
      </c>
    </row>
    <row r="126" spans="1:2" x14ac:dyDescent="0.2">
      <c r="A126" s="115">
        <v>55507</v>
      </c>
      <c r="B126" s="116" t="s">
        <v>117</v>
      </c>
    </row>
    <row r="127" spans="1:2" x14ac:dyDescent="0.2">
      <c r="A127" s="115">
        <v>55508</v>
      </c>
      <c r="B127" s="116" t="s">
        <v>215</v>
      </c>
    </row>
    <row r="128" spans="1:2" x14ac:dyDescent="0.2">
      <c r="A128" s="115">
        <v>55509</v>
      </c>
      <c r="B128" s="116" t="s">
        <v>216</v>
      </c>
    </row>
    <row r="129" spans="1:2" x14ac:dyDescent="0.2">
      <c r="A129" s="115">
        <v>55510</v>
      </c>
      <c r="B129" s="116" t="s">
        <v>217</v>
      </c>
    </row>
    <row r="130" spans="1:2" x14ac:dyDescent="0.2">
      <c r="A130" s="115">
        <v>55511</v>
      </c>
      <c r="B130" s="116" t="s">
        <v>218</v>
      </c>
    </row>
    <row r="131" spans="1:2" x14ac:dyDescent="0.2">
      <c r="A131" s="115">
        <v>55599</v>
      </c>
      <c r="B131" s="116" t="s">
        <v>219</v>
      </c>
    </row>
    <row r="132" spans="1:2" x14ac:dyDescent="0.2">
      <c r="A132" s="115">
        <v>55601</v>
      </c>
      <c r="B132" s="116" t="s">
        <v>220</v>
      </c>
    </row>
    <row r="133" spans="1:2" x14ac:dyDescent="0.2">
      <c r="A133" s="115">
        <v>55602</v>
      </c>
      <c r="B133" s="116" t="s">
        <v>221</v>
      </c>
    </row>
    <row r="134" spans="1:2" x14ac:dyDescent="0.2">
      <c r="A134" s="115">
        <v>55603</v>
      </c>
      <c r="B134" s="116" t="s">
        <v>222</v>
      </c>
    </row>
    <row r="135" spans="1:2" x14ac:dyDescent="0.2">
      <c r="A135" s="115">
        <v>55701</v>
      </c>
      <c r="B135" s="116" t="s">
        <v>223</v>
      </c>
    </row>
    <row r="136" spans="1:2" x14ac:dyDescent="0.2">
      <c r="A136" s="115">
        <v>55702</v>
      </c>
      <c r="B136" s="116" t="s">
        <v>224</v>
      </c>
    </row>
    <row r="137" spans="1:2" x14ac:dyDescent="0.2">
      <c r="A137" s="115">
        <v>55703</v>
      </c>
      <c r="B137" s="116" t="s">
        <v>225</v>
      </c>
    </row>
    <row r="138" spans="1:2" x14ac:dyDescent="0.2">
      <c r="A138" s="115">
        <v>55704</v>
      </c>
      <c r="B138" s="116" t="s">
        <v>226</v>
      </c>
    </row>
    <row r="139" spans="1:2" x14ac:dyDescent="0.2">
      <c r="A139" s="115">
        <v>55799</v>
      </c>
      <c r="B139" s="116" t="s">
        <v>227</v>
      </c>
    </row>
    <row r="140" spans="1:2" x14ac:dyDescent="0.2">
      <c r="A140" s="115">
        <v>55901</v>
      </c>
      <c r="B140" s="116" t="s">
        <v>192</v>
      </c>
    </row>
    <row r="141" spans="1:2" x14ac:dyDescent="0.2">
      <c r="A141" s="115">
        <v>56101</v>
      </c>
      <c r="B141" s="116" t="s">
        <v>228</v>
      </c>
    </row>
    <row r="142" spans="1:2" x14ac:dyDescent="0.2">
      <c r="A142" s="115">
        <v>56201</v>
      </c>
      <c r="B142" s="116" t="s">
        <v>229</v>
      </c>
    </row>
    <row r="143" spans="1:2" x14ac:dyDescent="0.2">
      <c r="A143" s="115">
        <v>56301</v>
      </c>
      <c r="B143" s="116" t="s">
        <v>230</v>
      </c>
    </row>
    <row r="144" spans="1:2" x14ac:dyDescent="0.2">
      <c r="A144" s="115">
        <v>56302</v>
      </c>
      <c r="B144" s="116" t="s">
        <v>231</v>
      </c>
    </row>
    <row r="145" spans="1:2" x14ac:dyDescent="0.2">
      <c r="A145" s="115">
        <v>56303</v>
      </c>
      <c r="B145" s="116" t="s">
        <v>232</v>
      </c>
    </row>
    <row r="146" spans="1:2" x14ac:dyDescent="0.2">
      <c r="A146" s="115">
        <v>56304</v>
      </c>
      <c r="B146" s="116" t="s">
        <v>233</v>
      </c>
    </row>
    <row r="147" spans="1:2" x14ac:dyDescent="0.2">
      <c r="A147" s="115">
        <v>56305</v>
      </c>
      <c r="B147" s="116" t="s">
        <v>234</v>
      </c>
    </row>
    <row r="148" spans="1:2" x14ac:dyDescent="0.2">
      <c r="A148" s="115">
        <v>56403</v>
      </c>
      <c r="B148" s="116" t="s">
        <v>235</v>
      </c>
    </row>
    <row r="149" spans="1:2" x14ac:dyDescent="0.2">
      <c r="A149" s="115">
        <v>56404</v>
      </c>
      <c r="B149" s="116" t="s">
        <v>98</v>
      </c>
    </row>
    <row r="150" spans="1:2" x14ac:dyDescent="0.2">
      <c r="A150" s="115">
        <v>56405</v>
      </c>
      <c r="B150" s="116" t="s">
        <v>232</v>
      </c>
    </row>
    <row r="151" spans="1:2" x14ac:dyDescent="0.2">
      <c r="A151" s="115">
        <v>56406</v>
      </c>
      <c r="B151" s="116" t="s">
        <v>233</v>
      </c>
    </row>
    <row r="152" spans="1:2" x14ac:dyDescent="0.2">
      <c r="A152" s="115">
        <v>61101</v>
      </c>
      <c r="B152" s="116" t="s">
        <v>236</v>
      </c>
    </row>
    <row r="153" spans="1:2" x14ac:dyDescent="0.2">
      <c r="A153" s="115">
        <v>61102</v>
      </c>
      <c r="B153" s="116" t="s">
        <v>237</v>
      </c>
    </row>
    <row r="154" spans="1:2" x14ac:dyDescent="0.2">
      <c r="A154" s="115">
        <v>61103</v>
      </c>
      <c r="B154" s="116" t="s">
        <v>238</v>
      </c>
    </row>
    <row r="155" spans="1:2" x14ac:dyDescent="0.2">
      <c r="A155" s="115">
        <v>61104</v>
      </c>
      <c r="B155" s="116" t="s">
        <v>239</v>
      </c>
    </row>
    <row r="156" spans="1:2" x14ac:dyDescent="0.2">
      <c r="A156" s="115">
        <v>61105</v>
      </c>
      <c r="B156" s="116" t="s">
        <v>240</v>
      </c>
    </row>
    <row r="157" spans="1:2" x14ac:dyDescent="0.2">
      <c r="A157" s="115">
        <v>61106</v>
      </c>
      <c r="B157" s="116" t="s">
        <v>241</v>
      </c>
    </row>
    <row r="158" spans="1:2" x14ac:dyDescent="0.2">
      <c r="A158" s="115">
        <v>61107</v>
      </c>
      <c r="B158" s="116" t="s">
        <v>242</v>
      </c>
    </row>
    <row r="159" spans="1:2" x14ac:dyDescent="0.2">
      <c r="A159" s="115">
        <v>61108</v>
      </c>
      <c r="B159" s="116" t="s">
        <v>243</v>
      </c>
    </row>
    <row r="160" spans="1:2" x14ac:dyDescent="0.2">
      <c r="A160" s="115">
        <v>61199</v>
      </c>
      <c r="B160" s="116" t="s">
        <v>17</v>
      </c>
    </row>
    <row r="161" spans="1:2" x14ac:dyDescent="0.2">
      <c r="A161" s="115">
        <v>61201</v>
      </c>
      <c r="B161" s="116" t="s">
        <v>244</v>
      </c>
    </row>
    <row r="162" spans="1:2" x14ac:dyDescent="0.2">
      <c r="A162" s="115">
        <v>61202</v>
      </c>
      <c r="B162" s="116" t="s">
        <v>245</v>
      </c>
    </row>
    <row r="163" spans="1:2" x14ac:dyDescent="0.2">
      <c r="A163" s="115">
        <v>61299</v>
      </c>
      <c r="B163" s="116" t="s">
        <v>246</v>
      </c>
    </row>
    <row r="164" spans="1:2" x14ac:dyDescent="0.2">
      <c r="A164" s="115">
        <v>61301</v>
      </c>
      <c r="B164" s="116" t="s">
        <v>247</v>
      </c>
    </row>
    <row r="165" spans="1:2" x14ac:dyDescent="0.2">
      <c r="A165" s="115">
        <v>61302</v>
      </c>
      <c r="B165" s="116" t="s">
        <v>248</v>
      </c>
    </row>
    <row r="166" spans="1:2" x14ac:dyDescent="0.2">
      <c r="A166" s="115">
        <v>61303</v>
      </c>
      <c r="B166" s="116" t="s">
        <v>249</v>
      </c>
    </row>
    <row r="167" spans="1:2" x14ac:dyDescent="0.2">
      <c r="A167" s="115">
        <v>61399</v>
      </c>
      <c r="B167" s="116" t="s">
        <v>250</v>
      </c>
    </row>
    <row r="168" spans="1:2" x14ac:dyDescent="0.2">
      <c r="A168" s="115">
        <v>61401</v>
      </c>
      <c r="B168" s="116" t="s">
        <v>251</v>
      </c>
    </row>
    <row r="169" spans="1:2" x14ac:dyDescent="0.2">
      <c r="A169" s="115">
        <v>61402</v>
      </c>
      <c r="B169" s="116" t="s">
        <v>252</v>
      </c>
    </row>
    <row r="170" spans="1:2" x14ac:dyDescent="0.2">
      <c r="A170" s="115">
        <v>61403</v>
      </c>
      <c r="B170" s="116" t="s">
        <v>253</v>
      </c>
    </row>
    <row r="171" spans="1:2" x14ac:dyDescent="0.2">
      <c r="A171" s="115">
        <v>61499</v>
      </c>
      <c r="B171" s="116" t="s">
        <v>254</v>
      </c>
    </row>
    <row r="172" spans="1:2" x14ac:dyDescent="0.2">
      <c r="A172" s="115">
        <v>61501</v>
      </c>
      <c r="B172" s="116" t="s">
        <v>255</v>
      </c>
    </row>
    <row r="173" spans="1:2" x14ac:dyDescent="0.2">
      <c r="A173" s="115">
        <v>61502</v>
      </c>
      <c r="B173" s="116" t="s">
        <v>256</v>
      </c>
    </row>
    <row r="174" spans="1:2" x14ac:dyDescent="0.2">
      <c r="A174" s="115">
        <v>61503</v>
      </c>
      <c r="B174" s="116" t="s">
        <v>257</v>
      </c>
    </row>
    <row r="175" spans="1:2" x14ac:dyDescent="0.2">
      <c r="A175" s="115">
        <v>61599</v>
      </c>
      <c r="B175" s="116" t="s">
        <v>258</v>
      </c>
    </row>
    <row r="176" spans="1:2" x14ac:dyDescent="0.2">
      <c r="A176" s="115">
        <v>61601</v>
      </c>
      <c r="B176" s="116" t="s">
        <v>259</v>
      </c>
    </row>
    <row r="177" spans="1:2" x14ac:dyDescent="0.2">
      <c r="A177" s="115">
        <v>61602</v>
      </c>
      <c r="B177" s="116" t="s">
        <v>260</v>
      </c>
    </row>
    <row r="178" spans="1:2" x14ac:dyDescent="0.2">
      <c r="A178" s="115">
        <v>61603</v>
      </c>
      <c r="B178" s="116" t="s">
        <v>261</v>
      </c>
    </row>
    <row r="179" spans="1:2" x14ac:dyDescent="0.2">
      <c r="A179" s="115">
        <v>61604</v>
      </c>
      <c r="B179" s="116" t="s">
        <v>262</v>
      </c>
    </row>
    <row r="180" spans="1:2" x14ac:dyDescent="0.2">
      <c r="A180" s="115">
        <v>61605</v>
      </c>
      <c r="B180" s="116" t="s">
        <v>263</v>
      </c>
    </row>
    <row r="181" spans="1:2" x14ac:dyDescent="0.2">
      <c r="A181" s="115">
        <v>61606</v>
      </c>
      <c r="B181" s="116" t="s">
        <v>264</v>
      </c>
    </row>
    <row r="182" spans="1:2" x14ac:dyDescent="0.2">
      <c r="A182" s="115">
        <v>61607</v>
      </c>
      <c r="B182" s="116" t="s">
        <v>265</v>
      </c>
    </row>
    <row r="183" spans="1:2" x14ac:dyDescent="0.2">
      <c r="A183" s="115">
        <v>61608</v>
      </c>
      <c r="B183" s="116" t="s">
        <v>266</v>
      </c>
    </row>
    <row r="184" spans="1:2" x14ac:dyDescent="0.2">
      <c r="A184" s="115">
        <v>61699</v>
      </c>
      <c r="B184" s="116" t="s">
        <v>267</v>
      </c>
    </row>
    <row r="185" spans="1:2" x14ac:dyDescent="0.2">
      <c r="A185" s="115">
        <v>61901</v>
      </c>
      <c r="B185" s="116" t="s">
        <v>192</v>
      </c>
    </row>
    <row r="186" spans="1:2" x14ac:dyDescent="0.2">
      <c r="A186" s="115">
        <v>62101</v>
      </c>
      <c r="B186" s="116" t="s">
        <v>268</v>
      </c>
    </row>
    <row r="187" spans="1:2" x14ac:dyDescent="0.2">
      <c r="A187" s="115">
        <v>62201</v>
      </c>
      <c r="B187" s="116" t="s">
        <v>269</v>
      </c>
    </row>
    <row r="188" spans="1:2" x14ac:dyDescent="0.2">
      <c r="A188" s="115">
        <v>62301</v>
      </c>
      <c r="B188" s="116" t="s">
        <v>230</v>
      </c>
    </row>
    <row r="189" spans="1:2" x14ac:dyDescent="0.2">
      <c r="A189" s="115">
        <v>62302</v>
      </c>
      <c r="B189" s="116" t="s">
        <v>231</v>
      </c>
    </row>
    <row r="190" spans="1:2" x14ac:dyDescent="0.2">
      <c r="A190" s="115">
        <v>62303</v>
      </c>
      <c r="B190" s="116" t="s">
        <v>232</v>
      </c>
    </row>
    <row r="191" spans="1:2" x14ac:dyDescent="0.2">
      <c r="A191" s="115">
        <v>62304</v>
      </c>
      <c r="B191" s="116" t="s">
        <v>233</v>
      </c>
    </row>
    <row r="192" spans="1:2" x14ac:dyDescent="0.2">
      <c r="A192" s="115">
        <v>62401</v>
      </c>
      <c r="B192" s="116" t="s">
        <v>270</v>
      </c>
    </row>
    <row r="193" spans="1:2" x14ac:dyDescent="0.2">
      <c r="A193" s="115">
        <v>63101</v>
      </c>
      <c r="B193" s="116" t="s">
        <v>271</v>
      </c>
    </row>
    <row r="194" spans="1:2" x14ac:dyDescent="0.2">
      <c r="A194" s="115">
        <v>63102</v>
      </c>
      <c r="B194" s="116" t="s">
        <v>272</v>
      </c>
    </row>
    <row r="195" spans="1:2" x14ac:dyDescent="0.2">
      <c r="A195" s="115">
        <v>63103</v>
      </c>
      <c r="B195" s="116" t="s">
        <v>273</v>
      </c>
    </row>
    <row r="196" spans="1:2" x14ac:dyDescent="0.2">
      <c r="A196" s="115">
        <v>63104</v>
      </c>
      <c r="B196" s="116" t="s">
        <v>274</v>
      </c>
    </row>
    <row r="197" spans="1:2" x14ac:dyDescent="0.2">
      <c r="A197" s="115">
        <v>63105</v>
      </c>
      <c r="B197" s="116" t="s">
        <v>275</v>
      </c>
    </row>
    <row r="198" spans="1:2" x14ac:dyDescent="0.2">
      <c r="A198" s="115">
        <v>63106</v>
      </c>
      <c r="B198" s="116" t="s">
        <v>276</v>
      </c>
    </row>
    <row r="199" spans="1:2" x14ac:dyDescent="0.2">
      <c r="A199" s="115">
        <v>63107</v>
      </c>
      <c r="B199" s="116" t="s">
        <v>277</v>
      </c>
    </row>
    <row r="200" spans="1:2" x14ac:dyDescent="0.2">
      <c r="A200" s="115">
        <v>63108</v>
      </c>
      <c r="B200" s="116" t="s">
        <v>278</v>
      </c>
    </row>
    <row r="201" spans="1:2" x14ac:dyDescent="0.2">
      <c r="A201" s="115">
        <v>63109</v>
      </c>
      <c r="B201" s="116" t="s">
        <v>279</v>
      </c>
    </row>
    <row r="202" spans="1:2" x14ac:dyDescent="0.2">
      <c r="A202" s="115">
        <v>63199</v>
      </c>
      <c r="B202" s="116" t="s">
        <v>280</v>
      </c>
    </row>
    <row r="203" spans="1:2" x14ac:dyDescent="0.2">
      <c r="A203" s="115">
        <v>63201</v>
      </c>
      <c r="B203" s="116" t="s">
        <v>281</v>
      </c>
    </row>
    <row r="204" spans="1:2" x14ac:dyDescent="0.2">
      <c r="A204" s="115">
        <v>63202</v>
      </c>
      <c r="B204" s="116" t="s">
        <v>282</v>
      </c>
    </row>
    <row r="205" spans="1:2" x14ac:dyDescent="0.2">
      <c r="A205" s="115">
        <v>63203</v>
      </c>
      <c r="B205" s="116" t="s">
        <v>283</v>
      </c>
    </row>
    <row r="206" spans="1:2" x14ac:dyDescent="0.2">
      <c r="A206" s="115">
        <v>63204</v>
      </c>
      <c r="B206" s="116" t="s">
        <v>284</v>
      </c>
    </row>
    <row r="207" spans="1:2" x14ac:dyDescent="0.2">
      <c r="A207" s="115">
        <v>63205</v>
      </c>
      <c r="B207" s="116" t="s">
        <v>285</v>
      </c>
    </row>
    <row r="208" spans="1:2" x14ac:dyDescent="0.2">
      <c r="A208" s="115">
        <v>63206</v>
      </c>
      <c r="B208" s="116" t="s">
        <v>286</v>
      </c>
    </row>
    <row r="209" spans="1:2" x14ac:dyDescent="0.2">
      <c r="A209" s="115">
        <v>63207</v>
      </c>
      <c r="B209" s="116" t="s">
        <v>230</v>
      </c>
    </row>
    <row r="210" spans="1:2" x14ac:dyDescent="0.2">
      <c r="A210" s="115">
        <v>63208</v>
      </c>
      <c r="B210" s="116" t="s">
        <v>231</v>
      </c>
    </row>
    <row r="211" spans="1:2" x14ac:dyDescent="0.2">
      <c r="A211" s="115">
        <v>63209</v>
      </c>
      <c r="B211" s="116" t="s">
        <v>232</v>
      </c>
    </row>
    <row r="212" spans="1:2" x14ac:dyDescent="0.2">
      <c r="A212" s="115">
        <v>63210</v>
      </c>
      <c r="B212" s="116" t="s">
        <v>233</v>
      </c>
    </row>
    <row r="213" spans="1:2" x14ac:dyDescent="0.2">
      <c r="A213" s="115">
        <v>71101</v>
      </c>
      <c r="B213" s="116" t="s">
        <v>287</v>
      </c>
    </row>
    <row r="214" spans="1:2" x14ac:dyDescent="0.2">
      <c r="A214" s="115">
        <v>71102</v>
      </c>
      <c r="B214" s="116" t="s">
        <v>288</v>
      </c>
    </row>
    <row r="215" spans="1:2" x14ac:dyDescent="0.2">
      <c r="A215" s="115">
        <v>71103</v>
      </c>
      <c r="B215" s="116" t="s">
        <v>289</v>
      </c>
    </row>
    <row r="216" spans="1:2" x14ac:dyDescent="0.2">
      <c r="A216" s="115">
        <v>71199</v>
      </c>
      <c r="B216" s="116" t="s">
        <v>290</v>
      </c>
    </row>
    <row r="217" spans="1:2" x14ac:dyDescent="0.2">
      <c r="A217" s="115">
        <v>71201</v>
      </c>
      <c r="B217" s="116" t="s">
        <v>287</v>
      </c>
    </row>
    <row r="218" spans="1:2" x14ac:dyDescent="0.2">
      <c r="A218" s="115">
        <v>71202</v>
      </c>
      <c r="B218" s="116" t="s">
        <v>288</v>
      </c>
    </row>
    <row r="219" spans="1:2" x14ac:dyDescent="0.2">
      <c r="A219" s="115">
        <v>71299</v>
      </c>
      <c r="B219" s="116" t="s">
        <v>290</v>
      </c>
    </row>
    <row r="220" spans="1:2" x14ac:dyDescent="0.2">
      <c r="A220" s="115">
        <v>71301</v>
      </c>
      <c r="B220" s="116" t="s">
        <v>197</v>
      </c>
    </row>
    <row r="221" spans="1:2" x14ac:dyDescent="0.2">
      <c r="A221" s="115">
        <v>71302</v>
      </c>
      <c r="B221" s="116" t="s">
        <v>198</v>
      </c>
    </row>
    <row r="222" spans="1:2" x14ac:dyDescent="0.2">
      <c r="A222" s="115">
        <v>71303</v>
      </c>
      <c r="B222" s="116" t="s">
        <v>199</v>
      </c>
    </row>
    <row r="223" spans="1:2" x14ac:dyDescent="0.2">
      <c r="A223" s="115">
        <v>71304</v>
      </c>
      <c r="B223" s="116" t="s">
        <v>291</v>
      </c>
    </row>
    <row r="224" spans="1:2" x14ac:dyDescent="0.2">
      <c r="A224" s="115">
        <v>71305</v>
      </c>
      <c r="B224" s="116" t="s">
        <v>201</v>
      </c>
    </row>
    <row r="225" spans="1:2" x14ac:dyDescent="0.2">
      <c r="A225" s="115">
        <v>71306</v>
      </c>
      <c r="B225" s="116" t="s">
        <v>202</v>
      </c>
    </row>
    <row r="226" spans="1:2" x14ac:dyDescent="0.2">
      <c r="A226" s="115">
        <v>71307</v>
      </c>
      <c r="B226" s="116" t="s">
        <v>203</v>
      </c>
    </row>
    <row r="227" spans="1:2" x14ac:dyDescent="0.2">
      <c r="A227" s="115">
        <v>71308</v>
      </c>
      <c r="B227" s="116" t="s">
        <v>204</v>
      </c>
    </row>
    <row r="228" spans="1:2" x14ac:dyDescent="0.2">
      <c r="A228" s="115">
        <v>71309</v>
      </c>
      <c r="B228" s="116" t="s">
        <v>205</v>
      </c>
    </row>
    <row r="229" spans="1:2" x14ac:dyDescent="0.2">
      <c r="A229" s="115">
        <v>71310</v>
      </c>
      <c r="B229" s="116" t="s">
        <v>206</v>
      </c>
    </row>
    <row r="230" spans="1:2" x14ac:dyDescent="0.2">
      <c r="A230" s="115">
        <v>71401</v>
      </c>
      <c r="B230" s="116" t="s">
        <v>203</v>
      </c>
    </row>
    <row r="231" spans="1:2" x14ac:dyDescent="0.2">
      <c r="A231" s="115">
        <v>71402</v>
      </c>
      <c r="B231" s="116" t="s">
        <v>204</v>
      </c>
    </row>
    <row r="232" spans="1:2" x14ac:dyDescent="0.2">
      <c r="A232" s="115">
        <v>71403</v>
      </c>
      <c r="B232" s="116" t="s">
        <v>207</v>
      </c>
    </row>
    <row r="233" spans="1:2" x14ac:dyDescent="0.2">
      <c r="A233" s="115">
        <v>71404</v>
      </c>
      <c r="B233" s="116" t="s">
        <v>208</v>
      </c>
    </row>
    <row r="234" spans="1:2" x14ac:dyDescent="0.2">
      <c r="A234" s="115">
        <v>71405</v>
      </c>
      <c r="B234" s="116" t="s">
        <v>205</v>
      </c>
    </row>
    <row r="235" spans="1:2" x14ac:dyDescent="0.2">
      <c r="A235" s="115">
        <v>71406</v>
      </c>
      <c r="B235" s="116" t="s">
        <v>206</v>
      </c>
    </row>
    <row r="236" spans="1:2" x14ac:dyDescent="0.2">
      <c r="A236" s="115">
        <v>72101</v>
      </c>
      <c r="B236" s="116" t="s">
        <v>292</v>
      </c>
    </row>
    <row r="237" spans="1:2" x14ac:dyDescent="0.2">
      <c r="A237" s="115">
        <v>72201</v>
      </c>
      <c r="B237" s="116" t="s">
        <v>293</v>
      </c>
    </row>
    <row r="238" spans="1:2" x14ac:dyDescent="0.2">
      <c r="A238" s="115">
        <v>81101</v>
      </c>
      <c r="B238" s="116" t="s">
        <v>294</v>
      </c>
    </row>
    <row r="239" spans="1:2" x14ac:dyDescent="0.2">
      <c r="A239" s="115">
        <v>81102</v>
      </c>
      <c r="B239" s="116" t="s">
        <v>295</v>
      </c>
    </row>
    <row r="240" spans="1:2" x14ac:dyDescent="0.2">
      <c r="A240" s="115">
        <v>81103</v>
      </c>
      <c r="B240" s="116" t="s">
        <v>296</v>
      </c>
    </row>
    <row r="241" spans="1:2" x14ac:dyDescent="0.2">
      <c r="A241" s="115">
        <v>81104</v>
      </c>
      <c r="B241" s="116" t="s">
        <v>297</v>
      </c>
    </row>
    <row r="242" spans="1:2" x14ac:dyDescent="0.2">
      <c r="A242" s="115">
        <v>81105</v>
      </c>
      <c r="B242" s="116" t="s">
        <v>298</v>
      </c>
    </row>
    <row r="243" spans="1:2" x14ac:dyDescent="0.2">
      <c r="A243" s="115">
        <v>99101</v>
      </c>
      <c r="B243" s="116" t="s">
        <v>299</v>
      </c>
    </row>
    <row r="244" spans="1:2" x14ac:dyDescent="0.2">
      <c r="A244" s="115">
        <v>99201</v>
      </c>
      <c r="B244" s="116" t="s">
        <v>300</v>
      </c>
    </row>
    <row r="245" spans="1:2" x14ac:dyDescent="0.2">
      <c r="A245" s="115"/>
      <c r="B245" s="116"/>
    </row>
    <row r="246" spans="1:2" x14ac:dyDescent="0.2">
      <c r="A246" s="115"/>
      <c r="B246" s="116"/>
    </row>
    <row r="247" spans="1:2" x14ac:dyDescent="0.2">
      <c r="A247" s="115">
        <v>63105</v>
      </c>
      <c r="B247" s="116" t="s">
        <v>301</v>
      </c>
    </row>
  </sheetData>
  <autoFilter ref="A1:A247" xr:uid="{F71ECDC3-8A95-469E-A957-6A611E636D3C}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G60"/>
  <sheetViews>
    <sheetView showGridLines="0" zoomScaleNormal="100" zoomScaleSheetLayoutView="145" workbookViewId="0">
      <selection activeCell="A16" sqref="A16:E29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308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309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305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310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8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311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22"/>
      <c r="B15" s="122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54199</v>
      </c>
      <c r="B18" s="77" t="str">
        <f>+IF(A18="","",LOOKUP(A18,BASE!A1:A247,BASE!B1:B247))</f>
        <v>Bienes de Uso y Consumo  Diversos</v>
      </c>
      <c r="C18" s="38">
        <v>14</v>
      </c>
      <c r="D18" s="38" t="s">
        <v>45</v>
      </c>
      <c r="E18" s="39">
        <v>210</v>
      </c>
      <c r="F18" s="85"/>
    </row>
    <row r="19" spans="1:7" s="64" customFormat="1" ht="11.25" customHeight="1" x14ac:dyDescent="0.2">
      <c r="A19" s="38">
        <v>54313</v>
      </c>
      <c r="B19" s="77" t="str">
        <f>+IF(A19="","",LOOKUP(A19,BASE!A2:A248,BASE!B2:B248))</f>
        <v>Impresiones, Publicaciones y Reproducciones</v>
      </c>
      <c r="C19" s="38">
        <v>14</v>
      </c>
      <c r="D19" s="38" t="s">
        <v>45</v>
      </c>
      <c r="E19" s="39">
        <v>279.68</v>
      </c>
      <c r="F19" s="85"/>
    </row>
    <row r="20" spans="1:7" s="64" customFormat="1" ht="11.25" customHeight="1" x14ac:dyDescent="0.2">
      <c r="A20" s="38">
        <v>54314</v>
      </c>
      <c r="B20" s="77" t="str">
        <f>+IF(A20="","",LOOKUP(A20,BASE!A3:A249,BASE!B3:B249))</f>
        <v>Atenciones Oficiales</v>
      </c>
      <c r="C20" s="38">
        <v>14</v>
      </c>
      <c r="D20" s="38" t="s">
        <v>45</v>
      </c>
      <c r="E20" s="39">
        <v>947.47</v>
      </c>
      <c r="F20" s="85"/>
    </row>
    <row r="21" spans="1:7" ht="11.25" customHeight="1" x14ac:dyDescent="0.2">
      <c r="A21" s="38">
        <v>54316</v>
      </c>
      <c r="B21" s="77" t="str">
        <f>+IF(A21="","",LOOKUP(A21,BASE!A2:A248,BASE!B2:B248))</f>
        <v>Arrendamiento  de Bienes Muebles</v>
      </c>
      <c r="C21" s="38">
        <v>14</v>
      </c>
      <c r="D21" s="38" t="s">
        <v>45</v>
      </c>
      <c r="E21" s="39">
        <v>1088.25</v>
      </c>
      <c r="F21" s="60"/>
    </row>
    <row r="22" spans="1:7" ht="11.25" customHeight="1" x14ac:dyDescent="0.2">
      <c r="A22" s="38">
        <v>54401</v>
      </c>
      <c r="B22" s="77" t="str">
        <f>+IF(A22="","",LOOKUP(A22,BASE!A3:A249,BASE!B3:B249))</f>
        <v>Pasajes al Interior</v>
      </c>
      <c r="C22" s="38">
        <v>14</v>
      </c>
      <c r="D22" s="38" t="s">
        <v>45</v>
      </c>
      <c r="E22" s="39">
        <v>474.6</v>
      </c>
      <c r="F22" s="60"/>
    </row>
    <row r="23" spans="1:7" ht="15" x14ac:dyDescent="0.25">
      <c r="A23" s="175" t="s">
        <v>21</v>
      </c>
      <c r="B23" s="175"/>
      <c r="C23" s="175"/>
      <c r="D23" s="123"/>
      <c r="E23" s="40">
        <f>SUM(E18:E22)</f>
        <v>3000</v>
      </c>
      <c r="G23" s="36"/>
    </row>
    <row r="24" spans="1:7" ht="15" x14ac:dyDescent="0.25">
      <c r="A24" s="33"/>
      <c r="B24" s="122"/>
      <c r="C24" s="33"/>
      <c r="D24" s="33"/>
      <c r="E24" s="41"/>
      <c r="G24" s="36"/>
    </row>
    <row r="25" spans="1:7" ht="15" x14ac:dyDescent="0.25">
      <c r="A25" s="166" t="s">
        <v>312</v>
      </c>
      <c r="B25" s="166"/>
      <c r="C25" s="166"/>
      <c r="D25" s="166"/>
      <c r="E25" s="166"/>
      <c r="G25" s="36"/>
    </row>
    <row r="26" spans="1:7" ht="22.5" x14ac:dyDescent="0.2">
      <c r="A26" s="42" t="s">
        <v>32</v>
      </c>
      <c r="B26" s="35" t="s">
        <v>33</v>
      </c>
      <c r="C26" s="35" t="s">
        <v>1</v>
      </c>
      <c r="D26" s="35" t="s">
        <v>40</v>
      </c>
      <c r="E26" s="35" t="s">
        <v>0</v>
      </c>
      <c r="G26" s="43"/>
    </row>
    <row r="27" spans="1:7" x14ac:dyDescent="0.2">
      <c r="A27" s="38">
        <v>54399</v>
      </c>
      <c r="B27" s="77" t="str">
        <f>+IF(A27="","",LOOKUP(A27,BASE!A18:A264,BASE!B18:B264))</f>
        <v>Servicios Generales y Arrendamientos Diversos</v>
      </c>
      <c r="C27" s="44">
        <v>14</v>
      </c>
      <c r="D27" s="44" t="s">
        <v>45</v>
      </c>
      <c r="E27" s="39">
        <v>1300</v>
      </c>
      <c r="G27" s="43"/>
    </row>
    <row r="28" spans="1:7" x14ac:dyDescent="0.2">
      <c r="A28" s="38">
        <v>54402</v>
      </c>
      <c r="B28" s="77" t="str">
        <f>+IF(A28="","",LOOKUP(A28,BASE!A19:A265,BASE!B19:B265))</f>
        <v>Pasajes al Exterior</v>
      </c>
      <c r="C28" s="44">
        <v>14</v>
      </c>
      <c r="D28" s="44" t="s">
        <v>44</v>
      </c>
      <c r="E28" s="39">
        <v>1700</v>
      </c>
      <c r="G28" s="43"/>
    </row>
    <row r="29" spans="1:7" ht="15" x14ac:dyDescent="0.25">
      <c r="A29" s="175" t="s">
        <v>34</v>
      </c>
      <c r="B29" s="175"/>
      <c r="C29" s="175"/>
      <c r="D29" s="123"/>
      <c r="E29" s="40">
        <f>SUM(E27:E28)</f>
        <v>3000</v>
      </c>
      <c r="G29" s="36"/>
    </row>
    <row r="30" spans="1:7" ht="12.75" customHeight="1" x14ac:dyDescent="0.25">
      <c r="A30" s="45"/>
      <c r="B30" s="45"/>
      <c r="G30" s="36"/>
    </row>
    <row r="31" spans="1:7" ht="15" x14ac:dyDescent="0.2">
      <c r="A31" s="158" t="s">
        <v>23</v>
      </c>
      <c r="B31" s="158"/>
      <c r="C31" s="158"/>
      <c r="D31" s="158"/>
      <c r="E31" s="158"/>
    </row>
    <row r="32" spans="1:7" ht="21.75" customHeight="1" x14ac:dyDescent="0.2">
      <c r="A32" s="121"/>
      <c r="B32" s="121"/>
      <c r="C32" s="121"/>
      <c r="D32" s="121"/>
      <c r="E32" s="121"/>
    </row>
    <row r="33" spans="1:7" ht="18.75" x14ac:dyDescent="0.3">
      <c r="A33" s="46"/>
      <c r="B33" s="47"/>
      <c r="C33" s="47"/>
      <c r="D33" s="47"/>
      <c r="E33" s="47"/>
    </row>
    <row r="34" spans="1:7" ht="18" x14ac:dyDescent="0.25">
      <c r="A34" s="48"/>
      <c r="B34" s="49"/>
      <c r="C34" s="49"/>
      <c r="D34" s="49"/>
      <c r="E34" s="49"/>
    </row>
    <row r="35" spans="1:7" ht="18" x14ac:dyDescent="0.25">
      <c r="A35" s="48"/>
      <c r="B35" s="49"/>
      <c r="C35" s="49"/>
      <c r="D35" s="49"/>
      <c r="E35" s="49"/>
    </row>
    <row r="36" spans="1:7" ht="18" x14ac:dyDescent="0.25">
      <c r="A36" s="48"/>
      <c r="B36" s="49"/>
      <c r="C36" s="49"/>
      <c r="D36" s="49"/>
      <c r="E36" s="49"/>
    </row>
    <row r="37" spans="1:7" ht="18" x14ac:dyDescent="0.25">
      <c r="A37" s="45"/>
      <c r="B37" s="45"/>
    </row>
    <row r="38" spans="1:7" x14ac:dyDescent="0.2">
      <c r="A38" s="43"/>
      <c r="B38" s="50"/>
      <c r="C38" s="159"/>
      <c r="D38" s="159"/>
      <c r="E38" s="159"/>
    </row>
    <row r="39" spans="1:7" s="52" customFormat="1" x14ac:dyDescent="0.2">
      <c r="A39" s="43"/>
      <c r="B39" s="50"/>
      <c r="C39" s="51"/>
      <c r="D39" s="51"/>
      <c r="E39" s="51"/>
      <c r="F39" s="59"/>
    </row>
    <row r="40" spans="1:7" s="52" customFormat="1" x14ac:dyDescent="0.2">
      <c r="A40" s="43"/>
      <c r="B40" s="43"/>
      <c r="C40" s="51"/>
      <c r="D40" s="51"/>
      <c r="E40" s="51"/>
      <c r="F40" s="59"/>
    </row>
    <row r="41" spans="1:7" s="52" customFormat="1" ht="12" x14ac:dyDescent="0.2">
      <c r="A41" s="53"/>
      <c r="B41" s="54"/>
      <c r="C41" s="51"/>
      <c r="D41" s="51"/>
      <c r="E41" s="51"/>
      <c r="F41" s="59"/>
    </row>
    <row r="42" spans="1:7" s="52" customFormat="1" ht="12" x14ac:dyDescent="0.2">
      <c r="A42" s="53"/>
      <c r="B42" s="54"/>
      <c r="C42" s="51"/>
      <c r="D42" s="51"/>
      <c r="E42" s="51"/>
      <c r="F42" s="59"/>
    </row>
    <row r="43" spans="1:7" x14ac:dyDescent="0.2">
      <c r="A43" s="55"/>
      <c r="B43" s="56"/>
      <c r="C43" s="57"/>
      <c r="D43" s="57"/>
      <c r="E43" s="51"/>
    </row>
    <row r="44" spans="1:7" x14ac:dyDescent="0.2">
      <c r="A44" s="53"/>
      <c r="B44" s="56"/>
      <c r="C44" s="57"/>
      <c r="D44" s="57"/>
      <c r="E44" s="51"/>
    </row>
    <row r="45" spans="1:7" s="31" customFormat="1" x14ac:dyDescent="0.2">
      <c r="A45" s="43"/>
      <c r="B45" s="43"/>
      <c r="C45" s="51"/>
      <c r="D45" s="51"/>
      <c r="E45" s="51"/>
      <c r="G45" s="32"/>
    </row>
    <row r="46" spans="1:7" s="31" customFormat="1" x14ac:dyDescent="0.2">
      <c r="A46" s="32"/>
      <c r="B46" s="32"/>
      <c r="G46" s="32"/>
    </row>
    <row r="47" spans="1:7" s="31" customFormat="1" x14ac:dyDescent="0.2">
      <c r="A47" s="32"/>
      <c r="B47" s="32"/>
      <c r="G47" s="32"/>
    </row>
    <row r="48" spans="1:7" s="31" customFormat="1" x14ac:dyDescent="0.2">
      <c r="A48" s="32"/>
      <c r="B48" s="32"/>
      <c r="C48" s="58"/>
      <c r="D48" s="58"/>
      <c r="E48" s="59"/>
      <c r="G48" s="32"/>
    </row>
    <row r="49" spans="1:7" s="31" customFormat="1" x14ac:dyDescent="0.2">
      <c r="A49" s="32"/>
      <c r="B49" s="32"/>
      <c r="C49" s="58"/>
      <c r="D49" s="58"/>
      <c r="E49" s="59"/>
      <c r="G49" s="32"/>
    </row>
    <row r="50" spans="1:7" s="31" customFormat="1" x14ac:dyDescent="0.2">
      <c r="A50" s="32"/>
      <c r="B50" s="32"/>
      <c r="G50" s="32"/>
    </row>
    <row r="56" spans="1:7" s="31" customFormat="1" x14ac:dyDescent="0.2">
      <c r="A56" s="32"/>
      <c r="B56" s="32"/>
      <c r="C56" s="60"/>
      <c r="D56" s="60"/>
      <c r="E56" s="60"/>
      <c r="G56" s="32"/>
    </row>
    <row r="57" spans="1:7" s="31" customFormat="1" x14ac:dyDescent="0.2">
      <c r="A57" s="32"/>
      <c r="B57" s="60"/>
      <c r="C57" s="60"/>
      <c r="D57" s="60"/>
      <c r="E57" s="60"/>
      <c r="G57" s="32"/>
    </row>
    <row r="58" spans="1:7" s="31" customFormat="1" x14ac:dyDescent="0.2">
      <c r="A58" s="32"/>
      <c r="B58" s="60"/>
      <c r="C58" s="60"/>
      <c r="D58" s="60"/>
      <c r="E58" s="60"/>
      <c r="G58" s="32"/>
    </row>
    <row r="59" spans="1:7" s="31" customFormat="1" x14ac:dyDescent="0.2">
      <c r="A59" s="32"/>
      <c r="B59" s="60"/>
      <c r="G59" s="32"/>
    </row>
    <row r="60" spans="1:7" s="31" customFormat="1" x14ac:dyDescent="0.2">
      <c r="A60" s="32"/>
      <c r="C60" s="32"/>
      <c r="D60" s="32"/>
      <c r="E60" s="32"/>
      <c r="G60" s="32"/>
    </row>
  </sheetData>
  <mergeCells count="11">
    <mergeCell ref="A16:E16"/>
    <mergeCell ref="A6:E6"/>
    <mergeCell ref="A7:E7"/>
    <mergeCell ref="A8:E8"/>
    <mergeCell ref="A12:E12"/>
    <mergeCell ref="A14:E14"/>
    <mergeCell ref="A23:C23"/>
    <mergeCell ref="A25:E25"/>
    <mergeCell ref="A29:C29"/>
    <mergeCell ref="A31:E31"/>
    <mergeCell ref="C38:E38"/>
  </mergeCells>
  <pageMargins left="0.91" right="0.47" top="0.81" bottom="0.3" header="0" footer="0"/>
  <pageSetup scale="90" orientation="portrait" r:id="rId1"/>
  <headerFooter alignWithMargins="0"/>
  <rowBreaks count="1" manualBreakCount="1">
    <brk id="45" max="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G62"/>
  <sheetViews>
    <sheetView showGridLines="0" zoomScaleNormal="100" zoomScaleSheetLayoutView="145" workbookViewId="0">
      <selection activeCell="A16" sqref="A16:E31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319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320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321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19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322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25"/>
      <c r="B15" s="125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56404</v>
      </c>
      <c r="B18" s="77" t="str">
        <f>+IF(A18="","",LOOKUP(A18,BASE!A1:A247,BASE!B1:B247))</f>
        <v>A Organismos Multilaterales</v>
      </c>
      <c r="C18" s="38">
        <v>1</v>
      </c>
      <c r="D18" s="38" t="s">
        <v>45</v>
      </c>
      <c r="E18" s="39">
        <v>500</v>
      </c>
      <c r="F18" s="85"/>
    </row>
    <row r="19" spans="1:7" ht="11.25" customHeight="1" x14ac:dyDescent="0.2">
      <c r="A19" s="38">
        <v>54103</v>
      </c>
      <c r="B19" s="77" t="str">
        <f>+IF(A19="","",LOOKUP(A19,BASE!A2:A248,BASE!B2:B248))</f>
        <v>Productos Agropecuarios y Forestales</v>
      </c>
      <c r="C19" s="38">
        <v>3</v>
      </c>
      <c r="D19" s="38" t="s">
        <v>99</v>
      </c>
      <c r="E19" s="39">
        <v>500</v>
      </c>
      <c r="F19" s="60"/>
    </row>
    <row r="20" spans="1:7" ht="11.25" customHeight="1" x14ac:dyDescent="0.2">
      <c r="A20" s="38">
        <v>61101</v>
      </c>
      <c r="B20" s="77" t="str">
        <f>+IF(A20="","",LOOKUP(A20,BASE!A3:A249,BASE!B3:B249))</f>
        <v>Mobiliarios</v>
      </c>
      <c r="C20" s="38">
        <v>3</v>
      </c>
      <c r="D20" s="38" t="s">
        <v>46</v>
      </c>
      <c r="E20" s="39">
        <v>5000</v>
      </c>
      <c r="F20" s="60"/>
    </row>
    <row r="21" spans="1:7" ht="11.25" customHeight="1" x14ac:dyDescent="0.2">
      <c r="A21" s="38">
        <v>61102</v>
      </c>
      <c r="B21" s="77" t="str">
        <f>+IF(A21="","",LOOKUP(A21,BASE!A4:A250,BASE!B4:B250))</f>
        <v>Maquinaria y Equipos</v>
      </c>
      <c r="C21" s="38">
        <v>3</v>
      </c>
      <c r="D21" s="38" t="s">
        <v>46</v>
      </c>
      <c r="E21" s="39">
        <v>2000</v>
      </c>
      <c r="F21" s="60"/>
    </row>
    <row r="22" spans="1:7" ht="11.25" customHeight="1" x14ac:dyDescent="0.2">
      <c r="A22" s="38">
        <v>54316</v>
      </c>
      <c r="B22" s="77" t="str">
        <f>+IF(A22="","",LOOKUP(A22,BASE!A5:A251,BASE!B5:B251))</f>
        <v>Arrendamiento  de Bienes Muebles</v>
      </c>
      <c r="C22" s="38">
        <v>7</v>
      </c>
      <c r="D22" s="38" t="s">
        <v>99</v>
      </c>
      <c r="E22" s="39">
        <v>300</v>
      </c>
      <c r="F22" s="60"/>
    </row>
    <row r="23" spans="1:7" ht="15" x14ac:dyDescent="0.25">
      <c r="A23" s="175" t="s">
        <v>21</v>
      </c>
      <c r="B23" s="175"/>
      <c r="C23" s="175"/>
      <c r="D23" s="126"/>
      <c r="E23" s="40">
        <f>SUM(E18:E22)</f>
        <v>8300</v>
      </c>
      <c r="G23" s="36"/>
    </row>
    <row r="24" spans="1:7" ht="15" x14ac:dyDescent="0.25">
      <c r="A24" s="33"/>
      <c r="B24" s="125"/>
      <c r="C24" s="33"/>
      <c r="D24" s="33"/>
      <c r="E24" s="41"/>
      <c r="G24" s="36"/>
    </row>
    <row r="25" spans="1:7" ht="15" x14ac:dyDescent="0.25">
      <c r="A25" s="166" t="s">
        <v>22</v>
      </c>
      <c r="B25" s="166"/>
      <c r="C25" s="166"/>
      <c r="D25" s="166"/>
      <c r="E25" s="166"/>
      <c r="G25" s="36"/>
    </row>
    <row r="26" spans="1:7" ht="22.5" x14ac:dyDescent="0.2">
      <c r="A26" s="42" t="s">
        <v>32</v>
      </c>
      <c r="B26" s="35" t="s">
        <v>33</v>
      </c>
      <c r="C26" s="35" t="s">
        <v>1</v>
      </c>
      <c r="D26" s="35" t="s">
        <v>40</v>
      </c>
      <c r="E26" s="35" t="s">
        <v>0</v>
      </c>
      <c r="G26" s="43"/>
    </row>
    <row r="27" spans="1:7" x14ac:dyDescent="0.2">
      <c r="A27" s="38">
        <v>54402</v>
      </c>
      <c r="B27" s="77" t="str">
        <f>+IF(A27="","",LOOKUP(A27,BASE!A18:A264,BASE!B18:B264))</f>
        <v>Pasajes al Exterior</v>
      </c>
      <c r="C27" s="44">
        <v>1</v>
      </c>
      <c r="D27" s="44" t="s">
        <v>42</v>
      </c>
      <c r="E27" s="39">
        <v>500</v>
      </c>
      <c r="G27" s="43"/>
    </row>
    <row r="28" spans="1:7" x14ac:dyDescent="0.2">
      <c r="A28" s="38">
        <v>54201</v>
      </c>
      <c r="B28" s="77" t="str">
        <f>+IF(A28="","",LOOKUP(A28,BASE!A19:A265,BASE!B19:B265))</f>
        <v>Servicios de Energía Eléctrica</v>
      </c>
      <c r="C28" s="44">
        <v>3</v>
      </c>
      <c r="D28" s="44" t="s">
        <v>42</v>
      </c>
      <c r="E28" s="39">
        <v>500</v>
      </c>
      <c r="G28" s="43"/>
    </row>
    <row r="29" spans="1:7" x14ac:dyDescent="0.2">
      <c r="A29" s="38">
        <v>61604</v>
      </c>
      <c r="B29" s="77" t="str">
        <f>+IF(A29="","",LOOKUP(A29,BASE!A20:A266,BASE!B20:B266))</f>
        <v>De Viviendas y Oficina</v>
      </c>
      <c r="C29" s="44">
        <v>3</v>
      </c>
      <c r="D29" s="44" t="s">
        <v>43</v>
      </c>
      <c r="E29" s="39">
        <v>7000</v>
      </c>
      <c r="G29" s="43"/>
    </row>
    <row r="30" spans="1:7" x14ac:dyDescent="0.2">
      <c r="A30" s="38">
        <v>54314</v>
      </c>
      <c r="B30" s="77" t="str">
        <f>+IF(A30="","",LOOKUP(A30,BASE!A21:A267,BASE!B21:B267))</f>
        <v>Atenciones Oficiales</v>
      </c>
      <c r="C30" s="44">
        <v>7</v>
      </c>
      <c r="D30" s="44" t="s">
        <v>42</v>
      </c>
      <c r="E30" s="39">
        <v>300</v>
      </c>
      <c r="G30" s="43"/>
    </row>
    <row r="31" spans="1:7" ht="15" x14ac:dyDescent="0.25">
      <c r="A31" s="175" t="s">
        <v>34</v>
      </c>
      <c r="B31" s="175"/>
      <c r="C31" s="175"/>
      <c r="D31" s="126"/>
      <c r="E31" s="40">
        <f>SUM(E27:E30)</f>
        <v>8300</v>
      </c>
      <c r="G31" s="36"/>
    </row>
    <row r="32" spans="1:7" ht="12.75" customHeight="1" x14ac:dyDescent="0.25">
      <c r="A32" s="45"/>
      <c r="B32" s="45"/>
      <c r="G32" s="36"/>
    </row>
    <row r="33" spans="1:7" ht="15" x14ac:dyDescent="0.2">
      <c r="A33" s="158" t="s">
        <v>23</v>
      </c>
      <c r="B33" s="158"/>
      <c r="C33" s="158"/>
      <c r="D33" s="158"/>
      <c r="E33" s="158"/>
    </row>
    <row r="34" spans="1:7" ht="21.75" customHeight="1" x14ac:dyDescent="0.2">
      <c r="A34" s="124"/>
      <c r="B34" s="124"/>
      <c r="C34" s="124"/>
      <c r="D34" s="124"/>
      <c r="E34" s="124"/>
    </row>
    <row r="35" spans="1:7" ht="18.75" x14ac:dyDescent="0.3">
      <c r="A35" s="46"/>
      <c r="B35" s="47"/>
      <c r="C35" s="47"/>
      <c r="D35" s="47"/>
      <c r="E35" s="47"/>
    </row>
    <row r="36" spans="1:7" ht="18" x14ac:dyDescent="0.25">
      <c r="A36" s="48"/>
      <c r="B36" s="49"/>
      <c r="C36" s="49"/>
      <c r="D36" s="49"/>
      <c r="E36" s="49"/>
    </row>
    <row r="37" spans="1:7" ht="18" x14ac:dyDescent="0.25">
      <c r="A37" s="48"/>
      <c r="B37" s="49"/>
      <c r="C37" s="49"/>
      <c r="D37" s="49"/>
      <c r="E37" s="49"/>
    </row>
    <row r="38" spans="1:7" ht="18" x14ac:dyDescent="0.25">
      <c r="A38" s="48"/>
      <c r="B38" s="49"/>
      <c r="C38" s="49"/>
      <c r="D38" s="49"/>
      <c r="E38" s="49"/>
    </row>
    <row r="39" spans="1:7" ht="18" x14ac:dyDescent="0.25">
      <c r="A39" s="45"/>
      <c r="B39" s="45"/>
    </row>
    <row r="40" spans="1:7" x14ac:dyDescent="0.2">
      <c r="A40" s="43"/>
      <c r="B40" s="50"/>
      <c r="C40" s="159"/>
      <c r="D40" s="159"/>
      <c r="E40" s="159"/>
    </row>
    <row r="41" spans="1:7" s="52" customFormat="1" x14ac:dyDescent="0.2">
      <c r="A41" s="43"/>
      <c r="B41" s="50"/>
      <c r="C41" s="51"/>
      <c r="D41" s="51"/>
      <c r="E41" s="51"/>
      <c r="F41" s="59"/>
    </row>
    <row r="42" spans="1:7" s="52" customFormat="1" x14ac:dyDescent="0.2">
      <c r="A42" s="43"/>
      <c r="B42" s="43"/>
      <c r="C42" s="51"/>
      <c r="D42" s="51"/>
      <c r="E42" s="51"/>
      <c r="F42" s="59"/>
    </row>
    <row r="43" spans="1:7" s="52" customFormat="1" ht="12" x14ac:dyDescent="0.2">
      <c r="A43" s="53"/>
      <c r="B43" s="54"/>
      <c r="C43" s="51"/>
      <c r="D43" s="51"/>
      <c r="E43" s="51"/>
      <c r="F43" s="59"/>
    </row>
    <row r="44" spans="1:7" s="52" customFormat="1" ht="12" x14ac:dyDescent="0.2">
      <c r="A44" s="53"/>
      <c r="B44" s="54"/>
      <c r="C44" s="51"/>
      <c r="D44" s="51"/>
      <c r="E44" s="51"/>
      <c r="F44" s="59"/>
    </row>
    <row r="45" spans="1:7" x14ac:dyDescent="0.2">
      <c r="A45" s="55"/>
      <c r="B45" s="56"/>
      <c r="C45" s="57"/>
      <c r="D45" s="57"/>
      <c r="E45" s="51"/>
    </row>
    <row r="46" spans="1:7" x14ac:dyDescent="0.2">
      <c r="A46" s="53"/>
      <c r="B46" s="56"/>
      <c r="C46" s="57"/>
      <c r="D46" s="57"/>
      <c r="E46" s="51"/>
    </row>
    <row r="47" spans="1:7" s="31" customFormat="1" x14ac:dyDescent="0.2">
      <c r="A47" s="43"/>
      <c r="B47" s="43"/>
      <c r="C47" s="51"/>
      <c r="D47" s="51"/>
      <c r="E47" s="51"/>
      <c r="G47" s="32"/>
    </row>
    <row r="48" spans="1:7" s="31" customFormat="1" x14ac:dyDescent="0.2">
      <c r="A48" s="32"/>
      <c r="B48" s="32"/>
      <c r="G48" s="32"/>
    </row>
    <row r="49" spans="1:7" s="31" customFormat="1" x14ac:dyDescent="0.2">
      <c r="A49" s="32"/>
      <c r="B49" s="32"/>
      <c r="G49" s="32"/>
    </row>
    <row r="50" spans="1:7" s="31" customFormat="1" x14ac:dyDescent="0.2">
      <c r="A50" s="32"/>
      <c r="B50" s="32"/>
      <c r="C50" s="58"/>
      <c r="D50" s="58"/>
      <c r="E50" s="59"/>
      <c r="G50" s="32"/>
    </row>
    <row r="51" spans="1:7" s="31" customFormat="1" x14ac:dyDescent="0.2">
      <c r="A51" s="32"/>
      <c r="B51" s="32"/>
      <c r="C51" s="58"/>
      <c r="D51" s="58"/>
      <c r="E51" s="59"/>
      <c r="G51" s="32"/>
    </row>
    <row r="52" spans="1:7" s="31" customFormat="1" x14ac:dyDescent="0.2">
      <c r="A52" s="32"/>
      <c r="B52" s="32"/>
      <c r="G52" s="32"/>
    </row>
    <row r="58" spans="1:7" s="31" customFormat="1" x14ac:dyDescent="0.2">
      <c r="A58" s="32"/>
      <c r="B58" s="32"/>
      <c r="C58" s="60"/>
      <c r="D58" s="60"/>
      <c r="E58" s="60"/>
      <c r="G58" s="32"/>
    </row>
    <row r="59" spans="1:7" s="31" customFormat="1" x14ac:dyDescent="0.2">
      <c r="A59" s="32"/>
      <c r="B59" s="60"/>
      <c r="C59" s="60"/>
      <c r="D59" s="60"/>
      <c r="E59" s="60"/>
      <c r="G59" s="32"/>
    </row>
    <row r="60" spans="1:7" s="31" customFormat="1" x14ac:dyDescent="0.2">
      <c r="A60" s="32"/>
      <c r="B60" s="60"/>
      <c r="C60" s="60"/>
      <c r="D60" s="60"/>
      <c r="E60" s="60"/>
      <c r="G60" s="32"/>
    </row>
    <row r="61" spans="1:7" s="31" customFormat="1" x14ac:dyDescent="0.2">
      <c r="A61" s="32"/>
      <c r="B61" s="60"/>
      <c r="G61" s="32"/>
    </row>
    <row r="62" spans="1:7" s="31" customFormat="1" x14ac:dyDescent="0.2">
      <c r="A62" s="32"/>
      <c r="C62" s="32"/>
      <c r="D62" s="32"/>
      <c r="E62" s="32"/>
      <c r="G62" s="32"/>
    </row>
  </sheetData>
  <mergeCells count="11">
    <mergeCell ref="A23:C23"/>
    <mergeCell ref="A25:E25"/>
    <mergeCell ref="A31:C31"/>
    <mergeCell ref="A33:E33"/>
    <mergeCell ref="C40:E40"/>
    <mergeCell ref="A16:E16"/>
    <mergeCell ref="A6:E6"/>
    <mergeCell ref="A7:E7"/>
    <mergeCell ref="A8:E8"/>
    <mergeCell ref="A12:E12"/>
    <mergeCell ref="A14:E14"/>
  </mergeCells>
  <pageMargins left="0.91" right="0.47" top="0.81" bottom="0.3" header="0" footer="0"/>
  <pageSetup scale="90" orientation="portrait" r:id="rId1"/>
  <headerFooter alignWithMargins="0"/>
  <rowBreaks count="1" manualBreakCount="1">
    <brk id="47" max="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G64"/>
  <sheetViews>
    <sheetView showGridLines="0" zoomScaleNormal="100" zoomScaleSheetLayoutView="145" workbookViewId="0">
      <selection activeCell="G33" sqref="G33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323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324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321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310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8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311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25"/>
      <c r="B15" s="125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54199</v>
      </c>
      <c r="B18" s="77" t="str">
        <f>+IF(A18="","",LOOKUP(A18,BASE!A1:A247,BASE!B1:B247))</f>
        <v>Bienes de Uso y Consumo  Diversos</v>
      </c>
      <c r="C18" s="38">
        <v>15</v>
      </c>
      <c r="D18" s="38" t="s">
        <v>45</v>
      </c>
      <c r="E18" s="39">
        <v>193.26</v>
      </c>
      <c r="F18" s="85"/>
    </row>
    <row r="19" spans="1:7" s="64" customFormat="1" ht="11.25" customHeight="1" x14ac:dyDescent="0.2">
      <c r="A19" s="38">
        <v>54314</v>
      </c>
      <c r="B19" s="77" t="str">
        <f>+IF(A19="","",LOOKUP(A19,BASE!A2:A248,BASE!B2:B248))</f>
        <v>Atenciones Oficiales</v>
      </c>
      <c r="C19" s="38">
        <v>15</v>
      </c>
      <c r="D19" s="38" t="s">
        <v>45</v>
      </c>
      <c r="E19" s="39">
        <v>1264.5999999999999</v>
      </c>
      <c r="F19" s="85"/>
    </row>
    <row r="20" spans="1:7" s="64" customFormat="1" ht="11.25" customHeight="1" x14ac:dyDescent="0.2">
      <c r="A20" s="38">
        <v>54316</v>
      </c>
      <c r="B20" s="77" t="str">
        <f>+IF(A20="","",LOOKUP(A20,BASE!A3:A249,BASE!B3:B249))</f>
        <v>Arrendamiento  de Bienes Muebles</v>
      </c>
      <c r="C20" s="38">
        <v>15</v>
      </c>
      <c r="D20" s="38" t="s">
        <v>45</v>
      </c>
      <c r="E20" s="39">
        <v>518</v>
      </c>
      <c r="F20" s="85"/>
    </row>
    <row r="21" spans="1:7" ht="15" x14ac:dyDescent="0.25">
      <c r="A21" s="175" t="s">
        <v>21</v>
      </c>
      <c r="B21" s="175"/>
      <c r="C21" s="175"/>
      <c r="D21" s="126"/>
      <c r="E21" s="40">
        <f>SUM(E18:E20)</f>
        <v>1975.86</v>
      </c>
      <c r="G21" s="36"/>
    </row>
    <row r="22" spans="1:7" ht="15" x14ac:dyDescent="0.25">
      <c r="A22" s="33"/>
      <c r="B22" s="125"/>
      <c r="C22" s="33"/>
      <c r="D22" s="33"/>
      <c r="E22" s="41"/>
      <c r="G22" s="36"/>
    </row>
    <row r="23" spans="1:7" ht="15" x14ac:dyDescent="0.25">
      <c r="A23" s="166" t="s">
        <v>312</v>
      </c>
      <c r="B23" s="166"/>
      <c r="C23" s="166"/>
      <c r="D23" s="166"/>
      <c r="E23" s="166"/>
      <c r="G23" s="36"/>
    </row>
    <row r="24" spans="1:7" ht="22.5" x14ac:dyDescent="0.2">
      <c r="A24" s="42" t="s">
        <v>32</v>
      </c>
      <c r="B24" s="35" t="s">
        <v>33</v>
      </c>
      <c r="C24" s="35" t="s">
        <v>1</v>
      </c>
      <c r="D24" s="35" t="s">
        <v>40</v>
      </c>
      <c r="E24" s="35" t="s">
        <v>0</v>
      </c>
      <c r="G24" s="43"/>
    </row>
    <row r="25" spans="1:7" x14ac:dyDescent="0.2">
      <c r="A25" s="38">
        <v>54310</v>
      </c>
      <c r="B25" s="77" t="str">
        <f>+IF(A25="","",LOOKUP(A25,BASE!A18:A264,BASE!B18:B264))</f>
        <v>Servicios de Alimentación</v>
      </c>
      <c r="C25" s="44">
        <v>15</v>
      </c>
      <c r="D25" s="44" t="s">
        <v>42</v>
      </c>
      <c r="E25" s="39">
        <f>735.48-E26-E27-E28-E29-E30</f>
        <v>130.68999999999997</v>
      </c>
      <c r="G25" s="43"/>
    </row>
    <row r="26" spans="1:7" x14ac:dyDescent="0.2">
      <c r="A26" s="38">
        <v>54310</v>
      </c>
      <c r="B26" s="77" t="str">
        <f>+IF(A26="","",LOOKUP(A26,BASE!A19:A265,BASE!B19:B265))</f>
        <v>Servicios de Alimentación</v>
      </c>
      <c r="C26" s="44">
        <v>15</v>
      </c>
      <c r="D26" s="44" t="s">
        <v>43</v>
      </c>
      <c r="E26" s="39">
        <v>130.69</v>
      </c>
      <c r="G26" s="43"/>
    </row>
    <row r="27" spans="1:7" x14ac:dyDescent="0.2">
      <c r="A27" s="38">
        <v>54310</v>
      </c>
      <c r="B27" s="77" t="str">
        <f>+IF(A27="","",LOOKUP(A27,BASE!A20:A266,BASE!B20:B266))</f>
        <v>Servicios de Alimentación</v>
      </c>
      <c r="C27" s="44">
        <v>15</v>
      </c>
      <c r="D27" s="44" t="s">
        <v>44</v>
      </c>
      <c r="E27" s="39">
        <v>130.69</v>
      </c>
      <c r="G27" s="43"/>
    </row>
    <row r="28" spans="1:7" x14ac:dyDescent="0.2">
      <c r="A28" s="38">
        <v>54310</v>
      </c>
      <c r="B28" s="77" t="str">
        <f>+IF(A28="","",LOOKUP(A28,BASE!A22:A268,BASE!B22:B268))</f>
        <v>Servicios de Alimentación</v>
      </c>
      <c r="C28" s="44">
        <v>15</v>
      </c>
      <c r="D28" s="44" t="s">
        <v>99</v>
      </c>
      <c r="E28" s="39">
        <v>130.69</v>
      </c>
      <c r="G28" s="43"/>
    </row>
    <row r="29" spans="1:7" x14ac:dyDescent="0.2">
      <c r="A29" s="38">
        <v>54310</v>
      </c>
      <c r="B29" s="77" t="str">
        <f>+IF(A29="","",LOOKUP(A29,BASE!A23:A269,BASE!B23:B269))</f>
        <v>Servicios de Alimentación</v>
      </c>
      <c r="C29" s="44">
        <v>15</v>
      </c>
      <c r="D29" s="44" t="s">
        <v>46</v>
      </c>
      <c r="E29" s="39">
        <v>130.69</v>
      </c>
      <c r="G29" s="43"/>
    </row>
    <row r="30" spans="1:7" x14ac:dyDescent="0.2">
      <c r="A30" s="38">
        <v>54310</v>
      </c>
      <c r="B30" s="77" t="str">
        <f>+IF(A30="","",LOOKUP(A30,BASE!A24:A270,BASE!B24:B270))</f>
        <v>Servicios de Alimentación</v>
      </c>
      <c r="C30" s="44">
        <v>15</v>
      </c>
      <c r="D30" s="44" t="s">
        <v>327</v>
      </c>
      <c r="E30" s="39">
        <v>82.03</v>
      </c>
      <c r="G30" s="43"/>
    </row>
    <row r="31" spans="1:7" x14ac:dyDescent="0.2">
      <c r="A31" s="38">
        <v>54313</v>
      </c>
      <c r="B31" s="77" t="str">
        <f>+IF(A31="","",LOOKUP(A31,BASE!A19:A265,BASE!B19:B265))</f>
        <v>Impresiones, Publicaciones y Reproducciones</v>
      </c>
      <c r="C31" s="44">
        <v>15</v>
      </c>
      <c r="D31" s="44" t="s">
        <v>43</v>
      </c>
      <c r="E31" s="39">
        <v>179.95</v>
      </c>
      <c r="G31" s="43"/>
    </row>
    <row r="32" spans="1:7" x14ac:dyDescent="0.2">
      <c r="A32" s="38">
        <v>54399</v>
      </c>
      <c r="B32" s="77" t="str">
        <f>+IF(A32="","",LOOKUP(A32,BASE!A20:A266,BASE!B20:B266))</f>
        <v>Servicios Generales y Arrendamientos Diversos</v>
      </c>
      <c r="C32" s="44">
        <v>15</v>
      </c>
      <c r="D32" s="44" t="s">
        <v>45</v>
      </c>
      <c r="E32" s="39">
        <v>1060.43</v>
      </c>
      <c r="G32" s="43"/>
    </row>
    <row r="33" spans="1:7" ht="15" x14ac:dyDescent="0.25">
      <c r="A33" s="175" t="s">
        <v>34</v>
      </c>
      <c r="B33" s="175"/>
      <c r="C33" s="175"/>
      <c r="D33" s="126"/>
      <c r="E33" s="40">
        <f>SUM(E25:E32)</f>
        <v>1975.8600000000001</v>
      </c>
      <c r="G33" s="36"/>
    </row>
    <row r="34" spans="1:7" ht="12.75" customHeight="1" x14ac:dyDescent="0.25">
      <c r="A34" s="45"/>
      <c r="B34" s="45"/>
      <c r="G34" s="36"/>
    </row>
    <row r="35" spans="1:7" ht="15" x14ac:dyDescent="0.2">
      <c r="A35" s="158" t="s">
        <v>23</v>
      </c>
      <c r="B35" s="158"/>
      <c r="C35" s="158"/>
      <c r="D35" s="158"/>
      <c r="E35" s="158"/>
    </row>
    <row r="36" spans="1:7" ht="21.75" customHeight="1" x14ac:dyDescent="0.2">
      <c r="A36" s="124"/>
      <c r="B36" s="124"/>
      <c r="C36" s="124"/>
      <c r="D36" s="124"/>
      <c r="E36" s="124"/>
    </row>
    <row r="37" spans="1:7" ht="18.75" x14ac:dyDescent="0.3">
      <c r="A37" s="46"/>
      <c r="B37" s="47"/>
      <c r="C37" s="47"/>
      <c r="D37" s="47"/>
      <c r="E37" s="47"/>
    </row>
    <row r="38" spans="1:7" ht="18" x14ac:dyDescent="0.25">
      <c r="A38" s="48"/>
      <c r="B38" s="49"/>
      <c r="C38" s="49"/>
      <c r="D38" s="49"/>
      <c r="E38" s="49"/>
    </row>
    <row r="39" spans="1:7" ht="18" x14ac:dyDescent="0.25">
      <c r="A39" s="48"/>
      <c r="B39" s="49"/>
      <c r="C39" s="49"/>
      <c r="D39" s="49"/>
      <c r="E39" s="49"/>
    </row>
    <row r="40" spans="1:7" ht="18" x14ac:dyDescent="0.25">
      <c r="A40" s="48"/>
      <c r="B40" s="49"/>
      <c r="C40" s="49"/>
      <c r="D40" s="49"/>
      <c r="E40" s="49"/>
    </row>
    <row r="41" spans="1:7" ht="18" x14ac:dyDescent="0.25">
      <c r="A41" s="45"/>
      <c r="B41" s="45"/>
    </row>
    <row r="42" spans="1:7" x14ac:dyDescent="0.2">
      <c r="A42" s="43"/>
      <c r="B42" s="50"/>
      <c r="C42" s="159"/>
      <c r="D42" s="159"/>
      <c r="E42" s="159"/>
    </row>
    <row r="43" spans="1:7" s="52" customFormat="1" x14ac:dyDescent="0.2">
      <c r="A43" s="43"/>
      <c r="B43" s="50"/>
      <c r="C43" s="51"/>
      <c r="D43" s="51"/>
      <c r="E43" s="51"/>
      <c r="F43" s="59"/>
    </row>
    <row r="44" spans="1:7" s="52" customFormat="1" x14ac:dyDescent="0.2">
      <c r="A44" s="43"/>
      <c r="B44" s="43"/>
      <c r="C44" s="51"/>
      <c r="D44" s="51"/>
      <c r="E44" s="51"/>
      <c r="F44" s="59"/>
    </row>
    <row r="45" spans="1:7" s="52" customFormat="1" ht="12" x14ac:dyDescent="0.2">
      <c r="A45" s="53"/>
      <c r="B45" s="54"/>
      <c r="C45" s="51"/>
      <c r="D45" s="51"/>
      <c r="E45" s="51"/>
      <c r="F45" s="59"/>
    </row>
    <row r="46" spans="1:7" s="52" customFormat="1" ht="12" x14ac:dyDescent="0.2">
      <c r="A46" s="53"/>
      <c r="B46" s="54"/>
      <c r="C46" s="51"/>
      <c r="D46" s="51"/>
      <c r="E46" s="51"/>
      <c r="F46" s="59"/>
    </row>
    <row r="47" spans="1:7" x14ac:dyDescent="0.2">
      <c r="A47" s="55"/>
      <c r="B47" s="56"/>
      <c r="C47" s="57"/>
      <c r="D47" s="57"/>
      <c r="E47" s="51"/>
    </row>
    <row r="48" spans="1:7" x14ac:dyDescent="0.2">
      <c r="A48" s="53"/>
      <c r="B48" s="56"/>
      <c r="C48" s="57"/>
      <c r="D48" s="57"/>
      <c r="E48" s="51"/>
    </row>
    <row r="49" spans="1:7" s="31" customFormat="1" x14ac:dyDescent="0.2">
      <c r="A49" s="43"/>
      <c r="B49" s="43"/>
      <c r="C49" s="51"/>
      <c r="D49" s="51"/>
      <c r="E49" s="51"/>
      <c r="G49" s="32"/>
    </row>
    <row r="50" spans="1:7" s="31" customFormat="1" x14ac:dyDescent="0.2">
      <c r="A50" s="32"/>
      <c r="B50" s="32"/>
      <c r="G50" s="32"/>
    </row>
    <row r="51" spans="1:7" s="31" customFormat="1" x14ac:dyDescent="0.2">
      <c r="A51" s="32"/>
      <c r="B51" s="32"/>
      <c r="G51" s="32"/>
    </row>
    <row r="52" spans="1:7" s="31" customFormat="1" x14ac:dyDescent="0.2">
      <c r="A52" s="32"/>
      <c r="B52" s="32"/>
      <c r="C52" s="58"/>
      <c r="D52" s="58"/>
      <c r="E52" s="59"/>
      <c r="G52" s="32"/>
    </row>
    <row r="53" spans="1:7" s="31" customFormat="1" x14ac:dyDescent="0.2">
      <c r="A53" s="32"/>
      <c r="B53" s="32"/>
      <c r="C53" s="58"/>
      <c r="D53" s="58"/>
      <c r="E53" s="59"/>
      <c r="G53" s="32"/>
    </row>
    <row r="54" spans="1:7" s="31" customFormat="1" x14ac:dyDescent="0.2">
      <c r="A54" s="32"/>
      <c r="B54" s="32"/>
      <c r="G54" s="32"/>
    </row>
    <row r="60" spans="1:7" s="31" customFormat="1" x14ac:dyDescent="0.2">
      <c r="A60" s="32"/>
      <c r="B60" s="32"/>
      <c r="C60" s="60"/>
      <c r="D60" s="60"/>
      <c r="E60" s="60"/>
      <c r="G60" s="32"/>
    </row>
    <row r="61" spans="1:7" s="31" customFormat="1" x14ac:dyDescent="0.2">
      <c r="A61" s="32"/>
      <c r="B61" s="60"/>
      <c r="C61" s="60"/>
      <c r="D61" s="60"/>
      <c r="E61" s="60"/>
      <c r="G61" s="32"/>
    </row>
    <row r="62" spans="1:7" s="31" customFormat="1" x14ac:dyDescent="0.2">
      <c r="A62" s="32"/>
      <c r="B62" s="60"/>
      <c r="C62" s="60"/>
      <c r="D62" s="60"/>
      <c r="E62" s="60"/>
      <c r="G62" s="32"/>
    </row>
    <row r="63" spans="1:7" s="31" customFormat="1" x14ac:dyDescent="0.2">
      <c r="A63" s="32"/>
      <c r="B63" s="60"/>
      <c r="G63" s="32"/>
    </row>
    <row r="64" spans="1:7" s="31" customFormat="1" x14ac:dyDescent="0.2">
      <c r="A64" s="32"/>
      <c r="C64" s="32"/>
      <c r="D64" s="32"/>
      <c r="E64" s="32"/>
      <c r="G64" s="32"/>
    </row>
  </sheetData>
  <mergeCells count="11">
    <mergeCell ref="A21:C21"/>
    <mergeCell ref="A23:E23"/>
    <mergeCell ref="A33:C33"/>
    <mergeCell ref="A35:E35"/>
    <mergeCell ref="C42:E42"/>
    <mergeCell ref="A16:E16"/>
    <mergeCell ref="A6:E6"/>
    <mergeCell ref="A7:E7"/>
    <mergeCell ref="A8:E8"/>
    <mergeCell ref="A12:E12"/>
    <mergeCell ref="A14:E14"/>
  </mergeCells>
  <pageMargins left="0.91" right="0.47" top="0.81" bottom="0.3" header="0" footer="0"/>
  <pageSetup scale="90" orientation="portrait" r:id="rId1"/>
  <headerFooter alignWithMargins="0"/>
  <rowBreaks count="1" manualBreakCount="1">
    <brk id="49" max="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G80"/>
  <sheetViews>
    <sheetView showGridLines="0" topLeftCell="A14" zoomScaleNormal="100" zoomScaleSheetLayoutView="145" workbookViewId="0">
      <selection activeCell="A16" sqref="A16:E49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325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326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321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310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8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92</v>
      </c>
      <c r="B12" s="174"/>
      <c r="C12" s="174"/>
      <c r="D12" s="174"/>
      <c r="E12" s="174"/>
      <c r="F12" s="89"/>
    </row>
    <row r="13" spans="1:6" ht="3" customHeight="1" x14ac:dyDescent="0.2"/>
    <row r="14" spans="1:6" ht="13.5" customHeight="1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25"/>
      <c r="B15" s="125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51201</v>
      </c>
      <c r="B18" s="77" t="str">
        <f>+IF(A18="","",LOOKUP(A18,BASE!A1:A247,BASE!B1:B247))</f>
        <v>Sueldos</v>
      </c>
      <c r="C18" s="38">
        <v>13</v>
      </c>
      <c r="D18" s="38" t="s">
        <v>102</v>
      </c>
      <c r="E18" s="39">
        <v>550</v>
      </c>
      <c r="F18" s="85"/>
    </row>
    <row r="19" spans="1:7" s="64" customFormat="1" ht="11.25" customHeight="1" x14ac:dyDescent="0.2">
      <c r="A19" s="38">
        <v>51201</v>
      </c>
      <c r="B19" s="77" t="str">
        <f>+IF(A19="","",LOOKUP(A19,BASE!A2:A248,BASE!B2:B248))</f>
        <v>Sueldos</v>
      </c>
      <c r="C19" s="38">
        <v>13</v>
      </c>
      <c r="D19" s="38" t="s">
        <v>103</v>
      </c>
      <c r="E19" s="39">
        <f>1712.25-550</f>
        <v>1162.25</v>
      </c>
      <c r="F19" s="85"/>
    </row>
    <row r="20" spans="1:7" s="64" customFormat="1" ht="11.25" customHeight="1" x14ac:dyDescent="0.2">
      <c r="A20" s="38">
        <v>51402</v>
      </c>
      <c r="B20" s="77" t="str">
        <f>+IF(A20="","",LOOKUP(A20,BASE!A3:A249,BASE!B3:B249))</f>
        <v>Por Remuneraciones Eventuales</v>
      </c>
      <c r="C20" s="38">
        <v>13</v>
      </c>
      <c r="D20" s="38" t="s">
        <v>101</v>
      </c>
      <c r="E20" s="39">
        <v>85</v>
      </c>
      <c r="F20" s="85"/>
    </row>
    <row r="21" spans="1:7" s="64" customFormat="1" ht="11.25" customHeight="1" x14ac:dyDescent="0.2">
      <c r="A21" s="38">
        <v>51402</v>
      </c>
      <c r="B21" s="77" t="str">
        <f>+IF(A21="","",LOOKUP(A21,BASE!A4:A250,BASE!B4:B250))</f>
        <v>Por Remuneraciones Eventuales</v>
      </c>
      <c r="C21" s="38">
        <v>13</v>
      </c>
      <c r="D21" s="38" t="s">
        <v>102</v>
      </c>
      <c r="E21" s="39">
        <v>46.75</v>
      </c>
      <c r="F21" s="85"/>
    </row>
    <row r="22" spans="1:7" s="64" customFormat="1" ht="11.25" customHeight="1" x14ac:dyDescent="0.2">
      <c r="A22" s="38">
        <v>51502</v>
      </c>
      <c r="B22" s="77" t="str">
        <f>+IF(A22="","",LOOKUP(A22,BASE!A5:A251,BASE!B5:B251))</f>
        <v>Por Remuneraciones Eventuales</v>
      </c>
      <c r="C22" s="38">
        <v>13</v>
      </c>
      <c r="D22" s="38" t="s">
        <v>101</v>
      </c>
      <c r="E22" s="39">
        <v>71.34</v>
      </c>
      <c r="F22" s="85"/>
    </row>
    <row r="23" spans="1:7" s="64" customFormat="1" ht="11.25" customHeight="1" x14ac:dyDescent="0.2">
      <c r="A23" s="38">
        <v>51502</v>
      </c>
      <c r="B23" s="77" t="str">
        <f>+IF(A23="","",LOOKUP(A23,BASE!A6:A252,BASE!B6:B252))</f>
        <v>Por Remuneraciones Eventuales</v>
      </c>
      <c r="C23" s="38">
        <v>13</v>
      </c>
      <c r="D23" s="38" t="s">
        <v>102</v>
      </c>
      <c r="E23" s="39">
        <v>98.66</v>
      </c>
      <c r="F23" s="85"/>
    </row>
    <row r="24" spans="1:7" s="64" customFormat="1" ht="11.25" customHeight="1" x14ac:dyDescent="0.2">
      <c r="A24" s="38">
        <v>54115</v>
      </c>
      <c r="B24" s="77" t="str">
        <f>+IF(A24="","",LOOKUP(A24,BASE!A7:A253,BASE!B7:B253))</f>
        <v>Materiales Informáticos</v>
      </c>
      <c r="C24" s="38">
        <v>13</v>
      </c>
      <c r="D24" s="38" t="s">
        <v>99</v>
      </c>
      <c r="E24" s="39">
        <v>1146.78</v>
      </c>
      <c r="F24" s="85"/>
    </row>
    <row r="25" spans="1:7" s="64" customFormat="1" ht="11.25" customHeight="1" x14ac:dyDescent="0.2">
      <c r="A25" s="38">
        <v>54314</v>
      </c>
      <c r="B25" s="77" t="str">
        <f>+IF(A25="","",LOOKUP(A25,BASE!A8:A254,BASE!B8:B254))</f>
        <v>Atenciones Oficiales</v>
      </c>
      <c r="C25" s="38">
        <v>13</v>
      </c>
      <c r="D25" s="38" t="s">
        <v>102</v>
      </c>
      <c r="E25" s="39">
        <v>1188.4000000000001</v>
      </c>
      <c r="F25" s="85"/>
    </row>
    <row r="26" spans="1:7" s="64" customFormat="1" ht="11.25" customHeight="1" x14ac:dyDescent="0.2">
      <c r="A26" s="38">
        <v>54505</v>
      </c>
      <c r="B26" s="77" t="str">
        <f>+IF(A26="","",LOOKUP(A26,BASE!A2:A248,BASE!B2:B248))</f>
        <v>Servicios de Capacitación</v>
      </c>
      <c r="C26" s="38">
        <v>13</v>
      </c>
      <c r="D26" s="38" t="s">
        <v>45</v>
      </c>
      <c r="E26" s="39">
        <v>130</v>
      </c>
      <c r="F26" s="85"/>
    </row>
    <row r="27" spans="1:7" s="64" customFormat="1" ht="11.25" customHeight="1" x14ac:dyDescent="0.2">
      <c r="A27" s="38">
        <v>61403</v>
      </c>
      <c r="B27" s="77" t="str">
        <f>+IF(A27="","",LOOKUP(A27,BASE!A3:A249,BASE!B3:B249))</f>
        <v>Derechos de la Propiedad Intelectual</v>
      </c>
      <c r="C27" s="38">
        <v>13</v>
      </c>
      <c r="D27" s="38" t="s">
        <v>99</v>
      </c>
      <c r="E27" s="39">
        <v>1770</v>
      </c>
      <c r="F27" s="85"/>
    </row>
    <row r="28" spans="1:7" ht="15" x14ac:dyDescent="0.25">
      <c r="A28" s="175" t="s">
        <v>21</v>
      </c>
      <c r="B28" s="175"/>
      <c r="C28" s="175"/>
      <c r="D28" s="126"/>
      <c r="E28" s="40">
        <f>SUM(E18:E27)</f>
        <v>6249.18</v>
      </c>
      <c r="G28" s="36"/>
    </row>
    <row r="29" spans="1:7" ht="15" x14ac:dyDescent="0.25">
      <c r="A29" s="33"/>
      <c r="B29" s="125"/>
      <c r="C29" s="33"/>
      <c r="D29" s="33"/>
      <c r="E29" s="41"/>
      <c r="G29" s="36"/>
    </row>
    <row r="30" spans="1:7" ht="15" x14ac:dyDescent="0.25">
      <c r="A30" s="166" t="s">
        <v>312</v>
      </c>
      <c r="B30" s="166"/>
      <c r="C30" s="166"/>
      <c r="D30" s="166"/>
      <c r="E30" s="166"/>
      <c r="G30" s="36"/>
    </row>
    <row r="31" spans="1:7" ht="22.5" x14ac:dyDescent="0.2">
      <c r="A31" s="42" t="s">
        <v>32</v>
      </c>
      <c r="B31" s="35" t="s">
        <v>33</v>
      </c>
      <c r="C31" s="35" t="s">
        <v>1</v>
      </c>
      <c r="D31" s="35" t="s">
        <v>40</v>
      </c>
      <c r="E31" s="35" t="s">
        <v>0</v>
      </c>
      <c r="G31" s="43"/>
    </row>
    <row r="32" spans="1:7" x14ac:dyDescent="0.2">
      <c r="A32" s="38">
        <v>54105</v>
      </c>
      <c r="B32" s="77" t="str">
        <f>+IF(A32="","",LOOKUP(A32,BASE!A18:A264,BASE!B18:B264))</f>
        <v>Productos de Papel y Cartón</v>
      </c>
      <c r="C32" s="44">
        <v>13</v>
      </c>
      <c r="D32" s="44" t="s">
        <v>44</v>
      </c>
      <c r="E32" s="78">
        <v>46.78</v>
      </c>
      <c r="G32" s="43"/>
    </row>
    <row r="33" spans="1:7" x14ac:dyDescent="0.2">
      <c r="A33" s="38">
        <v>54110</v>
      </c>
      <c r="B33" s="77" t="str">
        <f>+IF(A33="","",LOOKUP(A33,BASE!A19:A265,BASE!B19:B265))</f>
        <v>Combustibles y Lubricantes</v>
      </c>
      <c r="C33" s="44">
        <v>13</v>
      </c>
      <c r="D33" s="44" t="s">
        <v>41</v>
      </c>
      <c r="E33" s="78">
        <v>250</v>
      </c>
      <c r="G33" s="43"/>
    </row>
    <row r="34" spans="1:7" x14ac:dyDescent="0.2">
      <c r="A34" s="38">
        <v>54110</v>
      </c>
      <c r="B34" s="77" t="str">
        <f>+IF(A34="","",LOOKUP(A34,BASE!A20:A266,BASE!B20:B266))</f>
        <v>Combustibles y Lubricantes</v>
      </c>
      <c r="C34" s="44">
        <v>13</v>
      </c>
      <c r="D34" s="44" t="s">
        <v>42</v>
      </c>
      <c r="E34" s="78">
        <v>250</v>
      </c>
      <c r="G34" s="43"/>
    </row>
    <row r="35" spans="1:7" x14ac:dyDescent="0.2">
      <c r="A35" s="38">
        <v>54110</v>
      </c>
      <c r="B35" s="77" t="str">
        <f>+IF(A35="","",LOOKUP(A35,BASE!A21:A267,BASE!B21:B267))</f>
        <v>Combustibles y Lubricantes</v>
      </c>
      <c r="C35" s="44">
        <v>13</v>
      </c>
      <c r="D35" s="44" t="s">
        <v>43</v>
      </c>
      <c r="E35" s="78">
        <v>250</v>
      </c>
      <c r="G35" s="43"/>
    </row>
    <row r="36" spans="1:7" x14ac:dyDescent="0.2">
      <c r="A36" s="38">
        <v>54110</v>
      </c>
      <c r="B36" s="77" t="str">
        <f>+IF(A36="","",LOOKUP(A36,BASE!A22:A268,BASE!B22:B268))</f>
        <v>Combustibles y Lubricantes</v>
      </c>
      <c r="C36" s="44">
        <v>13</v>
      </c>
      <c r="D36" s="44" t="s">
        <v>44</v>
      </c>
      <c r="E36" s="78">
        <v>250</v>
      </c>
      <c r="G36" s="43"/>
    </row>
    <row r="37" spans="1:7" x14ac:dyDescent="0.2">
      <c r="A37" s="38">
        <v>54110</v>
      </c>
      <c r="B37" s="77" t="str">
        <f>+IF(A37="","",LOOKUP(A37,BASE!A23:A269,BASE!B23:B269))</f>
        <v>Combustibles y Lubricantes</v>
      </c>
      <c r="C37" s="44">
        <v>13</v>
      </c>
      <c r="D37" s="44" t="s">
        <v>45</v>
      </c>
      <c r="E37" s="78">
        <v>250</v>
      </c>
      <c r="G37" s="43"/>
    </row>
    <row r="38" spans="1:7" x14ac:dyDescent="0.2">
      <c r="A38" s="38">
        <v>54110</v>
      </c>
      <c r="B38" s="77" t="str">
        <f>+IF(A38="","",LOOKUP(A38,BASE!A24:A270,BASE!B24:B270))</f>
        <v>Combustibles y Lubricantes</v>
      </c>
      <c r="C38" s="44">
        <v>13</v>
      </c>
      <c r="D38" s="44" t="s">
        <v>99</v>
      </c>
      <c r="E38" s="78">
        <v>250</v>
      </c>
      <c r="G38" s="43"/>
    </row>
    <row r="39" spans="1:7" x14ac:dyDescent="0.2">
      <c r="A39" s="38">
        <v>54110</v>
      </c>
      <c r="B39" s="77" t="str">
        <f>+IF(A39="","",LOOKUP(A39,BASE!A25:A271,BASE!B25:B271))</f>
        <v>Combustibles y Lubricantes</v>
      </c>
      <c r="C39" s="44">
        <v>13</v>
      </c>
      <c r="D39" s="44" t="s">
        <v>46</v>
      </c>
      <c r="E39" s="78">
        <v>250</v>
      </c>
      <c r="G39" s="43"/>
    </row>
    <row r="40" spans="1:7" x14ac:dyDescent="0.2">
      <c r="A40" s="38">
        <v>54110</v>
      </c>
      <c r="B40" s="77" t="str">
        <f>+IF(A40="","",LOOKUP(A40,BASE!A26:A272,BASE!B26:B272))</f>
        <v>Combustibles y Lubricantes</v>
      </c>
      <c r="C40" s="44">
        <v>13</v>
      </c>
      <c r="D40" s="44" t="s">
        <v>327</v>
      </c>
      <c r="E40" s="78">
        <v>250</v>
      </c>
      <c r="G40" s="43"/>
    </row>
    <row r="41" spans="1:7" x14ac:dyDescent="0.2">
      <c r="A41" s="38">
        <v>54110</v>
      </c>
      <c r="B41" s="77" t="str">
        <f>+IF(A41="","",LOOKUP(A41,BASE!A27:A273,BASE!B27:B273))</f>
        <v>Combustibles y Lubricantes</v>
      </c>
      <c r="C41" s="44">
        <v>13</v>
      </c>
      <c r="D41" s="44" t="s">
        <v>101</v>
      </c>
      <c r="E41" s="78">
        <v>250</v>
      </c>
      <c r="G41" s="43"/>
    </row>
    <row r="42" spans="1:7" x14ac:dyDescent="0.2">
      <c r="A42" s="38">
        <v>54110</v>
      </c>
      <c r="B42" s="77" t="str">
        <f>+IF(A42="","",LOOKUP(A42,BASE!A28:A274,BASE!B28:B274))</f>
        <v>Combustibles y Lubricantes</v>
      </c>
      <c r="C42" s="44">
        <v>13</v>
      </c>
      <c r="D42" s="44" t="s">
        <v>102</v>
      </c>
      <c r="E42" s="78">
        <v>250</v>
      </c>
      <c r="G42" s="43"/>
    </row>
    <row r="43" spans="1:7" x14ac:dyDescent="0.2">
      <c r="A43" s="38">
        <v>54110</v>
      </c>
      <c r="B43" s="77" t="str">
        <f>+IF(A43="","",LOOKUP(A43,BASE!A29:A275,BASE!B29:B275))</f>
        <v>Combustibles y Lubricantes</v>
      </c>
      <c r="C43" s="44">
        <v>13</v>
      </c>
      <c r="D43" s="44" t="s">
        <v>103</v>
      </c>
      <c r="E43" s="78">
        <v>250</v>
      </c>
      <c r="G43" s="43"/>
    </row>
    <row r="44" spans="1:7" x14ac:dyDescent="0.2">
      <c r="A44" s="38">
        <v>54110</v>
      </c>
      <c r="B44" s="77" t="str">
        <f>+IF(A44="","",LOOKUP(A44,BASE!A30:A276,BASE!B30:B276))</f>
        <v>Combustibles y Lubricantes</v>
      </c>
      <c r="C44" s="44">
        <v>13</v>
      </c>
      <c r="D44" s="44" t="s">
        <v>104</v>
      </c>
      <c r="E44" s="78">
        <v>250</v>
      </c>
      <c r="G44" s="43"/>
    </row>
    <row r="45" spans="1:7" x14ac:dyDescent="0.2">
      <c r="A45" s="38">
        <v>54310</v>
      </c>
      <c r="B45" s="77" t="str">
        <f>+IF(A45="","",LOOKUP(A45,BASE!A32:A278,BASE!B32:B278))</f>
        <v>Servicios de Alimentación</v>
      </c>
      <c r="C45" s="44">
        <v>13</v>
      </c>
      <c r="D45" s="44" t="s">
        <v>43</v>
      </c>
      <c r="E45" s="78">
        <v>512</v>
      </c>
      <c r="G45" s="43"/>
    </row>
    <row r="46" spans="1:7" x14ac:dyDescent="0.2">
      <c r="A46" s="38">
        <v>54310</v>
      </c>
      <c r="B46" s="77" t="str">
        <f>+IF(A46="","",LOOKUP(A46,BASE!A33:A279,BASE!B33:B279))</f>
        <v>Servicios de Alimentación</v>
      </c>
      <c r="C46" s="44">
        <v>13</v>
      </c>
      <c r="D46" s="44" t="s">
        <v>101</v>
      </c>
      <c r="E46" s="78">
        <v>676.4</v>
      </c>
      <c r="G46" s="43"/>
    </row>
    <row r="47" spans="1:7" x14ac:dyDescent="0.2">
      <c r="A47" s="38">
        <v>55601</v>
      </c>
      <c r="B47" s="77" t="str">
        <f>+IF(A47="","",LOOKUP(A47,BASE!A34:A280,BASE!B34:B280))</f>
        <v>Primas y Gastos de Seguros de Personas</v>
      </c>
      <c r="C47" s="44">
        <v>13</v>
      </c>
      <c r="D47" s="44" t="s">
        <v>44</v>
      </c>
      <c r="E47" s="78">
        <v>1007</v>
      </c>
      <c r="G47" s="43"/>
    </row>
    <row r="48" spans="1:7" x14ac:dyDescent="0.2">
      <c r="A48" s="38">
        <v>55601</v>
      </c>
      <c r="B48" s="77" t="str">
        <f>+IF(A48="","",LOOKUP(A48,BASE!A35:A281,BASE!B35:B281))</f>
        <v>Primas y Gastos de Seguros de Personas</v>
      </c>
      <c r="C48" s="44">
        <v>13</v>
      </c>
      <c r="D48" s="44" t="s">
        <v>104</v>
      </c>
      <c r="E48" s="78">
        <v>1007</v>
      </c>
      <c r="G48" s="43"/>
    </row>
    <row r="49" spans="1:7" ht="15" x14ac:dyDescent="0.25">
      <c r="A49" s="175" t="s">
        <v>34</v>
      </c>
      <c r="B49" s="175"/>
      <c r="C49" s="175"/>
      <c r="D49" s="126"/>
      <c r="E49" s="40">
        <f>SUM(E32:E48)</f>
        <v>6249.1799999999994</v>
      </c>
      <c r="G49" s="36"/>
    </row>
    <row r="50" spans="1:7" ht="12.75" customHeight="1" x14ac:dyDescent="0.25">
      <c r="A50" s="45"/>
      <c r="B50" s="45"/>
      <c r="G50" s="36"/>
    </row>
    <row r="51" spans="1:7" ht="15" x14ac:dyDescent="0.2">
      <c r="A51" s="158" t="s">
        <v>23</v>
      </c>
      <c r="B51" s="158"/>
      <c r="C51" s="158"/>
      <c r="D51" s="158"/>
      <c r="E51" s="158"/>
    </row>
    <row r="52" spans="1:7" ht="21.75" customHeight="1" x14ac:dyDescent="0.2">
      <c r="A52" s="124"/>
      <c r="B52" s="124"/>
      <c r="C52" s="124"/>
      <c r="D52" s="124"/>
      <c r="E52" s="124"/>
    </row>
    <row r="53" spans="1:7" ht="18.75" x14ac:dyDescent="0.3">
      <c r="A53" s="46"/>
      <c r="B53" s="47"/>
      <c r="C53" s="47"/>
      <c r="D53" s="47"/>
      <c r="E53" s="47"/>
    </row>
    <row r="54" spans="1:7" ht="18" x14ac:dyDescent="0.25">
      <c r="A54" s="48"/>
      <c r="B54" s="49"/>
      <c r="C54" s="49"/>
      <c r="D54" s="49"/>
      <c r="E54" s="49"/>
    </row>
    <row r="55" spans="1:7" ht="18" x14ac:dyDescent="0.25">
      <c r="A55" s="48"/>
      <c r="B55" s="49"/>
      <c r="C55" s="49"/>
      <c r="D55" s="49"/>
      <c r="E55" s="49"/>
    </row>
    <row r="56" spans="1:7" ht="18" x14ac:dyDescent="0.25">
      <c r="A56" s="48"/>
      <c r="B56" s="49"/>
      <c r="C56" s="49"/>
      <c r="D56" s="49"/>
      <c r="E56" s="49"/>
    </row>
    <row r="57" spans="1:7" ht="18" x14ac:dyDescent="0.25">
      <c r="A57" s="45"/>
      <c r="B57" s="45"/>
    </row>
    <row r="58" spans="1:7" x14ac:dyDescent="0.2">
      <c r="A58" s="43"/>
      <c r="B58" s="50"/>
      <c r="C58" s="159"/>
      <c r="D58" s="159"/>
      <c r="E58" s="159"/>
    </row>
    <row r="59" spans="1:7" s="52" customFormat="1" x14ac:dyDescent="0.2">
      <c r="A59" s="43"/>
      <c r="B59" s="50"/>
      <c r="C59" s="51"/>
      <c r="D59" s="51"/>
      <c r="E59" s="51"/>
      <c r="F59" s="59"/>
    </row>
    <row r="60" spans="1:7" s="52" customFormat="1" x14ac:dyDescent="0.2">
      <c r="A60" s="43"/>
      <c r="B60" s="43"/>
      <c r="C60" s="51"/>
      <c r="D60" s="51"/>
      <c r="E60" s="51"/>
      <c r="F60" s="59"/>
    </row>
    <row r="61" spans="1:7" s="52" customFormat="1" ht="12" x14ac:dyDescent="0.2">
      <c r="A61" s="53"/>
      <c r="B61" s="54"/>
      <c r="C61" s="51"/>
      <c r="D61" s="51"/>
      <c r="E61" s="51"/>
      <c r="F61" s="59"/>
    </row>
    <row r="62" spans="1:7" s="52" customFormat="1" ht="12" x14ac:dyDescent="0.2">
      <c r="A62" s="53"/>
      <c r="B62" s="54"/>
      <c r="C62" s="51"/>
      <c r="D62" s="51"/>
      <c r="E62" s="51"/>
      <c r="F62" s="59"/>
    </row>
    <row r="63" spans="1:7" x14ac:dyDescent="0.2">
      <c r="A63" s="55"/>
      <c r="B63" s="56"/>
      <c r="C63" s="57"/>
      <c r="D63" s="57"/>
      <c r="E63" s="51"/>
    </row>
    <row r="64" spans="1:7" x14ac:dyDescent="0.2">
      <c r="A64" s="53"/>
      <c r="B64" s="56"/>
      <c r="C64" s="57"/>
      <c r="D64" s="57"/>
      <c r="E64" s="51"/>
    </row>
    <row r="65" spans="1:7" s="31" customFormat="1" x14ac:dyDescent="0.2">
      <c r="A65" s="43"/>
      <c r="B65" s="43"/>
      <c r="C65" s="51"/>
      <c r="D65" s="51"/>
      <c r="E65" s="51"/>
      <c r="G65" s="32"/>
    </row>
    <row r="66" spans="1:7" s="31" customFormat="1" x14ac:dyDescent="0.2">
      <c r="A66" s="32"/>
      <c r="B66" s="32"/>
      <c r="G66" s="32"/>
    </row>
    <row r="67" spans="1:7" s="31" customFormat="1" x14ac:dyDescent="0.2">
      <c r="A67" s="32"/>
      <c r="B67" s="32"/>
      <c r="G67" s="32"/>
    </row>
    <row r="68" spans="1:7" s="31" customFormat="1" x14ac:dyDescent="0.2">
      <c r="A68" s="32"/>
      <c r="B68" s="32"/>
      <c r="C68" s="58"/>
      <c r="D68" s="58"/>
      <c r="E68" s="59"/>
      <c r="G68" s="32"/>
    </row>
    <row r="69" spans="1:7" s="31" customFormat="1" x14ac:dyDescent="0.2">
      <c r="A69" s="32"/>
      <c r="B69" s="32"/>
      <c r="C69" s="58"/>
      <c r="D69" s="58"/>
      <c r="E69" s="59"/>
      <c r="G69" s="32"/>
    </row>
    <row r="70" spans="1:7" s="31" customFormat="1" x14ac:dyDescent="0.2">
      <c r="A70" s="32"/>
      <c r="B70" s="32"/>
      <c r="G70" s="32"/>
    </row>
    <row r="76" spans="1:7" s="31" customFormat="1" x14ac:dyDescent="0.2">
      <c r="A76" s="32"/>
      <c r="B76" s="32"/>
      <c r="C76" s="60"/>
      <c r="D76" s="60"/>
      <c r="E76" s="60"/>
      <c r="G76" s="32"/>
    </row>
    <row r="77" spans="1:7" s="31" customFormat="1" x14ac:dyDescent="0.2">
      <c r="A77" s="32"/>
      <c r="B77" s="60"/>
      <c r="C77" s="60"/>
      <c r="D77" s="60"/>
      <c r="E77" s="60"/>
      <c r="G77" s="32"/>
    </row>
    <row r="78" spans="1:7" s="31" customFormat="1" x14ac:dyDescent="0.2">
      <c r="A78" s="32"/>
      <c r="B78" s="60"/>
      <c r="C78" s="60"/>
      <c r="D78" s="60"/>
      <c r="E78" s="60"/>
      <c r="G78" s="32"/>
    </row>
    <row r="79" spans="1:7" s="31" customFormat="1" x14ac:dyDescent="0.2">
      <c r="A79" s="32"/>
      <c r="B79" s="60"/>
      <c r="G79" s="32"/>
    </row>
    <row r="80" spans="1:7" s="31" customFormat="1" x14ac:dyDescent="0.2">
      <c r="A80" s="32"/>
      <c r="C80" s="32"/>
      <c r="D80" s="32"/>
      <c r="E80" s="32"/>
      <c r="G80" s="32"/>
    </row>
  </sheetData>
  <mergeCells count="11">
    <mergeCell ref="A28:C28"/>
    <mergeCell ref="A30:E30"/>
    <mergeCell ref="A49:C49"/>
    <mergeCell ref="A51:E51"/>
    <mergeCell ref="C58:E58"/>
    <mergeCell ref="A16:E16"/>
    <mergeCell ref="A6:E6"/>
    <mergeCell ref="A7:E7"/>
    <mergeCell ref="A8:E8"/>
    <mergeCell ref="A12:E12"/>
    <mergeCell ref="A14:E14"/>
  </mergeCells>
  <pageMargins left="0.91" right="0.47" top="0.81" bottom="0.3" header="0" footer="0"/>
  <pageSetup scale="83" orientation="portrait" r:id="rId1"/>
  <headerFooter alignWithMargins="0"/>
  <rowBreaks count="1" manualBreakCount="1">
    <brk id="65" max="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57"/>
  <sheetViews>
    <sheetView showGridLines="0" topLeftCell="A10" zoomScale="145" zoomScaleNormal="145" zoomScaleSheetLayoutView="100" workbookViewId="0">
      <selection activeCell="A16" sqref="A16:D27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3" width="11.140625" style="32" customWidth="1"/>
    <col min="4" max="4" width="18.7109375" style="32" customWidth="1"/>
    <col min="5" max="5" width="5" style="32" customWidth="1"/>
    <col min="6" max="237" width="11.42578125" style="32"/>
    <col min="238" max="238" width="14.7109375" style="32" customWidth="1"/>
    <col min="239" max="239" width="51.140625" style="32" customWidth="1"/>
    <col min="240" max="240" width="11.140625" style="32" customWidth="1"/>
    <col min="241" max="241" width="18.7109375" style="32" customWidth="1"/>
    <col min="242" max="493" width="11.42578125" style="32"/>
    <col min="494" max="494" width="14.7109375" style="32" customWidth="1"/>
    <col min="495" max="495" width="51.140625" style="32" customWidth="1"/>
    <col min="496" max="496" width="11.140625" style="32" customWidth="1"/>
    <col min="497" max="497" width="18.7109375" style="32" customWidth="1"/>
    <col min="498" max="749" width="11.42578125" style="32"/>
    <col min="750" max="750" width="14.7109375" style="32" customWidth="1"/>
    <col min="751" max="751" width="51.140625" style="32" customWidth="1"/>
    <col min="752" max="752" width="11.140625" style="32" customWidth="1"/>
    <col min="753" max="753" width="18.7109375" style="32" customWidth="1"/>
    <col min="754" max="1005" width="11.42578125" style="32"/>
    <col min="1006" max="1006" width="14.7109375" style="32" customWidth="1"/>
    <col min="1007" max="1007" width="51.140625" style="32" customWidth="1"/>
    <col min="1008" max="1008" width="11.140625" style="32" customWidth="1"/>
    <col min="1009" max="1009" width="18.7109375" style="32" customWidth="1"/>
    <col min="1010" max="1261" width="11.42578125" style="32"/>
    <col min="1262" max="1262" width="14.7109375" style="32" customWidth="1"/>
    <col min="1263" max="1263" width="51.140625" style="32" customWidth="1"/>
    <col min="1264" max="1264" width="11.140625" style="32" customWidth="1"/>
    <col min="1265" max="1265" width="18.7109375" style="32" customWidth="1"/>
    <col min="1266" max="1517" width="11.42578125" style="32"/>
    <col min="1518" max="1518" width="14.7109375" style="32" customWidth="1"/>
    <col min="1519" max="1519" width="51.140625" style="32" customWidth="1"/>
    <col min="1520" max="1520" width="11.140625" style="32" customWidth="1"/>
    <col min="1521" max="1521" width="18.7109375" style="32" customWidth="1"/>
    <col min="1522" max="1773" width="11.42578125" style="32"/>
    <col min="1774" max="1774" width="14.7109375" style="32" customWidth="1"/>
    <col min="1775" max="1775" width="51.140625" style="32" customWidth="1"/>
    <col min="1776" max="1776" width="11.140625" style="32" customWidth="1"/>
    <col min="1777" max="1777" width="18.7109375" style="32" customWidth="1"/>
    <col min="1778" max="2029" width="11.42578125" style="32"/>
    <col min="2030" max="2030" width="14.7109375" style="32" customWidth="1"/>
    <col min="2031" max="2031" width="51.140625" style="32" customWidth="1"/>
    <col min="2032" max="2032" width="11.140625" style="32" customWidth="1"/>
    <col min="2033" max="2033" width="18.7109375" style="32" customWidth="1"/>
    <col min="2034" max="2285" width="11.42578125" style="32"/>
    <col min="2286" max="2286" width="14.7109375" style="32" customWidth="1"/>
    <col min="2287" max="2287" width="51.140625" style="32" customWidth="1"/>
    <col min="2288" max="2288" width="11.140625" style="32" customWidth="1"/>
    <col min="2289" max="2289" width="18.7109375" style="32" customWidth="1"/>
    <col min="2290" max="2541" width="11.42578125" style="32"/>
    <col min="2542" max="2542" width="14.7109375" style="32" customWidth="1"/>
    <col min="2543" max="2543" width="51.140625" style="32" customWidth="1"/>
    <col min="2544" max="2544" width="11.140625" style="32" customWidth="1"/>
    <col min="2545" max="2545" width="18.7109375" style="32" customWidth="1"/>
    <col min="2546" max="2797" width="11.42578125" style="32"/>
    <col min="2798" max="2798" width="14.7109375" style="32" customWidth="1"/>
    <col min="2799" max="2799" width="51.140625" style="32" customWidth="1"/>
    <col min="2800" max="2800" width="11.140625" style="32" customWidth="1"/>
    <col min="2801" max="2801" width="18.7109375" style="32" customWidth="1"/>
    <col min="2802" max="3053" width="11.42578125" style="32"/>
    <col min="3054" max="3054" width="14.7109375" style="32" customWidth="1"/>
    <col min="3055" max="3055" width="51.140625" style="32" customWidth="1"/>
    <col min="3056" max="3056" width="11.140625" style="32" customWidth="1"/>
    <col min="3057" max="3057" width="18.7109375" style="32" customWidth="1"/>
    <col min="3058" max="3309" width="11.42578125" style="32"/>
    <col min="3310" max="3310" width="14.7109375" style="32" customWidth="1"/>
    <col min="3311" max="3311" width="51.140625" style="32" customWidth="1"/>
    <col min="3312" max="3312" width="11.140625" style="32" customWidth="1"/>
    <col min="3313" max="3313" width="18.7109375" style="32" customWidth="1"/>
    <col min="3314" max="3565" width="11.42578125" style="32"/>
    <col min="3566" max="3566" width="14.7109375" style="32" customWidth="1"/>
    <col min="3567" max="3567" width="51.140625" style="32" customWidth="1"/>
    <col min="3568" max="3568" width="11.140625" style="32" customWidth="1"/>
    <col min="3569" max="3569" width="18.7109375" style="32" customWidth="1"/>
    <col min="3570" max="3821" width="11.42578125" style="32"/>
    <col min="3822" max="3822" width="14.7109375" style="32" customWidth="1"/>
    <col min="3823" max="3823" width="51.140625" style="32" customWidth="1"/>
    <col min="3824" max="3824" width="11.140625" style="32" customWidth="1"/>
    <col min="3825" max="3825" width="18.7109375" style="32" customWidth="1"/>
    <col min="3826" max="4077" width="11.42578125" style="32"/>
    <col min="4078" max="4078" width="14.7109375" style="32" customWidth="1"/>
    <col min="4079" max="4079" width="51.140625" style="32" customWidth="1"/>
    <col min="4080" max="4080" width="11.140625" style="32" customWidth="1"/>
    <col min="4081" max="4081" width="18.7109375" style="32" customWidth="1"/>
    <col min="4082" max="4333" width="11.42578125" style="32"/>
    <col min="4334" max="4334" width="14.7109375" style="32" customWidth="1"/>
    <col min="4335" max="4335" width="51.140625" style="32" customWidth="1"/>
    <col min="4336" max="4336" width="11.140625" style="32" customWidth="1"/>
    <col min="4337" max="4337" width="18.7109375" style="32" customWidth="1"/>
    <col min="4338" max="4589" width="11.42578125" style="32"/>
    <col min="4590" max="4590" width="14.7109375" style="32" customWidth="1"/>
    <col min="4591" max="4591" width="51.140625" style="32" customWidth="1"/>
    <col min="4592" max="4592" width="11.140625" style="32" customWidth="1"/>
    <col min="4593" max="4593" width="18.7109375" style="32" customWidth="1"/>
    <col min="4594" max="4845" width="11.42578125" style="32"/>
    <col min="4846" max="4846" width="14.7109375" style="32" customWidth="1"/>
    <col min="4847" max="4847" width="51.140625" style="32" customWidth="1"/>
    <col min="4848" max="4848" width="11.140625" style="32" customWidth="1"/>
    <col min="4849" max="4849" width="18.7109375" style="32" customWidth="1"/>
    <col min="4850" max="5101" width="11.42578125" style="32"/>
    <col min="5102" max="5102" width="14.7109375" style="32" customWidth="1"/>
    <col min="5103" max="5103" width="51.140625" style="32" customWidth="1"/>
    <col min="5104" max="5104" width="11.140625" style="32" customWidth="1"/>
    <col min="5105" max="5105" width="18.7109375" style="32" customWidth="1"/>
    <col min="5106" max="5357" width="11.42578125" style="32"/>
    <col min="5358" max="5358" width="14.7109375" style="32" customWidth="1"/>
    <col min="5359" max="5359" width="51.140625" style="32" customWidth="1"/>
    <col min="5360" max="5360" width="11.140625" style="32" customWidth="1"/>
    <col min="5361" max="5361" width="18.7109375" style="32" customWidth="1"/>
    <col min="5362" max="5613" width="11.42578125" style="32"/>
    <col min="5614" max="5614" width="14.7109375" style="32" customWidth="1"/>
    <col min="5615" max="5615" width="51.140625" style="32" customWidth="1"/>
    <col min="5616" max="5616" width="11.140625" style="32" customWidth="1"/>
    <col min="5617" max="5617" width="18.7109375" style="32" customWidth="1"/>
    <col min="5618" max="5869" width="11.42578125" style="32"/>
    <col min="5870" max="5870" width="14.7109375" style="32" customWidth="1"/>
    <col min="5871" max="5871" width="51.140625" style="32" customWidth="1"/>
    <col min="5872" max="5872" width="11.140625" style="32" customWidth="1"/>
    <col min="5873" max="5873" width="18.7109375" style="32" customWidth="1"/>
    <col min="5874" max="6125" width="11.42578125" style="32"/>
    <col min="6126" max="6126" width="14.7109375" style="32" customWidth="1"/>
    <col min="6127" max="6127" width="51.140625" style="32" customWidth="1"/>
    <col min="6128" max="6128" width="11.140625" style="32" customWidth="1"/>
    <col min="6129" max="6129" width="18.7109375" style="32" customWidth="1"/>
    <col min="6130" max="6381" width="11.42578125" style="32"/>
    <col min="6382" max="6382" width="14.7109375" style="32" customWidth="1"/>
    <col min="6383" max="6383" width="51.140625" style="32" customWidth="1"/>
    <col min="6384" max="6384" width="11.140625" style="32" customWidth="1"/>
    <col min="6385" max="6385" width="18.7109375" style="32" customWidth="1"/>
    <col min="6386" max="6637" width="11.42578125" style="32"/>
    <col min="6638" max="6638" width="14.7109375" style="32" customWidth="1"/>
    <col min="6639" max="6639" width="51.140625" style="32" customWidth="1"/>
    <col min="6640" max="6640" width="11.140625" style="32" customWidth="1"/>
    <col min="6641" max="6641" width="18.7109375" style="32" customWidth="1"/>
    <col min="6642" max="6893" width="11.42578125" style="32"/>
    <col min="6894" max="6894" width="14.7109375" style="32" customWidth="1"/>
    <col min="6895" max="6895" width="51.140625" style="32" customWidth="1"/>
    <col min="6896" max="6896" width="11.140625" style="32" customWidth="1"/>
    <col min="6897" max="6897" width="18.7109375" style="32" customWidth="1"/>
    <col min="6898" max="7149" width="11.42578125" style="32"/>
    <col min="7150" max="7150" width="14.7109375" style="32" customWidth="1"/>
    <col min="7151" max="7151" width="51.140625" style="32" customWidth="1"/>
    <col min="7152" max="7152" width="11.140625" style="32" customWidth="1"/>
    <col min="7153" max="7153" width="18.7109375" style="32" customWidth="1"/>
    <col min="7154" max="7405" width="11.42578125" style="32"/>
    <col min="7406" max="7406" width="14.7109375" style="32" customWidth="1"/>
    <col min="7407" max="7407" width="51.140625" style="32" customWidth="1"/>
    <col min="7408" max="7408" width="11.140625" style="32" customWidth="1"/>
    <col min="7409" max="7409" width="18.7109375" style="32" customWidth="1"/>
    <col min="7410" max="7661" width="11.42578125" style="32"/>
    <col min="7662" max="7662" width="14.7109375" style="32" customWidth="1"/>
    <col min="7663" max="7663" width="51.140625" style="32" customWidth="1"/>
    <col min="7664" max="7664" width="11.140625" style="32" customWidth="1"/>
    <col min="7665" max="7665" width="18.7109375" style="32" customWidth="1"/>
    <col min="7666" max="7917" width="11.42578125" style="32"/>
    <col min="7918" max="7918" width="14.7109375" style="32" customWidth="1"/>
    <col min="7919" max="7919" width="51.140625" style="32" customWidth="1"/>
    <col min="7920" max="7920" width="11.140625" style="32" customWidth="1"/>
    <col min="7921" max="7921" width="18.7109375" style="32" customWidth="1"/>
    <col min="7922" max="8173" width="11.42578125" style="32"/>
    <col min="8174" max="8174" width="14.7109375" style="32" customWidth="1"/>
    <col min="8175" max="8175" width="51.140625" style="32" customWidth="1"/>
    <col min="8176" max="8176" width="11.140625" style="32" customWidth="1"/>
    <col min="8177" max="8177" width="18.7109375" style="32" customWidth="1"/>
    <col min="8178" max="8429" width="11.42578125" style="32"/>
    <col min="8430" max="8430" width="14.7109375" style="32" customWidth="1"/>
    <col min="8431" max="8431" width="51.140625" style="32" customWidth="1"/>
    <col min="8432" max="8432" width="11.140625" style="32" customWidth="1"/>
    <col min="8433" max="8433" width="18.7109375" style="32" customWidth="1"/>
    <col min="8434" max="8685" width="11.42578125" style="32"/>
    <col min="8686" max="8686" width="14.7109375" style="32" customWidth="1"/>
    <col min="8687" max="8687" width="51.140625" style="32" customWidth="1"/>
    <col min="8688" max="8688" width="11.140625" style="32" customWidth="1"/>
    <col min="8689" max="8689" width="18.7109375" style="32" customWidth="1"/>
    <col min="8690" max="8941" width="11.42578125" style="32"/>
    <col min="8942" max="8942" width="14.7109375" style="32" customWidth="1"/>
    <col min="8943" max="8943" width="51.140625" style="32" customWidth="1"/>
    <col min="8944" max="8944" width="11.140625" style="32" customWidth="1"/>
    <col min="8945" max="8945" width="18.7109375" style="32" customWidth="1"/>
    <col min="8946" max="9197" width="11.42578125" style="32"/>
    <col min="9198" max="9198" width="14.7109375" style="32" customWidth="1"/>
    <col min="9199" max="9199" width="51.140625" style="32" customWidth="1"/>
    <col min="9200" max="9200" width="11.140625" style="32" customWidth="1"/>
    <col min="9201" max="9201" width="18.7109375" style="32" customWidth="1"/>
    <col min="9202" max="9453" width="11.42578125" style="32"/>
    <col min="9454" max="9454" width="14.7109375" style="32" customWidth="1"/>
    <col min="9455" max="9455" width="51.140625" style="32" customWidth="1"/>
    <col min="9456" max="9456" width="11.140625" style="32" customWidth="1"/>
    <col min="9457" max="9457" width="18.7109375" style="32" customWidth="1"/>
    <col min="9458" max="9709" width="11.42578125" style="32"/>
    <col min="9710" max="9710" width="14.7109375" style="32" customWidth="1"/>
    <col min="9711" max="9711" width="51.140625" style="32" customWidth="1"/>
    <col min="9712" max="9712" width="11.140625" style="32" customWidth="1"/>
    <col min="9713" max="9713" width="18.7109375" style="32" customWidth="1"/>
    <col min="9714" max="9965" width="11.42578125" style="32"/>
    <col min="9966" max="9966" width="14.7109375" style="32" customWidth="1"/>
    <col min="9967" max="9967" width="51.140625" style="32" customWidth="1"/>
    <col min="9968" max="9968" width="11.140625" style="32" customWidth="1"/>
    <col min="9969" max="9969" width="18.7109375" style="32" customWidth="1"/>
    <col min="9970" max="10221" width="11.42578125" style="32"/>
    <col min="10222" max="10222" width="14.7109375" style="32" customWidth="1"/>
    <col min="10223" max="10223" width="51.140625" style="32" customWidth="1"/>
    <col min="10224" max="10224" width="11.140625" style="32" customWidth="1"/>
    <col min="10225" max="10225" width="18.7109375" style="32" customWidth="1"/>
    <col min="10226" max="10477" width="11.42578125" style="32"/>
    <col min="10478" max="10478" width="14.7109375" style="32" customWidth="1"/>
    <col min="10479" max="10479" width="51.140625" style="32" customWidth="1"/>
    <col min="10480" max="10480" width="11.140625" style="32" customWidth="1"/>
    <col min="10481" max="10481" width="18.7109375" style="32" customWidth="1"/>
    <col min="10482" max="10733" width="11.42578125" style="32"/>
    <col min="10734" max="10734" width="14.7109375" style="32" customWidth="1"/>
    <col min="10735" max="10735" width="51.140625" style="32" customWidth="1"/>
    <col min="10736" max="10736" width="11.140625" style="32" customWidth="1"/>
    <col min="10737" max="10737" width="18.7109375" style="32" customWidth="1"/>
    <col min="10738" max="10989" width="11.42578125" style="32"/>
    <col min="10990" max="10990" width="14.7109375" style="32" customWidth="1"/>
    <col min="10991" max="10991" width="51.140625" style="32" customWidth="1"/>
    <col min="10992" max="10992" width="11.140625" style="32" customWidth="1"/>
    <col min="10993" max="10993" width="18.7109375" style="32" customWidth="1"/>
    <col min="10994" max="11245" width="11.42578125" style="32"/>
    <col min="11246" max="11246" width="14.7109375" style="32" customWidth="1"/>
    <col min="11247" max="11247" width="51.140625" style="32" customWidth="1"/>
    <col min="11248" max="11248" width="11.140625" style="32" customWidth="1"/>
    <col min="11249" max="11249" width="18.7109375" style="32" customWidth="1"/>
    <col min="11250" max="11501" width="11.42578125" style="32"/>
    <col min="11502" max="11502" width="14.7109375" style="32" customWidth="1"/>
    <col min="11503" max="11503" width="51.140625" style="32" customWidth="1"/>
    <col min="11504" max="11504" width="11.140625" style="32" customWidth="1"/>
    <col min="11505" max="11505" width="18.7109375" style="32" customWidth="1"/>
    <col min="11506" max="11757" width="11.42578125" style="32"/>
    <col min="11758" max="11758" width="14.7109375" style="32" customWidth="1"/>
    <col min="11759" max="11759" width="51.140625" style="32" customWidth="1"/>
    <col min="11760" max="11760" width="11.140625" style="32" customWidth="1"/>
    <col min="11761" max="11761" width="18.7109375" style="32" customWidth="1"/>
    <col min="11762" max="12013" width="11.42578125" style="32"/>
    <col min="12014" max="12014" width="14.7109375" style="32" customWidth="1"/>
    <col min="12015" max="12015" width="51.140625" style="32" customWidth="1"/>
    <col min="12016" max="12016" width="11.140625" style="32" customWidth="1"/>
    <col min="12017" max="12017" width="18.7109375" style="32" customWidth="1"/>
    <col min="12018" max="12269" width="11.42578125" style="32"/>
    <col min="12270" max="12270" width="14.7109375" style="32" customWidth="1"/>
    <col min="12271" max="12271" width="51.140625" style="32" customWidth="1"/>
    <col min="12272" max="12272" width="11.140625" style="32" customWidth="1"/>
    <col min="12273" max="12273" width="18.7109375" style="32" customWidth="1"/>
    <col min="12274" max="12525" width="11.42578125" style="32"/>
    <col min="12526" max="12526" width="14.7109375" style="32" customWidth="1"/>
    <col min="12527" max="12527" width="51.140625" style="32" customWidth="1"/>
    <col min="12528" max="12528" width="11.140625" style="32" customWidth="1"/>
    <col min="12529" max="12529" width="18.7109375" style="32" customWidth="1"/>
    <col min="12530" max="12781" width="11.42578125" style="32"/>
    <col min="12782" max="12782" width="14.7109375" style="32" customWidth="1"/>
    <col min="12783" max="12783" width="51.140625" style="32" customWidth="1"/>
    <col min="12784" max="12784" width="11.140625" style="32" customWidth="1"/>
    <col min="12785" max="12785" width="18.7109375" style="32" customWidth="1"/>
    <col min="12786" max="13037" width="11.42578125" style="32"/>
    <col min="13038" max="13038" width="14.7109375" style="32" customWidth="1"/>
    <col min="13039" max="13039" width="51.140625" style="32" customWidth="1"/>
    <col min="13040" max="13040" width="11.140625" style="32" customWidth="1"/>
    <col min="13041" max="13041" width="18.7109375" style="32" customWidth="1"/>
    <col min="13042" max="13293" width="11.42578125" style="32"/>
    <col min="13294" max="13294" width="14.7109375" style="32" customWidth="1"/>
    <col min="13295" max="13295" width="51.140625" style="32" customWidth="1"/>
    <col min="13296" max="13296" width="11.140625" style="32" customWidth="1"/>
    <col min="13297" max="13297" width="18.7109375" style="32" customWidth="1"/>
    <col min="13298" max="13549" width="11.42578125" style="32"/>
    <col min="13550" max="13550" width="14.7109375" style="32" customWidth="1"/>
    <col min="13551" max="13551" width="51.140625" style="32" customWidth="1"/>
    <col min="13552" max="13552" width="11.140625" style="32" customWidth="1"/>
    <col min="13553" max="13553" width="18.7109375" style="32" customWidth="1"/>
    <col min="13554" max="13805" width="11.42578125" style="32"/>
    <col min="13806" max="13806" width="14.7109375" style="32" customWidth="1"/>
    <col min="13807" max="13807" width="51.140625" style="32" customWidth="1"/>
    <col min="13808" max="13808" width="11.140625" style="32" customWidth="1"/>
    <col min="13809" max="13809" width="18.7109375" style="32" customWidth="1"/>
    <col min="13810" max="14061" width="11.42578125" style="32"/>
    <col min="14062" max="14062" width="14.7109375" style="32" customWidth="1"/>
    <col min="14063" max="14063" width="51.140625" style="32" customWidth="1"/>
    <col min="14064" max="14064" width="11.140625" style="32" customWidth="1"/>
    <col min="14065" max="14065" width="18.7109375" style="32" customWidth="1"/>
    <col min="14066" max="14317" width="11.42578125" style="32"/>
    <col min="14318" max="14318" width="14.7109375" style="32" customWidth="1"/>
    <col min="14319" max="14319" width="51.140625" style="32" customWidth="1"/>
    <col min="14320" max="14320" width="11.140625" style="32" customWidth="1"/>
    <col min="14321" max="14321" width="18.7109375" style="32" customWidth="1"/>
    <col min="14322" max="14573" width="11.42578125" style="32"/>
    <col min="14574" max="14574" width="14.7109375" style="32" customWidth="1"/>
    <col min="14575" max="14575" width="51.140625" style="32" customWidth="1"/>
    <col min="14576" max="14576" width="11.140625" style="32" customWidth="1"/>
    <col min="14577" max="14577" width="18.7109375" style="32" customWidth="1"/>
    <col min="14578" max="14829" width="11.42578125" style="32"/>
    <col min="14830" max="14830" width="14.7109375" style="32" customWidth="1"/>
    <col min="14831" max="14831" width="51.140625" style="32" customWidth="1"/>
    <col min="14832" max="14832" width="11.140625" style="32" customWidth="1"/>
    <col min="14833" max="14833" width="18.7109375" style="32" customWidth="1"/>
    <col min="14834" max="15085" width="11.42578125" style="32"/>
    <col min="15086" max="15086" width="14.7109375" style="32" customWidth="1"/>
    <col min="15087" max="15087" width="51.140625" style="32" customWidth="1"/>
    <col min="15088" max="15088" width="11.140625" style="32" customWidth="1"/>
    <col min="15089" max="15089" width="18.7109375" style="32" customWidth="1"/>
    <col min="15090" max="15341" width="11.42578125" style="32"/>
    <col min="15342" max="15342" width="14.7109375" style="32" customWidth="1"/>
    <col min="15343" max="15343" width="51.140625" style="32" customWidth="1"/>
    <col min="15344" max="15344" width="11.140625" style="32" customWidth="1"/>
    <col min="15345" max="15345" width="18.7109375" style="32" customWidth="1"/>
    <col min="15346" max="15597" width="11.42578125" style="32"/>
    <col min="15598" max="15598" width="14.7109375" style="32" customWidth="1"/>
    <col min="15599" max="15599" width="51.140625" style="32" customWidth="1"/>
    <col min="15600" max="15600" width="11.140625" style="32" customWidth="1"/>
    <col min="15601" max="15601" width="18.7109375" style="32" customWidth="1"/>
    <col min="15602" max="15853" width="11.42578125" style="32"/>
    <col min="15854" max="15854" width="14.7109375" style="32" customWidth="1"/>
    <col min="15855" max="15855" width="51.140625" style="32" customWidth="1"/>
    <col min="15856" max="15856" width="11.140625" style="32" customWidth="1"/>
    <col min="15857" max="15857" width="18.7109375" style="32" customWidth="1"/>
    <col min="15858" max="16109" width="11.42578125" style="32"/>
    <col min="16110" max="16110" width="14.7109375" style="32" customWidth="1"/>
    <col min="16111" max="16111" width="51.140625" style="32" customWidth="1"/>
    <col min="16112" max="16112" width="11.140625" style="32" customWidth="1"/>
    <col min="16113" max="16113" width="18.7109375" style="32" customWidth="1"/>
    <col min="16114" max="16384" width="11.42578125" style="32"/>
  </cols>
  <sheetData>
    <row r="1" spans="1:4" x14ac:dyDescent="0.2">
      <c r="A1" s="31"/>
      <c r="B1" s="31"/>
      <c r="C1" s="31"/>
      <c r="D1" s="31"/>
    </row>
    <row r="2" spans="1:4" x14ac:dyDescent="0.2">
      <c r="A2" s="31"/>
      <c r="B2" s="31"/>
      <c r="C2" s="31"/>
      <c r="D2" s="31"/>
    </row>
    <row r="3" spans="1:4" x14ac:dyDescent="0.2">
      <c r="A3" s="31"/>
      <c r="B3" s="31"/>
      <c r="C3" s="31"/>
      <c r="D3" s="31"/>
    </row>
    <row r="4" spans="1:4" x14ac:dyDescent="0.2">
      <c r="A4" s="31"/>
      <c r="B4" s="31"/>
      <c r="C4" s="31"/>
      <c r="D4" s="31"/>
    </row>
    <row r="5" spans="1:4" ht="7.5" customHeight="1" x14ac:dyDescent="0.2">
      <c r="A5" s="31"/>
      <c r="B5" s="31"/>
      <c r="C5" s="31"/>
      <c r="D5" s="31"/>
    </row>
    <row r="6" spans="1:4" ht="19.5" customHeight="1" x14ac:dyDescent="0.25">
      <c r="A6" s="167" t="s">
        <v>328</v>
      </c>
      <c r="B6" s="167"/>
      <c r="C6" s="167"/>
      <c r="D6" s="167"/>
    </row>
    <row r="7" spans="1:4" ht="19.5" customHeight="1" x14ac:dyDescent="0.25">
      <c r="A7" s="167" t="s">
        <v>329</v>
      </c>
      <c r="B7" s="167"/>
      <c r="C7" s="167"/>
      <c r="D7" s="167"/>
    </row>
    <row r="8" spans="1:4" ht="19.5" customHeight="1" x14ac:dyDescent="0.25">
      <c r="A8" s="167" t="s">
        <v>330</v>
      </c>
      <c r="B8" s="167"/>
      <c r="C8" s="167"/>
      <c r="D8" s="167"/>
    </row>
    <row r="9" spans="1:4" ht="19.5" customHeight="1" x14ac:dyDescent="0.25">
      <c r="A9" s="168" t="s">
        <v>3</v>
      </c>
      <c r="B9" s="168"/>
      <c r="C9" s="168"/>
      <c r="D9" s="168"/>
    </row>
    <row r="10" spans="1:4" ht="19.5" customHeight="1" x14ac:dyDescent="0.25">
      <c r="A10" s="167" t="s">
        <v>30</v>
      </c>
      <c r="B10" s="167"/>
      <c r="C10" s="167"/>
      <c r="D10" s="167"/>
    </row>
    <row r="11" spans="1:4" ht="19.5" customHeight="1" x14ac:dyDescent="0.25">
      <c r="A11" s="167" t="s">
        <v>19</v>
      </c>
      <c r="B11" s="167"/>
      <c r="C11" s="167"/>
      <c r="D11" s="167"/>
    </row>
    <row r="12" spans="1:4" ht="17.25" customHeight="1" x14ac:dyDescent="0.2">
      <c r="A12" s="163" t="s">
        <v>331</v>
      </c>
      <c r="B12" s="164"/>
      <c r="C12" s="164"/>
      <c r="D12" s="164"/>
    </row>
    <row r="13" spans="1:4" ht="6.75" customHeight="1" x14ac:dyDescent="0.2"/>
    <row r="14" spans="1:4" ht="15" x14ac:dyDescent="0.25">
      <c r="A14" s="165" t="s">
        <v>4</v>
      </c>
      <c r="B14" s="165"/>
      <c r="C14" s="165"/>
      <c r="D14" s="165"/>
    </row>
    <row r="15" spans="1:4" ht="5.25" customHeight="1" x14ac:dyDescent="0.25">
      <c r="A15" s="127"/>
      <c r="B15" s="127"/>
      <c r="C15" s="33"/>
      <c r="D15" s="33"/>
    </row>
    <row r="16" spans="1:4" ht="18" customHeight="1" x14ac:dyDescent="0.25">
      <c r="A16" s="166" t="s">
        <v>31</v>
      </c>
      <c r="B16" s="166"/>
      <c r="C16" s="166"/>
      <c r="D16" s="166"/>
    </row>
    <row r="17" spans="1:5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0</v>
      </c>
      <c r="E17" s="63"/>
    </row>
    <row r="18" spans="1:5" s="64" customFormat="1" ht="12" customHeight="1" x14ac:dyDescent="0.2">
      <c r="A18" s="44">
        <v>51101</v>
      </c>
      <c r="B18" s="77" t="str">
        <f>+IF(A18="","",LOOKUP(A18,BASE!A1:A247,BASE!B1:B247))</f>
        <v>Sueldos</v>
      </c>
      <c r="C18" s="44">
        <v>5</v>
      </c>
      <c r="D18" s="78">
        <v>2160</v>
      </c>
      <c r="E18" s="63"/>
    </row>
    <row r="19" spans="1:5" s="64" customFormat="1" ht="12" customHeight="1" x14ac:dyDescent="0.2">
      <c r="A19" s="44">
        <v>51103</v>
      </c>
      <c r="B19" s="77" t="str">
        <f>+IF(A19="","",LOOKUP(A19,BASE!A2:A248,BASE!B2:B248))</f>
        <v>Aguinaldos</v>
      </c>
      <c r="C19" s="44">
        <v>5</v>
      </c>
      <c r="D19" s="78">
        <v>252</v>
      </c>
      <c r="E19" s="63"/>
    </row>
    <row r="20" spans="1:5" s="64" customFormat="1" ht="12" customHeight="1" x14ac:dyDescent="0.2">
      <c r="A20" s="44">
        <v>51107</v>
      </c>
      <c r="B20" s="77" t="str">
        <f>+IF(A20="","",LOOKUP(A20,BASE!A3:A249,BASE!B3:B249))</f>
        <v>Beneficios Adicionales</v>
      </c>
      <c r="C20" s="44">
        <v>5</v>
      </c>
      <c r="D20" s="78">
        <v>435.6</v>
      </c>
      <c r="E20" s="63"/>
    </row>
    <row r="21" spans="1:5" s="64" customFormat="1" ht="12" customHeight="1" x14ac:dyDescent="0.2">
      <c r="A21" s="44">
        <v>51501</v>
      </c>
      <c r="B21" s="77" t="str">
        <f>+IF(A21="","",LOOKUP(A21,BASE!A4:A250,BASE!B4:B250))</f>
        <v>Por Remuneraciones Permanentes</v>
      </c>
      <c r="C21" s="44">
        <v>5</v>
      </c>
      <c r="D21" s="78">
        <v>177.4</v>
      </c>
      <c r="E21" s="63"/>
    </row>
    <row r="22" spans="1:5" ht="15" x14ac:dyDescent="0.25">
      <c r="A22" s="161" t="s">
        <v>315</v>
      </c>
      <c r="B22" s="162"/>
      <c r="C22" s="162"/>
      <c r="D22" s="40">
        <f>SUM(D18:D21)</f>
        <v>3025</v>
      </c>
    </row>
    <row r="23" spans="1:5" ht="15" x14ac:dyDescent="0.25">
      <c r="A23" s="33"/>
      <c r="B23" s="127"/>
      <c r="C23" s="33"/>
      <c r="D23" s="41"/>
    </row>
    <row r="24" spans="1:5" ht="15" x14ac:dyDescent="0.25">
      <c r="A24" s="153" t="s">
        <v>312</v>
      </c>
      <c r="B24" s="153"/>
      <c r="C24" s="153"/>
      <c r="D24" s="153"/>
    </row>
    <row r="25" spans="1:5" ht="25.5" x14ac:dyDescent="0.2">
      <c r="A25" s="29" t="s">
        <v>32</v>
      </c>
      <c r="B25" s="30" t="s">
        <v>33</v>
      </c>
      <c r="C25" s="30" t="s">
        <v>1</v>
      </c>
      <c r="D25" s="30" t="s">
        <v>0</v>
      </c>
    </row>
    <row r="26" spans="1:5" ht="12" customHeight="1" x14ac:dyDescent="0.2">
      <c r="A26" s="44">
        <v>51101</v>
      </c>
      <c r="B26" s="77" t="s">
        <v>24</v>
      </c>
      <c r="C26" s="67">
        <v>2</v>
      </c>
      <c r="D26" s="68">
        <v>3025</v>
      </c>
    </row>
    <row r="27" spans="1:5" ht="15" x14ac:dyDescent="0.25">
      <c r="A27" s="175" t="s">
        <v>332</v>
      </c>
      <c r="B27" s="175"/>
      <c r="C27" s="175"/>
      <c r="D27" s="40">
        <f>SUM(D26:D26)</f>
        <v>3025</v>
      </c>
    </row>
    <row r="28" spans="1:5" ht="9" customHeight="1" x14ac:dyDescent="0.25">
      <c r="A28" s="45"/>
      <c r="B28" s="45"/>
    </row>
    <row r="29" spans="1:5" ht="35.25" customHeight="1" x14ac:dyDescent="0.2">
      <c r="A29" s="173" t="s">
        <v>23</v>
      </c>
      <c r="B29" s="173"/>
      <c r="C29" s="173"/>
      <c r="D29" s="173"/>
    </row>
    <row r="30" spans="1:5" ht="35.25" customHeight="1" x14ac:dyDescent="0.2">
      <c r="A30" s="173"/>
      <c r="B30" s="173"/>
      <c r="C30" s="173"/>
      <c r="D30" s="173"/>
    </row>
    <row r="31" spans="1:5" ht="7.5" customHeight="1" x14ac:dyDescent="0.3">
      <c r="A31" s="46"/>
      <c r="B31" s="47"/>
      <c r="C31" s="47"/>
      <c r="D31" s="47"/>
    </row>
    <row r="32" spans="1:5" ht="18" x14ac:dyDescent="0.25">
      <c r="A32" s="48"/>
      <c r="B32" s="49"/>
      <c r="C32" s="49"/>
      <c r="D32" s="49"/>
    </row>
    <row r="33" spans="1:4" ht="18" x14ac:dyDescent="0.25">
      <c r="A33" s="48"/>
      <c r="B33" s="49"/>
      <c r="C33" s="49"/>
      <c r="D33" s="49"/>
    </row>
    <row r="34" spans="1:4" ht="18" x14ac:dyDescent="0.25">
      <c r="A34" s="48"/>
      <c r="B34" s="49"/>
      <c r="C34" s="49"/>
      <c r="D34" s="49"/>
    </row>
    <row r="35" spans="1:4" ht="18" x14ac:dyDescent="0.25">
      <c r="A35" s="45"/>
      <c r="B35" s="45"/>
    </row>
    <row r="36" spans="1:4" ht="8.25" customHeight="1" x14ac:dyDescent="0.2">
      <c r="A36" s="43"/>
      <c r="B36" s="50"/>
      <c r="C36" s="159"/>
      <c r="D36" s="159"/>
    </row>
    <row r="37" spans="1:4" s="52" customFormat="1" ht="5.25" customHeight="1" x14ac:dyDescent="0.2">
      <c r="A37" s="43"/>
      <c r="B37" s="50"/>
      <c r="C37" s="51"/>
      <c r="D37" s="51"/>
    </row>
    <row r="38" spans="1:4" s="52" customFormat="1" x14ac:dyDescent="0.2">
      <c r="A38" s="43"/>
      <c r="B38" s="43"/>
      <c r="C38" s="51"/>
      <c r="D38" s="51"/>
    </row>
    <row r="39" spans="1:4" s="52" customFormat="1" ht="12" x14ac:dyDescent="0.2">
      <c r="A39" s="53"/>
      <c r="B39" s="54"/>
      <c r="C39" s="51"/>
      <c r="D39" s="51"/>
    </row>
    <row r="40" spans="1:4" s="52" customFormat="1" ht="12" x14ac:dyDescent="0.2">
      <c r="A40" s="53"/>
      <c r="B40" s="54"/>
      <c r="C40" s="51"/>
      <c r="D40" s="51"/>
    </row>
    <row r="41" spans="1:4" x14ac:dyDescent="0.2">
      <c r="A41" s="55"/>
      <c r="B41" s="56"/>
      <c r="C41" s="57"/>
      <c r="D41" s="51"/>
    </row>
    <row r="42" spans="1:4" x14ac:dyDescent="0.2">
      <c r="A42" s="53"/>
      <c r="B42" s="56"/>
      <c r="C42" s="57"/>
      <c r="D42" s="51"/>
    </row>
    <row r="43" spans="1:4" x14ac:dyDescent="0.2">
      <c r="A43" s="43"/>
      <c r="B43" s="43"/>
      <c r="C43" s="51"/>
      <c r="D43" s="51"/>
    </row>
    <row r="44" spans="1:4" x14ac:dyDescent="0.2">
      <c r="C44" s="31"/>
      <c r="D44" s="31"/>
    </row>
    <row r="45" spans="1:4" x14ac:dyDescent="0.2">
      <c r="C45" s="58"/>
      <c r="D45" s="59"/>
    </row>
    <row r="46" spans="1:4" x14ac:dyDescent="0.2">
      <c r="C46" s="58"/>
      <c r="D46" s="59"/>
    </row>
    <row r="47" spans="1:4" x14ac:dyDescent="0.2">
      <c r="C47" s="31"/>
      <c r="D47" s="31"/>
    </row>
    <row r="53" spans="2:4" x14ac:dyDescent="0.2">
      <c r="C53" s="60"/>
      <c r="D53" s="60"/>
    </row>
    <row r="54" spans="2:4" x14ac:dyDescent="0.2">
      <c r="B54" s="60"/>
      <c r="C54" s="60"/>
      <c r="D54" s="60"/>
    </row>
    <row r="55" spans="2:4" x14ac:dyDescent="0.2">
      <c r="B55" s="60"/>
      <c r="C55" s="60"/>
      <c r="D55" s="60"/>
    </row>
    <row r="56" spans="2:4" x14ac:dyDescent="0.2">
      <c r="B56" s="60"/>
      <c r="C56" s="31"/>
      <c r="D56" s="31"/>
    </row>
    <row r="57" spans="2:4" x14ac:dyDescent="0.2">
      <c r="B57" s="31"/>
    </row>
  </sheetData>
  <mergeCells count="14">
    <mergeCell ref="A11:D11"/>
    <mergeCell ref="A6:D6"/>
    <mergeCell ref="A7:D7"/>
    <mergeCell ref="A8:D8"/>
    <mergeCell ref="A9:D9"/>
    <mergeCell ref="A10:D10"/>
    <mergeCell ref="A29:D30"/>
    <mergeCell ref="C36:D36"/>
    <mergeCell ref="A12:D12"/>
    <mergeCell ref="A14:D14"/>
    <mergeCell ref="A16:D16"/>
    <mergeCell ref="A22:C22"/>
    <mergeCell ref="A24:D24"/>
    <mergeCell ref="A27:C27"/>
  </mergeCells>
  <pageMargins left="0.91" right="0.47" top="0.81" bottom="0.3" header="0" footer="0"/>
  <pageSetup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G86"/>
  <sheetViews>
    <sheetView showGridLines="0" topLeftCell="A54" zoomScaleNormal="100" zoomScaleSheetLayoutView="145" workbookViewId="0">
      <selection activeCell="A16" sqref="A16:E55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335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333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334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19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322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29"/>
      <c r="B15" s="129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54505</v>
      </c>
      <c r="B18" s="77" t="str">
        <f>+IF(A18="","",LOOKUP(A18,BASE!A1:A247,BASE!B1:B247))</f>
        <v>Servicios de Capacitación</v>
      </c>
      <c r="C18" s="38">
        <v>1</v>
      </c>
      <c r="D18" s="38" t="s">
        <v>99</v>
      </c>
      <c r="E18" s="39">
        <v>450</v>
      </c>
      <c r="F18" s="85"/>
    </row>
    <row r="19" spans="1:7" s="64" customFormat="1" ht="11.25" customHeight="1" x14ac:dyDescent="0.2">
      <c r="A19" s="38">
        <v>54401</v>
      </c>
      <c r="B19" s="77" t="str">
        <f>+IF(A19="","",LOOKUP(A19,BASE!A4:A250,BASE!B4:B250))</f>
        <v>Pasajes al Interior</v>
      </c>
      <c r="C19" s="38">
        <v>3</v>
      </c>
      <c r="D19" s="38" t="s">
        <v>46</v>
      </c>
      <c r="E19" s="39">
        <v>200</v>
      </c>
      <c r="F19" s="85"/>
    </row>
    <row r="20" spans="1:7" s="64" customFormat="1" ht="11.25" customHeight="1" x14ac:dyDescent="0.2">
      <c r="A20" s="38">
        <v>54505</v>
      </c>
      <c r="B20" s="77" t="str">
        <f>+IF(A20="","",LOOKUP(A20,BASE!A3:A249,BASE!B3:B249))</f>
        <v>Servicios de Capacitación</v>
      </c>
      <c r="C20" s="38">
        <v>3</v>
      </c>
      <c r="D20" s="38" t="s">
        <v>46</v>
      </c>
      <c r="E20" s="39">
        <v>2900</v>
      </c>
      <c r="F20" s="85"/>
    </row>
    <row r="21" spans="1:7" s="64" customFormat="1" ht="11.25" customHeight="1" x14ac:dyDescent="0.2">
      <c r="A21" s="38">
        <v>61102</v>
      </c>
      <c r="B21" s="77" t="str">
        <f>+IF(A21="","",LOOKUP(A21,BASE!A2:A248,BASE!B2:B248))</f>
        <v>Maquinaria y Equipos</v>
      </c>
      <c r="C21" s="38">
        <v>3</v>
      </c>
      <c r="D21" s="38" t="s">
        <v>46</v>
      </c>
      <c r="E21" s="39">
        <v>13500</v>
      </c>
      <c r="F21" s="85"/>
    </row>
    <row r="22" spans="1:7" ht="11.25" customHeight="1" x14ac:dyDescent="0.2">
      <c r="A22" s="38">
        <v>54401</v>
      </c>
      <c r="B22" s="77" t="str">
        <f>+IF(A22="","",LOOKUP(A22,BASE!A2:A248,BASE!B2:B248))</f>
        <v>Pasajes al Interior</v>
      </c>
      <c r="C22" s="38">
        <v>6</v>
      </c>
      <c r="D22" s="38" t="s">
        <v>99</v>
      </c>
      <c r="E22" s="39">
        <v>600</v>
      </c>
      <c r="F22" s="60"/>
    </row>
    <row r="23" spans="1:7" ht="15" x14ac:dyDescent="0.25">
      <c r="A23" s="175" t="s">
        <v>21</v>
      </c>
      <c r="B23" s="175"/>
      <c r="C23" s="175"/>
      <c r="D23" s="130"/>
      <c r="E23" s="40">
        <f>SUM(E18:E22)</f>
        <v>17650</v>
      </c>
      <c r="G23" s="36"/>
    </row>
    <row r="24" spans="1:7" ht="15" x14ac:dyDescent="0.25">
      <c r="A24" s="33"/>
      <c r="B24" s="129"/>
      <c r="C24" s="33"/>
      <c r="D24" s="33"/>
      <c r="E24" s="41"/>
      <c r="G24" s="36"/>
    </row>
    <row r="25" spans="1:7" ht="15" x14ac:dyDescent="0.25">
      <c r="A25" s="166" t="s">
        <v>22</v>
      </c>
      <c r="B25" s="166"/>
      <c r="C25" s="166"/>
      <c r="D25" s="166"/>
      <c r="E25" s="166"/>
      <c r="G25" s="36"/>
    </row>
    <row r="26" spans="1:7" ht="22.5" x14ac:dyDescent="0.2">
      <c r="A26" s="42" t="s">
        <v>32</v>
      </c>
      <c r="B26" s="35" t="s">
        <v>33</v>
      </c>
      <c r="C26" s="35" t="s">
        <v>1</v>
      </c>
      <c r="D26" s="35" t="s">
        <v>40</v>
      </c>
      <c r="E26" s="35" t="s">
        <v>0</v>
      </c>
      <c r="G26" s="43"/>
    </row>
    <row r="27" spans="1:7" x14ac:dyDescent="0.2">
      <c r="A27" s="38">
        <v>54310</v>
      </c>
      <c r="B27" s="77" t="str">
        <f>+IF(A27="","",LOOKUP(A27,BASE!A18:A264,BASE!B18:B264))</f>
        <v>Servicios de Alimentación</v>
      </c>
      <c r="C27" s="44">
        <v>1</v>
      </c>
      <c r="D27" s="44" t="s">
        <v>41</v>
      </c>
      <c r="E27" s="39">
        <v>119.08</v>
      </c>
      <c r="F27" s="31">
        <f>+E27*-1</f>
        <v>-119.08</v>
      </c>
      <c r="G27" s="43"/>
    </row>
    <row r="28" spans="1:7" x14ac:dyDescent="0.2">
      <c r="A28" s="38">
        <v>54310</v>
      </c>
      <c r="B28" s="77" t="str">
        <f>+IF(A28="","",LOOKUP(A28,BASE!A19:A265,BASE!B19:B265))</f>
        <v>Servicios de Alimentación</v>
      </c>
      <c r="C28" s="44">
        <v>1</v>
      </c>
      <c r="D28" s="44" t="s">
        <v>42</v>
      </c>
      <c r="E28" s="39">
        <v>119.08</v>
      </c>
      <c r="F28" s="31">
        <f t="shared" ref="F28:F54" si="0">+E28*-1</f>
        <v>-119.08</v>
      </c>
      <c r="G28" s="43"/>
    </row>
    <row r="29" spans="1:7" x14ac:dyDescent="0.2">
      <c r="A29" s="38">
        <v>54310</v>
      </c>
      <c r="B29" s="77" t="str">
        <f>+IF(A29="","",LOOKUP(A29,BASE!A20:A266,BASE!B20:B266))</f>
        <v>Servicios de Alimentación</v>
      </c>
      <c r="C29" s="44">
        <v>1</v>
      </c>
      <c r="D29" s="44" t="s">
        <v>43</v>
      </c>
      <c r="E29" s="39">
        <v>119.08</v>
      </c>
      <c r="F29" s="31">
        <f t="shared" si="0"/>
        <v>-119.08</v>
      </c>
      <c r="G29" s="43"/>
    </row>
    <row r="30" spans="1:7" x14ac:dyDescent="0.2">
      <c r="A30" s="38">
        <v>54310</v>
      </c>
      <c r="B30" s="77" t="str">
        <f>+IF(A30="","",LOOKUP(A30,BASE!A21:A267,BASE!B21:B267))</f>
        <v>Servicios de Alimentación</v>
      </c>
      <c r="C30" s="44">
        <v>1</v>
      </c>
      <c r="D30" s="44" t="s">
        <v>44</v>
      </c>
      <c r="E30" s="39">
        <v>92.76</v>
      </c>
      <c r="F30" s="31">
        <f t="shared" si="0"/>
        <v>-92.76</v>
      </c>
      <c r="G30" s="43"/>
    </row>
    <row r="31" spans="1:7" x14ac:dyDescent="0.2">
      <c r="A31" s="38">
        <v>54110</v>
      </c>
      <c r="B31" s="77" t="str">
        <f>+IF(A31="","",LOOKUP(A31,BASE!A17:A263,BASE!B17:B263))</f>
        <v>Combustibles y Lubricantes</v>
      </c>
      <c r="C31" s="44">
        <v>3</v>
      </c>
      <c r="D31" s="44" t="s">
        <v>41</v>
      </c>
      <c r="E31" s="39">
        <v>591.36</v>
      </c>
      <c r="F31" s="31">
        <f t="shared" si="0"/>
        <v>-591.36</v>
      </c>
      <c r="G31" s="43"/>
    </row>
    <row r="32" spans="1:7" x14ac:dyDescent="0.2">
      <c r="A32" s="38">
        <v>54110</v>
      </c>
      <c r="B32" s="77" t="str">
        <f>+IF(A32="","",LOOKUP(A32,BASE!A18:A264,BASE!B18:B264))</f>
        <v>Combustibles y Lubricantes</v>
      </c>
      <c r="C32" s="44">
        <v>3</v>
      </c>
      <c r="D32" s="44" t="s">
        <v>42</v>
      </c>
      <c r="E32" s="39">
        <v>482.53</v>
      </c>
      <c r="F32" s="31">
        <f t="shared" si="0"/>
        <v>-482.53</v>
      </c>
      <c r="G32" s="43"/>
    </row>
    <row r="33" spans="1:7" x14ac:dyDescent="0.2">
      <c r="A33" s="38">
        <v>54110</v>
      </c>
      <c r="B33" s="77" t="str">
        <f>+IF(A33="","",LOOKUP(A33,BASE!A19:A265,BASE!B19:B265))</f>
        <v>Combustibles y Lubricantes</v>
      </c>
      <c r="C33" s="44">
        <v>3</v>
      </c>
      <c r="D33" s="44" t="s">
        <v>43</v>
      </c>
      <c r="E33" s="39">
        <v>434.12</v>
      </c>
      <c r="F33" s="31">
        <f t="shared" si="0"/>
        <v>-434.12</v>
      </c>
      <c r="G33" s="43"/>
    </row>
    <row r="34" spans="1:7" x14ac:dyDescent="0.2">
      <c r="A34" s="38">
        <v>54110</v>
      </c>
      <c r="B34" s="77" t="str">
        <f>+IF(A34="","",LOOKUP(A34,BASE!A20:A266,BASE!B20:B266))</f>
        <v>Combustibles y Lubricantes</v>
      </c>
      <c r="C34" s="44">
        <v>3</v>
      </c>
      <c r="D34" s="44" t="s">
        <v>44</v>
      </c>
      <c r="E34" s="39">
        <v>555.73</v>
      </c>
      <c r="F34" s="31">
        <f t="shared" si="0"/>
        <v>-555.73</v>
      </c>
      <c r="G34" s="43"/>
    </row>
    <row r="35" spans="1:7" x14ac:dyDescent="0.2">
      <c r="A35" s="38">
        <v>54110</v>
      </c>
      <c r="B35" s="77" t="str">
        <f>+IF(A35="","",LOOKUP(A35,BASE!A21:A267,BASE!B21:B267))</f>
        <v>Combustibles y Lubricantes</v>
      </c>
      <c r="C35" s="44">
        <v>3</v>
      </c>
      <c r="D35" s="44" t="s">
        <v>45</v>
      </c>
      <c r="E35" s="39">
        <v>187.59</v>
      </c>
      <c r="F35" s="31">
        <f t="shared" si="0"/>
        <v>-187.59</v>
      </c>
      <c r="G35" s="43"/>
    </row>
    <row r="36" spans="1:7" x14ac:dyDescent="0.2">
      <c r="A36" s="38">
        <v>54110</v>
      </c>
      <c r="B36" s="77" t="str">
        <f>+IF(A36="","",LOOKUP(A36,BASE!A22:A268,BASE!B22:B268))</f>
        <v>Combustibles y Lubricantes</v>
      </c>
      <c r="C36" s="44">
        <v>3</v>
      </c>
      <c r="D36" s="44" t="s">
        <v>99</v>
      </c>
      <c r="E36" s="39">
        <v>200</v>
      </c>
      <c r="F36" s="31">
        <f t="shared" si="0"/>
        <v>-200</v>
      </c>
      <c r="G36" s="43"/>
    </row>
    <row r="37" spans="1:7" x14ac:dyDescent="0.2">
      <c r="A37" s="38">
        <v>54110</v>
      </c>
      <c r="B37" s="77" t="str">
        <f>+IF(A37="","",LOOKUP(A37,BASE!A23:A269,BASE!B23:B269))</f>
        <v>Combustibles y Lubricantes</v>
      </c>
      <c r="C37" s="44">
        <v>3</v>
      </c>
      <c r="D37" s="44" t="s">
        <v>46</v>
      </c>
      <c r="E37" s="39">
        <v>200</v>
      </c>
      <c r="F37" s="31">
        <f t="shared" si="0"/>
        <v>-200</v>
      </c>
      <c r="G37" s="43"/>
    </row>
    <row r="38" spans="1:7" x14ac:dyDescent="0.2">
      <c r="A38" s="38">
        <v>54110</v>
      </c>
      <c r="B38" s="77" t="str">
        <f>+IF(A38="","",LOOKUP(A38,BASE!A24:A270,BASE!B24:B270))</f>
        <v>Combustibles y Lubricantes</v>
      </c>
      <c r="C38" s="44">
        <v>3</v>
      </c>
      <c r="D38" s="44" t="s">
        <v>327</v>
      </c>
      <c r="E38" s="39">
        <v>200</v>
      </c>
      <c r="F38" s="31">
        <f t="shared" si="0"/>
        <v>-200</v>
      </c>
      <c r="G38" s="43"/>
    </row>
    <row r="39" spans="1:7" x14ac:dyDescent="0.2">
      <c r="A39" s="38">
        <v>54110</v>
      </c>
      <c r="B39" s="77" t="str">
        <f>+IF(A39="","",LOOKUP(A39,BASE!A25:A271,BASE!B25:B271))</f>
        <v>Combustibles y Lubricantes</v>
      </c>
      <c r="C39" s="44">
        <v>3</v>
      </c>
      <c r="D39" s="44" t="s">
        <v>101</v>
      </c>
      <c r="E39" s="39">
        <v>148.66999999999999</v>
      </c>
      <c r="F39" s="31">
        <f t="shared" si="0"/>
        <v>-148.66999999999999</v>
      </c>
      <c r="G39" s="43"/>
    </row>
    <row r="40" spans="1:7" x14ac:dyDescent="0.2">
      <c r="A40" s="38">
        <v>54119</v>
      </c>
      <c r="B40" s="77" t="str">
        <f>+IF(A40="","",LOOKUP(A40,BASE!A20:A266,BASE!B20:B266))</f>
        <v xml:space="preserve">Materiales Eléctricos </v>
      </c>
      <c r="C40" s="44">
        <v>3</v>
      </c>
      <c r="D40" s="44" t="s">
        <v>44</v>
      </c>
      <c r="E40" s="39">
        <v>5500</v>
      </c>
      <c r="F40" s="31">
        <f t="shared" si="0"/>
        <v>-5500</v>
      </c>
      <c r="G40" s="43"/>
    </row>
    <row r="41" spans="1:7" x14ac:dyDescent="0.2">
      <c r="A41" s="38">
        <v>54201</v>
      </c>
      <c r="B41" s="77" t="str">
        <f>+IF(A41="","",LOOKUP(A41,BASE!A21:A267,BASE!B21:B267))</f>
        <v>Servicios de Energía Eléctrica</v>
      </c>
      <c r="C41" s="44">
        <v>3</v>
      </c>
      <c r="D41" s="44" t="s">
        <v>43</v>
      </c>
      <c r="E41" s="39">
        <v>1500</v>
      </c>
      <c r="F41" s="31">
        <f t="shared" si="0"/>
        <v>-1500</v>
      </c>
      <c r="G41" s="43"/>
    </row>
    <row r="42" spans="1:7" x14ac:dyDescent="0.2">
      <c r="A42" s="38">
        <v>54201</v>
      </c>
      <c r="B42" s="77" t="str">
        <f>+IF(A42="","",LOOKUP(A42,BASE!A22:A268,BASE!B22:B268))</f>
        <v>Servicios de Energía Eléctrica</v>
      </c>
      <c r="C42" s="44">
        <v>3</v>
      </c>
      <c r="D42" s="44" t="s">
        <v>44</v>
      </c>
      <c r="E42" s="39">
        <v>2000</v>
      </c>
      <c r="F42" s="31">
        <f t="shared" si="0"/>
        <v>-2000</v>
      </c>
      <c r="G42" s="43"/>
    </row>
    <row r="43" spans="1:7" x14ac:dyDescent="0.2">
      <c r="A43" s="38">
        <v>54201</v>
      </c>
      <c r="B43" s="77" t="str">
        <f>+IF(A43="","",LOOKUP(A43,BASE!A23:A269,BASE!B23:B269))</f>
        <v>Servicios de Energía Eléctrica</v>
      </c>
      <c r="C43" s="44">
        <v>3</v>
      </c>
      <c r="D43" s="44" t="s">
        <v>45</v>
      </c>
      <c r="E43" s="39">
        <v>1500</v>
      </c>
      <c r="F43" s="31">
        <f t="shared" si="0"/>
        <v>-1500</v>
      </c>
      <c r="G43" s="43"/>
    </row>
    <row r="44" spans="1:7" x14ac:dyDescent="0.2">
      <c r="A44" s="38">
        <v>54399</v>
      </c>
      <c r="B44" s="77" t="str">
        <f>+IF(A44="","",LOOKUP(A44,BASE!A22:A268,BASE!B22:B268))</f>
        <v>Servicios Generales y Arrendamientos Diversos</v>
      </c>
      <c r="C44" s="44">
        <v>3</v>
      </c>
      <c r="D44" s="44" t="s">
        <v>41</v>
      </c>
      <c r="E44" s="39">
        <v>200</v>
      </c>
      <c r="F44" s="31">
        <f t="shared" si="0"/>
        <v>-200</v>
      </c>
      <c r="G44" s="43"/>
    </row>
    <row r="45" spans="1:7" x14ac:dyDescent="0.2">
      <c r="A45" s="38">
        <v>56305</v>
      </c>
      <c r="B45" s="77" t="str">
        <f>+IF(A45="","",LOOKUP(A45,BASE!A22:A268,BASE!B22:B268))</f>
        <v>Becas</v>
      </c>
      <c r="C45" s="44">
        <v>3</v>
      </c>
      <c r="D45" s="44" t="s">
        <v>41</v>
      </c>
      <c r="E45" s="39">
        <v>325</v>
      </c>
      <c r="F45" s="31">
        <f t="shared" si="0"/>
        <v>-325</v>
      </c>
      <c r="G45" s="43"/>
    </row>
    <row r="46" spans="1:7" x14ac:dyDescent="0.2">
      <c r="A46" s="38">
        <v>56305</v>
      </c>
      <c r="B46" s="77" t="str">
        <f>+IF(A46="","",LOOKUP(A46,BASE!A23:A269,BASE!B23:B269))</f>
        <v>Becas</v>
      </c>
      <c r="C46" s="44">
        <v>3</v>
      </c>
      <c r="D46" s="44" t="s">
        <v>42</v>
      </c>
      <c r="E46" s="39">
        <v>325</v>
      </c>
      <c r="F46" s="31">
        <f t="shared" si="0"/>
        <v>-325</v>
      </c>
      <c r="G46" s="43"/>
    </row>
    <row r="47" spans="1:7" x14ac:dyDescent="0.2">
      <c r="A47" s="38">
        <v>56305</v>
      </c>
      <c r="B47" s="77" t="str">
        <f>+IF(A47="","",LOOKUP(A47,BASE!A24:A270,BASE!B24:B270))</f>
        <v>Becas</v>
      </c>
      <c r="C47" s="44">
        <v>3</v>
      </c>
      <c r="D47" s="44" t="s">
        <v>43</v>
      </c>
      <c r="E47" s="39">
        <v>325</v>
      </c>
      <c r="F47" s="31">
        <f t="shared" si="0"/>
        <v>-325</v>
      </c>
      <c r="G47" s="43"/>
    </row>
    <row r="48" spans="1:7" x14ac:dyDescent="0.2">
      <c r="A48" s="38">
        <v>56305</v>
      </c>
      <c r="B48" s="77" t="str">
        <f>+IF(A48="","",LOOKUP(A48,BASE!A25:A271,BASE!B25:B271))</f>
        <v>Becas</v>
      </c>
      <c r="C48" s="44">
        <v>3</v>
      </c>
      <c r="D48" s="44" t="s">
        <v>44</v>
      </c>
      <c r="E48" s="39">
        <v>325</v>
      </c>
      <c r="F48" s="31">
        <f t="shared" si="0"/>
        <v>-325</v>
      </c>
      <c r="G48" s="43"/>
    </row>
    <row r="49" spans="1:7" x14ac:dyDescent="0.2">
      <c r="A49" s="38">
        <v>56305</v>
      </c>
      <c r="B49" s="77" t="str">
        <f>+IF(A49="","",LOOKUP(A49,BASE!A26:A272,BASE!B26:B272))</f>
        <v>Becas</v>
      </c>
      <c r="C49" s="44">
        <v>3</v>
      </c>
      <c r="D49" s="44" t="s">
        <v>45</v>
      </c>
      <c r="E49" s="39">
        <v>325</v>
      </c>
      <c r="F49" s="31">
        <f t="shared" si="0"/>
        <v>-325</v>
      </c>
      <c r="G49" s="43"/>
    </row>
    <row r="50" spans="1:7" x14ac:dyDescent="0.2">
      <c r="A50" s="38">
        <v>56305</v>
      </c>
      <c r="B50" s="77" t="str">
        <f>+IF(A50="","",LOOKUP(A50,BASE!A27:A273,BASE!B27:B273))</f>
        <v>Becas</v>
      </c>
      <c r="C50" s="44">
        <v>3</v>
      </c>
      <c r="D50" s="44" t="s">
        <v>99</v>
      </c>
      <c r="E50" s="39">
        <v>325</v>
      </c>
      <c r="F50" s="31">
        <f t="shared" si="0"/>
        <v>-325</v>
      </c>
      <c r="G50" s="43"/>
    </row>
    <row r="51" spans="1:7" x14ac:dyDescent="0.2">
      <c r="A51" s="38">
        <v>56305</v>
      </c>
      <c r="B51" s="77" t="str">
        <f>+IF(A51="","",LOOKUP(A51,BASE!A28:A274,BASE!B28:B274))</f>
        <v>Becas</v>
      </c>
      <c r="C51" s="44">
        <v>3</v>
      </c>
      <c r="D51" s="44" t="s">
        <v>46</v>
      </c>
      <c r="E51" s="39">
        <v>325</v>
      </c>
      <c r="F51" s="31">
        <f t="shared" si="0"/>
        <v>-325</v>
      </c>
      <c r="G51" s="43"/>
    </row>
    <row r="52" spans="1:7" x14ac:dyDescent="0.2">
      <c r="A52" s="38">
        <v>56305</v>
      </c>
      <c r="B52" s="77" t="str">
        <f>+IF(A52="","",LOOKUP(A52,BASE!A29:A275,BASE!B29:B275))</f>
        <v>Becas</v>
      </c>
      <c r="C52" s="44">
        <v>3</v>
      </c>
      <c r="D52" s="44" t="s">
        <v>327</v>
      </c>
      <c r="E52" s="39">
        <v>325</v>
      </c>
      <c r="F52" s="31">
        <f t="shared" si="0"/>
        <v>-325</v>
      </c>
      <c r="G52" s="43"/>
    </row>
    <row r="53" spans="1:7" x14ac:dyDescent="0.2">
      <c r="A53" s="38">
        <v>56305</v>
      </c>
      <c r="B53" s="77" t="str">
        <f>+IF(A53="","",LOOKUP(A53,BASE!A30:A276,BASE!B30:B276))</f>
        <v>Becas</v>
      </c>
      <c r="C53" s="44">
        <v>3</v>
      </c>
      <c r="D53" s="44" t="s">
        <v>101</v>
      </c>
      <c r="E53" s="39">
        <v>300</v>
      </c>
      <c r="F53" s="31">
        <f t="shared" si="0"/>
        <v>-300</v>
      </c>
      <c r="G53" s="43"/>
    </row>
    <row r="54" spans="1:7" x14ac:dyDescent="0.2">
      <c r="A54" s="38">
        <v>54402</v>
      </c>
      <c r="B54" s="77" t="str">
        <f>+IF(A54="","",LOOKUP(A54,BASE!A19:A265,BASE!B19:B265))</f>
        <v>Pasajes al Exterior</v>
      </c>
      <c r="C54" s="44">
        <v>6</v>
      </c>
      <c r="D54" s="44" t="s">
        <v>101</v>
      </c>
      <c r="E54" s="39">
        <v>600</v>
      </c>
      <c r="F54" s="31">
        <f t="shared" si="0"/>
        <v>-600</v>
      </c>
      <c r="G54" s="43"/>
    </row>
    <row r="55" spans="1:7" ht="15" x14ac:dyDescent="0.25">
      <c r="A55" s="175" t="s">
        <v>34</v>
      </c>
      <c r="B55" s="175"/>
      <c r="C55" s="175"/>
      <c r="D55" s="130"/>
      <c r="E55" s="40">
        <f>SUM(E27:E54)</f>
        <v>17650</v>
      </c>
      <c r="G55" s="36"/>
    </row>
    <row r="56" spans="1:7" ht="12.75" customHeight="1" x14ac:dyDescent="0.25">
      <c r="A56" s="45"/>
      <c r="B56" s="45"/>
      <c r="G56" s="36"/>
    </row>
    <row r="57" spans="1:7" ht="15" x14ac:dyDescent="0.2">
      <c r="A57" s="158" t="s">
        <v>23</v>
      </c>
      <c r="B57" s="158"/>
      <c r="C57" s="158"/>
      <c r="D57" s="158"/>
      <c r="E57" s="158"/>
    </row>
    <row r="58" spans="1:7" ht="21.75" customHeight="1" x14ac:dyDescent="0.2">
      <c r="A58" s="128"/>
      <c r="B58" s="128"/>
      <c r="C58" s="128"/>
      <c r="D58" s="128"/>
      <c r="E58" s="128"/>
    </row>
    <row r="59" spans="1:7" ht="18.75" x14ac:dyDescent="0.3">
      <c r="A59" s="46"/>
      <c r="B59" s="47"/>
      <c r="C59" s="47"/>
      <c r="D59" s="47"/>
      <c r="E59" s="47"/>
    </row>
    <row r="60" spans="1:7" ht="18" x14ac:dyDescent="0.25">
      <c r="A60" s="48"/>
      <c r="B60" s="49"/>
      <c r="C60" s="49"/>
      <c r="D60" s="49"/>
      <c r="E60" s="49"/>
    </row>
    <row r="61" spans="1:7" ht="18" x14ac:dyDescent="0.25">
      <c r="A61" s="48"/>
      <c r="B61" s="49"/>
      <c r="C61" s="49"/>
      <c r="D61" s="49"/>
      <c r="E61" s="49"/>
    </row>
    <row r="62" spans="1:7" ht="18" x14ac:dyDescent="0.25">
      <c r="A62" s="48"/>
      <c r="B62" s="49"/>
      <c r="C62" s="49"/>
      <c r="D62" s="49"/>
      <c r="E62" s="49"/>
    </row>
    <row r="63" spans="1:7" ht="18" x14ac:dyDescent="0.25">
      <c r="A63" s="45"/>
      <c r="B63" s="45"/>
    </row>
    <row r="64" spans="1:7" x14ac:dyDescent="0.2">
      <c r="A64" s="43"/>
      <c r="B64" s="50"/>
      <c r="C64" s="159"/>
      <c r="D64" s="159"/>
      <c r="E64" s="159"/>
    </row>
    <row r="65" spans="1:7" s="52" customFormat="1" x14ac:dyDescent="0.2">
      <c r="A65" s="43"/>
      <c r="B65" s="50"/>
      <c r="C65" s="51"/>
      <c r="D65" s="51"/>
      <c r="E65" s="51"/>
      <c r="F65" s="59"/>
    </row>
    <row r="66" spans="1:7" s="52" customFormat="1" x14ac:dyDescent="0.2">
      <c r="A66" s="43"/>
      <c r="B66" s="43"/>
      <c r="C66" s="51"/>
      <c r="D66" s="51"/>
      <c r="E66" s="51"/>
      <c r="F66" s="59"/>
    </row>
    <row r="67" spans="1:7" s="52" customFormat="1" ht="12" x14ac:dyDescent="0.2">
      <c r="A67" s="53"/>
      <c r="B67" s="54"/>
      <c r="C67" s="51"/>
      <c r="D67" s="51"/>
      <c r="E67" s="51"/>
      <c r="F67" s="59"/>
    </row>
    <row r="68" spans="1:7" s="52" customFormat="1" ht="12" x14ac:dyDescent="0.2">
      <c r="A68" s="53"/>
      <c r="B68" s="54"/>
      <c r="C68" s="51"/>
      <c r="D68" s="51"/>
      <c r="E68" s="51"/>
      <c r="F68" s="59"/>
    </row>
    <row r="69" spans="1:7" x14ac:dyDescent="0.2">
      <c r="A69" s="55"/>
      <c r="B69" s="56"/>
      <c r="C69" s="57"/>
      <c r="D69" s="57"/>
      <c r="E69" s="51"/>
    </row>
    <row r="70" spans="1:7" x14ac:dyDescent="0.2">
      <c r="A70" s="53"/>
      <c r="B70" s="56"/>
      <c r="C70" s="57"/>
      <c r="D70" s="57"/>
      <c r="E70" s="51"/>
    </row>
    <row r="71" spans="1:7" s="31" customFormat="1" x14ac:dyDescent="0.2">
      <c r="A71" s="43"/>
      <c r="B71" s="43"/>
      <c r="C71" s="51"/>
      <c r="D71" s="51"/>
      <c r="E71" s="51"/>
      <c r="G71" s="32"/>
    </row>
    <row r="72" spans="1:7" s="31" customFormat="1" x14ac:dyDescent="0.2">
      <c r="A72" s="32"/>
      <c r="B72" s="32"/>
      <c r="G72" s="32"/>
    </row>
    <row r="73" spans="1:7" s="31" customFormat="1" x14ac:dyDescent="0.2">
      <c r="A73" s="32"/>
      <c r="B73" s="32"/>
      <c r="G73" s="32"/>
    </row>
    <row r="74" spans="1:7" s="31" customFormat="1" x14ac:dyDescent="0.2">
      <c r="A74" s="32"/>
      <c r="B74" s="32"/>
      <c r="C74" s="58"/>
      <c r="D74" s="58"/>
      <c r="E74" s="59"/>
      <c r="G74" s="32"/>
    </row>
    <row r="75" spans="1:7" s="31" customFormat="1" x14ac:dyDescent="0.2">
      <c r="A75" s="32"/>
      <c r="B75" s="32"/>
      <c r="C75" s="58"/>
      <c r="D75" s="58"/>
      <c r="E75" s="59"/>
      <c r="G75" s="32"/>
    </row>
    <row r="76" spans="1:7" s="31" customFormat="1" x14ac:dyDescent="0.2">
      <c r="A76" s="32"/>
      <c r="B76" s="32"/>
      <c r="G76" s="32"/>
    </row>
    <row r="82" spans="1:7" s="31" customFormat="1" x14ac:dyDescent="0.2">
      <c r="A82" s="32"/>
      <c r="B82" s="32"/>
      <c r="C82" s="60"/>
      <c r="D82" s="60"/>
      <c r="E82" s="60"/>
      <c r="G82" s="32"/>
    </row>
    <row r="83" spans="1:7" s="31" customFormat="1" x14ac:dyDescent="0.2">
      <c r="A83" s="32"/>
      <c r="B83" s="60"/>
      <c r="C83" s="60"/>
      <c r="D83" s="60"/>
      <c r="E83" s="60"/>
      <c r="G83" s="32"/>
    </row>
    <row r="84" spans="1:7" s="31" customFormat="1" x14ac:dyDescent="0.2">
      <c r="A84" s="32"/>
      <c r="B84" s="60"/>
      <c r="C84" s="60"/>
      <c r="D84" s="60"/>
      <c r="E84" s="60"/>
      <c r="G84" s="32"/>
    </row>
    <row r="85" spans="1:7" s="31" customFormat="1" x14ac:dyDescent="0.2">
      <c r="A85" s="32"/>
      <c r="B85" s="60"/>
      <c r="G85" s="32"/>
    </row>
    <row r="86" spans="1:7" s="31" customFormat="1" x14ac:dyDescent="0.2">
      <c r="A86" s="32"/>
      <c r="C86" s="32"/>
      <c r="D86" s="32"/>
      <c r="E86" s="32"/>
      <c r="G86" s="32"/>
    </row>
  </sheetData>
  <mergeCells count="11">
    <mergeCell ref="A16:E16"/>
    <mergeCell ref="A6:E6"/>
    <mergeCell ref="A7:E7"/>
    <mergeCell ref="A8:E8"/>
    <mergeCell ref="A12:E12"/>
    <mergeCell ref="A14:E14"/>
    <mergeCell ref="A23:C23"/>
    <mergeCell ref="A25:E25"/>
    <mergeCell ref="A55:C55"/>
    <mergeCell ref="A57:E57"/>
    <mergeCell ref="C64:E64"/>
  </mergeCells>
  <pageMargins left="0.91" right="0.47" top="0.81" bottom="0.3" header="0" footer="0"/>
  <pageSetup scale="90" orientation="portrait" r:id="rId1"/>
  <headerFooter alignWithMargins="0"/>
  <rowBreaks count="1" manualBreakCount="1">
    <brk id="71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G60"/>
  <sheetViews>
    <sheetView showGridLines="0" topLeftCell="A13" zoomScaleNormal="100" zoomScaleSheetLayoutView="145" workbookViewId="0">
      <selection activeCell="A16" sqref="A16:E29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336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337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334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310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8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311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32"/>
      <c r="B15" s="132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54401</v>
      </c>
      <c r="B18" s="77" t="str">
        <f>+IF(A18="","",LOOKUP(A18,BASE!A12:A258,BASE!B12:B258))</f>
        <v>Pasajes al Interior</v>
      </c>
      <c r="C18" s="38">
        <v>14</v>
      </c>
      <c r="D18" s="38" t="s">
        <v>99</v>
      </c>
      <c r="E18" s="39">
        <v>100</v>
      </c>
      <c r="F18" s="85"/>
    </row>
    <row r="19" spans="1:7" s="64" customFormat="1" ht="12" customHeight="1" x14ac:dyDescent="0.2">
      <c r="A19" s="38">
        <v>54199</v>
      </c>
      <c r="B19" s="77" t="str">
        <f>+IF(A19="","",LOOKUP(A19,BASE!A1:A247,BASE!B1:B247))</f>
        <v>Bienes de Uso y Consumo  Diversos</v>
      </c>
      <c r="C19" s="38">
        <v>15</v>
      </c>
      <c r="D19" s="38" t="s">
        <v>99</v>
      </c>
      <c r="E19" s="39">
        <v>2785.88</v>
      </c>
      <c r="F19" s="85"/>
    </row>
    <row r="20" spans="1:7" s="64" customFormat="1" ht="12" customHeight="1" x14ac:dyDescent="0.2">
      <c r="A20" s="38">
        <v>54314</v>
      </c>
      <c r="B20" s="77" t="str">
        <f>+IF(A20="","",LOOKUP(A20,BASE!A2:A248,BASE!B2:B248))</f>
        <v>Atenciones Oficiales</v>
      </c>
      <c r="C20" s="38">
        <v>15</v>
      </c>
      <c r="D20" s="38" t="s">
        <v>99</v>
      </c>
      <c r="E20" s="39">
        <v>2500</v>
      </c>
      <c r="F20" s="85"/>
    </row>
    <row r="21" spans="1:7" s="64" customFormat="1" ht="15" customHeight="1" x14ac:dyDescent="0.2">
      <c r="A21" s="176" t="s">
        <v>21</v>
      </c>
      <c r="B21" s="176"/>
      <c r="C21" s="176"/>
      <c r="D21" s="137"/>
      <c r="E21" s="138">
        <f>SUM(E18:E20)</f>
        <v>5385.88</v>
      </c>
      <c r="F21" s="95"/>
      <c r="G21" s="63"/>
    </row>
    <row r="22" spans="1:7" ht="15" x14ac:dyDescent="0.25">
      <c r="A22" s="33"/>
      <c r="B22" s="132"/>
      <c r="C22" s="33"/>
      <c r="D22" s="33"/>
      <c r="E22" s="41"/>
      <c r="G22" s="36"/>
    </row>
    <row r="23" spans="1:7" ht="15" x14ac:dyDescent="0.25">
      <c r="A23" s="166" t="s">
        <v>312</v>
      </c>
      <c r="B23" s="166"/>
      <c r="C23" s="166"/>
      <c r="D23" s="166"/>
      <c r="E23" s="166"/>
      <c r="G23" s="36"/>
    </row>
    <row r="24" spans="1:7" ht="22.5" x14ac:dyDescent="0.2">
      <c r="A24" s="42" t="s">
        <v>32</v>
      </c>
      <c r="B24" s="35" t="s">
        <v>33</v>
      </c>
      <c r="C24" s="35" t="s">
        <v>1</v>
      </c>
      <c r="D24" s="35" t="s">
        <v>40</v>
      </c>
      <c r="E24" s="35" t="s">
        <v>0</v>
      </c>
      <c r="G24" s="43"/>
    </row>
    <row r="25" spans="1:7" x14ac:dyDescent="0.2">
      <c r="A25" s="38">
        <v>54599</v>
      </c>
      <c r="B25" s="77" t="str">
        <f>+IF(A25="","",LOOKUP(A25,BASE!A19:A265,BASE!B19:B265))</f>
        <v>Consultorías, Estudios e Investigaciones Diversas</v>
      </c>
      <c r="C25" s="44">
        <v>14</v>
      </c>
      <c r="D25" s="44" t="s">
        <v>42</v>
      </c>
      <c r="E25" s="39">
        <v>100</v>
      </c>
      <c r="G25" s="43"/>
    </row>
    <row r="26" spans="1:7" x14ac:dyDescent="0.2">
      <c r="A26" s="38">
        <v>54402</v>
      </c>
      <c r="B26" s="77" t="str">
        <f>+IF(A26="","",LOOKUP(A26,BASE!A20:A266,BASE!B20:B266))</f>
        <v>Pasajes al Exterior</v>
      </c>
      <c r="C26" s="44">
        <v>15</v>
      </c>
      <c r="D26" s="44" t="s">
        <v>99</v>
      </c>
      <c r="E26" s="39">
        <v>2260.87</v>
      </c>
      <c r="G26" s="43"/>
    </row>
    <row r="27" spans="1:7" x14ac:dyDescent="0.2">
      <c r="A27" s="38">
        <v>54402</v>
      </c>
      <c r="B27" s="77" t="str">
        <f>+IF(A27="","",LOOKUP(A27,BASE!A21:A267,BASE!B21:B267))</f>
        <v>Pasajes al Exterior</v>
      </c>
      <c r="C27" s="44">
        <v>15</v>
      </c>
      <c r="D27" s="44" t="s">
        <v>104</v>
      </c>
      <c r="E27" s="39">
        <v>2260.87</v>
      </c>
      <c r="G27" s="43"/>
    </row>
    <row r="28" spans="1:7" x14ac:dyDescent="0.2">
      <c r="A28" s="38">
        <v>54404</v>
      </c>
      <c r="B28" s="77" t="str">
        <f>+IF(A28="","",LOOKUP(A28,BASE!A21:A267,BASE!B21:B267))</f>
        <v>Viáticos por Comisión Externa</v>
      </c>
      <c r="C28" s="44">
        <v>15</v>
      </c>
      <c r="D28" s="44" t="s">
        <v>45</v>
      </c>
      <c r="E28" s="39">
        <v>764.14</v>
      </c>
      <c r="G28" s="43"/>
    </row>
    <row r="29" spans="1:7" ht="15" x14ac:dyDescent="0.25">
      <c r="A29" s="175" t="s">
        <v>34</v>
      </c>
      <c r="B29" s="175"/>
      <c r="C29" s="175"/>
      <c r="D29" s="133"/>
      <c r="E29" s="40">
        <f>SUM(E25:E28)</f>
        <v>5385.88</v>
      </c>
      <c r="G29" s="36"/>
    </row>
    <row r="30" spans="1:7" ht="12.75" customHeight="1" x14ac:dyDescent="0.25">
      <c r="A30" s="45"/>
      <c r="B30" s="45"/>
      <c r="G30" s="36"/>
    </row>
    <row r="31" spans="1:7" ht="15" x14ac:dyDescent="0.2">
      <c r="A31" s="158" t="s">
        <v>23</v>
      </c>
      <c r="B31" s="158"/>
      <c r="C31" s="158"/>
      <c r="D31" s="158"/>
      <c r="E31" s="158"/>
    </row>
    <row r="32" spans="1:7" ht="21.75" customHeight="1" x14ac:dyDescent="0.2">
      <c r="A32" s="131"/>
      <c r="B32" s="131"/>
      <c r="C32" s="131"/>
      <c r="D32" s="131"/>
      <c r="E32" s="131"/>
    </row>
    <row r="33" spans="1:7" ht="18.75" x14ac:dyDescent="0.3">
      <c r="A33" s="46"/>
      <c r="B33" s="47"/>
      <c r="C33" s="47"/>
      <c r="D33" s="47"/>
      <c r="E33" s="47"/>
    </row>
    <row r="34" spans="1:7" ht="18" x14ac:dyDescent="0.25">
      <c r="A34" s="48"/>
      <c r="B34" s="49"/>
      <c r="C34" s="49"/>
      <c r="D34" s="49"/>
      <c r="E34" s="49"/>
    </row>
    <row r="35" spans="1:7" ht="18" x14ac:dyDescent="0.25">
      <c r="A35" s="48"/>
      <c r="B35" s="49"/>
      <c r="C35" s="49"/>
      <c r="D35" s="49"/>
      <c r="E35" s="49"/>
    </row>
    <row r="36" spans="1:7" ht="18" x14ac:dyDescent="0.25">
      <c r="A36" s="48"/>
      <c r="B36" s="49"/>
      <c r="C36" s="49"/>
      <c r="D36" s="49"/>
      <c r="E36" s="49"/>
    </row>
    <row r="37" spans="1:7" ht="18" x14ac:dyDescent="0.25">
      <c r="A37" s="45"/>
      <c r="B37" s="45"/>
    </row>
    <row r="38" spans="1:7" x14ac:dyDescent="0.2">
      <c r="A38" s="43"/>
      <c r="B38" s="50"/>
      <c r="C38" s="159"/>
      <c r="D38" s="159"/>
      <c r="E38" s="159"/>
    </row>
    <row r="39" spans="1:7" s="52" customFormat="1" x14ac:dyDescent="0.2">
      <c r="A39" s="43"/>
      <c r="B39" s="50"/>
      <c r="C39" s="51"/>
      <c r="D39" s="51"/>
      <c r="E39" s="51"/>
      <c r="F39" s="59"/>
    </row>
    <row r="40" spans="1:7" s="52" customFormat="1" x14ac:dyDescent="0.2">
      <c r="A40" s="43"/>
      <c r="B40" s="43"/>
      <c r="C40" s="51"/>
      <c r="D40" s="51"/>
      <c r="E40" s="51"/>
      <c r="F40" s="59"/>
    </row>
    <row r="41" spans="1:7" s="52" customFormat="1" ht="12" x14ac:dyDescent="0.2">
      <c r="A41" s="53"/>
      <c r="B41" s="54"/>
      <c r="C41" s="51"/>
      <c r="D41" s="51"/>
      <c r="E41" s="51"/>
      <c r="F41" s="59"/>
    </row>
    <row r="42" spans="1:7" s="52" customFormat="1" ht="12" x14ac:dyDescent="0.2">
      <c r="A42" s="53"/>
      <c r="B42" s="54"/>
      <c r="C42" s="51"/>
      <c r="D42" s="51"/>
      <c r="E42" s="51"/>
      <c r="F42" s="59"/>
    </row>
    <row r="43" spans="1:7" x14ac:dyDescent="0.2">
      <c r="A43" s="55"/>
      <c r="B43" s="56"/>
      <c r="C43" s="57"/>
      <c r="D43" s="57"/>
      <c r="E43" s="51"/>
    </row>
    <row r="44" spans="1:7" x14ac:dyDescent="0.2">
      <c r="A44" s="53"/>
      <c r="B44" s="56"/>
      <c r="C44" s="57"/>
      <c r="D44" s="57"/>
      <c r="E44" s="51"/>
    </row>
    <row r="45" spans="1:7" s="31" customFormat="1" x14ac:dyDescent="0.2">
      <c r="A45" s="43"/>
      <c r="B45" s="43"/>
      <c r="C45" s="51"/>
      <c r="D45" s="51"/>
      <c r="E45" s="51"/>
      <c r="G45" s="32"/>
    </row>
    <row r="46" spans="1:7" s="31" customFormat="1" x14ac:dyDescent="0.2">
      <c r="A46" s="32"/>
      <c r="B46" s="32"/>
      <c r="G46" s="32"/>
    </row>
    <row r="47" spans="1:7" s="31" customFormat="1" x14ac:dyDescent="0.2">
      <c r="A47" s="32"/>
      <c r="B47" s="32"/>
      <c r="G47" s="32"/>
    </row>
    <row r="48" spans="1:7" s="31" customFormat="1" x14ac:dyDescent="0.2">
      <c r="A48" s="32"/>
      <c r="B48" s="32"/>
      <c r="C48" s="58"/>
      <c r="D48" s="58"/>
      <c r="E48" s="59"/>
      <c r="G48" s="32"/>
    </row>
    <row r="49" spans="1:7" s="31" customFormat="1" x14ac:dyDescent="0.2">
      <c r="A49" s="32"/>
      <c r="B49" s="32"/>
      <c r="C49" s="58"/>
      <c r="D49" s="58"/>
      <c r="E49" s="59"/>
      <c r="G49" s="32"/>
    </row>
    <row r="50" spans="1:7" s="31" customFormat="1" x14ac:dyDescent="0.2">
      <c r="A50" s="32"/>
      <c r="B50" s="32"/>
      <c r="G50" s="32"/>
    </row>
    <row r="56" spans="1:7" s="31" customFormat="1" x14ac:dyDescent="0.2">
      <c r="A56" s="32"/>
      <c r="B56" s="32"/>
      <c r="C56" s="60"/>
      <c r="D56" s="60"/>
      <c r="E56" s="60"/>
      <c r="G56" s="32"/>
    </row>
    <row r="57" spans="1:7" s="31" customFormat="1" x14ac:dyDescent="0.2">
      <c r="A57" s="32"/>
      <c r="B57" s="60"/>
      <c r="C57" s="60"/>
      <c r="D57" s="60"/>
      <c r="E57" s="60"/>
      <c r="G57" s="32"/>
    </row>
    <row r="58" spans="1:7" s="31" customFormat="1" x14ac:dyDescent="0.2">
      <c r="A58" s="32"/>
      <c r="B58" s="60"/>
      <c r="C58" s="60"/>
      <c r="D58" s="60"/>
      <c r="E58" s="60"/>
      <c r="G58" s="32"/>
    </row>
    <row r="59" spans="1:7" s="31" customFormat="1" x14ac:dyDescent="0.2">
      <c r="A59" s="32"/>
      <c r="B59" s="60"/>
      <c r="G59" s="32"/>
    </row>
    <row r="60" spans="1:7" s="31" customFormat="1" x14ac:dyDescent="0.2">
      <c r="A60" s="32"/>
      <c r="C60" s="32"/>
      <c r="D60" s="32"/>
      <c r="E60" s="32"/>
      <c r="G60" s="32"/>
    </row>
  </sheetData>
  <mergeCells count="11">
    <mergeCell ref="A21:C21"/>
    <mergeCell ref="A23:E23"/>
    <mergeCell ref="A29:C29"/>
    <mergeCell ref="A31:E31"/>
    <mergeCell ref="C38:E38"/>
    <mergeCell ref="A16:E16"/>
    <mergeCell ref="A6:E6"/>
    <mergeCell ref="A7:E7"/>
    <mergeCell ref="A8:E8"/>
    <mergeCell ref="A12:E12"/>
    <mergeCell ref="A14:E14"/>
  </mergeCells>
  <pageMargins left="0.91" right="0.47" top="0.81" bottom="0.3" header="0" footer="0"/>
  <pageSetup scale="90" orientation="portrait" r:id="rId1"/>
  <headerFooter alignWithMargins="0"/>
  <rowBreaks count="1" manualBreakCount="1">
    <brk id="45" max="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G55"/>
  <sheetViews>
    <sheetView showGridLines="0" zoomScaleNormal="100" zoomScaleSheetLayoutView="145" workbookViewId="0">
      <selection activeCell="G28" sqref="G28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338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339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334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310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8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92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35"/>
      <c r="B15" s="135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54199</v>
      </c>
      <c r="B18" s="77" t="str">
        <f>+IF(A18="","",LOOKUP(A18,BASE!A12:A258,BASE!B12:B258))</f>
        <v>Bienes de Uso y Consumo  Diversos</v>
      </c>
      <c r="C18" s="38">
        <v>13</v>
      </c>
      <c r="D18" s="38" t="s">
        <v>99</v>
      </c>
      <c r="E18" s="39">
        <v>100</v>
      </c>
      <c r="F18" s="85"/>
    </row>
    <row r="19" spans="1:7" s="64" customFormat="1" ht="15" customHeight="1" x14ac:dyDescent="0.2">
      <c r="A19" s="176" t="s">
        <v>21</v>
      </c>
      <c r="B19" s="176"/>
      <c r="C19" s="176"/>
      <c r="D19" s="137"/>
      <c r="E19" s="138">
        <f>SUM(E18:E18)</f>
        <v>100</v>
      </c>
      <c r="F19" s="95"/>
      <c r="G19" s="63"/>
    </row>
    <row r="20" spans="1:7" ht="15" x14ac:dyDescent="0.25">
      <c r="A20" s="33"/>
      <c r="B20" s="135"/>
      <c r="C20" s="33"/>
      <c r="D20" s="33"/>
      <c r="E20" s="41"/>
      <c r="G20" s="36"/>
    </row>
    <row r="21" spans="1:7" ht="15" x14ac:dyDescent="0.25">
      <c r="A21" s="166" t="s">
        <v>312</v>
      </c>
      <c r="B21" s="166"/>
      <c r="C21" s="166"/>
      <c r="D21" s="166"/>
      <c r="E21" s="166"/>
      <c r="G21" s="36"/>
    </row>
    <row r="22" spans="1:7" ht="22.5" x14ac:dyDescent="0.2">
      <c r="A22" s="42" t="s">
        <v>32</v>
      </c>
      <c r="B22" s="35" t="s">
        <v>33</v>
      </c>
      <c r="C22" s="35" t="s">
        <v>1</v>
      </c>
      <c r="D22" s="35" t="s">
        <v>40</v>
      </c>
      <c r="E22" s="35" t="s">
        <v>0</v>
      </c>
      <c r="G22" s="43"/>
    </row>
    <row r="23" spans="1:7" x14ac:dyDescent="0.2">
      <c r="A23" s="38">
        <v>54599</v>
      </c>
      <c r="B23" s="77" t="str">
        <f>+IF(A23="","",LOOKUP(A23,BASE!A19:A265,BASE!B19:B265))</f>
        <v>Consultorías, Estudios e Investigaciones Diversas</v>
      </c>
      <c r="C23" s="44">
        <v>13</v>
      </c>
      <c r="D23" s="44" t="s">
        <v>42</v>
      </c>
      <c r="E23" s="39">
        <v>100</v>
      </c>
      <c r="G23" s="43"/>
    </row>
    <row r="24" spans="1:7" ht="15" x14ac:dyDescent="0.25">
      <c r="A24" s="175" t="s">
        <v>34</v>
      </c>
      <c r="B24" s="175"/>
      <c r="C24" s="175"/>
      <c r="D24" s="136"/>
      <c r="E24" s="40">
        <f>SUM(E23)</f>
        <v>100</v>
      </c>
      <c r="G24" s="36"/>
    </row>
    <row r="25" spans="1:7" ht="12.75" customHeight="1" x14ac:dyDescent="0.25">
      <c r="A25" s="45"/>
      <c r="B25" s="45"/>
      <c r="G25" s="36"/>
    </row>
    <row r="26" spans="1:7" ht="15" x14ac:dyDescent="0.2">
      <c r="A26" s="158" t="s">
        <v>23</v>
      </c>
      <c r="B26" s="158"/>
      <c r="C26" s="158"/>
      <c r="D26" s="158"/>
      <c r="E26" s="158"/>
    </row>
    <row r="27" spans="1:7" ht="21.75" customHeight="1" x14ac:dyDescent="0.2">
      <c r="A27" s="134"/>
      <c r="B27" s="134"/>
      <c r="C27" s="134"/>
      <c r="D27" s="134"/>
      <c r="E27" s="134"/>
    </row>
    <row r="28" spans="1:7" ht="18.75" x14ac:dyDescent="0.3">
      <c r="A28" s="46"/>
      <c r="B28" s="47"/>
      <c r="C28" s="47"/>
      <c r="D28" s="47"/>
      <c r="E28" s="47"/>
    </row>
    <row r="29" spans="1:7" ht="18" x14ac:dyDescent="0.25">
      <c r="A29" s="48"/>
      <c r="B29" s="49"/>
      <c r="C29" s="49"/>
      <c r="D29" s="49"/>
      <c r="E29" s="49"/>
    </row>
    <row r="30" spans="1:7" ht="18" x14ac:dyDescent="0.25">
      <c r="A30" s="48"/>
      <c r="B30" s="49"/>
      <c r="C30" s="49"/>
      <c r="D30" s="49"/>
      <c r="E30" s="49"/>
    </row>
    <row r="31" spans="1:7" ht="18" x14ac:dyDescent="0.25">
      <c r="A31" s="48"/>
      <c r="B31" s="49"/>
      <c r="C31" s="49"/>
      <c r="D31" s="49"/>
      <c r="E31" s="49"/>
    </row>
    <row r="32" spans="1:7" ht="18" x14ac:dyDescent="0.25">
      <c r="A32" s="45"/>
      <c r="B32" s="45"/>
    </row>
    <row r="33" spans="1:7" x14ac:dyDescent="0.2">
      <c r="A33" s="43"/>
      <c r="B33" s="50"/>
      <c r="C33" s="159"/>
      <c r="D33" s="159"/>
      <c r="E33" s="159"/>
    </row>
    <row r="34" spans="1:7" s="52" customFormat="1" x14ac:dyDescent="0.2">
      <c r="A34" s="43"/>
      <c r="B34" s="50"/>
      <c r="C34" s="51"/>
      <c r="D34" s="51"/>
      <c r="E34" s="51"/>
      <c r="F34" s="59"/>
    </row>
    <row r="35" spans="1:7" s="52" customFormat="1" x14ac:dyDescent="0.2">
      <c r="A35" s="43"/>
      <c r="B35" s="43"/>
      <c r="C35" s="51"/>
      <c r="D35" s="51"/>
      <c r="E35" s="51"/>
      <c r="F35" s="59"/>
    </row>
    <row r="36" spans="1:7" s="52" customFormat="1" ht="12" x14ac:dyDescent="0.2">
      <c r="A36" s="53"/>
      <c r="B36" s="54"/>
      <c r="C36" s="51"/>
      <c r="D36" s="51"/>
      <c r="E36" s="51"/>
      <c r="F36" s="59"/>
    </row>
    <row r="37" spans="1:7" s="52" customFormat="1" ht="12" x14ac:dyDescent="0.2">
      <c r="A37" s="53"/>
      <c r="B37" s="54"/>
      <c r="C37" s="51"/>
      <c r="D37" s="51"/>
      <c r="E37" s="51"/>
      <c r="F37" s="59"/>
    </row>
    <row r="38" spans="1:7" x14ac:dyDescent="0.2">
      <c r="A38" s="55"/>
      <c r="B38" s="56"/>
      <c r="C38" s="57"/>
      <c r="D38" s="57"/>
      <c r="E38" s="51"/>
    </row>
    <row r="39" spans="1:7" x14ac:dyDescent="0.2">
      <c r="A39" s="53"/>
      <c r="B39" s="56"/>
      <c r="C39" s="57"/>
      <c r="D39" s="57"/>
      <c r="E39" s="51"/>
    </row>
    <row r="40" spans="1:7" s="31" customFormat="1" x14ac:dyDescent="0.2">
      <c r="A40" s="43"/>
      <c r="B40" s="43"/>
      <c r="C40" s="51"/>
      <c r="D40" s="51"/>
      <c r="E40" s="51"/>
      <c r="G40" s="32"/>
    </row>
    <row r="41" spans="1:7" s="31" customFormat="1" x14ac:dyDescent="0.2">
      <c r="A41" s="32"/>
      <c r="B41" s="32"/>
      <c r="G41" s="32"/>
    </row>
    <row r="42" spans="1:7" s="31" customFormat="1" x14ac:dyDescent="0.2">
      <c r="A42" s="32"/>
      <c r="B42" s="32"/>
      <c r="G42" s="32"/>
    </row>
    <row r="43" spans="1:7" s="31" customFormat="1" x14ac:dyDescent="0.2">
      <c r="A43" s="32"/>
      <c r="B43" s="32"/>
      <c r="C43" s="58"/>
      <c r="D43" s="58"/>
      <c r="E43" s="59"/>
      <c r="G43" s="32"/>
    </row>
    <row r="44" spans="1:7" s="31" customFormat="1" x14ac:dyDescent="0.2">
      <c r="A44" s="32"/>
      <c r="B44" s="32"/>
      <c r="C44" s="58"/>
      <c r="D44" s="58"/>
      <c r="E44" s="59"/>
      <c r="G44" s="32"/>
    </row>
    <row r="45" spans="1:7" s="31" customFormat="1" x14ac:dyDescent="0.2">
      <c r="A45" s="32"/>
      <c r="B45" s="32"/>
      <c r="G45" s="32"/>
    </row>
    <row r="51" spans="1:7" s="31" customFormat="1" x14ac:dyDescent="0.2">
      <c r="A51" s="32"/>
      <c r="B51" s="32"/>
      <c r="C51" s="60"/>
      <c r="D51" s="60"/>
      <c r="E51" s="60"/>
      <c r="G51" s="32"/>
    </row>
    <row r="52" spans="1:7" s="31" customFormat="1" x14ac:dyDescent="0.2">
      <c r="A52" s="32"/>
      <c r="B52" s="60"/>
      <c r="C52" s="60"/>
      <c r="D52" s="60"/>
      <c r="E52" s="60"/>
      <c r="G52" s="32"/>
    </row>
    <row r="53" spans="1:7" s="31" customFormat="1" x14ac:dyDescent="0.2">
      <c r="A53" s="32"/>
      <c r="B53" s="60"/>
      <c r="C53" s="60"/>
      <c r="D53" s="60"/>
      <c r="E53" s="60"/>
      <c r="G53" s="32"/>
    </row>
    <row r="54" spans="1:7" s="31" customFormat="1" x14ac:dyDescent="0.2">
      <c r="A54" s="32"/>
      <c r="B54" s="60"/>
      <c r="G54" s="32"/>
    </row>
    <row r="55" spans="1:7" s="31" customFormat="1" x14ac:dyDescent="0.2">
      <c r="A55" s="32"/>
      <c r="C55" s="32"/>
      <c r="D55" s="32"/>
      <c r="E55" s="32"/>
      <c r="G55" s="32"/>
    </row>
  </sheetData>
  <mergeCells count="11">
    <mergeCell ref="A16:E16"/>
    <mergeCell ref="A6:E6"/>
    <mergeCell ref="A7:E7"/>
    <mergeCell ref="A8:E8"/>
    <mergeCell ref="A12:E12"/>
    <mergeCell ref="A14:E14"/>
    <mergeCell ref="A19:C19"/>
    <mergeCell ref="A21:E21"/>
    <mergeCell ref="A24:C24"/>
    <mergeCell ref="A26:E26"/>
    <mergeCell ref="C33:E33"/>
  </mergeCells>
  <pageMargins left="0.91" right="0.47" top="0.81" bottom="0.3" header="0" footer="0"/>
  <pageSetup scale="90" orientation="portrait" r:id="rId1"/>
  <headerFooter alignWithMargins="0"/>
  <rowBreaks count="1" manualBreakCount="1">
    <brk id="40" max="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-0.249977111117893"/>
  </sheetPr>
  <dimension ref="A1:G55"/>
  <sheetViews>
    <sheetView showGridLines="0" view="pageBreakPreview" topLeftCell="A22" zoomScale="145" zoomScaleNormal="100" zoomScaleSheetLayoutView="145" workbookViewId="0">
      <selection activeCell="A14" sqref="A14:E14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343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340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342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310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8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341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40"/>
      <c r="B15" s="140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/>
      <c r="B18" s="77"/>
      <c r="C18" s="38"/>
      <c r="D18" s="38"/>
      <c r="E18" s="39"/>
      <c r="F18" s="85"/>
    </row>
    <row r="19" spans="1:7" s="64" customFormat="1" ht="15" customHeight="1" x14ac:dyDescent="0.2">
      <c r="A19" s="176" t="s">
        <v>21</v>
      </c>
      <c r="B19" s="176"/>
      <c r="C19" s="176"/>
      <c r="D19" s="142"/>
      <c r="E19" s="138">
        <f>SUM(E18:E18)</f>
        <v>0</v>
      </c>
      <c r="F19" s="95"/>
      <c r="G19" s="63"/>
    </row>
    <row r="20" spans="1:7" ht="15" x14ac:dyDescent="0.25">
      <c r="A20" s="33"/>
      <c r="B20" s="140"/>
      <c r="C20" s="33"/>
      <c r="D20" s="33"/>
      <c r="E20" s="41"/>
      <c r="G20" s="36"/>
    </row>
    <row r="21" spans="1:7" ht="15" x14ac:dyDescent="0.25">
      <c r="A21" s="166" t="s">
        <v>312</v>
      </c>
      <c r="B21" s="166"/>
      <c r="C21" s="166"/>
      <c r="D21" s="166"/>
      <c r="E21" s="166"/>
      <c r="G21" s="36"/>
    </row>
    <row r="22" spans="1:7" ht="22.5" x14ac:dyDescent="0.2">
      <c r="A22" s="42" t="s">
        <v>32</v>
      </c>
      <c r="B22" s="35" t="s">
        <v>33</v>
      </c>
      <c r="C22" s="35" t="s">
        <v>1</v>
      </c>
      <c r="D22" s="35" t="s">
        <v>40</v>
      </c>
      <c r="E22" s="35" t="s">
        <v>0</v>
      </c>
      <c r="G22" s="43"/>
    </row>
    <row r="23" spans="1:7" x14ac:dyDescent="0.2">
      <c r="A23" s="38"/>
      <c r="B23" s="77"/>
      <c r="C23" s="44"/>
      <c r="D23" s="44"/>
      <c r="E23" s="39"/>
      <c r="G23" s="43"/>
    </row>
    <row r="24" spans="1:7" ht="15" x14ac:dyDescent="0.25">
      <c r="A24" s="175" t="s">
        <v>34</v>
      </c>
      <c r="B24" s="175"/>
      <c r="C24" s="175"/>
      <c r="D24" s="141"/>
      <c r="E24" s="40"/>
      <c r="G24" s="36"/>
    </row>
    <row r="25" spans="1:7" ht="12.75" customHeight="1" x14ac:dyDescent="0.25">
      <c r="A25" s="45"/>
      <c r="B25" s="45"/>
      <c r="G25" s="36"/>
    </row>
    <row r="26" spans="1:7" ht="15" x14ac:dyDescent="0.2">
      <c r="A26" s="158" t="s">
        <v>23</v>
      </c>
      <c r="B26" s="158"/>
      <c r="C26" s="158"/>
      <c r="D26" s="158"/>
      <c r="E26" s="158"/>
    </row>
    <row r="27" spans="1:7" ht="21.75" customHeight="1" x14ac:dyDescent="0.2">
      <c r="A27" s="139"/>
      <c r="B27" s="139"/>
      <c r="C27" s="139"/>
      <c r="D27" s="139"/>
      <c r="E27" s="139"/>
    </row>
    <row r="28" spans="1:7" ht="18.75" x14ac:dyDescent="0.3">
      <c r="A28" s="46"/>
      <c r="B28" s="47"/>
      <c r="C28" s="47"/>
      <c r="D28" s="47"/>
      <c r="E28" s="47"/>
    </row>
    <row r="29" spans="1:7" ht="18" x14ac:dyDescent="0.25">
      <c r="A29" s="48"/>
      <c r="B29" s="49"/>
      <c r="C29" s="49"/>
      <c r="D29" s="49"/>
      <c r="E29" s="49"/>
    </row>
    <row r="30" spans="1:7" ht="18" x14ac:dyDescent="0.25">
      <c r="A30" s="48"/>
      <c r="B30" s="49"/>
      <c r="C30" s="49"/>
      <c r="D30" s="49"/>
      <c r="E30" s="49"/>
    </row>
    <row r="31" spans="1:7" ht="18" x14ac:dyDescent="0.25">
      <c r="A31" s="48"/>
      <c r="B31" s="49"/>
      <c r="C31" s="49"/>
      <c r="D31" s="49"/>
      <c r="E31" s="49"/>
    </row>
    <row r="32" spans="1:7" ht="18" x14ac:dyDescent="0.25">
      <c r="A32" s="45"/>
      <c r="B32" s="45"/>
    </row>
    <row r="33" spans="1:7" x14ac:dyDescent="0.2">
      <c r="A33" s="43"/>
      <c r="B33" s="50"/>
      <c r="C33" s="159"/>
      <c r="D33" s="159"/>
      <c r="E33" s="159"/>
    </row>
    <row r="34" spans="1:7" s="52" customFormat="1" x14ac:dyDescent="0.2">
      <c r="A34" s="43"/>
      <c r="B34" s="50"/>
      <c r="C34" s="51"/>
      <c r="D34" s="51"/>
      <c r="E34" s="51"/>
      <c r="F34" s="59"/>
    </row>
    <row r="35" spans="1:7" s="52" customFormat="1" x14ac:dyDescent="0.2">
      <c r="A35" s="43"/>
      <c r="B35" s="43"/>
      <c r="C35" s="51"/>
      <c r="D35" s="51"/>
      <c r="E35" s="51"/>
      <c r="F35" s="59"/>
    </row>
    <row r="36" spans="1:7" s="52" customFormat="1" ht="12" x14ac:dyDescent="0.2">
      <c r="A36" s="53"/>
      <c r="B36" s="54"/>
      <c r="C36" s="51"/>
      <c r="D36" s="51"/>
      <c r="E36" s="51"/>
      <c r="F36" s="59"/>
    </row>
    <row r="37" spans="1:7" s="52" customFormat="1" ht="12" x14ac:dyDescent="0.2">
      <c r="A37" s="53"/>
      <c r="B37" s="54"/>
      <c r="C37" s="51"/>
      <c r="D37" s="51"/>
      <c r="E37" s="51"/>
      <c r="F37" s="59"/>
    </row>
    <row r="38" spans="1:7" x14ac:dyDescent="0.2">
      <c r="A38" s="55"/>
      <c r="B38" s="56"/>
      <c r="C38" s="57"/>
      <c r="D38" s="57"/>
      <c r="E38" s="51"/>
    </row>
    <row r="39" spans="1:7" x14ac:dyDescent="0.2">
      <c r="A39" s="53"/>
      <c r="B39" s="56"/>
      <c r="C39" s="57"/>
      <c r="D39" s="57"/>
      <c r="E39" s="51"/>
    </row>
    <row r="40" spans="1:7" s="31" customFormat="1" x14ac:dyDescent="0.2">
      <c r="A40" s="43"/>
      <c r="B40" s="43"/>
      <c r="C40" s="51"/>
      <c r="D40" s="51"/>
      <c r="E40" s="51"/>
      <c r="G40" s="32"/>
    </row>
    <row r="41" spans="1:7" s="31" customFormat="1" x14ac:dyDescent="0.2">
      <c r="A41" s="32"/>
      <c r="B41" s="32"/>
      <c r="G41" s="32"/>
    </row>
    <row r="42" spans="1:7" s="31" customFormat="1" x14ac:dyDescent="0.2">
      <c r="A42" s="32"/>
      <c r="B42" s="32"/>
      <c r="G42" s="32"/>
    </row>
    <row r="43" spans="1:7" s="31" customFormat="1" x14ac:dyDescent="0.2">
      <c r="A43" s="32"/>
      <c r="B43" s="32"/>
      <c r="C43" s="58"/>
      <c r="D43" s="58"/>
      <c r="E43" s="59"/>
      <c r="G43" s="32"/>
    </row>
    <row r="44" spans="1:7" s="31" customFormat="1" x14ac:dyDescent="0.2">
      <c r="A44" s="32"/>
      <c r="B44" s="32"/>
      <c r="C44" s="58"/>
      <c r="D44" s="58"/>
      <c r="E44" s="59"/>
      <c r="G44" s="32"/>
    </row>
    <row r="45" spans="1:7" s="31" customFormat="1" x14ac:dyDescent="0.2">
      <c r="A45" s="32"/>
      <c r="B45" s="32"/>
      <c r="G45" s="32"/>
    </row>
    <row r="51" spans="1:7" s="31" customFormat="1" x14ac:dyDescent="0.2">
      <c r="A51" s="32"/>
      <c r="B51" s="32"/>
      <c r="C51" s="60"/>
      <c r="D51" s="60"/>
      <c r="E51" s="60"/>
      <c r="G51" s="32"/>
    </row>
    <row r="52" spans="1:7" s="31" customFormat="1" x14ac:dyDescent="0.2">
      <c r="A52" s="32"/>
      <c r="B52" s="60"/>
      <c r="C52" s="60"/>
      <c r="D52" s="60"/>
      <c r="E52" s="60"/>
      <c r="G52" s="32"/>
    </row>
    <row r="53" spans="1:7" s="31" customFormat="1" x14ac:dyDescent="0.2">
      <c r="A53" s="32"/>
      <c r="B53" s="60"/>
      <c r="C53" s="60"/>
      <c r="D53" s="60"/>
      <c r="E53" s="60"/>
      <c r="G53" s="32"/>
    </row>
    <row r="54" spans="1:7" s="31" customFormat="1" x14ac:dyDescent="0.2">
      <c r="A54" s="32"/>
      <c r="B54" s="60"/>
      <c r="G54" s="32"/>
    </row>
    <row r="55" spans="1:7" s="31" customFormat="1" x14ac:dyDescent="0.2">
      <c r="A55" s="32"/>
      <c r="C55" s="32"/>
      <c r="D55" s="32"/>
      <c r="E55" s="32"/>
      <c r="G55" s="32"/>
    </row>
  </sheetData>
  <mergeCells count="11">
    <mergeCell ref="A16:E16"/>
    <mergeCell ref="A6:E6"/>
    <mergeCell ref="A7:E7"/>
    <mergeCell ref="A8:E8"/>
    <mergeCell ref="A12:E12"/>
    <mergeCell ref="A14:E14"/>
    <mergeCell ref="A19:C19"/>
    <mergeCell ref="A21:E21"/>
    <mergeCell ref="A24:C24"/>
    <mergeCell ref="A26:E26"/>
    <mergeCell ref="C33:E33"/>
  </mergeCells>
  <pageMargins left="0.91" right="0.47" top="0.81" bottom="0.3" header="0" footer="0"/>
  <pageSetup scale="90" orientation="portrait" r:id="rId1"/>
  <headerFooter alignWithMargins="0"/>
  <rowBreaks count="1" manualBreakCount="1">
    <brk id="4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66"/>
  <sheetViews>
    <sheetView showGridLines="0" tabSelected="1" topLeftCell="A43" zoomScaleNormal="100" zoomScaleSheetLayoutView="130" workbookViewId="0">
      <selection activeCell="F59" sqref="F59"/>
    </sheetView>
  </sheetViews>
  <sheetFormatPr baseColWidth="10" defaultRowHeight="12.75" x14ac:dyDescent="0.2"/>
  <cols>
    <col min="1" max="1" width="14.7109375" style="3" customWidth="1"/>
    <col min="2" max="2" width="51.140625" style="3" customWidth="1"/>
    <col min="3" max="3" width="11.140625" style="3" customWidth="1"/>
    <col min="4" max="4" width="14.28515625" style="3" customWidth="1"/>
    <col min="5" max="16384" width="11.42578125" style="3"/>
  </cols>
  <sheetData>
    <row r="1" spans="1:9" x14ac:dyDescent="0.2">
      <c r="A1" s="2"/>
      <c r="B1" s="2"/>
      <c r="C1" s="2"/>
      <c r="D1" s="2"/>
    </row>
    <row r="2" spans="1:9" x14ac:dyDescent="0.2">
      <c r="A2" s="2"/>
      <c r="B2" s="2"/>
      <c r="C2" s="2"/>
      <c r="D2" s="2"/>
    </row>
    <row r="3" spans="1:9" x14ac:dyDescent="0.2">
      <c r="A3" s="2"/>
      <c r="B3" s="2"/>
      <c r="C3" s="2"/>
      <c r="D3" s="2"/>
    </row>
    <row r="4" spans="1:9" x14ac:dyDescent="0.2">
      <c r="A4" s="2"/>
      <c r="B4" s="2"/>
      <c r="C4" s="2"/>
      <c r="D4" s="2"/>
    </row>
    <row r="5" spans="1:9" ht="7.5" customHeight="1" x14ac:dyDescent="0.2">
      <c r="A5" s="2"/>
      <c r="B5" s="2"/>
      <c r="C5" s="2"/>
      <c r="D5" s="2"/>
    </row>
    <row r="6" spans="1:9" ht="19.5" customHeight="1" x14ac:dyDescent="0.25">
      <c r="A6" s="145" t="s">
        <v>55</v>
      </c>
      <c r="B6" s="145"/>
      <c r="C6" s="145"/>
      <c r="D6" s="145"/>
    </row>
    <row r="7" spans="1:9" ht="19.5" customHeight="1" x14ac:dyDescent="0.25">
      <c r="A7" s="145" t="s">
        <v>56</v>
      </c>
      <c r="B7" s="145"/>
      <c r="C7" s="145"/>
      <c r="D7" s="145"/>
    </row>
    <row r="8" spans="1:9" ht="19.5" customHeight="1" x14ac:dyDescent="0.25">
      <c r="A8" s="145" t="s">
        <v>54</v>
      </c>
      <c r="B8" s="145"/>
      <c r="C8" s="145"/>
      <c r="D8" s="145"/>
    </row>
    <row r="9" spans="1:9" ht="19.5" customHeight="1" x14ac:dyDescent="0.25">
      <c r="A9" s="146" t="s">
        <v>3</v>
      </c>
      <c r="B9" s="146"/>
      <c r="C9" s="146"/>
      <c r="D9" s="146"/>
    </row>
    <row r="10" spans="1:9" ht="19.5" customHeight="1" x14ac:dyDescent="0.25">
      <c r="A10" s="145" t="s">
        <v>7</v>
      </c>
      <c r="B10" s="145"/>
      <c r="C10" s="145"/>
      <c r="D10" s="145"/>
    </row>
    <row r="11" spans="1:9" ht="19.5" customHeight="1" x14ac:dyDescent="0.25">
      <c r="A11" s="145" t="s">
        <v>57</v>
      </c>
      <c r="B11" s="145"/>
      <c r="C11" s="145"/>
      <c r="D11" s="145"/>
    </row>
    <row r="12" spans="1:9" ht="50.25" customHeight="1" x14ac:dyDescent="0.25">
      <c r="A12" s="150" t="s">
        <v>58</v>
      </c>
      <c r="B12" s="151"/>
      <c r="C12" s="151"/>
      <c r="D12" s="151"/>
    </row>
    <row r="13" spans="1:9" ht="12.75" customHeight="1" x14ac:dyDescent="0.2"/>
    <row r="14" spans="1:9" ht="12.75" customHeight="1" x14ac:dyDescent="0.25">
      <c r="A14" s="152" t="s">
        <v>4</v>
      </c>
      <c r="B14" s="152"/>
      <c r="C14" s="152"/>
      <c r="D14" s="152"/>
    </row>
    <row r="15" spans="1:9" ht="12.75" customHeight="1" x14ac:dyDescent="0.25">
      <c r="A15" s="4"/>
      <c r="B15" s="4"/>
      <c r="C15" s="5"/>
      <c r="D15" s="5"/>
    </row>
    <row r="16" spans="1:9" ht="18" customHeight="1" x14ac:dyDescent="0.25">
      <c r="A16" s="153" t="s">
        <v>9</v>
      </c>
      <c r="B16" s="153"/>
      <c r="C16" s="153"/>
      <c r="D16" s="153"/>
      <c r="I16" s="25"/>
    </row>
    <row r="17" spans="1:9" s="27" customFormat="1" ht="26.25" customHeight="1" x14ac:dyDescent="0.2">
      <c r="A17" s="7" t="s">
        <v>39</v>
      </c>
      <c r="B17" s="6" t="s">
        <v>6</v>
      </c>
      <c r="C17" s="6" t="s">
        <v>1</v>
      </c>
      <c r="D17" s="6" t="s">
        <v>0</v>
      </c>
      <c r="E17" s="26"/>
      <c r="I17" s="28"/>
    </row>
    <row r="18" spans="1:9" s="27" customFormat="1" ht="16.5" customHeight="1" x14ac:dyDescent="0.2">
      <c r="A18" s="69" t="s">
        <v>59</v>
      </c>
      <c r="B18" s="70" t="s">
        <v>60</v>
      </c>
      <c r="C18" s="71">
        <v>10</v>
      </c>
      <c r="D18" s="1">
        <v>330693.75</v>
      </c>
      <c r="E18" s="28"/>
      <c r="I18" s="28"/>
    </row>
    <row r="19" spans="1:9" s="27" customFormat="1" ht="16.5" customHeight="1" x14ac:dyDescent="0.2">
      <c r="A19" s="69" t="s">
        <v>61</v>
      </c>
      <c r="B19" s="70" t="s">
        <v>62</v>
      </c>
      <c r="C19" s="71">
        <v>11</v>
      </c>
      <c r="D19" s="1">
        <v>10000</v>
      </c>
      <c r="E19" s="28"/>
      <c r="I19" s="28"/>
    </row>
    <row r="20" spans="1:9" s="27" customFormat="1" ht="16.5" customHeight="1" x14ac:dyDescent="0.2">
      <c r="A20" s="69" t="s">
        <v>38</v>
      </c>
      <c r="B20" s="70" t="s">
        <v>63</v>
      </c>
      <c r="C20" s="71">
        <v>12</v>
      </c>
      <c r="D20" s="1">
        <v>25000</v>
      </c>
      <c r="E20" s="28"/>
      <c r="I20" s="28"/>
    </row>
    <row r="21" spans="1:9" s="27" customFormat="1" ht="16.5" customHeight="1" x14ac:dyDescent="0.2">
      <c r="A21" s="69" t="s">
        <v>64</v>
      </c>
      <c r="B21" s="70" t="s">
        <v>67</v>
      </c>
      <c r="C21" s="71">
        <v>13</v>
      </c>
      <c r="D21" s="1">
        <v>159568.38</v>
      </c>
      <c r="E21" s="28"/>
      <c r="I21" s="28"/>
    </row>
    <row r="22" spans="1:9" s="27" customFormat="1" ht="16.5" customHeight="1" x14ac:dyDescent="0.2">
      <c r="A22" s="69" t="s">
        <v>65</v>
      </c>
      <c r="B22" s="70" t="s">
        <v>66</v>
      </c>
      <c r="C22" s="71">
        <v>14</v>
      </c>
      <c r="D22" s="1">
        <v>150000</v>
      </c>
      <c r="E22" s="28"/>
      <c r="I22" s="28"/>
    </row>
    <row r="23" spans="1:9" s="27" customFormat="1" ht="16.5" customHeight="1" x14ac:dyDescent="0.2">
      <c r="A23" s="69" t="s">
        <v>68</v>
      </c>
      <c r="B23" s="70" t="s">
        <v>69</v>
      </c>
      <c r="C23" s="71">
        <v>15</v>
      </c>
      <c r="D23" s="1">
        <v>39693.22</v>
      </c>
      <c r="E23" s="28"/>
      <c r="I23" s="28"/>
    </row>
    <row r="24" spans="1:9" s="27" customFormat="1" ht="16.5" customHeight="1" x14ac:dyDescent="0.2">
      <c r="A24" s="69" t="s">
        <v>70</v>
      </c>
      <c r="B24" s="70" t="s">
        <v>71</v>
      </c>
      <c r="C24" s="71">
        <v>16</v>
      </c>
      <c r="D24" s="1">
        <v>455580</v>
      </c>
      <c r="E24" s="28"/>
      <c r="I24" s="28"/>
    </row>
    <row r="25" spans="1:9" s="27" customFormat="1" ht="23.25" customHeight="1" x14ac:dyDescent="0.2">
      <c r="A25" s="154" t="s">
        <v>13</v>
      </c>
      <c r="B25" s="154"/>
      <c r="C25" s="154"/>
      <c r="D25" s="72">
        <f>SUM(D18:D24)</f>
        <v>1170535.3500000001</v>
      </c>
    </row>
    <row r="26" spans="1:9" s="27" customFormat="1" ht="9" customHeight="1" x14ac:dyDescent="0.2">
      <c r="A26" s="73"/>
      <c r="B26" s="74"/>
      <c r="C26" s="73"/>
      <c r="D26" s="75"/>
      <c r="F26" s="26"/>
    </row>
    <row r="27" spans="1:9" s="27" customFormat="1" ht="14.25" customHeight="1" x14ac:dyDescent="0.2">
      <c r="A27" s="155" t="s">
        <v>14</v>
      </c>
      <c r="B27" s="155"/>
      <c r="C27" s="155"/>
      <c r="D27" s="155"/>
      <c r="F27" s="26"/>
    </row>
    <row r="28" spans="1:9" s="27" customFormat="1" ht="28.5" customHeight="1" x14ac:dyDescent="0.2">
      <c r="A28" s="7" t="s">
        <v>5</v>
      </c>
      <c r="B28" s="6" t="s">
        <v>6</v>
      </c>
      <c r="C28" s="6" t="s">
        <v>1</v>
      </c>
      <c r="D28" s="6" t="s">
        <v>0</v>
      </c>
      <c r="F28" s="26"/>
    </row>
    <row r="29" spans="1:9" s="27" customFormat="1" ht="16.5" customHeight="1" x14ac:dyDescent="0.2">
      <c r="A29" s="65">
        <v>12199</v>
      </c>
      <c r="B29" s="66" t="s">
        <v>72</v>
      </c>
      <c r="C29" s="67">
        <v>99</v>
      </c>
      <c r="D29" s="68">
        <v>10000</v>
      </c>
      <c r="F29" s="26"/>
    </row>
    <row r="30" spans="1:9" s="27" customFormat="1" ht="16.5" customHeight="1" x14ac:dyDescent="0.2">
      <c r="A30" s="65">
        <v>14299</v>
      </c>
      <c r="B30" s="66" t="s">
        <v>36</v>
      </c>
      <c r="C30" s="67">
        <v>99</v>
      </c>
      <c r="D30" s="68">
        <v>295252.75</v>
      </c>
      <c r="F30" s="26"/>
    </row>
    <row r="31" spans="1:9" s="27" customFormat="1" ht="16.5" customHeight="1" x14ac:dyDescent="0.2">
      <c r="A31" s="65">
        <v>16403</v>
      </c>
      <c r="B31" s="66" t="s">
        <v>16</v>
      </c>
      <c r="C31" s="67">
        <v>99</v>
      </c>
      <c r="D31" s="68">
        <v>772333.22</v>
      </c>
    </row>
    <row r="32" spans="1:9" s="27" customFormat="1" ht="16.5" customHeight="1" x14ac:dyDescent="0.2">
      <c r="A32" s="65">
        <v>32102</v>
      </c>
      <c r="B32" s="66" t="s">
        <v>37</v>
      </c>
      <c r="C32" s="67">
        <v>99</v>
      </c>
      <c r="D32" s="68">
        <v>92949.38</v>
      </c>
    </row>
    <row r="33" spans="1:4" s="27" customFormat="1" ht="17.25" customHeight="1" x14ac:dyDescent="0.2">
      <c r="A33" s="156" t="s">
        <v>15</v>
      </c>
      <c r="B33" s="157"/>
      <c r="C33" s="157"/>
      <c r="D33" s="72">
        <f>SUM(D29:D32)</f>
        <v>1170535.3500000001</v>
      </c>
    </row>
    <row r="34" spans="1:4" s="27" customFormat="1" ht="18" x14ac:dyDescent="0.2">
      <c r="A34" s="76"/>
      <c r="B34" s="76"/>
    </row>
    <row r="35" spans="1:4" ht="40.5" customHeight="1" x14ac:dyDescent="0.2">
      <c r="A35" s="147" t="s">
        <v>73</v>
      </c>
      <c r="B35" s="147"/>
      <c r="C35" s="147"/>
      <c r="D35" s="147"/>
    </row>
    <row r="36" spans="1:4" ht="18" x14ac:dyDescent="0.25">
      <c r="A36" s="9"/>
      <c r="B36" s="9"/>
    </row>
    <row r="37" spans="1:4" ht="15" x14ac:dyDescent="0.2">
      <c r="A37" s="148"/>
      <c r="B37" s="148"/>
      <c r="C37" s="148"/>
      <c r="D37" s="148"/>
    </row>
    <row r="38" spans="1:4" ht="15" x14ac:dyDescent="0.2">
      <c r="A38" s="148"/>
      <c r="B38" s="148"/>
      <c r="C38" s="148"/>
      <c r="D38" s="148"/>
    </row>
    <row r="39" spans="1:4" ht="18.75" x14ac:dyDescent="0.3">
      <c r="A39" s="10"/>
      <c r="B39" s="11"/>
      <c r="C39" s="11"/>
      <c r="D39" s="11"/>
    </row>
    <row r="40" spans="1:4" ht="18" x14ac:dyDescent="0.25">
      <c r="A40" s="12"/>
      <c r="B40" s="13"/>
      <c r="C40" s="13"/>
      <c r="D40" s="13"/>
    </row>
    <row r="41" spans="1:4" s="16" customFormat="1" ht="18" x14ac:dyDescent="0.25">
      <c r="A41" s="12"/>
      <c r="B41" s="13"/>
      <c r="C41" s="13"/>
      <c r="D41" s="13"/>
    </row>
    <row r="42" spans="1:4" s="16" customFormat="1" ht="18" x14ac:dyDescent="0.25">
      <c r="A42" s="9"/>
      <c r="B42" s="9"/>
      <c r="C42" s="3"/>
      <c r="D42" s="3"/>
    </row>
    <row r="43" spans="1:4" s="16" customFormat="1" x14ac:dyDescent="0.2">
      <c r="A43" s="8"/>
      <c r="B43" s="14"/>
      <c r="C43" s="3"/>
      <c r="D43" s="3"/>
    </row>
    <row r="44" spans="1:4" s="16" customFormat="1" x14ac:dyDescent="0.2">
      <c r="A44" s="8"/>
      <c r="B44" s="14"/>
      <c r="C44" s="2"/>
      <c r="D44" s="2"/>
    </row>
    <row r="45" spans="1:4" x14ac:dyDescent="0.2">
      <c r="A45" s="8"/>
      <c r="B45" s="14"/>
      <c r="C45" s="149"/>
      <c r="D45" s="149"/>
    </row>
    <row r="46" spans="1:4" x14ac:dyDescent="0.2">
      <c r="A46" s="8"/>
      <c r="B46" s="14"/>
      <c r="C46" s="15"/>
      <c r="D46" s="15"/>
    </row>
    <row r="47" spans="1:4" x14ac:dyDescent="0.2">
      <c r="A47" s="8"/>
      <c r="B47" s="8"/>
      <c r="C47" s="15"/>
      <c r="D47" s="15"/>
    </row>
    <row r="48" spans="1:4" x14ac:dyDescent="0.2">
      <c r="A48" s="17"/>
      <c r="B48" s="18"/>
      <c r="C48" s="15"/>
      <c r="D48" s="15"/>
    </row>
    <row r="49" spans="1:4" x14ac:dyDescent="0.2">
      <c r="A49" s="17"/>
      <c r="B49" s="18"/>
      <c r="C49" s="15"/>
      <c r="D49" s="15"/>
    </row>
    <row r="50" spans="1:4" x14ac:dyDescent="0.2">
      <c r="A50" s="19"/>
      <c r="B50" s="20"/>
      <c r="C50" s="21"/>
      <c r="D50" s="15"/>
    </row>
    <row r="51" spans="1:4" x14ac:dyDescent="0.2">
      <c r="A51" s="17"/>
      <c r="B51" s="20"/>
      <c r="C51" s="21"/>
      <c r="D51" s="15"/>
    </row>
    <row r="52" spans="1:4" x14ac:dyDescent="0.2">
      <c r="A52" s="8"/>
      <c r="B52" s="8"/>
      <c r="C52" s="15"/>
      <c r="D52" s="15"/>
    </row>
    <row r="53" spans="1:4" x14ac:dyDescent="0.2">
      <c r="C53" s="2"/>
      <c r="D53" s="2"/>
    </row>
    <row r="54" spans="1:4" x14ac:dyDescent="0.2">
      <c r="C54" s="2"/>
      <c r="D54" s="2"/>
    </row>
    <row r="55" spans="1:4" x14ac:dyDescent="0.2">
      <c r="C55" s="22"/>
      <c r="D55" s="23"/>
    </row>
    <row r="56" spans="1:4" x14ac:dyDescent="0.2">
      <c r="C56" s="2"/>
      <c r="D56" s="2"/>
    </row>
    <row r="62" spans="1:4" x14ac:dyDescent="0.2">
      <c r="C62" s="24"/>
      <c r="D62" s="24"/>
    </row>
    <row r="63" spans="1:4" x14ac:dyDescent="0.2">
      <c r="B63" s="24"/>
      <c r="C63" s="24"/>
      <c r="D63" s="24"/>
    </row>
    <row r="64" spans="1:4" x14ac:dyDescent="0.2">
      <c r="B64" s="24"/>
      <c r="C64" s="24"/>
      <c r="D64" s="24"/>
    </row>
    <row r="65" spans="2:4" x14ac:dyDescent="0.2">
      <c r="B65" s="24"/>
      <c r="C65" s="2"/>
      <c r="D65" s="2"/>
    </row>
    <row r="66" spans="2:4" x14ac:dyDescent="0.2">
      <c r="B66" s="2"/>
    </row>
  </sheetData>
  <mergeCells count="16">
    <mergeCell ref="A35:D35"/>
    <mergeCell ref="A37:D37"/>
    <mergeCell ref="A38:D38"/>
    <mergeCell ref="C45:D45"/>
    <mergeCell ref="A12:D12"/>
    <mergeCell ref="A14:D14"/>
    <mergeCell ref="A16:D16"/>
    <mergeCell ref="A25:C25"/>
    <mergeCell ref="A27:D27"/>
    <mergeCell ref="A33:C33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orientation="portrait" r:id="rId1"/>
  <headerFooter alignWithMargins="0"/>
  <rowBreaks count="1" manualBreakCount="1">
    <brk id="35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74"/>
  <sheetViews>
    <sheetView showGridLines="0" topLeftCell="A24" zoomScaleNormal="100" zoomScaleSheetLayoutView="145" workbookViewId="0">
      <selection activeCell="H39" sqref="H39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3" width="11.140625" style="32" customWidth="1"/>
    <col min="4" max="4" width="9.28515625" style="32" customWidth="1"/>
    <col min="5" max="5" width="15" style="32" customWidth="1"/>
    <col min="6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5" x14ac:dyDescent="0.2">
      <c r="A1" s="31"/>
      <c r="B1" s="31"/>
      <c r="C1" s="31"/>
      <c r="D1" s="31"/>
      <c r="E1" s="31"/>
    </row>
    <row r="2" spans="1:5" x14ac:dyDescent="0.2">
      <c r="A2" s="31"/>
      <c r="B2" s="31"/>
      <c r="C2" s="31"/>
      <c r="D2" s="31"/>
      <c r="E2" s="31"/>
    </row>
    <row r="3" spans="1:5" x14ac:dyDescent="0.2">
      <c r="A3" s="31"/>
      <c r="B3" s="31"/>
      <c r="C3" s="31"/>
      <c r="D3" s="31"/>
      <c r="E3" s="31"/>
    </row>
    <row r="4" spans="1:5" x14ac:dyDescent="0.2">
      <c r="A4" s="31"/>
      <c r="B4" s="31"/>
      <c r="C4" s="31"/>
      <c r="D4" s="31"/>
      <c r="E4" s="31"/>
    </row>
    <row r="5" spans="1:5" ht="7.5" customHeight="1" x14ac:dyDescent="0.2">
      <c r="A5" s="31"/>
      <c r="B5" s="31"/>
      <c r="C5" s="31"/>
      <c r="D5" s="31"/>
      <c r="E5" s="31"/>
    </row>
    <row r="6" spans="1:5" s="64" customFormat="1" ht="19.5" customHeight="1" x14ac:dyDescent="0.2">
      <c r="A6" s="171" t="s">
        <v>74</v>
      </c>
      <c r="B6" s="171"/>
      <c r="C6" s="171"/>
      <c r="D6" s="171"/>
      <c r="E6" s="171"/>
    </row>
    <row r="7" spans="1:5" s="64" customFormat="1" ht="19.5" customHeight="1" x14ac:dyDescent="0.2">
      <c r="A7" s="171" t="s">
        <v>75</v>
      </c>
      <c r="B7" s="171"/>
      <c r="C7" s="171"/>
      <c r="D7" s="171"/>
      <c r="E7" s="171"/>
    </row>
    <row r="8" spans="1:5" s="64" customFormat="1" ht="19.5" customHeight="1" x14ac:dyDescent="0.2">
      <c r="A8" s="171" t="s">
        <v>76</v>
      </c>
      <c r="B8" s="171"/>
      <c r="C8" s="171"/>
      <c r="D8" s="171"/>
      <c r="E8" s="171"/>
    </row>
    <row r="9" spans="1:5" s="64" customFormat="1" ht="19.5" customHeight="1" x14ac:dyDescent="0.2">
      <c r="A9" s="172" t="s">
        <v>29</v>
      </c>
      <c r="B9" s="172"/>
      <c r="C9" s="172"/>
      <c r="D9" s="172"/>
      <c r="E9" s="172"/>
    </row>
    <row r="10" spans="1:5" s="64" customFormat="1" ht="19.5" customHeight="1" x14ac:dyDescent="0.2">
      <c r="A10" s="171" t="s">
        <v>30</v>
      </c>
      <c r="B10" s="171"/>
      <c r="C10" s="171"/>
      <c r="D10" s="171"/>
      <c r="E10" s="171"/>
    </row>
    <row r="11" spans="1:5" s="64" customFormat="1" ht="19.5" customHeight="1" x14ac:dyDescent="0.2">
      <c r="A11" s="171" t="s">
        <v>81</v>
      </c>
      <c r="B11" s="171"/>
      <c r="C11" s="171"/>
      <c r="D11" s="171"/>
      <c r="E11" s="171"/>
    </row>
    <row r="12" spans="1:5" s="64" customFormat="1" ht="17.25" customHeight="1" x14ac:dyDescent="0.2">
      <c r="A12" s="163" t="s">
        <v>47</v>
      </c>
      <c r="B12" s="164"/>
      <c r="C12" s="164"/>
      <c r="D12" s="164"/>
      <c r="E12" s="164"/>
    </row>
    <row r="13" spans="1:5" s="64" customFormat="1" ht="6.75" customHeight="1" x14ac:dyDescent="0.2"/>
    <row r="14" spans="1:5" s="64" customFormat="1" ht="15" x14ac:dyDescent="0.2">
      <c r="A14" s="169" t="s">
        <v>4</v>
      </c>
      <c r="B14" s="169"/>
      <c r="C14" s="169"/>
      <c r="D14" s="169"/>
      <c r="E14" s="169"/>
    </row>
    <row r="15" spans="1:5" s="64" customFormat="1" ht="5.25" customHeight="1" x14ac:dyDescent="0.2">
      <c r="A15" s="143"/>
      <c r="B15" s="143"/>
      <c r="C15" s="144"/>
      <c r="D15" s="144"/>
      <c r="E15" s="144"/>
    </row>
    <row r="16" spans="1:5" s="64" customFormat="1" ht="18" customHeight="1" x14ac:dyDescent="0.2">
      <c r="A16" s="170" t="s">
        <v>31</v>
      </c>
      <c r="B16" s="170"/>
      <c r="C16" s="170"/>
      <c r="D16" s="170"/>
      <c r="E16" s="170"/>
    </row>
    <row r="17" spans="1:7" ht="26.25" customHeight="1" x14ac:dyDescent="0.2">
      <c r="A17" s="34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36"/>
    </row>
    <row r="18" spans="1:7" s="101" customFormat="1" ht="12" customHeight="1" x14ac:dyDescent="0.2">
      <c r="A18" s="97">
        <v>51101</v>
      </c>
      <c r="B18" s="99" t="s">
        <v>24</v>
      </c>
      <c r="C18" s="98">
        <v>2</v>
      </c>
      <c r="D18" s="98" t="s">
        <v>79</v>
      </c>
      <c r="E18" s="96">
        <f>29040-1625</f>
        <v>27415</v>
      </c>
      <c r="F18" s="100"/>
    </row>
    <row r="19" spans="1:7" s="101" customFormat="1" ht="12" customHeight="1" x14ac:dyDescent="0.2">
      <c r="A19" s="97">
        <v>51103</v>
      </c>
      <c r="B19" s="99" t="s">
        <v>25</v>
      </c>
      <c r="C19" s="98">
        <v>2</v>
      </c>
      <c r="D19" s="98" t="s">
        <v>79</v>
      </c>
      <c r="E19" s="96">
        <v>1640</v>
      </c>
      <c r="F19" s="100"/>
    </row>
    <row r="20" spans="1:7" s="101" customFormat="1" ht="12" customHeight="1" x14ac:dyDescent="0.2">
      <c r="A20" s="97">
        <v>51107</v>
      </c>
      <c r="B20" s="99" t="s">
        <v>26</v>
      </c>
      <c r="C20" s="98">
        <v>2</v>
      </c>
      <c r="D20" s="98" t="s">
        <v>79</v>
      </c>
      <c r="E20" s="96">
        <v>5348.2</v>
      </c>
      <c r="F20" s="100"/>
    </row>
    <row r="21" spans="1:7" s="101" customFormat="1" ht="12" customHeight="1" x14ac:dyDescent="0.2">
      <c r="A21" s="97">
        <v>51401</v>
      </c>
      <c r="B21" s="99" t="s">
        <v>28</v>
      </c>
      <c r="C21" s="98">
        <v>2</v>
      </c>
      <c r="D21" s="98" t="s">
        <v>79</v>
      </c>
      <c r="E21" s="96">
        <v>1871.0369999999998</v>
      </c>
      <c r="F21" s="100"/>
    </row>
    <row r="22" spans="1:7" s="101" customFormat="1" ht="12" customHeight="1" x14ac:dyDescent="0.2">
      <c r="A22" s="97">
        <v>51501</v>
      </c>
      <c r="B22" s="99" t="s">
        <v>28</v>
      </c>
      <c r="C22" s="98">
        <v>2</v>
      </c>
      <c r="D22" s="98" t="s">
        <v>79</v>
      </c>
      <c r="E22" s="96">
        <v>2289.9899999999998</v>
      </c>
      <c r="F22" s="100"/>
    </row>
    <row r="23" spans="1:7" s="101" customFormat="1" ht="12" customHeight="1" x14ac:dyDescent="0.2">
      <c r="A23" s="97">
        <v>51301</v>
      </c>
      <c r="B23" s="99" t="s">
        <v>78</v>
      </c>
      <c r="C23" s="98">
        <v>3</v>
      </c>
      <c r="D23" s="98" t="s">
        <v>79</v>
      </c>
      <c r="E23" s="96">
        <v>10000</v>
      </c>
      <c r="F23" s="100"/>
    </row>
    <row r="24" spans="1:7" s="101" customFormat="1" ht="12" customHeight="1" x14ac:dyDescent="0.2">
      <c r="A24" s="97">
        <v>51401</v>
      </c>
      <c r="B24" s="99" t="s">
        <v>28</v>
      </c>
      <c r="C24" s="98">
        <v>3</v>
      </c>
      <c r="D24" s="98" t="s">
        <v>79</v>
      </c>
      <c r="E24" s="96">
        <v>850</v>
      </c>
      <c r="F24" s="100"/>
    </row>
    <row r="25" spans="1:7" s="101" customFormat="1" ht="12" customHeight="1" x14ac:dyDescent="0.2">
      <c r="A25" s="97">
        <v>51501</v>
      </c>
      <c r="B25" s="99" t="s">
        <v>28</v>
      </c>
      <c r="C25" s="98">
        <v>3</v>
      </c>
      <c r="D25" s="98" t="s">
        <v>79</v>
      </c>
      <c r="E25" s="96">
        <v>775</v>
      </c>
      <c r="F25" s="100"/>
    </row>
    <row r="26" spans="1:7" s="101" customFormat="1" ht="12" customHeight="1" x14ac:dyDescent="0.2">
      <c r="A26" s="97">
        <v>51401</v>
      </c>
      <c r="B26" s="99" t="s">
        <v>28</v>
      </c>
      <c r="C26" s="98">
        <v>9</v>
      </c>
      <c r="D26" s="98" t="s">
        <v>79</v>
      </c>
      <c r="E26" s="96">
        <v>425</v>
      </c>
      <c r="F26" s="100"/>
    </row>
    <row r="27" spans="1:7" s="101" customFormat="1" ht="12" customHeight="1" x14ac:dyDescent="0.2">
      <c r="A27" s="97">
        <v>51501</v>
      </c>
      <c r="B27" s="99" t="s">
        <v>28</v>
      </c>
      <c r="C27" s="98">
        <v>9</v>
      </c>
      <c r="D27" s="98" t="s">
        <v>79</v>
      </c>
      <c r="E27" s="96">
        <v>387.5</v>
      </c>
      <c r="F27" s="100"/>
    </row>
    <row r="28" spans="1:7" s="101" customFormat="1" ht="12" customHeight="1" x14ac:dyDescent="0.2">
      <c r="A28" s="97">
        <v>51502</v>
      </c>
      <c r="B28" s="99" t="s">
        <v>27</v>
      </c>
      <c r="C28" s="98">
        <v>7</v>
      </c>
      <c r="D28" s="98" t="s">
        <v>79</v>
      </c>
      <c r="E28" s="96">
        <v>792</v>
      </c>
      <c r="F28" s="100"/>
    </row>
    <row r="29" spans="1:7" s="101" customFormat="1" ht="12" customHeight="1" x14ac:dyDescent="0.2">
      <c r="A29" s="97">
        <v>54313</v>
      </c>
      <c r="B29" s="99" t="s">
        <v>80</v>
      </c>
      <c r="C29" s="98">
        <v>4</v>
      </c>
      <c r="D29" s="98" t="s">
        <v>41</v>
      </c>
      <c r="E29" s="96">
        <v>550</v>
      </c>
      <c r="F29" s="100"/>
    </row>
    <row r="30" spans="1:7" ht="15" x14ac:dyDescent="0.25">
      <c r="A30" s="160" t="s">
        <v>13</v>
      </c>
      <c r="B30" s="160"/>
      <c r="C30" s="160"/>
      <c r="D30" s="81"/>
      <c r="E30" s="40">
        <f>SUM(E18:E29)</f>
        <v>52343.726999999992</v>
      </c>
      <c r="G30" s="36"/>
    </row>
    <row r="31" spans="1:7" ht="15" x14ac:dyDescent="0.25">
      <c r="A31" s="33"/>
      <c r="B31" s="62"/>
      <c r="C31" s="33"/>
      <c r="D31" s="33"/>
      <c r="E31" s="41"/>
      <c r="G31" s="36"/>
    </row>
    <row r="32" spans="1:7" ht="15" x14ac:dyDescent="0.25">
      <c r="A32" s="166" t="s">
        <v>22</v>
      </c>
      <c r="B32" s="166"/>
      <c r="C32" s="166"/>
      <c r="D32" s="166"/>
      <c r="E32" s="166"/>
      <c r="G32" s="36"/>
    </row>
    <row r="33" spans="1:7" ht="22.5" x14ac:dyDescent="0.2">
      <c r="A33" s="42" t="s">
        <v>32</v>
      </c>
      <c r="B33" s="35" t="s">
        <v>33</v>
      </c>
      <c r="C33" s="35" t="s">
        <v>1</v>
      </c>
      <c r="D33" s="35" t="s">
        <v>40</v>
      </c>
      <c r="E33" s="35" t="s">
        <v>0</v>
      </c>
      <c r="G33" s="43"/>
    </row>
    <row r="34" spans="1:7" ht="12" customHeight="1" x14ac:dyDescent="0.2">
      <c r="A34" s="97">
        <v>51101</v>
      </c>
      <c r="B34" s="93" t="s">
        <v>24</v>
      </c>
      <c r="C34" s="98">
        <v>1</v>
      </c>
      <c r="D34" s="82" t="s">
        <v>79</v>
      </c>
      <c r="E34" s="96">
        <v>29040</v>
      </c>
      <c r="G34" s="43"/>
    </row>
    <row r="35" spans="1:7" ht="12" customHeight="1" x14ac:dyDescent="0.2">
      <c r="A35" s="97">
        <v>51103</v>
      </c>
      <c r="B35" s="93" t="s">
        <v>25</v>
      </c>
      <c r="C35" s="98">
        <v>1</v>
      </c>
      <c r="D35" s="82" t="s">
        <v>79</v>
      </c>
      <c r="E35" s="96">
        <v>1640</v>
      </c>
      <c r="G35" s="43"/>
    </row>
    <row r="36" spans="1:7" ht="12" customHeight="1" x14ac:dyDescent="0.2">
      <c r="A36" s="97">
        <v>51107</v>
      </c>
      <c r="B36" s="93" t="s">
        <v>26</v>
      </c>
      <c r="C36" s="98">
        <v>1</v>
      </c>
      <c r="D36" s="82" t="s">
        <v>79</v>
      </c>
      <c r="E36" s="96">
        <v>5348.2</v>
      </c>
      <c r="G36" s="43"/>
    </row>
    <row r="37" spans="1:7" ht="12" customHeight="1" x14ac:dyDescent="0.2">
      <c r="A37" s="97">
        <v>51401</v>
      </c>
      <c r="B37" s="99" t="s">
        <v>28</v>
      </c>
      <c r="C37" s="98">
        <v>1</v>
      </c>
      <c r="D37" s="82" t="s">
        <v>79</v>
      </c>
      <c r="E37" s="96">
        <v>1871.0369999999998</v>
      </c>
      <c r="G37" s="43"/>
    </row>
    <row r="38" spans="1:7" ht="12" customHeight="1" x14ac:dyDescent="0.2">
      <c r="A38" s="97">
        <v>51501</v>
      </c>
      <c r="B38" s="99" t="s">
        <v>28</v>
      </c>
      <c r="C38" s="98">
        <v>1</v>
      </c>
      <c r="D38" s="82" t="s">
        <v>79</v>
      </c>
      <c r="E38" s="96">
        <v>2289.9899999999998</v>
      </c>
      <c r="G38" s="43"/>
    </row>
    <row r="39" spans="1:7" ht="12" customHeight="1" x14ac:dyDescent="0.2">
      <c r="A39" s="97">
        <v>51101</v>
      </c>
      <c r="B39" s="93" t="s">
        <v>24</v>
      </c>
      <c r="C39" s="98">
        <v>2</v>
      </c>
      <c r="D39" s="82" t="s">
        <v>79</v>
      </c>
      <c r="E39" s="96">
        <v>792</v>
      </c>
      <c r="G39" s="43"/>
    </row>
    <row r="40" spans="1:7" ht="12" customHeight="1" x14ac:dyDescent="0.2">
      <c r="A40" s="97">
        <v>51301</v>
      </c>
      <c r="B40" s="93" t="s">
        <v>78</v>
      </c>
      <c r="C40" s="98">
        <v>2</v>
      </c>
      <c r="D40" s="82" t="s">
        <v>79</v>
      </c>
      <c r="E40" s="96">
        <v>10000</v>
      </c>
      <c r="G40" s="43"/>
    </row>
    <row r="41" spans="1:7" ht="12" customHeight="1" x14ac:dyDescent="0.2">
      <c r="A41" s="97">
        <v>51301</v>
      </c>
      <c r="B41" s="93" t="s">
        <v>78</v>
      </c>
      <c r="C41" s="98">
        <v>9</v>
      </c>
      <c r="D41" s="82" t="s">
        <v>79</v>
      </c>
      <c r="E41" s="96">
        <v>812.5</v>
      </c>
      <c r="G41" s="43"/>
    </row>
    <row r="42" spans="1:7" ht="12" customHeight="1" x14ac:dyDescent="0.2">
      <c r="A42" s="97">
        <v>54105</v>
      </c>
      <c r="B42" s="93" t="s">
        <v>10</v>
      </c>
      <c r="C42" s="98">
        <v>4</v>
      </c>
      <c r="D42" s="82" t="s">
        <v>42</v>
      </c>
      <c r="E42" s="96">
        <v>550</v>
      </c>
      <c r="G42" s="43"/>
    </row>
    <row r="43" spans="1:7" ht="15" x14ac:dyDescent="0.25">
      <c r="A43" s="161" t="s">
        <v>34</v>
      </c>
      <c r="B43" s="162"/>
      <c r="C43" s="162"/>
      <c r="D43" s="79"/>
      <c r="E43" s="40">
        <f>SUM(E34:E42)</f>
        <v>52343.726999999992</v>
      </c>
      <c r="F43" s="94">
        <f>+E43-E30</f>
        <v>0</v>
      </c>
      <c r="G43" s="36"/>
    </row>
    <row r="44" spans="1:7" ht="9" customHeight="1" x14ac:dyDescent="0.25">
      <c r="A44" s="45"/>
      <c r="B44" s="45"/>
      <c r="G44" s="36"/>
    </row>
    <row r="45" spans="1:7" ht="15" x14ac:dyDescent="0.2">
      <c r="A45" s="158" t="s">
        <v>23</v>
      </c>
      <c r="B45" s="158"/>
      <c r="C45" s="158"/>
      <c r="D45" s="158"/>
      <c r="E45" s="158"/>
    </row>
    <row r="46" spans="1:7" ht="15" x14ac:dyDescent="0.2">
      <c r="A46" s="61"/>
      <c r="B46" s="61"/>
      <c r="C46" s="61"/>
      <c r="D46" s="80"/>
      <c r="E46" s="61"/>
    </row>
    <row r="47" spans="1:7" ht="18.75" x14ac:dyDescent="0.3">
      <c r="A47" s="46"/>
      <c r="B47" s="47"/>
      <c r="C47" s="47"/>
      <c r="D47" s="47"/>
      <c r="E47" s="47"/>
    </row>
    <row r="48" spans="1:7" ht="18" x14ac:dyDescent="0.25">
      <c r="A48" s="48"/>
      <c r="B48" s="49"/>
      <c r="C48" s="49"/>
      <c r="D48" s="49"/>
      <c r="E48" s="49"/>
    </row>
    <row r="49" spans="1:5" ht="18" x14ac:dyDescent="0.25">
      <c r="A49" s="48"/>
      <c r="B49" s="49"/>
      <c r="C49" s="49"/>
      <c r="D49" s="49"/>
      <c r="E49" s="49"/>
    </row>
    <row r="50" spans="1:5" ht="18" x14ac:dyDescent="0.25">
      <c r="A50" s="48"/>
      <c r="B50" s="49"/>
      <c r="C50" s="49"/>
      <c r="D50" s="49"/>
      <c r="E50" s="49"/>
    </row>
    <row r="51" spans="1:5" ht="18" x14ac:dyDescent="0.25">
      <c r="A51" s="45"/>
      <c r="B51" s="45"/>
    </row>
    <row r="52" spans="1:5" x14ac:dyDescent="0.2">
      <c r="A52" s="43"/>
      <c r="B52" s="50"/>
      <c r="C52" s="159"/>
      <c r="D52" s="159"/>
      <c r="E52" s="159"/>
    </row>
    <row r="53" spans="1:5" s="52" customFormat="1" x14ac:dyDescent="0.2">
      <c r="A53" s="43"/>
      <c r="B53" s="50"/>
      <c r="C53" s="51"/>
      <c r="D53" s="51"/>
      <c r="E53" s="51"/>
    </row>
    <row r="54" spans="1:5" s="52" customFormat="1" x14ac:dyDescent="0.2">
      <c r="A54" s="43"/>
      <c r="B54" s="43"/>
      <c r="C54" s="51"/>
      <c r="D54" s="51"/>
      <c r="E54" s="51"/>
    </row>
    <row r="55" spans="1:5" s="52" customFormat="1" ht="12" x14ac:dyDescent="0.2">
      <c r="A55" s="53"/>
      <c r="B55" s="54"/>
      <c r="C55" s="51"/>
      <c r="D55" s="51"/>
      <c r="E55" s="51"/>
    </row>
    <row r="56" spans="1:5" s="52" customFormat="1" ht="12" x14ac:dyDescent="0.2">
      <c r="A56" s="53"/>
      <c r="B56" s="54"/>
      <c r="C56" s="51"/>
      <c r="D56" s="51"/>
      <c r="E56" s="51"/>
    </row>
    <row r="57" spans="1:5" x14ac:dyDescent="0.2">
      <c r="A57" s="55"/>
      <c r="B57" s="56"/>
      <c r="C57" s="57"/>
      <c r="D57" s="57"/>
      <c r="E57" s="51"/>
    </row>
    <row r="58" spans="1:5" x14ac:dyDescent="0.2">
      <c r="A58" s="53"/>
      <c r="B58" s="56"/>
      <c r="C58" s="57"/>
      <c r="D58" s="57"/>
      <c r="E58" s="51"/>
    </row>
    <row r="59" spans="1:5" x14ac:dyDescent="0.2">
      <c r="A59" s="43"/>
      <c r="B59" s="43"/>
      <c r="C59" s="51"/>
      <c r="D59" s="51"/>
      <c r="E59" s="51"/>
    </row>
    <row r="60" spans="1:5" x14ac:dyDescent="0.2">
      <c r="C60" s="31"/>
      <c r="D60" s="31"/>
      <c r="E60" s="31"/>
    </row>
    <row r="61" spans="1:5" x14ac:dyDescent="0.2">
      <c r="C61" s="31"/>
      <c r="D61" s="31"/>
      <c r="E61" s="31"/>
    </row>
    <row r="62" spans="1:5" x14ac:dyDescent="0.2">
      <c r="C62" s="58"/>
      <c r="D62" s="58"/>
      <c r="E62" s="59"/>
    </row>
    <row r="63" spans="1:5" x14ac:dyDescent="0.2">
      <c r="C63" s="58"/>
      <c r="D63" s="58"/>
      <c r="E63" s="59"/>
    </row>
    <row r="64" spans="1:5" x14ac:dyDescent="0.2">
      <c r="C64" s="31"/>
      <c r="D64" s="31"/>
      <c r="E64" s="31"/>
    </row>
    <row r="70" spans="2:5" x14ac:dyDescent="0.2">
      <c r="C70" s="60"/>
      <c r="D70" s="60"/>
      <c r="E70" s="60"/>
    </row>
    <row r="71" spans="2:5" x14ac:dyDescent="0.2">
      <c r="B71" s="60"/>
      <c r="C71" s="60"/>
      <c r="D71" s="60"/>
      <c r="E71" s="60"/>
    </row>
    <row r="72" spans="2:5" x14ac:dyDescent="0.2">
      <c r="B72" s="60"/>
      <c r="C72" s="60"/>
      <c r="D72" s="60"/>
      <c r="E72" s="60"/>
    </row>
    <row r="73" spans="2:5" x14ac:dyDescent="0.2">
      <c r="B73" s="60"/>
      <c r="C73" s="31"/>
      <c r="D73" s="31"/>
      <c r="E73" s="31"/>
    </row>
    <row r="74" spans="2:5" x14ac:dyDescent="0.2">
      <c r="B74" s="31"/>
    </row>
  </sheetData>
  <mergeCells count="14">
    <mergeCell ref="A11:E11"/>
    <mergeCell ref="A6:E6"/>
    <mergeCell ref="A7:E7"/>
    <mergeCell ref="A8:E8"/>
    <mergeCell ref="A9:E9"/>
    <mergeCell ref="A10:E10"/>
    <mergeCell ref="A45:E45"/>
    <mergeCell ref="C52:E52"/>
    <mergeCell ref="A12:E12"/>
    <mergeCell ref="A14:E14"/>
    <mergeCell ref="A16:E16"/>
    <mergeCell ref="A30:C30"/>
    <mergeCell ref="A32:E32"/>
    <mergeCell ref="A43:C43"/>
  </mergeCells>
  <pageMargins left="0.91" right="0.47" top="0.81" bottom="0.3" header="0" footer="0"/>
  <pageSetup scale="90" orientation="portrait" r:id="rId1"/>
  <headerFooter alignWithMargins="0"/>
  <rowBreaks count="1" manualBreakCount="1">
    <brk id="59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54"/>
  <sheetViews>
    <sheetView showGridLines="0" topLeftCell="A13" zoomScaleNormal="100" zoomScaleSheetLayoutView="100" workbookViewId="0">
      <selection activeCell="A8" sqref="A8:D8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3" width="11.140625" style="32" customWidth="1"/>
    <col min="4" max="4" width="18.7109375" style="32" customWidth="1"/>
    <col min="5" max="5" width="5" style="32" customWidth="1"/>
    <col min="6" max="240" width="11.42578125" style="32"/>
    <col min="241" max="241" width="14.7109375" style="32" customWidth="1"/>
    <col min="242" max="242" width="51.140625" style="32" customWidth="1"/>
    <col min="243" max="243" width="11.140625" style="32" customWidth="1"/>
    <col min="244" max="244" width="18.7109375" style="32" customWidth="1"/>
    <col min="245" max="496" width="11.42578125" style="32"/>
    <col min="497" max="497" width="14.7109375" style="32" customWidth="1"/>
    <col min="498" max="498" width="51.140625" style="32" customWidth="1"/>
    <col min="499" max="499" width="11.140625" style="32" customWidth="1"/>
    <col min="500" max="500" width="18.7109375" style="32" customWidth="1"/>
    <col min="501" max="752" width="11.42578125" style="32"/>
    <col min="753" max="753" width="14.7109375" style="32" customWidth="1"/>
    <col min="754" max="754" width="51.140625" style="32" customWidth="1"/>
    <col min="755" max="755" width="11.140625" style="32" customWidth="1"/>
    <col min="756" max="756" width="18.7109375" style="32" customWidth="1"/>
    <col min="757" max="1008" width="11.42578125" style="32"/>
    <col min="1009" max="1009" width="14.7109375" style="32" customWidth="1"/>
    <col min="1010" max="1010" width="51.140625" style="32" customWidth="1"/>
    <col min="1011" max="1011" width="11.140625" style="32" customWidth="1"/>
    <col min="1012" max="1012" width="18.7109375" style="32" customWidth="1"/>
    <col min="1013" max="1264" width="11.42578125" style="32"/>
    <col min="1265" max="1265" width="14.7109375" style="32" customWidth="1"/>
    <col min="1266" max="1266" width="51.140625" style="32" customWidth="1"/>
    <col min="1267" max="1267" width="11.140625" style="32" customWidth="1"/>
    <col min="1268" max="1268" width="18.7109375" style="32" customWidth="1"/>
    <col min="1269" max="1520" width="11.42578125" style="32"/>
    <col min="1521" max="1521" width="14.7109375" style="32" customWidth="1"/>
    <col min="1522" max="1522" width="51.140625" style="32" customWidth="1"/>
    <col min="1523" max="1523" width="11.140625" style="32" customWidth="1"/>
    <col min="1524" max="1524" width="18.7109375" style="32" customWidth="1"/>
    <col min="1525" max="1776" width="11.42578125" style="32"/>
    <col min="1777" max="1777" width="14.7109375" style="32" customWidth="1"/>
    <col min="1778" max="1778" width="51.140625" style="32" customWidth="1"/>
    <col min="1779" max="1779" width="11.140625" style="32" customWidth="1"/>
    <col min="1780" max="1780" width="18.7109375" style="32" customWidth="1"/>
    <col min="1781" max="2032" width="11.42578125" style="32"/>
    <col min="2033" max="2033" width="14.7109375" style="32" customWidth="1"/>
    <col min="2034" max="2034" width="51.140625" style="32" customWidth="1"/>
    <col min="2035" max="2035" width="11.140625" style="32" customWidth="1"/>
    <col min="2036" max="2036" width="18.7109375" style="32" customWidth="1"/>
    <col min="2037" max="2288" width="11.42578125" style="32"/>
    <col min="2289" max="2289" width="14.7109375" style="32" customWidth="1"/>
    <col min="2290" max="2290" width="51.140625" style="32" customWidth="1"/>
    <col min="2291" max="2291" width="11.140625" style="32" customWidth="1"/>
    <col min="2292" max="2292" width="18.7109375" style="32" customWidth="1"/>
    <col min="2293" max="2544" width="11.42578125" style="32"/>
    <col min="2545" max="2545" width="14.7109375" style="32" customWidth="1"/>
    <col min="2546" max="2546" width="51.140625" style="32" customWidth="1"/>
    <col min="2547" max="2547" width="11.140625" style="32" customWidth="1"/>
    <col min="2548" max="2548" width="18.7109375" style="32" customWidth="1"/>
    <col min="2549" max="2800" width="11.42578125" style="32"/>
    <col min="2801" max="2801" width="14.7109375" style="32" customWidth="1"/>
    <col min="2802" max="2802" width="51.140625" style="32" customWidth="1"/>
    <col min="2803" max="2803" width="11.140625" style="32" customWidth="1"/>
    <col min="2804" max="2804" width="18.7109375" style="32" customWidth="1"/>
    <col min="2805" max="3056" width="11.42578125" style="32"/>
    <col min="3057" max="3057" width="14.7109375" style="32" customWidth="1"/>
    <col min="3058" max="3058" width="51.140625" style="32" customWidth="1"/>
    <col min="3059" max="3059" width="11.140625" style="32" customWidth="1"/>
    <col min="3060" max="3060" width="18.7109375" style="32" customWidth="1"/>
    <col min="3061" max="3312" width="11.42578125" style="32"/>
    <col min="3313" max="3313" width="14.7109375" style="32" customWidth="1"/>
    <col min="3314" max="3314" width="51.140625" style="32" customWidth="1"/>
    <col min="3315" max="3315" width="11.140625" style="32" customWidth="1"/>
    <col min="3316" max="3316" width="18.7109375" style="32" customWidth="1"/>
    <col min="3317" max="3568" width="11.42578125" style="32"/>
    <col min="3569" max="3569" width="14.7109375" style="32" customWidth="1"/>
    <col min="3570" max="3570" width="51.140625" style="32" customWidth="1"/>
    <col min="3571" max="3571" width="11.140625" style="32" customWidth="1"/>
    <col min="3572" max="3572" width="18.7109375" style="32" customWidth="1"/>
    <col min="3573" max="3824" width="11.42578125" style="32"/>
    <col min="3825" max="3825" width="14.7109375" style="32" customWidth="1"/>
    <col min="3826" max="3826" width="51.140625" style="32" customWidth="1"/>
    <col min="3827" max="3827" width="11.140625" style="32" customWidth="1"/>
    <col min="3828" max="3828" width="18.7109375" style="32" customWidth="1"/>
    <col min="3829" max="4080" width="11.42578125" style="32"/>
    <col min="4081" max="4081" width="14.7109375" style="32" customWidth="1"/>
    <col min="4082" max="4082" width="51.140625" style="32" customWidth="1"/>
    <col min="4083" max="4083" width="11.140625" style="32" customWidth="1"/>
    <col min="4084" max="4084" width="18.7109375" style="32" customWidth="1"/>
    <col min="4085" max="4336" width="11.42578125" style="32"/>
    <col min="4337" max="4337" width="14.7109375" style="32" customWidth="1"/>
    <col min="4338" max="4338" width="51.140625" style="32" customWidth="1"/>
    <col min="4339" max="4339" width="11.140625" style="32" customWidth="1"/>
    <col min="4340" max="4340" width="18.7109375" style="32" customWidth="1"/>
    <col min="4341" max="4592" width="11.42578125" style="32"/>
    <col min="4593" max="4593" width="14.7109375" style="32" customWidth="1"/>
    <col min="4594" max="4594" width="51.140625" style="32" customWidth="1"/>
    <col min="4595" max="4595" width="11.140625" style="32" customWidth="1"/>
    <col min="4596" max="4596" width="18.7109375" style="32" customWidth="1"/>
    <col min="4597" max="4848" width="11.42578125" style="32"/>
    <col min="4849" max="4849" width="14.7109375" style="32" customWidth="1"/>
    <col min="4850" max="4850" width="51.140625" style="32" customWidth="1"/>
    <col min="4851" max="4851" width="11.140625" style="32" customWidth="1"/>
    <col min="4852" max="4852" width="18.7109375" style="32" customWidth="1"/>
    <col min="4853" max="5104" width="11.42578125" style="32"/>
    <col min="5105" max="5105" width="14.7109375" style="32" customWidth="1"/>
    <col min="5106" max="5106" width="51.140625" style="32" customWidth="1"/>
    <col min="5107" max="5107" width="11.140625" style="32" customWidth="1"/>
    <col min="5108" max="5108" width="18.7109375" style="32" customWidth="1"/>
    <col min="5109" max="5360" width="11.42578125" style="32"/>
    <col min="5361" max="5361" width="14.7109375" style="32" customWidth="1"/>
    <col min="5362" max="5362" width="51.140625" style="32" customWidth="1"/>
    <col min="5363" max="5363" width="11.140625" style="32" customWidth="1"/>
    <col min="5364" max="5364" width="18.7109375" style="32" customWidth="1"/>
    <col min="5365" max="5616" width="11.42578125" style="32"/>
    <col min="5617" max="5617" width="14.7109375" style="32" customWidth="1"/>
    <col min="5618" max="5618" width="51.140625" style="32" customWidth="1"/>
    <col min="5619" max="5619" width="11.140625" style="32" customWidth="1"/>
    <col min="5620" max="5620" width="18.7109375" style="32" customWidth="1"/>
    <col min="5621" max="5872" width="11.42578125" style="32"/>
    <col min="5873" max="5873" width="14.7109375" style="32" customWidth="1"/>
    <col min="5874" max="5874" width="51.140625" style="32" customWidth="1"/>
    <col min="5875" max="5875" width="11.140625" style="32" customWidth="1"/>
    <col min="5876" max="5876" width="18.7109375" style="32" customWidth="1"/>
    <col min="5877" max="6128" width="11.42578125" style="32"/>
    <col min="6129" max="6129" width="14.7109375" style="32" customWidth="1"/>
    <col min="6130" max="6130" width="51.140625" style="32" customWidth="1"/>
    <col min="6131" max="6131" width="11.140625" style="32" customWidth="1"/>
    <col min="6132" max="6132" width="18.7109375" style="32" customWidth="1"/>
    <col min="6133" max="6384" width="11.42578125" style="32"/>
    <col min="6385" max="6385" width="14.7109375" style="32" customWidth="1"/>
    <col min="6386" max="6386" width="51.140625" style="32" customWidth="1"/>
    <col min="6387" max="6387" width="11.140625" style="32" customWidth="1"/>
    <col min="6388" max="6388" width="18.7109375" style="32" customWidth="1"/>
    <col min="6389" max="6640" width="11.42578125" style="32"/>
    <col min="6641" max="6641" width="14.7109375" style="32" customWidth="1"/>
    <col min="6642" max="6642" width="51.140625" style="32" customWidth="1"/>
    <col min="6643" max="6643" width="11.140625" style="32" customWidth="1"/>
    <col min="6644" max="6644" width="18.7109375" style="32" customWidth="1"/>
    <col min="6645" max="6896" width="11.42578125" style="32"/>
    <col min="6897" max="6897" width="14.7109375" style="32" customWidth="1"/>
    <col min="6898" max="6898" width="51.140625" style="32" customWidth="1"/>
    <col min="6899" max="6899" width="11.140625" style="32" customWidth="1"/>
    <col min="6900" max="6900" width="18.7109375" style="32" customWidth="1"/>
    <col min="6901" max="7152" width="11.42578125" style="32"/>
    <col min="7153" max="7153" width="14.7109375" style="32" customWidth="1"/>
    <col min="7154" max="7154" width="51.140625" style="32" customWidth="1"/>
    <col min="7155" max="7155" width="11.140625" style="32" customWidth="1"/>
    <col min="7156" max="7156" width="18.7109375" style="32" customWidth="1"/>
    <col min="7157" max="7408" width="11.42578125" style="32"/>
    <col min="7409" max="7409" width="14.7109375" style="32" customWidth="1"/>
    <col min="7410" max="7410" width="51.140625" style="32" customWidth="1"/>
    <col min="7411" max="7411" width="11.140625" style="32" customWidth="1"/>
    <col min="7412" max="7412" width="18.7109375" style="32" customWidth="1"/>
    <col min="7413" max="7664" width="11.42578125" style="32"/>
    <col min="7665" max="7665" width="14.7109375" style="32" customWidth="1"/>
    <col min="7666" max="7666" width="51.140625" style="32" customWidth="1"/>
    <col min="7667" max="7667" width="11.140625" style="32" customWidth="1"/>
    <col min="7668" max="7668" width="18.7109375" style="32" customWidth="1"/>
    <col min="7669" max="7920" width="11.42578125" style="32"/>
    <col min="7921" max="7921" width="14.7109375" style="32" customWidth="1"/>
    <col min="7922" max="7922" width="51.140625" style="32" customWidth="1"/>
    <col min="7923" max="7923" width="11.140625" style="32" customWidth="1"/>
    <col min="7924" max="7924" width="18.7109375" style="32" customWidth="1"/>
    <col min="7925" max="8176" width="11.42578125" style="32"/>
    <col min="8177" max="8177" width="14.7109375" style="32" customWidth="1"/>
    <col min="8178" max="8178" width="51.140625" style="32" customWidth="1"/>
    <col min="8179" max="8179" width="11.140625" style="32" customWidth="1"/>
    <col min="8180" max="8180" width="18.7109375" style="32" customWidth="1"/>
    <col min="8181" max="8432" width="11.42578125" style="32"/>
    <col min="8433" max="8433" width="14.7109375" style="32" customWidth="1"/>
    <col min="8434" max="8434" width="51.140625" style="32" customWidth="1"/>
    <col min="8435" max="8435" width="11.140625" style="32" customWidth="1"/>
    <col min="8436" max="8436" width="18.7109375" style="32" customWidth="1"/>
    <col min="8437" max="8688" width="11.42578125" style="32"/>
    <col min="8689" max="8689" width="14.7109375" style="32" customWidth="1"/>
    <col min="8690" max="8690" width="51.140625" style="32" customWidth="1"/>
    <col min="8691" max="8691" width="11.140625" style="32" customWidth="1"/>
    <col min="8692" max="8692" width="18.7109375" style="32" customWidth="1"/>
    <col min="8693" max="8944" width="11.42578125" style="32"/>
    <col min="8945" max="8945" width="14.7109375" style="32" customWidth="1"/>
    <col min="8946" max="8946" width="51.140625" style="32" customWidth="1"/>
    <col min="8947" max="8947" width="11.140625" style="32" customWidth="1"/>
    <col min="8948" max="8948" width="18.7109375" style="32" customWidth="1"/>
    <col min="8949" max="9200" width="11.42578125" style="32"/>
    <col min="9201" max="9201" width="14.7109375" style="32" customWidth="1"/>
    <col min="9202" max="9202" width="51.140625" style="32" customWidth="1"/>
    <col min="9203" max="9203" width="11.140625" style="32" customWidth="1"/>
    <col min="9204" max="9204" width="18.7109375" style="32" customWidth="1"/>
    <col min="9205" max="9456" width="11.42578125" style="32"/>
    <col min="9457" max="9457" width="14.7109375" style="32" customWidth="1"/>
    <col min="9458" max="9458" width="51.140625" style="32" customWidth="1"/>
    <col min="9459" max="9459" width="11.140625" style="32" customWidth="1"/>
    <col min="9460" max="9460" width="18.7109375" style="32" customWidth="1"/>
    <col min="9461" max="9712" width="11.42578125" style="32"/>
    <col min="9713" max="9713" width="14.7109375" style="32" customWidth="1"/>
    <col min="9714" max="9714" width="51.140625" style="32" customWidth="1"/>
    <col min="9715" max="9715" width="11.140625" style="32" customWidth="1"/>
    <col min="9716" max="9716" width="18.7109375" style="32" customWidth="1"/>
    <col min="9717" max="9968" width="11.42578125" style="32"/>
    <col min="9969" max="9969" width="14.7109375" style="32" customWidth="1"/>
    <col min="9970" max="9970" width="51.140625" style="32" customWidth="1"/>
    <col min="9971" max="9971" width="11.140625" style="32" customWidth="1"/>
    <col min="9972" max="9972" width="18.7109375" style="32" customWidth="1"/>
    <col min="9973" max="10224" width="11.42578125" style="32"/>
    <col min="10225" max="10225" width="14.7109375" style="32" customWidth="1"/>
    <col min="10226" max="10226" width="51.140625" style="32" customWidth="1"/>
    <col min="10227" max="10227" width="11.140625" style="32" customWidth="1"/>
    <col min="10228" max="10228" width="18.7109375" style="32" customWidth="1"/>
    <col min="10229" max="10480" width="11.42578125" style="32"/>
    <col min="10481" max="10481" width="14.7109375" style="32" customWidth="1"/>
    <col min="10482" max="10482" width="51.140625" style="32" customWidth="1"/>
    <col min="10483" max="10483" width="11.140625" style="32" customWidth="1"/>
    <col min="10484" max="10484" width="18.7109375" style="32" customWidth="1"/>
    <col min="10485" max="10736" width="11.42578125" style="32"/>
    <col min="10737" max="10737" width="14.7109375" style="32" customWidth="1"/>
    <col min="10738" max="10738" width="51.140625" style="32" customWidth="1"/>
    <col min="10739" max="10739" width="11.140625" style="32" customWidth="1"/>
    <col min="10740" max="10740" width="18.7109375" style="32" customWidth="1"/>
    <col min="10741" max="10992" width="11.42578125" style="32"/>
    <col min="10993" max="10993" width="14.7109375" style="32" customWidth="1"/>
    <col min="10994" max="10994" width="51.140625" style="32" customWidth="1"/>
    <col min="10995" max="10995" width="11.140625" style="32" customWidth="1"/>
    <col min="10996" max="10996" width="18.7109375" style="32" customWidth="1"/>
    <col min="10997" max="11248" width="11.42578125" style="32"/>
    <col min="11249" max="11249" width="14.7109375" style="32" customWidth="1"/>
    <col min="11250" max="11250" width="51.140625" style="32" customWidth="1"/>
    <col min="11251" max="11251" width="11.140625" style="32" customWidth="1"/>
    <col min="11252" max="11252" width="18.7109375" style="32" customWidth="1"/>
    <col min="11253" max="11504" width="11.42578125" style="32"/>
    <col min="11505" max="11505" width="14.7109375" style="32" customWidth="1"/>
    <col min="11506" max="11506" width="51.140625" style="32" customWidth="1"/>
    <col min="11507" max="11507" width="11.140625" style="32" customWidth="1"/>
    <col min="11508" max="11508" width="18.7109375" style="32" customWidth="1"/>
    <col min="11509" max="11760" width="11.42578125" style="32"/>
    <col min="11761" max="11761" width="14.7109375" style="32" customWidth="1"/>
    <col min="11762" max="11762" width="51.140625" style="32" customWidth="1"/>
    <col min="11763" max="11763" width="11.140625" style="32" customWidth="1"/>
    <col min="11764" max="11764" width="18.7109375" style="32" customWidth="1"/>
    <col min="11765" max="12016" width="11.42578125" style="32"/>
    <col min="12017" max="12017" width="14.7109375" style="32" customWidth="1"/>
    <col min="12018" max="12018" width="51.140625" style="32" customWidth="1"/>
    <col min="12019" max="12019" width="11.140625" style="32" customWidth="1"/>
    <col min="12020" max="12020" width="18.7109375" style="32" customWidth="1"/>
    <col min="12021" max="12272" width="11.42578125" style="32"/>
    <col min="12273" max="12273" width="14.7109375" style="32" customWidth="1"/>
    <col min="12274" max="12274" width="51.140625" style="32" customWidth="1"/>
    <col min="12275" max="12275" width="11.140625" style="32" customWidth="1"/>
    <col min="12276" max="12276" width="18.7109375" style="32" customWidth="1"/>
    <col min="12277" max="12528" width="11.42578125" style="32"/>
    <col min="12529" max="12529" width="14.7109375" style="32" customWidth="1"/>
    <col min="12530" max="12530" width="51.140625" style="32" customWidth="1"/>
    <col min="12531" max="12531" width="11.140625" style="32" customWidth="1"/>
    <col min="12532" max="12532" width="18.7109375" style="32" customWidth="1"/>
    <col min="12533" max="12784" width="11.42578125" style="32"/>
    <col min="12785" max="12785" width="14.7109375" style="32" customWidth="1"/>
    <col min="12786" max="12786" width="51.140625" style="32" customWidth="1"/>
    <col min="12787" max="12787" width="11.140625" style="32" customWidth="1"/>
    <col min="12788" max="12788" width="18.7109375" style="32" customWidth="1"/>
    <col min="12789" max="13040" width="11.42578125" style="32"/>
    <col min="13041" max="13041" width="14.7109375" style="32" customWidth="1"/>
    <col min="13042" max="13042" width="51.140625" style="32" customWidth="1"/>
    <col min="13043" max="13043" width="11.140625" style="32" customWidth="1"/>
    <col min="13044" max="13044" width="18.7109375" style="32" customWidth="1"/>
    <col min="13045" max="13296" width="11.42578125" style="32"/>
    <col min="13297" max="13297" width="14.7109375" style="32" customWidth="1"/>
    <col min="13298" max="13298" width="51.140625" style="32" customWidth="1"/>
    <col min="13299" max="13299" width="11.140625" style="32" customWidth="1"/>
    <col min="13300" max="13300" width="18.7109375" style="32" customWidth="1"/>
    <col min="13301" max="13552" width="11.42578125" style="32"/>
    <col min="13553" max="13553" width="14.7109375" style="32" customWidth="1"/>
    <col min="13554" max="13554" width="51.140625" style="32" customWidth="1"/>
    <col min="13555" max="13555" width="11.140625" style="32" customWidth="1"/>
    <col min="13556" max="13556" width="18.7109375" style="32" customWidth="1"/>
    <col min="13557" max="13808" width="11.42578125" style="32"/>
    <col min="13809" max="13809" width="14.7109375" style="32" customWidth="1"/>
    <col min="13810" max="13810" width="51.140625" style="32" customWidth="1"/>
    <col min="13811" max="13811" width="11.140625" style="32" customWidth="1"/>
    <col min="13812" max="13812" width="18.7109375" style="32" customWidth="1"/>
    <col min="13813" max="14064" width="11.42578125" style="32"/>
    <col min="14065" max="14065" width="14.7109375" style="32" customWidth="1"/>
    <col min="14066" max="14066" width="51.140625" style="32" customWidth="1"/>
    <col min="14067" max="14067" width="11.140625" style="32" customWidth="1"/>
    <col min="14068" max="14068" width="18.7109375" style="32" customWidth="1"/>
    <col min="14069" max="14320" width="11.42578125" style="32"/>
    <col min="14321" max="14321" width="14.7109375" style="32" customWidth="1"/>
    <col min="14322" max="14322" width="51.140625" style="32" customWidth="1"/>
    <col min="14323" max="14323" width="11.140625" style="32" customWidth="1"/>
    <col min="14324" max="14324" width="18.7109375" style="32" customWidth="1"/>
    <col min="14325" max="14576" width="11.42578125" style="32"/>
    <col min="14577" max="14577" width="14.7109375" style="32" customWidth="1"/>
    <col min="14578" max="14578" width="51.140625" style="32" customWidth="1"/>
    <col min="14579" max="14579" width="11.140625" style="32" customWidth="1"/>
    <col min="14580" max="14580" width="18.7109375" style="32" customWidth="1"/>
    <col min="14581" max="14832" width="11.42578125" style="32"/>
    <col min="14833" max="14833" width="14.7109375" style="32" customWidth="1"/>
    <col min="14834" max="14834" width="51.140625" style="32" customWidth="1"/>
    <col min="14835" max="14835" width="11.140625" style="32" customWidth="1"/>
    <col min="14836" max="14836" width="18.7109375" style="32" customWidth="1"/>
    <col min="14837" max="15088" width="11.42578125" style="32"/>
    <col min="15089" max="15089" width="14.7109375" style="32" customWidth="1"/>
    <col min="15090" max="15090" width="51.140625" style="32" customWidth="1"/>
    <col min="15091" max="15091" width="11.140625" style="32" customWidth="1"/>
    <col min="15092" max="15092" width="18.7109375" style="32" customWidth="1"/>
    <col min="15093" max="15344" width="11.42578125" style="32"/>
    <col min="15345" max="15345" width="14.7109375" style="32" customWidth="1"/>
    <col min="15346" max="15346" width="51.140625" style="32" customWidth="1"/>
    <col min="15347" max="15347" width="11.140625" style="32" customWidth="1"/>
    <col min="15348" max="15348" width="18.7109375" style="32" customWidth="1"/>
    <col min="15349" max="15600" width="11.42578125" style="32"/>
    <col min="15601" max="15601" width="14.7109375" style="32" customWidth="1"/>
    <col min="15602" max="15602" width="51.140625" style="32" customWidth="1"/>
    <col min="15603" max="15603" width="11.140625" style="32" customWidth="1"/>
    <col min="15604" max="15604" width="18.7109375" style="32" customWidth="1"/>
    <col min="15605" max="15856" width="11.42578125" style="32"/>
    <col min="15857" max="15857" width="14.7109375" style="32" customWidth="1"/>
    <col min="15858" max="15858" width="51.140625" style="32" customWidth="1"/>
    <col min="15859" max="15859" width="11.140625" style="32" customWidth="1"/>
    <col min="15860" max="15860" width="18.7109375" style="32" customWidth="1"/>
    <col min="15861" max="16112" width="11.42578125" style="32"/>
    <col min="16113" max="16113" width="14.7109375" style="32" customWidth="1"/>
    <col min="16114" max="16114" width="51.140625" style="32" customWidth="1"/>
    <col min="16115" max="16115" width="11.140625" style="32" customWidth="1"/>
    <col min="16116" max="16116" width="18.7109375" style="32" customWidth="1"/>
    <col min="16117" max="16384" width="11.42578125" style="32"/>
  </cols>
  <sheetData>
    <row r="1" spans="1:4" x14ac:dyDescent="0.2">
      <c r="A1" s="31"/>
      <c r="B1" s="31"/>
      <c r="C1" s="31"/>
      <c r="D1" s="31"/>
    </row>
    <row r="2" spans="1:4" x14ac:dyDescent="0.2">
      <c r="A2" s="31"/>
      <c r="B2" s="31"/>
      <c r="C2" s="31"/>
      <c r="D2" s="31"/>
    </row>
    <row r="3" spans="1:4" x14ac:dyDescent="0.2">
      <c r="A3" s="31"/>
      <c r="B3" s="31"/>
      <c r="C3" s="31"/>
      <c r="D3" s="31"/>
    </row>
    <row r="4" spans="1:4" x14ac:dyDescent="0.2">
      <c r="A4" s="31"/>
      <c r="B4" s="31"/>
      <c r="C4" s="31"/>
      <c r="D4" s="31"/>
    </row>
    <row r="5" spans="1:4" ht="7.5" customHeight="1" x14ac:dyDescent="0.2">
      <c r="A5" s="31"/>
      <c r="B5" s="31"/>
      <c r="C5" s="31"/>
      <c r="D5" s="31"/>
    </row>
    <row r="6" spans="1:4" ht="19.5" customHeight="1" x14ac:dyDescent="0.25">
      <c r="A6" s="167" t="s">
        <v>82</v>
      </c>
      <c r="B6" s="167"/>
      <c r="C6" s="167"/>
      <c r="D6" s="167"/>
    </row>
    <row r="7" spans="1:4" ht="19.5" customHeight="1" x14ac:dyDescent="0.25">
      <c r="A7" s="167" t="s">
        <v>83</v>
      </c>
      <c r="B7" s="167"/>
      <c r="C7" s="167"/>
      <c r="D7" s="167"/>
    </row>
    <row r="8" spans="1:4" ht="19.5" customHeight="1" x14ac:dyDescent="0.25">
      <c r="A8" s="167" t="s">
        <v>84</v>
      </c>
      <c r="B8" s="167"/>
      <c r="C8" s="167"/>
      <c r="D8" s="167"/>
    </row>
    <row r="9" spans="1:4" ht="19.5" customHeight="1" x14ac:dyDescent="0.25">
      <c r="A9" s="168" t="s">
        <v>3</v>
      </c>
      <c r="B9" s="168"/>
      <c r="C9" s="168"/>
      <c r="D9" s="168"/>
    </row>
    <row r="10" spans="1:4" ht="19.5" customHeight="1" x14ac:dyDescent="0.25">
      <c r="A10" s="167" t="s">
        <v>18</v>
      </c>
      <c r="B10" s="167"/>
      <c r="C10" s="167"/>
      <c r="D10" s="167"/>
    </row>
    <row r="11" spans="1:4" ht="19.5" customHeight="1" x14ac:dyDescent="0.25">
      <c r="A11" s="167" t="s">
        <v>19</v>
      </c>
      <c r="B11" s="167"/>
      <c r="C11" s="167"/>
      <c r="D11" s="167"/>
    </row>
    <row r="12" spans="1:4" ht="17.25" customHeight="1" x14ac:dyDescent="0.2">
      <c r="A12" s="163" t="s">
        <v>20</v>
      </c>
      <c r="B12" s="164"/>
      <c r="C12" s="164"/>
      <c r="D12" s="164"/>
    </row>
    <row r="13" spans="1:4" ht="6.75" customHeight="1" x14ac:dyDescent="0.2"/>
    <row r="14" spans="1:4" ht="15" x14ac:dyDescent="0.25">
      <c r="A14" s="165" t="s">
        <v>4</v>
      </c>
      <c r="B14" s="165"/>
      <c r="C14" s="165"/>
      <c r="D14" s="165"/>
    </row>
    <row r="15" spans="1:4" ht="5.25" customHeight="1" x14ac:dyDescent="0.25">
      <c r="A15" s="92"/>
      <c r="B15" s="92"/>
      <c r="C15" s="33"/>
      <c r="D15" s="33"/>
    </row>
    <row r="16" spans="1:4" ht="18" customHeight="1" x14ac:dyDescent="0.25">
      <c r="A16" s="166" t="s">
        <v>9</v>
      </c>
      <c r="B16" s="166"/>
      <c r="C16" s="166"/>
      <c r="D16" s="166"/>
    </row>
    <row r="17" spans="1:5" s="64" customFormat="1" ht="26.25" customHeight="1" x14ac:dyDescent="0.2">
      <c r="A17" s="42" t="s">
        <v>5</v>
      </c>
      <c r="B17" s="35" t="s">
        <v>6</v>
      </c>
      <c r="C17" s="35" t="s">
        <v>1</v>
      </c>
      <c r="D17" s="35" t="s">
        <v>0</v>
      </c>
      <c r="E17" s="63"/>
    </row>
    <row r="18" spans="1:5" s="64" customFormat="1" ht="12" customHeight="1" x14ac:dyDescent="0.2">
      <c r="A18" s="44">
        <v>56201</v>
      </c>
      <c r="B18" s="77" t="s">
        <v>50</v>
      </c>
      <c r="C18" s="44">
        <v>8</v>
      </c>
      <c r="D18" s="78">
        <v>105869.82</v>
      </c>
      <c r="E18" s="63"/>
    </row>
    <row r="19" spans="1:5" ht="15" x14ac:dyDescent="0.25">
      <c r="A19" s="161" t="s">
        <v>21</v>
      </c>
      <c r="B19" s="162"/>
      <c r="C19" s="162"/>
      <c r="D19" s="40">
        <f>SUM(D18:D18)</f>
        <v>105869.82</v>
      </c>
    </row>
    <row r="20" spans="1:5" ht="15" x14ac:dyDescent="0.25">
      <c r="A20" s="33"/>
      <c r="B20" s="92"/>
      <c r="C20" s="33"/>
      <c r="D20" s="41"/>
    </row>
    <row r="21" spans="1:5" ht="15" x14ac:dyDescent="0.25">
      <c r="A21" s="153" t="s">
        <v>14</v>
      </c>
      <c r="B21" s="153"/>
      <c r="C21" s="153"/>
      <c r="D21" s="153"/>
    </row>
    <row r="22" spans="1:5" ht="25.5" x14ac:dyDescent="0.2">
      <c r="A22" s="29" t="s">
        <v>5</v>
      </c>
      <c r="B22" s="30" t="s">
        <v>6</v>
      </c>
      <c r="C22" s="30" t="s">
        <v>1</v>
      </c>
      <c r="D22" s="30" t="s">
        <v>0</v>
      </c>
    </row>
    <row r="23" spans="1:5" ht="12" customHeight="1" x14ac:dyDescent="0.2">
      <c r="A23" s="65">
        <v>32201</v>
      </c>
      <c r="B23" s="66" t="s">
        <v>53</v>
      </c>
      <c r="C23" s="67">
        <v>99</v>
      </c>
      <c r="D23" s="68">
        <f>+D19</f>
        <v>105869.82</v>
      </c>
    </row>
    <row r="24" spans="1:5" ht="15" x14ac:dyDescent="0.25">
      <c r="A24" s="161" t="s">
        <v>15</v>
      </c>
      <c r="B24" s="162"/>
      <c r="C24" s="162"/>
      <c r="D24" s="40">
        <f>SUM(D23:D23)</f>
        <v>105869.82</v>
      </c>
    </row>
    <row r="25" spans="1:5" ht="9" customHeight="1" x14ac:dyDescent="0.25">
      <c r="A25" s="45"/>
      <c r="B25" s="45"/>
    </row>
    <row r="26" spans="1:5" ht="35.25" customHeight="1" x14ac:dyDescent="0.2">
      <c r="A26" s="173" t="s">
        <v>85</v>
      </c>
      <c r="B26" s="173"/>
      <c r="C26" s="173"/>
      <c r="D26" s="173"/>
    </row>
    <row r="27" spans="1:5" ht="35.25" customHeight="1" x14ac:dyDescent="0.2">
      <c r="A27" s="173"/>
      <c r="B27" s="173"/>
      <c r="C27" s="173"/>
      <c r="D27" s="173"/>
    </row>
    <row r="28" spans="1:5" ht="7.5" customHeight="1" x14ac:dyDescent="0.3">
      <c r="A28" s="46"/>
      <c r="B28" s="47"/>
      <c r="C28" s="47"/>
      <c r="D28" s="47"/>
    </row>
    <row r="29" spans="1:5" ht="18" x14ac:dyDescent="0.25">
      <c r="A29" s="48"/>
      <c r="B29" s="49"/>
      <c r="C29" s="49"/>
      <c r="D29" s="49"/>
    </row>
    <row r="30" spans="1:5" ht="18" x14ac:dyDescent="0.25">
      <c r="A30" s="48"/>
      <c r="B30" s="49"/>
      <c r="C30" s="49"/>
      <c r="D30" s="49"/>
    </row>
    <row r="31" spans="1:5" ht="18" x14ac:dyDescent="0.25">
      <c r="A31" s="48"/>
      <c r="B31" s="49"/>
      <c r="C31" s="49"/>
      <c r="D31" s="49"/>
    </row>
    <row r="32" spans="1:5" ht="18" x14ac:dyDescent="0.25">
      <c r="A32" s="45"/>
      <c r="B32" s="45"/>
    </row>
    <row r="33" spans="1:4" ht="8.25" customHeight="1" x14ac:dyDescent="0.2">
      <c r="A33" s="43"/>
      <c r="B33" s="50"/>
      <c r="C33" s="159"/>
      <c r="D33" s="159"/>
    </row>
    <row r="34" spans="1:4" s="52" customFormat="1" ht="5.25" customHeight="1" x14ac:dyDescent="0.2">
      <c r="A34" s="43"/>
      <c r="B34" s="50"/>
      <c r="C34" s="51"/>
      <c r="D34" s="51"/>
    </row>
    <row r="35" spans="1:4" s="52" customFormat="1" x14ac:dyDescent="0.2">
      <c r="A35" s="43"/>
      <c r="B35" s="43"/>
      <c r="C35" s="51"/>
      <c r="D35" s="51"/>
    </row>
    <row r="36" spans="1:4" s="52" customFormat="1" ht="12" x14ac:dyDescent="0.2">
      <c r="A36" s="53"/>
      <c r="B36" s="54"/>
      <c r="C36" s="51"/>
      <c r="D36" s="51"/>
    </row>
    <row r="37" spans="1:4" s="52" customFormat="1" ht="12" x14ac:dyDescent="0.2">
      <c r="A37" s="53"/>
      <c r="B37" s="54"/>
      <c r="C37" s="51"/>
      <c r="D37" s="51"/>
    </row>
    <row r="38" spans="1:4" x14ac:dyDescent="0.2">
      <c r="A38" s="55"/>
      <c r="B38" s="56"/>
      <c r="C38" s="57"/>
      <c r="D38" s="51"/>
    </row>
    <row r="39" spans="1:4" x14ac:dyDescent="0.2">
      <c r="A39" s="53"/>
      <c r="B39" s="56"/>
      <c r="C39" s="57"/>
      <c r="D39" s="51"/>
    </row>
    <row r="40" spans="1:4" x14ac:dyDescent="0.2">
      <c r="A40" s="43"/>
      <c r="B40" s="43"/>
      <c r="C40" s="51"/>
      <c r="D40" s="51"/>
    </row>
    <row r="41" spans="1:4" x14ac:dyDescent="0.2">
      <c r="C41" s="31"/>
      <c r="D41" s="31"/>
    </row>
    <row r="42" spans="1:4" x14ac:dyDescent="0.2">
      <c r="C42" s="58"/>
      <c r="D42" s="59"/>
    </row>
    <row r="43" spans="1:4" x14ac:dyDescent="0.2">
      <c r="C43" s="58"/>
      <c r="D43" s="59"/>
    </row>
    <row r="44" spans="1:4" x14ac:dyDescent="0.2">
      <c r="C44" s="31"/>
      <c r="D44" s="31"/>
    </row>
    <row r="50" spans="2:4" x14ac:dyDescent="0.2">
      <c r="C50" s="60"/>
      <c r="D50" s="60"/>
    </row>
    <row r="51" spans="2:4" x14ac:dyDescent="0.2">
      <c r="B51" s="60"/>
      <c r="C51" s="60"/>
      <c r="D51" s="60"/>
    </row>
    <row r="52" spans="2:4" x14ac:dyDescent="0.2">
      <c r="B52" s="60"/>
      <c r="C52" s="60"/>
      <c r="D52" s="60"/>
    </row>
    <row r="53" spans="2:4" x14ac:dyDescent="0.2">
      <c r="B53" s="60"/>
      <c r="C53" s="31"/>
      <c r="D53" s="31"/>
    </row>
    <row r="54" spans="2:4" x14ac:dyDescent="0.2">
      <c r="B54" s="31"/>
    </row>
  </sheetData>
  <mergeCells count="14">
    <mergeCell ref="A11:D11"/>
    <mergeCell ref="A6:D6"/>
    <mergeCell ref="A7:D7"/>
    <mergeCell ref="A8:D8"/>
    <mergeCell ref="A9:D9"/>
    <mergeCell ref="A10:D10"/>
    <mergeCell ref="A26:D27"/>
    <mergeCell ref="C33:D33"/>
    <mergeCell ref="A12:D12"/>
    <mergeCell ref="A14:D14"/>
    <mergeCell ref="A16:D16"/>
    <mergeCell ref="A19:C19"/>
    <mergeCell ref="A21:D21"/>
    <mergeCell ref="A24:C24"/>
  </mergeCells>
  <pageMargins left="0.91" right="0.47" top="0.81" bottom="0.3" header="0" footer="0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G64"/>
  <sheetViews>
    <sheetView showGridLines="0" view="pageBreakPreview" topLeftCell="A20" zoomScale="145" zoomScaleNormal="100" zoomScaleSheetLayoutView="145" workbookViewId="0">
      <selection activeCell="E26" sqref="E26:E32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ht="19.5" customHeight="1" x14ac:dyDescent="0.25">
      <c r="A6" s="167" t="s">
        <v>87</v>
      </c>
      <c r="B6" s="167"/>
      <c r="C6" s="167"/>
      <c r="D6" s="167"/>
      <c r="E6" s="167"/>
    </row>
    <row r="7" spans="1:6" ht="19.5" customHeight="1" x14ac:dyDescent="0.25">
      <c r="A7" s="167" t="s">
        <v>86</v>
      </c>
      <c r="B7" s="167"/>
      <c r="C7" s="167"/>
      <c r="D7" s="167"/>
      <c r="E7" s="167"/>
    </row>
    <row r="8" spans="1:6" ht="19.5" customHeight="1" x14ac:dyDescent="0.25">
      <c r="A8" s="167" t="s">
        <v>88</v>
      </c>
      <c r="B8" s="167"/>
      <c r="C8" s="167"/>
      <c r="D8" s="167"/>
      <c r="E8" s="167"/>
    </row>
    <row r="9" spans="1:6" ht="19.5" customHeight="1" x14ac:dyDescent="0.25">
      <c r="A9" s="86" t="s">
        <v>29</v>
      </c>
      <c r="B9" s="86"/>
      <c r="C9" s="86"/>
      <c r="D9" s="86"/>
      <c r="E9" s="86"/>
      <c r="F9" s="88"/>
    </row>
    <row r="10" spans="1:6" ht="19.5" customHeight="1" x14ac:dyDescent="0.25">
      <c r="A10" s="87" t="s">
        <v>30</v>
      </c>
      <c r="B10" s="87"/>
      <c r="C10" s="87"/>
      <c r="D10" s="87"/>
      <c r="E10" s="87"/>
      <c r="F10" s="88"/>
    </row>
    <row r="11" spans="1:6" ht="19.5" customHeight="1" x14ac:dyDescent="0.25">
      <c r="A11" s="87" t="s">
        <v>48</v>
      </c>
      <c r="B11" s="87"/>
      <c r="C11" s="87"/>
      <c r="D11" s="87"/>
      <c r="E11" s="87"/>
      <c r="F11" s="88"/>
    </row>
    <row r="12" spans="1:6" ht="21" customHeight="1" x14ac:dyDescent="0.2">
      <c r="A12" s="174" t="s">
        <v>47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83"/>
      <c r="B15" s="83"/>
      <c r="C15" s="33"/>
      <c r="D15" s="33"/>
      <c r="E15" s="33"/>
    </row>
    <row r="16" spans="1:6" ht="18" customHeight="1" x14ac:dyDescent="0.25">
      <c r="A16" s="166" t="s">
        <v>31</v>
      </c>
      <c r="B16" s="166"/>
      <c r="C16" s="166"/>
      <c r="D16" s="166"/>
      <c r="E16" s="166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54199</v>
      </c>
      <c r="B18" s="37" t="s">
        <v>2</v>
      </c>
      <c r="C18" s="38">
        <v>5</v>
      </c>
      <c r="D18" s="38" t="s">
        <v>43</v>
      </c>
      <c r="E18" s="39">
        <v>205</v>
      </c>
      <c r="F18" s="85"/>
    </row>
    <row r="19" spans="1:7" ht="11.25" customHeight="1" x14ac:dyDescent="0.2">
      <c r="A19" s="38">
        <v>54314</v>
      </c>
      <c r="B19" s="37" t="s">
        <v>12</v>
      </c>
      <c r="C19" s="38">
        <v>5</v>
      </c>
      <c r="D19" s="38" t="s">
        <v>43</v>
      </c>
      <c r="E19" s="39">
        <v>5655.8</v>
      </c>
      <c r="F19" s="60"/>
    </row>
    <row r="20" spans="1:7" ht="11.25" customHeight="1" x14ac:dyDescent="0.2">
      <c r="A20" s="38">
        <v>54316</v>
      </c>
      <c r="B20" s="37" t="s">
        <v>52</v>
      </c>
      <c r="C20" s="38">
        <v>7</v>
      </c>
      <c r="D20" s="38" t="s">
        <v>43</v>
      </c>
      <c r="E20" s="39">
        <v>655</v>
      </c>
      <c r="F20" s="60"/>
    </row>
    <row r="21" spans="1:7" ht="11.25" customHeight="1" x14ac:dyDescent="0.2">
      <c r="A21" s="38">
        <v>54399</v>
      </c>
      <c r="B21" s="37" t="s">
        <v>35</v>
      </c>
      <c r="C21" s="38">
        <v>7</v>
      </c>
      <c r="D21" s="38" t="s">
        <v>43</v>
      </c>
      <c r="E21" s="39">
        <v>135</v>
      </c>
      <c r="F21" s="60"/>
    </row>
    <row r="22" spans="1:7" ht="15" x14ac:dyDescent="0.25">
      <c r="A22" s="175" t="s">
        <v>21</v>
      </c>
      <c r="B22" s="175"/>
      <c r="C22" s="175"/>
      <c r="D22" s="91"/>
      <c r="E22" s="40">
        <f>SUM(E18:E21)</f>
        <v>6650.8</v>
      </c>
      <c r="G22" s="36"/>
    </row>
    <row r="23" spans="1:7" ht="15" x14ac:dyDescent="0.25">
      <c r="A23" s="33"/>
      <c r="B23" s="83"/>
      <c r="C23" s="33"/>
      <c r="D23" s="33"/>
      <c r="E23" s="41"/>
      <c r="G23" s="36"/>
    </row>
    <row r="24" spans="1:7" ht="15" x14ac:dyDescent="0.25">
      <c r="A24" s="166" t="s">
        <v>22</v>
      </c>
      <c r="B24" s="166"/>
      <c r="C24" s="166"/>
      <c r="D24" s="166"/>
      <c r="E24" s="166"/>
      <c r="G24" s="36"/>
    </row>
    <row r="25" spans="1:7" ht="22.5" x14ac:dyDescent="0.2">
      <c r="A25" s="42" t="s">
        <v>32</v>
      </c>
      <c r="B25" s="35" t="s">
        <v>33</v>
      </c>
      <c r="C25" s="35" t="s">
        <v>1</v>
      </c>
      <c r="D25" s="35" t="s">
        <v>40</v>
      </c>
      <c r="E25" s="35" t="s">
        <v>0</v>
      </c>
      <c r="G25" s="43"/>
    </row>
    <row r="26" spans="1:7" x14ac:dyDescent="0.2">
      <c r="A26" s="38">
        <v>54599</v>
      </c>
      <c r="B26" s="37" t="s">
        <v>11</v>
      </c>
      <c r="C26" s="44">
        <v>1</v>
      </c>
      <c r="D26" s="44" t="s">
        <v>46</v>
      </c>
      <c r="E26" s="39">
        <v>1000</v>
      </c>
      <c r="G26" s="43"/>
    </row>
    <row r="27" spans="1:7" x14ac:dyDescent="0.2">
      <c r="A27" s="38">
        <v>54199</v>
      </c>
      <c r="B27" s="37" t="s">
        <v>2</v>
      </c>
      <c r="C27" s="44">
        <v>3</v>
      </c>
      <c r="D27" s="44" t="s">
        <v>41</v>
      </c>
      <c r="E27" s="39">
        <v>749.5</v>
      </c>
      <c r="G27" s="43"/>
    </row>
    <row r="28" spans="1:7" x14ac:dyDescent="0.2">
      <c r="A28" s="38">
        <v>54199</v>
      </c>
      <c r="B28" s="37" t="s">
        <v>2</v>
      </c>
      <c r="C28" s="44">
        <v>3</v>
      </c>
      <c r="D28" s="44" t="s">
        <v>42</v>
      </c>
      <c r="E28" s="39">
        <v>344.57</v>
      </c>
      <c r="G28" s="43"/>
    </row>
    <row r="29" spans="1:7" x14ac:dyDescent="0.2">
      <c r="A29" s="38">
        <v>54199</v>
      </c>
      <c r="B29" s="37" t="s">
        <v>2</v>
      </c>
      <c r="C29" s="44">
        <v>3</v>
      </c>
      <c r="D29" s="44" t="s">
        <v>44</v>
      </c>
      <c r="E29" s="39">
        <v>405.93</v>
      </c>
      <c r="G29" s="43"/>
    </row>
    <row r="30" spans="1:7" x14ac:dyDescent="0.2">
      <c r="A30" s="38">
        <v>54599</v>
      </c>
      <c r="B30" s="37" t="s">
        <v>11</v>
      </c>
      <c r="C30" s="44">
        <v>5</v>
      </c>
      <c r="D30" s="44" t="s">
        <v>42</v>
      </c>
      <c r="E30" s="39">
        <v>3000</v>
      </c>
      <c r="G30" s="43"/>
    </row>
    <row r="31" spans="1:7" x14ac:dyDescent="0.2">
      <c r="A31" s="38">
        <v>54599</v>
      </c>
      <c r="B31" s="37" t="s">
        <v>11</v>
      </c>
      <c r="C31" s="44">
        <v>5</v>
      </c>
      <c r="D31" s="44" t="s">
        <v>45</v>
      </c>
      <c r="E31" s="39">
        <v>360.8</v>
      </c>
      <c r="G31" s="43"/>
    </row>
    <row r="32" spans="1:7" x14ac:dyDescent="0.2">
      <c r="A32" s="38">
        <v>54314</v>
      </c>
      <c r="B32" s="37" t="s">
        <v>12</v>
      </c>
      <c r="C32" s="44">
        <v>7</v>
      </c>
      <c r="D32" s="44" t="s">
        <v>42</v>
      </c>
      <c r="E32" s="39">
        <v>790</v>
      </c>
      <c r="G32" s="43"/>
    </row>
    <row r="33" spans="1:7" ht="15" x14ac:dyDescent="0.25">
      <c r="A33" s="175" t="s">
        <v>34</v>
      </c>
      <c r="B33" s="175"/>
      <c r="C33" s="175"/>
      <c r="D33" s="91"/>
      <c r="E33" s="40">
        <f>SUM(E26:E32)</f>
        <v>6650.8</v>
      </c>
      <c r="G33" s="36"/>
    </row>
    <row r="34" spans="1:7" ht="12.75" customHeight="1" x14ac:dyDescent="0.25">
      <c r="A34" s="45"/>
      <c r="B34" s="45"/>
      <c r="G34" s="36"/>
    </row>
    <row r="35" spans="1:7" ht="15" x14ac:dyDescent="0.2">
      <c r="A35" s="158" t="s">
        <v>23</v>
      </c>
      <c r="B35" s="158"/>
      <c r="C35" s="158"/>
      <c r="D35" s="158"/>
      <c r="E35" s="158"/>
    </row>
    <row r="36" spans="1:7" ht="21.75" customHeight="1" x14ac:dyDescent="0.2">
      <c r="A36" s="84"/>
      <c r="B36" s="84"/>
      <c r="C36" s="84"/>
      <c r="D36" s="90"/>
      <c r="E36" s="84"/>
    </row>
    <row r="37" spans="1:7" ht="18.75" x14ac:dyDescent="0.3">
      <c r="A37" s="46"/>
      <c r="B37" s="47"/>
      <c r="C37" s="47"/>
      <c r="D37" s="47"/>
      <c r="E37" s="47"/>
    </row>
    <row r="38" spans="1:7" ht="18" x14ac:dyDescent="0.25">
      <c r="A38" s="48"/>
      <c r="B38" s="49"/>
      <c r="C38" s="49"/>
      <c r="D38" s="49"/>
      <c r="E38" s="49"/>
    </row>
    <row r="39" spans="1:7" ht="18" x14ac:dyDescent="0.25">
      <c r="A39" s="48"/>
      <c r="B39" s="49"/>
      <c r="C39" s="49"/>
      <c r="D39" s="49"/>
      <c r="E39" s="49"/>
    </row>
    <row r="40" spans="1:7" ht="18" x14ac:dyDescent="0.25">
      <c r="A40" s="48"/>
      <c r="B40" s="49"/>
      <c r="C40" s="49"/>
      <c r="D40" s="49"/>
      <c r="E40" s="49"/>
    </row>
    <row r="41" spans="1:7" ht="18" x14ac:dyDescent="0.25">
      <c r="A41" s="45"/>
      <c r="B41" s="45"/>
    </row>
    <row r="42" spans="1:7" x14ac:dyDescent="0.2">
      <c r="A42" s="43"/>
      <c r="B42" s="50"/>
      <c r="C42" s="159"/>
      <c r="D42" s="159"/>
      <c r="E42" s="159"/>
    </row>
    <row r="43" spans="1:7" s="52" customFormat="1" x14ac:dyDescent="0.2">
      <c r="A43" s="43"/>
      <c r="B43" s="50"/>
      <c r="C43" s="51"/>
      <c r="D43" s="51"/>
      <c r="E43" s="51"/>
      <c r="F43" s="59"/>
    </row>
    <row r="44" spans="1:7" s="52" customFormat="1" x14ac:dyDescent="0.2">
      <c r="A44" s="43"/>
      <c r="B44" s="43"/>
      <c r="C44" s="51"/>
      <c r="D44" s="51"/>
      <c r="E44" s="51"/>
      <c r="F44" s="59"/>
    </row>
    <row r="45" spans="1:7" s="52" customFormat="1" ht="12" x14ac:dyDescent="0.2">
      <c r="A45" s="53"/>
      <c r="B45" s="54"/>
      <c r="C45" s="51"/>
      <c r="D45" s="51"/>
      <c r="E45" s="51"/>
      <c r="F45" s="59"/>
    </row>
    <row r="46" spans="1:7" s="52" customFormat="1" ht="12" x14ac:dyDescent="0.2">
      <c r="A46" s="53"/>
      <c r="B46" s="54"/>
      <c r="C46" s="51"/>
      <c r="D46" s="51"/>
      <c r="E46" s="51"/>
      <c r="F46" s="59"/>
    </row>
    <row r="47" spans="1:7" x14ac:dyDescent="0.2">
      <c r="A47" s="55"/>
      <c r="B47" s="56"/>
      <c r="C47" s="57"/>
      <c r="D47" s="57"/>
      <c r="E47" s="51"/>
    </row>
    <row r="48" spans="1:7" x14ac:dyDescent="0.2">
      <c r="A48" s="53"/>
      <c r="B48" s="56"/>
      <c r="C48" s="57"/>
      <c r="D48" s="57"/>
      <c r="E48" s="51"/>
    </row>
    <row r="49" spans="1:5" x14ac:dyDescent="0.2">
      <c r="A49" s="43"/>
      <c r="B49" s="43"/>
      <c r="C49" s="51"/>
      <c r="D49" s="51"/>
      <c r="E49" s="51"/>
    </row>
    <row r="50" spans="1:5" x14ac:dyDescent="0.2">
      <c r="C50" s="31"/>
      <c r="D50" s="31"/>
      <c r="E50" s="31"/>
    </row>
    <row r="51" spans="1:5" x14ac:dyDescent="0.2">
      <c r="C51" s="31"/>
      <c r="D51" s="31"/>
      <c r="E51" s="31"/>
    </row>
    <row r="52" spans="1:5" x14ac:dyDescent="0.2">
      <c r="C52" s="58"/>
      <c r="D52" s="58"/>
      <c r="E52" s="59"/>
    </row>
    <row r="53" spans="1:5" x14ac:dyDescent="0.2">
      <c r="C53" s="58"/>
      <c r="D53" s="58"/>
      <c r="E53" s="59"/>
    </row>
    <row r="54" spans="1:5" x14ac:dyDescent="0.2">
      <c r="C54" s="31"/>
      <c r="D54" s="31"/>
      <c r="E54" s="31"/>
    </row>
    <row r="60" spans="1:5" x14ac:dyDescent="0.2">
      <c r="C60" s="60"/>
      <c r="D60" s="60"/>
      <c r="E60" s="60"/>
    </row>
    <row r="61" spans="1:5" x14ac:dyDescent="0.2">
      <c r="B61" s="60"/>
      <c r="C61" s="60"/>
      <c r="D61" s="60"/>
      <c r="E61" s="60"/>
    </row>
    <row r="62" spans="1:5" x14ac:dyDescent="0.2">
      <c r="B62" s="60"/>
      <c r="C62" s="60"/>
      <c r="D62" s="60"/>
      <c r="E62" s="60"/>
    </row>
    <row r="63" spans="1:5" x14ac:dyDescent="0.2">
      <c r="B63" s="60"/>
      <c r="C63" s="31"/>
      <c r="D63" s="31"/>
      <c r="E63" s="31"/>
    </row>
    <row r="64" spans="1:5" x14ac:dyDescent="0.2">
      <c r="B64" s="31"/>
    </row>
  </sheetData>
  <mergeCells count="11">
    <mergeCell ref="A6:E6"/>
    <mergeCell ref="A7:E7"/>
    <mergeCell ref="A8:E8"/>
    <mergeCell ref="A35:E35"/>
    <mergeCell ref="C42:E42"/>
    <mergeCell ref="A12:E12"/>
    <mergeCell ref="A14:E14"/>
    <mergeCell ref="A16:E16"/>
    <mergeCell ref="A22:C22"/>
    <mergeCell ref="A24:E24"/>
    <mergeCell ref="A33:C33"/>
  </mergeCells>
  <pageMargins left="0.91" right="0.47" top="0.81" bottom="0.3" header="0" footer="0"/>
  <pageSetup scale="90" orientation="portrait" r:id="rId1"/>
  <headerFooter alignWithMargins="0"/>
  <rowBreaks count="1" manualBreakCount="1">
    <brk id="49" max="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E61"/>
  <sheetViews>
    <sheetView showGridLines="0" topLeftCell="A16" zoomScaleNormal="100" zoomScaleSheetLayoutView="100" workbookViewId="0">
      <selection activeCell="A8" sqref="A8:D8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3" width="11.140625" style="32" customWidth="1"/>
    <col min="4" max="4" width="18.7109375" style="32" customWidth="1"/>
    <col min="5" max="5" width="5" style="32" customWidth="1"/>
    <col min="6" max="240" width="11.42578125" style="32"/>
    <col min="241" max="241" width="14.7109375" style="32" customWidth="1"/>
    <col min="242" max="242" width="51.140625" style="32" customWidth="1"/>
    <col min="243" max="243" width="11.140625" style="32" customWidth="1"/>
    <col min="244" max="244" width="18.7109375" style="32" customWidth="1"/>
    <col min="245" max="496" width="11.42578125" style="32"/>
    <col min="497" max="497" width="14.7109375" style="32" customWidth="1"/>
    <col min="498" max="498" width="51.140625" style="32" customWidth="1"/>
    <col min="499" max="499" width="11.140625" style="32" customWidth="1"/>
    <col min="500" max="500" width="18.7109375" style="32" customWidth="1"/>
    <col min="501" max="752" width="11.42578125" style="32"/>
    <col min="753" max="753" width="14.7109375" style="32" customWidth="1"/>
    <col min="754" max="754" width="51.140625" style="32" customWidth="1"/>
    <col min="755" max="755" width="11.140625" style="32" customWidth="1"/>
    <col min="756" max="756" width="18.7109375" style="32" customWidth="1"/>
    <col min="757" max="1008" width="11.42578125" style="32"/>
    <col min="1009" max="1009" width="14.7109375" style="32" customWidth="1"/>
    <col min="1010" max="1010" width="51.140625" style="32" customWidth="1"/>
    <col min="1011" max="1011" width="11.140625" style="32" customWidth="1"/>
    <col min="1012" max="1012" width="18.7109375" style="32" customWidth="1"/>
    <col min="1013" max="1264" width="11.42578125" style="32"/>
    <col min="1265" max="1265" width="14.7109375" style="32" customWidth="1"/>
    <col min="1266" max="1266" width="51.140625" style="32" customWidth="1"/>
    <col min="1267" max="1267" width="11.140625" style="32" customWidth="1"/>
    <col min="1268" max="1268" width="18.7109375" style="32" customWidth="1"/>
    <col min="1269" max="1520" width="11.42578125" style="32"/>
    <col min="1521" max="1521" width="14.7109375" style="32" customWidth="1"/>
    <col min="1522" max="1522" width="51.140625" style="32" customWidth="1"/>
    <col min="1523" max="1523" width="11.140625" style="32" customWidth="1"/>
    <col min="1524" max="1524" width="18.7109375" style="32" customWidth="1"/>
    <col min="1525" max="1776" width="11.42578125" style="32"/>
    <col min="1777" max="1777" width="14.7109375" style="32" customWidth="1"/>
    <col min="1778" max="1778" width="51.140625" style="32" customWidth="1"/>
    <col min="1779" max="1779" width="11.140625" style="32" customWidth="1"/>
    <col min="1780" max="1780" width="18.7109375" style="32" customWidth="1"/>
    <col min="1781" max="2032" width="11.42578125" style="32"/>
    <col min="2033" max="2033" width="14.7109375" style="32" customWidth="1"/>
    <col min="2034" max="2034" width="51.140625" style="32" customWidth="1"/>
    <col min="2035" max="2035" width="11.140625" style="32" customWidth="1"/>
    <col min="2036" max="2036" width="18.7109375" style="32" customWidth="1"/>
    <col min="2037" max="2288" width="11.42578125" style="32"/>
    <col min="2289" max="2289" width="14.7109375" style="32" customWidth="1"/>
    <col min="2290" max="2290" width="51.140625" style="32" customWidth="1"/>
    <col min="2291" max="2291" width="11.140625" style="32" customWidth="1"/>
    <col min="2292" max="2292" width="18.7109375" style="32" customWidth="1"/>
    <col min="2293" max="2544" width="11.42578125" style="32"/>
    <col min="2545" max="2545" width="14.7109375" style="32" customWidth="1"/>
    <col min="2546" max="2546" width="51.140625" style="32" customWidth="1"/>
    <col min="2547" max="2547" width="11.140625" style="32" customWidth="1"/>
    <col min="2548" max="2548" width="18.7109375" style="32" customWidth="1"/>
    <col min="2549" max="2800" width="11.42578125" style="32"/>
    <col min="2801" max="2801" width="14.7109375" style="32" customWidth="1"/>
    <col min="2802" max="2802" width="51.140625" style="32" customWidth="1"/>
    <col min="2803" max="2803" width="11.140625" style="32" customWidth="1"/>
    <col min="2804" max="2804" width="18.7109375" style="32" customWidth="1"/>
    <col min="2805" max="3056" width="11.42578125" style="32"/>
    <col min="3057" max="3057" width="14.7109375" style="32" customWidth="1"/>
    <col min="3058" max="3058" width="51.140625" style="32" customWidth="1"/>
    <col min="3059" max="3059" width="11.140625" style="32" customWidth="1"/>
    <col min="3060" max="3060" width="18.7109375" style="32" customWidth="1"/>
    <col min="3061" max="3312" width="11.42578125" style="32"/>
    <col min="3313" max="3313" width="14.7109375" style="32" customWidth="1"/>
    <col min="3314" max="3314" width="51.140625" style="32" customWidth="1"/>
    <col min="3315" max="3315" width="11.140625" style="32" customWidth="1"/>
    <col min="3316" max="3316" width="18.7109375" style="32" customWidth="1"/>
    <col min="3317" max="3568" width="11.42578125" style="32"/>
    <col min="3569" max="3569" width="14.7109375" style="32" customWidth="1"/>
    <col min="3570" max="3570" width="51.140625" style="32" customWidth="1"/>
    <col min="3571" max="3571" width="11.140625" style="32" customWidth="1"/>
    <col min="3572" max="3572" width="18.7109375" style="32" customWidth="1"/>
    <col min="3573" max="3824" width="11.42578125" style="32"/>
    <col min="3825" max="3825" width="14.7109375" style="32" customWidth="1"/>
    <col min="3826" max="3826" width="51.140625" style="32" customWidth="1"/>
    <col min="3827" max="3827" width="11.140625" style="32" customWidth="1"/>
    <col min="3828" max="3828" width="18.7109375" style="32" customWidth="1"/>
    <col min="3829" max="4080" width="11.42578125" style="32"/>
    <col min="4081" max="4081" width="14.7109375" style="32" customWidth="1"/>
    <col min="4082" max="4082" width="51.140625" style="32" customWidth="1"/>
    <col min="4083" max="4083" width="11.140625" style="32" customWidth="1"/>
    <col min="4084" max="4084" width="18.7109375" style="32" customWidth="1"/>
    <col min="4085" max="4336" width="11.42578125" style="32"/>
    <col min="4337" max="4337" width="14.7109375" style="32" customWidth="1"/>
    <col min="4338" max="4338" width="51.140625" style="32" customWidth="1"/>
    <col min="4339" max="4339" width="11.140625" style="32" customWidth="1"/>
    <col min="4340" max="4340" width="18.7109375" style="32" customWidth="1"/>
    <col min="4341" max="4592" width="11.42578125" style="32"/>
    <col min="4593" max="4593" width="14.7109375" style="32" customWidth="1"/>
    <col min="4594" max="4594" width="51.140625" style="32" customWidth="1"/>
    <col min="4595" max="4595" width="11.140625" style="32" customWidth="1"/>
    <col min="4596" max="4596" width="18.7109375" style="32" customWidth="1"/>
    <col min="4597" max="4848" width="11.42578125" style="32"/>
    <col min="4849" max="4849" width="14.7109375" style="32" customWidth="1"/>
    <col min="4850" max="4850" width="51.140625" style="32" customWidth="1"/>
    <col min="4851" max="4851" width="11.140625" style="32" customWidth="1"/>
    <col min="4852" max="4852" width="18.7109375" style="32" customWidth="1"/>
    <col min="4853" max="5104" width="11.42578125" style="32"/>
    <col min="5105" max="5105" width="14.7109375" style="32" customWidth="1"/>
    <col min="5106" max="5106" width="51.140625" style="32" customWidth="1"/>
    <col min="5107" max="5107" width="11.140625" style="32" customWidth="1"/>
    <col min="5108" max="5108" width="18.7109375" style="32" customWidth="1"/>
    <col min="5109" max="5360" width="11.42578125" style="32"/>
    <col min="5361" max="5361" width="14.7109375" style="32" customWidth="1"/>
    <col min="5362" max="5362" width="51.140625" style="32" customWidth="1"/>
    <col min="5363" max="5363" width="11.140625" style="32" customWidth="1"/>
    <col min="5364" max="5364" width="18.7109375" style="32" customWidth="1"/>
    <col min="5365" max="5616" width="11.42578125" style="32"/>
    <col min="5617" max="5617" width="14.7109375" style="32" customWidth="1"/>
    <col min="5618" max="5618" width="51.140625" style="32" customWidth="1"/>
    <col min="5619" max="5619" width="11.140625" style="32" customWidth="1"/>
    <col min="5620" max="5620" width="18.7109375" style="32" customWidth="1"/>
    <col min="5621" max="5872" width="11.42578125" style="32"/>
    <col min="5873" max="5873" width="14.7109375" style="32" customWidth="1"/>
    <col min="5874" max="5874" width="51.140625" style="32" customWidth="1"/>
    <col min="5875" max="5875" width="11.140625" style="32" customWidth="1"/>
    <col min="5876" max="5876" width="18.7109375" style="32" customWidth="1"/>
    <col min="5877" max="6128" width="11.42578125" style="32"/>
    <col min="6129" max="6129" width="14.7109375" style="32" customWidth="1"/>
    <col min="6130" max="6130" width="51.140625" style="32" customWidth="1"/>
    <col min="6131" max="6131" width="11.140625" style="32" customWidth="1"/>
    <col min="6132" max="6132" width="18.7109375" style="32" customWidth="1"/>
    <col min="6133" max="6384" width="11.42578125" style="32"/>
    <col min="6385" max="6385" width="14.7109375" style="32" customWidth="1"/>
    <col min="6386" max="6386" width="51.140625" style="32" customWidth="1"/>
    <col min="6387" max="6387" width="11.140625" style="32" customWidth="1"/>
    <col min="6388" max="6388" width="18.7109375" style="32" customWidth="1"/>
    <col min="6389" max="6640" width="11.42578125" style="32"/>
    <col min="6641" max="6641" width="14.7109375" style="32" customWidth="1"/>
    <col min="6642" max="6642" width="51.140625" style="32" customWidth="1"/>
    <col min="6643" max="6643" width="11.140625" style="32" customWidth="1"/>
    <col min="6644" max="6644" width="18.7109375" style="32" customWidth="1"/>
    <col min="6645" max="6896" width="11.42578125" style="32"/>
    <col min="6897" max="6897" width="14.7109375" style="32" customWidth="1"/>
    <col min="6898" max="6898" width="51.140625" style="32" customWidth="1"/>
    <col min="6899" max="6899" width="11.140625" style="32" customWidth="1"/>
    <col min="6900" max="6900" width="18.7109375" style="32" customWidth="1"/>
    <col min="6901" max="7152" width="11.42578125" style="32"/>
    <col min="7153" max="7153" width="14.7109375" style="32" customWidth="1"/>
    <col min="7154" max="7154" width="51.140625" style="32" customWidth="1"/>
    <col min="7155" max="7155" width="11.140625" style="32" customWidth="1"/>
    <col min="7156" max="7156" width="18.7109375" style="32" customWidth="1"/>
    <col min="7157" max="7408" width="11.42578125" style="32"/>
    <col min="7409" max="7409" width="14.7109375" style="32" customWidth="1"/>
    <col min="7410" max="7410" width="51.140625" style="32" customWidth="1"/>
    <col min="7411" max="7411" width="11.140625" style="32" customWidth="1"/>
    <col min="7412" max="7412" width="18.7109375" style="32" customWidth="1"/>
    <col min="7413" max="7664" width="11.42578125" style="32"/>
    <col min="7665" max="7665" width="14.7109375" style="32" customWidth="1"/>
    <col min="7666" max="7666" width="51.140625" style="32" customWidth="1"/>
    <col min="7667" max="7667" width="11.140625" style="32" customWidth="1"/>
    <col min="7668" max="7668" width="18.7109375" style="32" customWidth="1"/>
    <col min="7669" max="7920" width="11.42578125" style="32"/>
    <col min="7921" max="7921" width="14.7109375" style="32" customWidth="1"/>
    <col min="7922" max="7922" width="51.140625" style="32" customWidth="1"/>
    <col min="7923" max="7923" width="11.140625" style="32" customWidth="1"/>
    <col min="7924" max="7924" width="18.7109375" style="32" customWidth="1"/>
    <col min="7925" max="8176" width="11.42578125" style="32"/>
    <col min="8177" max="8177" width="14.7109375" style="32" customWidth="1"/>
    <col min="8178" max="8178" width="51.140625" style="32" customWidth="1"/>
    <col min="8179" max="8179" width="11.140625" style="32" customWidth="1"/>
    <col min="8180" max="8180" width="18.7109375" style="32" customWidth="1"/>
    <col min="8181" max="8432" width="11.42578125" style="32"/>
    <col min="8433" max="8433" width="14.7109375" style="32" customWidth="1"/>
    <col min="8434" max="8434" width="51.140625" style="32" customWidth="1"/>
    <col min="8435" max="8435" width="11.140625" style="32" customWidth="1"/>
    <col min="8436" max="8436" width="18.7109375" style="32" customWidth="1"/>
    <col min="8437" max="8688" width="11.42578125" style="32"/>
    <col min="8689" max="8689" width="14.7109375" style="32" customWidth="1"/>
    <col min="8690" max="8690" width="51.140625" style="32" customWidth="1"/>
    <col min="8691" max="8691" width="11.140625" style="32" customWidth="1"/>
    <col min="8692" max="8692" width="18.7109375" style="32" customWidth="1"/>
    <col min="8693" max="8944" width="11.42578125" style="32"/>
    <col min="8945" max="8945" width="14.7109375" style="32" customWidth="1"/>
    <col min="8946" max="8946" width="51.140625" style="32" customWidth="1"/>
    <col min="8947" max="8947" width="11.140625" style="32" customWidth="1"/>
    <col min="8948" max="8948" width="18.7109375" style="32" customWidth="1"/>
    <col min="8949" max="9200" width="11.42578125" style="32"/>
    <col min="9201" max="9201" width="14.7109375" style="32" customWidth="1"/>
    <col min="9202" max="9202" width="51.140625" style="32" customWidth="1"/>
    <col min="9203" max="9203" width="11.140625" style="32" customWidth="1"/>
    <col min="9204" max="9204" width="18.7109375" style="32" customWidth="1"/>
    <col min="9205" max="9456" width="11.42578125" style="32"/>
    <col min="9457" max="9457" width="14.7109375" style="32" customWidth="1"/>
    <col min="9458" max="9458" width="51.140625" style="32" customWidth="1"/>
    <col min="9459" max="9459" width="11.140625" style="32" customWidth="1"/>
    <col min="9460" max="9460" width="18.7109375" style="32" customWidth="1"/>
    <col min="9461" max="9712" width="11.42578125" style="32"/>
    <col min="9713" max="9713" width="14.7109375" style="32" customWidth="1"/>
    <col min="9714" max="9714" width="51.140625" style="32" customWidth="1"/>
    <col min="9715" max="9715" width="11.140625" style="32" customWidth="1"/>
    <col min="9716" max="9716" width="18.7109375" style="32" customWidth="1"/>
    <col min="9717" max="9968" width="11.42578125" style="32"/>
    <col min="9969" max="9969" width="14.7109375" style="32" customWidth="1"/>
    <col min="9970" max="9970" width="51.140625" style="32" customWidth="1"/>
    <col min="9971" max="9971" width="11.140625" style="32" customWidth="1"/>
    <col min="9972" max="9972" width="18.7109375" style="32" customWidth="1"/>
    <col min="9973" max="10224" width="11.42578125" style="32"/>
    <col min="10225" max="10225" width="14.7109375" style="32" customWidth="1"/>
    <col min="10226" max="10226" width="51.140625" style="32" customWidth="1"/>
    <col min="10227" max="10227" width="11.140625" style="32" customWidth="1"/>
    <col min="10228" max="10228" width="18.7109375" style="32" customWidth="1"/>
    <col min="10229" max="10480" width="11.42578125" style="32"/>
    <col min="10481" max="10481" width="14.7109375" style="32" customWidth="1"/>
    <col min="10482" max="10482" width="51.140625" style="32" customWidth="1"/>
    <col min="10483" max="10483" width="11.140625" style="32" customWidth="1"/>
    <col min="10484" max="10484" width="18.7109375" style="32" customWidth="1"/>
    <col min="10485" max="10736" width="11.42578125" style="32"/>
    <col min="10737" max="10737" width="14.7109375" style="32" customWidth="1"/>
    <col min="10738" max="10738" width="51.140625" style="32" customWidth="1"/>
    <col min="10739" max="10739" width="11.140625" style="32" customWidth="1"/>
    <col min="10740" max="10740" width="18.7109375" style="32" customWidth="1"/>
    <col min="10741" max="10992" width="11.42578125" style="32"/>
    <col min="10993" max="10993" width="14.7109375" style="32" customWidth="1"/>
    <col min="10994" max="10994" width="51.140625" style="32" customWidth="1"/>
    <col min="10995" max="10995" width="11.140625" style="32" customWidth="1"/>
    <col min="10996" max="10996" width="18.7109375" style="32" customWidth="1"/>
    <col min="10997" max="11248" width="11.42578125" style="32"/>
    <col min="11249" max="11249" width="14.7109375" style="32" customWidth="1"/>
    <col min="11250" max="11250" width="51.140625" style="32" customWidth="1"/>
    <col min="11251" max="11251" width="11.140625" style="32" customWidth="1"/>
    <col min="11252" max="11252" width="18.7109375" style="32" customWidth="1"/>
    <col min="11253" max="11504" width="11.42578125" style="32"/>
    <col min="11505" max="11505" width="14.7109375" style="32" customWidth="1"/>
    <col min="11506" max="11506" width="51.140625" style="32" customWidth="1"/>
    <col min="11507" max="11507" width="11.140625" style="32" customWidth="1"/>
    <col min="11508" max="11508" width="18.7109375" style="32" customWidth="1"/>
    <col min="11509" max="11760" width="11.42578125" style="32"/>
    <col min="11761" max="11761" width="14.7109375" style="32" customWidth="1"/>
    <col min="11762" max="11762" width="51.140625" style="32" customWidth="1"/>
    <col min="11763" max="11763" width="11.140625" style="32" customWidth="1"/>
    <col min="11764" max="11764" width="18.7109375" style="32" customWidth="1"/>
    <col min="11765" max="12016" width="11.42578125" style="32"/>
    <col min="12017" max="12017" width="14.7109375" style="32" customWidth="1"/>
    <col min="12018" max="12018" width="51.140625" style="32" customWidth="1"/>
    <col min="12019" max="12019" width="11.140625" style="32" customWidth="1"/>
    <col min="12020" max="12020" width="18.7109375" style="32" customWidth="1"/>
    <col min="12021" max="12272" width="11.42578125" style="32"/>
    <col min="12273" max="12273" width="14.7109375" style="32" customWidth="1"/>
    <col min="12274" max="12274" width="51.140625" style="32" customWidth="1"/>
    <col min="12275" max="12275" width="11.140625" style="32" customWidth="1"/>
    <col min="12276" max="12276" width="18.7109375" style="32" customWidth="1"/>
    <col min="12277" max="12528" width="11.42578125" style="32"/>
    <col min="12529" max="12529" width="14.7109375" style="32" customWidth="1"/>
    <col min="12530" max="12530" width="51.140625" style="32" customWidth="1"/>
    <col min="12531" max="12531" width="11.140625" style="32" customWidth="1"/>
    <col min="12532" max="12532" width="18.7109375" style="32" customWidth="1"/>
    <col min="12533" max="12784" width="11.42578125" style="32"/>
    <col min="12785" max="12785" width="14.7109375" style="32" customWidth="1"/>
    <col min="12786" max="12786" width="51.140625" style="32" customWidth="1"/>
    <col min="12787" max="12787" width="11.140625" style="32" customWidth="1"/>
    <col min="12788" max="12788" width="18.7109375" style="32" customWidth="1"/>
    <col min="12789" max="13040" width="11.42578125" style="32"/>
    <col min="13041" max="13041" width="14.7109375" style="32" customWidth="1"/>
    <col min="13042" max="13042" width="51.140625" style="32" customWidth="1"/>
    <col min="13043" max="13043" width="11.140625" style="32" customWidth="1"/>
    <col min="13044" max="13044" width="18.7109375" style="32" customWidth="1"/>
    <col min="13045" max="13296" width="11.42578125" style="32"/>
    <col min="13297" max="13297" width="14.7109375" style="32" customWidth="1"/>
    <col min="13298" max="13298" width="51.140625" style="32" customWidth="1"/>
    <col min="13299" max="13299" width="11.140625" style="32" customWidth="1"/>
    <col min="13300" max="13300" width="18.7109375" style="32" customWidth="1"/>
    <col min="13301" max="13552" width="11.42578125" style="32"/>
    <col min="13553" max="13553" width="14.7109375" style="32" customWidth="1"/>
    <col min="13554" max="13554" width="51.140625" style="32" customWidth="1"/>
    <col min="13555" max="13555" width="11.140625" style="32" customWidth="1"/>
    <col min="13556" max="13556" width="18.7109375" style="32" customWidth="1"/>
    <col min="13557" max="13808" width="11.42578125" style="32"/>
    <col min="13809" max="13809" width="14.7109375" style="32" customWidth="1"/>
    <col min="13810" max="13810" width="51.140625" style="32" customWidth="1"/>
    <col min="13811" max="13811" width="11.140625" style="32" customWidth="1"/>
    <col min="13812" max="13812" width="18.7109375" style="32" customWidth="1"/>
    <col min="13813" max="14064" width="11.42578125" style="32"/>
    <col min="14065" max="14065" width="14.7109375" style="32" customWidth="1"/>
    <col min="14066" max="14066" width="51.140625" style="32" customWidth="1"/>
    <col min="14067" max="14067" width="11.140625" style="32" customWidth="1"/>
    <col min="14068" max="14068" width="18.7109375" style="32" customWidth="1"/>
    <col min="14069" max="14320" width="11.42578125" style="32"/>
    <col min="14321" max="14321" width="14.7109375" style="32" customWidth="1"/>
    <col min="14322" max="14322" width="51.140625" style="32" customWidth="1"/>
    <col min="14323" max="14323" width="11.140625" style="32" customWidth="1"/>
    <col min="14324" max="14324" width="18.7109375" style="32" customWidth="1"/>
    <col min="14325" max="14576" width="11.42578125" style="32"/>
    <col min="14577" max="14577" width="14.7109375" style="32" customWidth="1"/>
    <col min="14578" max="14578" width="51.140625" style="32" customWidth="1"/>
    <col min="14579" max="14579" width="11.140625" style="32" customWidth="1"/>
    <col min="14580" max="14580" width="18.7109375" style="32" customWidth="1"/>
    <col min="14581" max="14832" width="11.42578125" style="32"/>
    <col min="14833" max="14833" width="14.7109375" style="32" customWidth="1"/>
    <col min="14834" max="14834" width="51.140625" style="32" customWidth="1"/>
    <col min="14835" max="14835" width="11.140625" style="32" customWidth="1"/>
    <col min="14836" max="14836" width="18.7109375" style="32" customWidth="1"/>
    <col min="14837" max="15088" width="11.42578125" style="32"/>
    <col min="15089" max="15089" width="14.7109375" style="32" customWidth="1"/>
    <col min="15090" max="15090" width="51.140625" style="32" customWidth="1"/>
    <col min="15091" max="15091" width="11.140625" style="32" customWidth="1"/>
    <col min="15092" max="15092" width="18.7109375" style="32" customWidth="1"/>
    <col min="15093" max="15344" width="11.42578125" style="32"/>
    <col min="15345" max="15345" width="14.7109375" style="32" customWidth="1"/>
    <col min="15346" max="15346" width="51.140625" style="32" customWidth="1"/>
    <col min="15347" max="15347" width="11.140625" style="32" customWidth="1"/>
    <col min="15348" max="15348" width="18.7109375" style="32" customWidth="1"/>
    <col min="15349" max="15600" width="11.42578125" style="32"/>
    <col min="15601" max="15601" width="14.7109375" style="32" customWidth="1"/>
    <col min="15602" max="15602" width="51.140625" style="32" customWidth="1"/>
    <col min="15603" max="15603" width="11.140625" style="32" customWidth="1"/>
    <col min="15604" max="15604" width="18.7109375" style="32" customWidth="1"/>
    <col min="15605" max="15856" width="11.42578125" style="32"/>
    <col min="15857" max="15857" width="14.7109375" style="32" customWidth="1"/>
    <col min="15858" max="15858" width="51.140625" style="32" customWidth="1"/>
    <col min="15859" max="15859" width="11.140625" style="32" customWidth="1"/>
    <col min="15860" max="15860" width="18.7109375" style="32" customWidth="1"/>
    <col min="15861" max="16112" width="11.42578125" style="32"/>
    <col min="16113" max="16113" width="14.7109375" style="32" customWidth="1"/>
    <col min="16114" max="16114" width="51.140625" style="32" customWidth="1"/>
    <col min="16115" max="16115" width="11.140625" style="32" customWidth="1"/>
    <col min="16116" max="16116" width="18.7109375" style="32" customWidth="1"/>
    <col min="16117" max="16384" width="11.42578125" style="32"/>
  </cols>
  <sheetData>
    <row r="1" spans="1:4" x14ac:dyDescent="0.2">
      <c r="A1" s="31"/>
      <c r="B1" s="31"/>
      <c r="C1" s="31"/>
      <c r="D1" s="31"/>
    </row>
    <row r="2" spans="1:4" x14ac:dyDescent="0.2">
      <c r="A2" s="31"/>
      <c r="B2" s="31"/>
      <c r="C2" s="31"/>
      <c r="D2" s="31"/>
    </row>
    <row r="3" spans="1:4" x14ac:dyDescent="0.2">
      <c r="A3" s="31"/>
      <c r="B3" s="31"/>
      <c r="C3" s="31"/>
      <c r="D3" s="31"/>
    </row>
    <row r="4" spans="1:4" x14ac:dyDescent="0.2">
      <c r="A4" s="31"/>
      <c r="B4" s="31"/>
      <c r="C4" s="31"/>
      <c r="D4" s="31"/>
    </row>
    <row r="5" spans="1:4" ht="7.5" customHeight="1" x14ac:dyDescent="0.2">
      <c r="A5" s="31"/>
      <c r="B5" s="31"/>
      <c r="C5" s="31"/>
      <c r="D5" s="31"/>
    </row>
    <row r="6" spans="1:4" ht="19.5" customHeight="1" x14ac:dyDescent="0.25">
      <c r="A6" s="167" t="s">
        <v>89</v>
      </c>
      <c r="B6" s="167"/>
      <c r="C6" s="167"/>
      <c r="D6" s="167"/>
    </row>
    <row r="7" spans="1:4" ht="19.5" customHeight="1" x14ac:dyDescent="0.25">
      <c r="A7" s="167" t="s">
        <v>90</v>
      </c>
      <c r="B7" s="167"/>
      <c r="C7" s="167"/>
      <c r="D7" s="167"/>
    </row>
    <row r="8" spans="1:4" ht="19.5" customHeight="1" x14ac:dyDescent="0.25">
      <c r="A8" s="167" t="s">
        <v>91</v>
      </c>
      <c r="B8" s="167"/>
      <c r="C8" s="167"/>
      <c r="D8" s="167"/>
    </row>
    <row r="9" spans="1:4" ht="19.5" customHeight="1" x14ac:dyDescent="0.25">
      <c r="A9" s="168" t="s">
        <v>3</v>
      </c>
      <c r="B9" s="168"/>
      <c r="C9" s="168"/>
      <c r="D9" s="168"/>
    </row>
    <row r="10" spans="1:4" ht="19.5" customHeight="1" x14ac:dyDescent="0.25">
      <c r="A10" s="167" t="s">
        <v>7</v>
      </c>
      <c r="B10" s="167"/>
      <c r="C10" s="167"/>
      <c r="D10" s="167"/>
    </row>
    <row r="11" spans="1:4" ht="19.5" customHeight="1" x14ac:dyDescent="0.25">
      <c r="A11" s="167" t="s">
        <v>8</v>
      </c>
      <c r="B11" s="167"/>
      <c r="C11" s="167"/>
      <c r="D11" s="167"/>
    </row>
    <row r="12" spans="1:4" ht="17.25" customHeight="1" x14ac:dyDescent="0.2">
      <c r="A12" s="163" t="s">
        <v>92</v>
      </c>
      <c r="B12" s="164"/>
      <c r="C12" s="164"/>
      <c r="D12" s="164"/>
    </row>
    <row r="13" spans="1:4" ht="6.75" customHeight="1" x14ac:dyDescent="0.2"/>
    <row r="14" spans="1:4" ht="15" x14ac:dyDescent="0.25">
      <c r="A14" s="165" t="s">
        <v>4</v>
      </c>
      <c r="B14" s="165"/>
      <c r="C14" s="165"/>
      <c r="D14" s="165"/>
    </row>
    <row r="15" spans="1:4" ht="5.25" customHeight="1" x14ac:dyDescent="0.25">
      <c r="A15" s="102"/>
      <c r="B15" s="102"/>
      <c r="C15" s="33"/>
      <c r="D15" s="33"/>
    </row>
    <row r="16" spans="1:4" ht="18" customHeight="1" x14ac:dyDescent="0.25">
      <c r="A16" s="166" t="s">
        <v>9</v>
      </c>
      <c r="B16" s="166"/>
      <c r="C16" s="166"/>
      <c r="D16" s="166"/>
    </row>
    <row r="17" spans="1:5" s="64" customFormat="1" ht="26.25" customHeight="1" x14ac:dyDescent="0.2">
      <c r="A17" s="42" t="s">
        <v>5</v>
      </c>
      <c r="B17" s="35" t="s">
        <v>6</v>
      </c>
      <c r="C17" s="35" t="s">
        <v>1</v>
      </c>
      <c r="D17" s="35" t="s">
        <v>0</v>
      </c>
      <c r="E17" s="63"/>
    </row>
    <row r="18" spans="1:5" s="64" customFormat="1" ht="12" customHeight="1" x14ac:dyDescent="0.2">
      <c r="A18" s="44">
        <v>51201</v>
      </c>
      <c r="B18" s="77" t="s">
        <v>24</v>
      </c>
      <c r="C18" s="44">
        <v>13</v>
      </c>
      <c r="D18" s="78">
        <v>5905.37</v>
      </c>
      <c r="E18" s="63"/>
    </row>
    <row r="19" spans="1:5" s="64" customFormat="1" ht="12" customHeight="1" x14ac:dyDescent="0.2">
      <c r="A19" s="44">
        <v>51402</v>
      </c>
      <c r="B19" s="77" t="s">
        <v>27</v>
      </c>
      <c r="C19" s="44">
        <v>13</v>
      </c>
      <c r="D19" s="78">
        <v>211.23</v>
      </c>
      <c r="E19" s="63"/>
    </row>
    <row r="20" spans="1:5" s="64" customFormat="1" ht="12" customHeight="1" x14ac:dyDescent="0.2">
      <c r="A20" s="44">
        <v>51502</v>
      </c>
      <c r="B20" s="77" t="s">
        <v>27</v>
      </c>
      <c r="C20" s="44">
        <v>13</v>
      </c>
      <c r="D20" s="78">
        <v>461.4</v>
      </c>
      <c r="E20" s="63"/>
    </row>
    <row r="21" spans="1:5" s="64" customFormat="1" ht="12" customHeight="1" x14ac:dyDescent="0.2">
      <c r="A21" s="44">
        <v>54105</v>
      </c>
      <c r="B21" s="77" t="s">
        <v>10</v>
      </c>
      <c r="C21" s="44">
        <v>13</v>
      </c>
      <c r="D21" s="78">
        <v>687.79</v>
      </c>
      <c r="E21" s="63"/>
    </row>
    <row r="22" spans="1:5" s="64" customFormat="1" ht="12" customHeight="1" x14ac:dyDescent="0.2">
      <c r="A22" s="44">
        <v>54314</v>
      </c>
      <c r="B22" s="77" t="s">
        <v>12</v>
      </c>
      <c r="C22" s="44">
        <v>13</v>
      </c>
      <c r="D22" s="78">
        <v>3440</v>
      </c>
      <c r="E22" s="63"/>
    </row>
    <row r="23" spans="1:5" s="64" customFormat="1" ht="12" customHeight="1" x14ac:dyDescent="0.2">
      <c r="A23" s="44">
        <v>54599</v>
      </c>
      <c r="B23" s="77" t="s">
        <v>11</v>
      </c>
      <c r="C23" s="44">
        <v>13</v>
      </c>
      <c r="D23" s="78">
        <v>3393.78</v>
      </c>
      <c r="E23" s="63"/>
    </row>
    <row r="24" spans="1:5" s="64" customFormat="1" ht="12" customHeight="1" x14ac:dyDescent="0.2">
      <c r="A24" s="44">
        <v>61199</v>
      </c>
      <c r="B24" s="77" t="s">
        <v>17</v>
      </c>
      <c r="C24" s="44">
        <v>13</v>
      </c>
      <c r="D24" s="78">
        <v>8192.48</v>
      </c>
      <c r="E24" s="63"/>
    </row>
    <row r="25" spans="1:5" s="64" customFormat="1" ht="12" customHeight="1" x14ac:dyDescent="0.2">
      <c r="A25" s="44">
        <v>61403</v>
      </c>
      <c r="B25" s="77" t="s">
        <v>93</v>
      </c>
      <c r="C25" s="44">
        <v>13</v>
      </c>
      <c r="D25" s="78">
        <v>20365.95</v>
      </c>
      <c r="E25" s="63"/>
    </row>
    <row r="26" spans="1:5" ht="15" x14ac:dyDescent="0.25">
      <c r="A26" s="161" t="s">
        <v>21</v>
      </c>
      <c r="B26" s="162"/>
      <c r="C26" s="162"/>
      <c r="D26" s="40">
        <f>SUM(D18:D25)</f>
        <v>42658</v>
      </c>
    </row>
    <row r="27" spans="1:5" ht="15" x14ac:dyDescent="0.25">
      <c r="A27" s="33"/>
      <c r="B27" s="102"/>
      <c r="C27" s="33"/>
      <c r="D27" s="41"/>
    </row>
    <row r="28" spans="1:5" ht="15" x14ac:dyDescent="0.25">
      <c r="A28" s="153" t="s">
        <v>14</v>
      </c>
      <c r="B28" s="153"/>
      <c r="C28" s="153"/>
      <c r="D28" s="153"/>
    </row>
    <row r="29" spans="1:5" ht="25.5" x14ac:dyDescent="0.2">
      <c r="A29" s="29" t="s">
        <v>5</v>
      </c>
      <c r="B29" s="30" t="s">
        <v>6</v>
      </c>
      <c r="C29" s="30" t="s">
        <v>1</v>
      </c>
      <c r="D29" s="30" t="s">
        <v>0</v>
      </c>
    </row>
    <row r="30" spans="1:5" ht="12" customHeight="1" x14ac:dyDescent="0.2">
      <c r="A30" s="65">
        <v>16403</v>
      </c>
      <c r="B30" s="66" t="s">
        <v>16</v>
      </c>
      <c r="C30" s="67">
        <v>99</v>
      </c>
      <c r="D30" s="68">
        <v>42658</v>
      </c>
    </row>
    <row r="31" spans="1:5" ht="15" x14ac:dyDescent="0.25">
      <c r="A31" s="161" t="s">
        <v>15</v>
      </c>
      <c r="B31" s="162"/>
      <c r="C31" s="162"/>
      <c r="D31" s="40">
        <f>SUM(D30:D30)</f>
        <v>42658</v>
      </c>
    </row>
    <row r="32" spans="1:5" ht="9" customHeight="1" x14ac:dyDescent="0.25">
      <c r="A32" s="45"/>
      <c r="B32" s="45"/>
    </row>
    <row r="33" spans="1:4" ht="35.25" customHeight="1" x14ac:dyDescent="0.2">
      <c r="A33" s="173" t="s">
        <v>94</v>
      </c>
      <c r="B33" s="173"/>
      <c r="C33" s="173"/>
      <c r="D33" s="173"/>
    </row>
    <row r="34" spans="1:4" ht="35.25" customHeight="1" x14ac:dyDescent="0.2">
      <c r="A34" s="173"/>
      <c r="B34" s="173"/>
      <c r="C34" s="173"/>
      <c r="D34" s="173"/>
    </row>
    <row r="35" spans="1:4" ht="7.5" customHeight="1" x14ac:dyDescent="0.3">
      <c r="A35" s="46"/>
      <c r="B35" s="47"/>
      <c r="C35" s="47"/>
      <c r="D35" s="47"/>
    </row>
    <row r="36" spans="1:4" ht="18" x14ac:dyDescent="0.25">
      <c r="A36" s="48"/>
      <c r="B36" s="49"/>
      <c r="C36" s="49"/>
      <c r="D36" s="49"/>
    </row>
    <row r="37" spans="1:4" ht="18" x14ac:dyDescent="0.25">
      <c r="A37" s="48"/>
      <c r="B37" s="49"/>
      <c r="C37" s="49"/>
      <c r="D37" s="49"/>
    </row>
    <row r="38" spans="1:4" ht="18" x14ac:dyDescent="0.25">
      <c r="A38" s="48"/>
      <c r="B38" s="49"/>
      <c r="C38" s="49"/>
      <c r="D38" s="49"/>
    </row>
    <row r="39" spans="1:4" ht="18" x14ac:dyDescent="0.25">
      <c r="A39" s="45"/>
      <c r="B39" s="45"/>
    </row>
    <row r="40" spans="1:4" ht="8.25" customHeight="1" x14ac:dyDescent="0.2">
      <c r="A40" s="43"/>
      <c r="B40" s="50"/>
      <c r="C40" s="159"/>
      <c r="D40" s="159"/>
    </row>
    <row r="41" spans="1:4" s="52" customFormat="1" ht="5.25" customHeight="1" x14ac:dyDescent="0.2">
      <c r="A41" s="43"/>
      <c r="B41" s="50"/>
      <c r="C41" s="51"/>
      <c r="D41" s="51"/>
    </row>
    <row r="42" spans="1:4" s="52" customFormat="1" x14ac:dyDescent="0.2">
      <c r="A42" s="43"/>
      <c r="B42" s="43"/>
      <c r="C42" s="51"/>
      <c r="D42" s="51"/>
    </row>
    <row r="43" spans="1:4" s="52" customFormat="1" ht="12" x14ac:dyDescent="0.2">
      <c r="A43" s="53"/>
      <c r="B43" s="54"/>
      <c r="C43" s="51"/>
      <c r="D43" s="51"/>
    </row>
    <row r="44" spans="1:4" s="52" customFormat="1" ht="12" x14ac:dyDescent="0.2">
      <c r="A44" s="53"/>
      <c r="B44" s="54"/>
      <c r="C44" s="51"/>
      <c r="D44" s="51"/>
    </row>
    <row r="45" spans="1:4" x14ac:dyDescent="0.2">
      <c r="A45" s="55"/>
      <c r="B45" s="56"/>
      <c r="C45" s="57"/>
      <c r="D45" s="51"/>
    </row>
    <row r="46" spans="1:4" x14ac:dyDescent="0.2">
      <c r="A46" s="53"/>
      <c r="B46" s="56"/>
      <c r="C46" s="57"/>
      <c r="D46" s="51"/>
    </row>
    <row r="47" spans="1:4" x14ac:dyDescent="0.2">
      <c r="A47" s="43"/>
      <c r="B47" s="43"/>
      <c r="C47" s="51"/>
      <c r="D47" s="51"/>
    </row>
    <row r="48" spans="1:4" x14ac:dyDescent="0.2">
      <c r="C48" s="31"/>
      <c r="D48" s="31"/>
    </row>
    <row r="49" spans="2:4" x14ac:dyDescent="0.2">
      <c r="C49" s="58"/>
      <c r="D49" s="59"/>
    </row>
    <row r="50" spans="2:4" x14ac:dyDescent="0.2">
      <c r="C50" s="58"/>
      <c r="D50" s="59"/>
    </row>
    <row r="51" spans="2:4" x14ac:dyDescent="0.2">
      <c r="C51" s="31"/>
      <c r="D51" s="31"/>
    </row>
    <row r="57" spans="2:4" x14ac:dyDescent="0.2">
      <c r="C57" s="60"/>
      <c r="D57" s="60"/>
    </row>
    <row r="58" spans="2:4" x14ac:dyDescent="0.2">
      <c r="B58" s="60"/>
      <c r="C58" s="60"/>
      <c r="D58" s="60"/>
    </row>
    <row r="59" spans="2:4" x14ac:dyDescent="0.2">
      <c r="B59" s="60"/>
      <c r="C59" s="60"/>
      <c r="D59" s="60"/>
    </row>
    <row r="60" spans="2:4" x14ac:dyDescent="0.2">
      <c r="B60" s="60"/>
      <c r="C60" s="31"/>
      <c r="D60" s="31"/>
    </row>
    <row r="61" spans="2:4" x14ac:dyDescent="0.2">
      <c r="B61" s="31"/>
    </row>
  </sheetData>
  <mergeCells count="14">
    <mergeCell ref="A33:D34"/>
    <mergeCell ref="C40:D40"/>
    <mergeCell ref="A12:D12"/>
    <mergeCell ref="A14:D14"/>
    <mergeCell ref="A16:D16"/>
    <mergeCell ref="A26:C26"/>
    <mergeCell ref="A28:D28"/>
    <mergeCell ref="A31:C31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G69"/>
  <sheetViews>
    <sheetView showGridLines="0" view="pageBreakPreview" topLeftCell="A31" zoomScale="145" zoomScaleNormal="100" zoomScaleSheetLayoutView="145" workbookViewId="0">
      <selection activeCell="E35" sqref="E35:E37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95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96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97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48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47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04"/>
      <c r="B15" s="104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54116</v>
      </c>
      <c r="B18" s="37" t="s">
        <v>49</v>
      </c>
      <c r="C18" s="38">
        <v>1</v>
      </c>
      <c r="D18" s="38" t="s">
        <v>43</v>
      </c>
      <c r="E18" s="39">
        <v>158.75</v>
      </c>
      <c r="F18" s="85"/>
    </row>
    <row r="19" spans="1:7" ht="11.25" customHeight="1" x14ac:dyDescent="0.2">
      <c r="A19" s="38">
        <v>61102</v>
      </c>
      <c r="B19" s="37" t="s">
        <v>51</v>
      </c>
      <c r="C19" s="38">
        <v>1</v>
      </c>
      <c r="D19" s="38" t="s">
        <v>43</v>
      </c>
      <c r="E19" s="39">
        <v>151.75</v>
      </c>
      <c r="F19" s="60"/>
    </row>
    <row r="20" spans="1:7" ht="11.25" customHeight="1" x14ac:dyDescent="0.2">
      <c r="A20" s="38">
        <v>56404</v>
      </c>
      <c r="B20" s="37" t="s">
        <v>98</v>
      </c>
      <c r="C20" s="38">
        <v>5</v>
      </c>
      <c r="D20" s="38" t="s">
        <v>43</v>
      </c>
      <c r="E20" s="39">
        <v>350</v>
      </c>
      <c r="F20" s="60"/>
    </row>
    <row r="21" spans="1:7" ht="11.25" customHeight="1" x14ac:dyDescent="0.2">
      <c r="A21" s="38">
        <v>54503</v>
      </c>
      <c r="B21" s="37" t="s">
        <v>105</v>
      </c>
      <c r="C21" s="38">
        <v>8</v>
      </c>
      <c r="D21" s="38" t="s">
        <v>43</v>
      </c>
      <c r="E21" s="39">
        <v>263.64999999999998</v>
      </c>
      <c r="F21" s="60"/>
    </row>
    <row r="22" spans="1:7" ht="11.25" customHeight="1" x14ac:dyDescent="0.2">
      <c r="A22" s="38">
        <v>54503</v>
      </c>
      <c r="B22" s="37" t="s">
        <v>105</v>
      </c>
      <c r="C22" s="38">
        <v>8</v>
      </c>
      <c r="D22" s="38" t="s">
        <v>44</v>
      </c>
      <c r="E22" s="39">
        <v>2109.35</v>
      </c>
      <c r="F22" s="60"/>
    </row>
    <row r="23" spans="1:7" ht="11.25" customHeight="1" x14ac:dyDescent="0.2">
      <c r="A23" s="38">
        <v>54503</v>
      </c>
      <c r="B23" s="37" t="s">
        <v>105</v>
      </c>
      <c r="C23" s="38">
        <v>8</v>
      </c>
      <c r="D23" s="38" t="s">
        <v>45</v>
      </c>
      <c r="E23" s="39">
        <v>1582</v>
      </c>
      <c r="F23" s="60"/>
    </row>
    <row r="24" spans="1:7" ht="11.25" customHeight="1" x14ac:dyDescent="0.2">
      <c r="A24" s="38">
        <v>54503</v>
      </c>
      <c r="B24" s="37" t="s">
        <v>105</v>
      </c>
      <c r="C24" s="38">
        <v>8</v>
      </c>
      <c r="D24" s="38" t="s">
        <v>99</v>
      </c>
      <c r="E24" s="39">
        <v>1582</v>
      </c>
      <c r="F24" s="60"/>
    </row>
    <row r="25" spans="1:7" ht="11.25" customHeight="1" x14ac:dyDescent="0.2">
      <c r="A25" s="38">
        <v>54503</v>
      </c>
      <c r="B25" s="37" t="s">
        <v>105</v>
      </c>
      <c r="C25" s="38">
        <v>8</v>
      </c>
      <c r="D25" s="38" t="s">
        <v>46</v>
      </c>
      <c r="E25" s="39">
        <v>1582</v>
      </c>
      <c r="F25" s="60"/>
    </row>
    <row r="26" spans="1:7" ht="11.25" customHeight="1" x14ac:dyDescent="0.2">
      <c r="A26" s="38">
        <v>54503</v>
      </c>
      <c r="B26" s="37" t="s">
        <v>105</v>
      </c>
      <c r="C26" s="38">
        <v>8</v>
      </c>
      <c r="D26" s="38" t="s">
        <v>100</v>
      </c>
      <c r="E26" s="39">
        <v>1582</v>
      </c>
      <c r="F26" s="60"/>
    </row>
    <row r="27" spans="1:7" ht="11.25" customHeight="1" x14ac:dyDescent="0.2">
      <c r="A27" s="38">
        <v>54503</v>
      </c>
      <c r="B27" s="37" t="s">
        <v>105</v>
      </c>
      <c r="C27" s="38">
        <v>8</v>
      </c>
      <c r="D27" s="38" t="s">
        <v>101</v>
      </c>
      <c r="E27" s="39">
        <v>1582</v>
      </c>
      <c r="F27" s="60"/>
    </row>
    <row r="28" spans="1:7" ht="11.25" customHeight="1" x14ac:dyDescent="0.2">
      <c r="A28" s="38">
        <v>54503</v>
      </c>
      <c r="B28" s="37" t="s">
        <v>105</v>
      </c>
      <c r="C28" s="38">
        <v>8</v>
      </c>
      <c r="D28" s="38" t="s">
        <v>102</v>
      </c>
      <c r="E28" s="39">
        <v>1582</v>
      </c>
      <c r="F28" s="60"/>
    </row>
    <row r="29" spans="1:7" ht="11.25" customHeight="1" x14ac:dyDescent="0.2">
      <c r="A29" s="38">
        <v>54503</v>
      </c>
      <c r="B29" s="37" t="s">
        <v>105</v>
      </c>
      <c r="C29" s="38">
        <v>8</v>
      </c>
      <c r="D29" s="38" t="s">
        <v>103</v>
      </c>
      <c r="E29" s="39">
        <v>1582</v>
      </c>
      <c r="F29" s="60"/>
    </row>
    <row r="30" spans="1:7" ht="11.25" customHeight="1" x14ac:dyDescent="0.2">
      <c r="A30" s="38">
        <v>54503</v>
      </c>
      <c r="B30" s="37" t="s">
        <v>105</v>
      </c>
      <c r="C30" s="38">
        <v>8</v>
      </c>
      <c r="D30" s="38" t="s">
        <v>104</v>
      </c>
      <c r="E30" s="39">
        <v>1582</v>
      </c>
      <c r="F30" s="60"/>
    </row>
    <row r="31" spans="1:7" ht="15" x14ac:dyDescent="0.25">
      <c r="A31" s="175" t="s">
        <v>21</v>
      </c>
      <c r="B31" s="175"/>
      <c r="C31" s="175"/>
      <c r="D31" s="105"/>
      <c r="E31" s="40">
        <f>SUM(E18:E30)</f>
        <v>15689.5</v>
      </c>
      <c r="G31" s="36"/>
    </row>
    <row r="32" spans="1:7" ht="15" x14ac:dyDescent="0.25">
      <c r="A32" s="33"/>
      <c r="B32" s="104"/>
      <c r="C32" s="33"/>
      <c r="D32" s="33"/>
      <c r="E32" s="41"/>
      <c r="G32" s="36"/>
    </row>
    <row r="33" spans="1:7" ht="15" x14ac:dyDescent="0.25">
      <c r="A33" s="166" t="s">
        <v>22</v>
      </c>
      <c r="B33" s="166"/>
      <c r="C33" s="166"/>
      <c r="D33" s="166"/>
      <c r="E33" s="166"/>
      <c r="G33" s="36"/>
    </row>
    <row r="34" spans="1:7" ht="22.5" x14ac:dyDescent="0.2">
      <c r="A34" s="42" t="s">
        <v>32</v>
      </c>
      <c r="B34" s="35" t="s">
        <v>33</v>
      </c>
      <c r="C34" s="35" t="s">
        <v>1</v>
      </c>
      <c r="D34" s="35" t="s">
        <v>40</v>
      </c>
      <c r="E34" s="35" t="s">
        <v>0</v>
      </c>
      <c r="G34" s="43"/>
    </row>
    <row r="35" spans="1:7" x14ac:dyDescent="0.2">
      <c r="A35" s="38">
        <v>54599</v>
      </c>
      <c r="B35" s="37" t="s">
        <v>11</v>
      </c>
      <c r="C35" s="44">
        <v>1</v>
      </c>
      <c r="D35" s="44" t="s">
        <v>42</v>
      </c>
      <c r="E35" s="39">
        <v>310.5</v>
      </c>
      <c r="G35" s="43"/>
    </row>
    <row r="36" spans="1:7" x14ac:dyDescent="0.2">
      <c r="A36" s="38">
        <v>54599</v>
      </c>
      <c r="B36" s="37" t="s">
        <v>11</v>
      </c>
      <c r="C36" s="44">
        <v>5</v>
      </c>
      <c r="D36" s="44" t="s">
        <v>45</v>
      </c>
      <c r="E36" s="39">
        <v>350</v>
      </c>
      <c r="G36" s="43"/>
    </row>
    <row r="37" spans="1:7" x14ac:dyDescent="0.2">
      <c r="A37" s="38">
        <v>54599</v>
      </c>
      <c r="B37" s="37" t="s">
        <v>11</v>
      </c>
      <c r="C37" s="44">
        <v>8</v>
      </c>
      <c r="D37" s="44" t="s">
        <v>41</v>
      </c>
      <c r="E37" s="39">
        <v>15029</v>
      </c>
      <c r="G37" s="43"/>
    </row>
    <row r="38" spans="1:7" ht="15" x14ac:dyDescent="0.25">
      <c r="A38" s="175" t="s">
        <v>34</v>
      </c>
      <c r="B38" s="175"/>
      <c r="C38" s="175"/>
      <c r="D38" s="105"/>
      <c r="E38" s="40">
        <f>SUM(E35:E37)</f>
        <v>15689.5</v>
      </c>
      <c r="G38" s="36"/>
    </row>
    <row r="39" spans="1:7" ht="12.75" customHeight="1" x14ac:dyDescent="0.25">
      <c r="A39" s="45"/>
      <c r="B39" s="45"/>
      <c r="G39" s="36"/>
    </row>
    <row r="40" spans="1:7" ht="15" x14ac:dyDescent="0.2">
      <c r="A40" s="158" t="s">
        <v>23</v>
      </c>
      <c r="B40" s="158"/>
      <c r="C40" s="158"/>
      <c r="D40" s="158"/>
      <c r="E40" s="158"/>
    </row>
    <row r="41" spans="1:7" ht="21.75" customHeight="1" x14ac:dyDescent="0.2">
      <c r="A41" s="103"/>
      <c r="B41" s="103"/>
      <c r="C41" s="103"/>
      <c r="D41" s="103"/>
      <c r="E41" s="103"/>
    </row>
    <row r="42" spans="1:7" ht="18.75" x14ac:dyDescent="0.3">
      <c r="A42" s="46"/>
      <c r="B42" s="47"/>
      <c r="C42" s="47"/>
      <c r="D42" s="47"/>
      <c r="E42" s="47"/>
    </row>
    <row r="43" spans="1:7" ht="18" x14ac:dyDescent="0.25">
      <c r="A43" s="48"/>
      <c r="B43" s="49"/>
      <c r="C43" s="49"/>
      <c r="D43" s="49"/>
      <c r="E43" s="49"/>
    </row>
    <row r="44" spans="1:7" ht="18" x14ac:dyDescent="0.25">
      <c r="A44" s="48"/>
      <c r="B44" s="49"/>
      <c r="C44" s="49"/>
      <c r="D44" s="49"/>
      <c r="E44" s="49"/>
    </row>
    <row r="45" spans="1:7" ht="18" x14ac:dyDescent="0.25">
      <c r="A45" s="48"/>
      <c r="B45" s="49"/>
      <c r="C45" s="49"/>
      <c r="D45" s="49"/>
      <c r="E45" s="49"/>
    </row>
    <row r="46" spans="1:7" ht="18" x14ac:dyDescent="0.25">
      <c r="A46" s="45"/>
      <c r="B46" s="45"/>
    </row>
    <row r="47" spans="1:7" x14ac:dyDescent="0.2">
      <c r="A47" s="43"/>
      <c r="B47" s="50"/>
      <c r="C47" s="159"/>
      <c r="D47" s="159"/>
      <c r="E47" s="159"/>
    </row>
    <row r="48" spans="1:7" s="52" customFormat="1" x14ac:dyDescent="0.2">
      <c r="A48" s="43"/>
      <c r="B48" s="50"/>
      <c r="C48" s="51"/>
      <c r="D48" s="51"/>
      <c r="E48" s="51"/>
      <c r="F48" s="59"/>
    </row>
    <row r="49" spans="1:7" s="52" customFormat="1" x14ac:dyDescent="0.2">
      <c r="A49" s="43"/>
      <c r="B49" s="43"/>
      <c r="C49" s="51"/>
      <c r="D49" s="51"/>
      <c r="E49" s="51"/>
      <c r="F49" s="59"/>
    </row>
    <row r="50" spans="1:7" s="52" customFormat="1" ht="12" x14ac:dyDescent="0.2">
      <c r="A50" s="53"/>
      <c r="B50" s="54"/>
      <c r="C50" s="51"/>
      <c r="D50" s="51"/>
      <c r="E50" s="51"/>
      <c r="F50" s="59"/>
    </row>
    <row r="51" spans="1:7" s="52" customFormat="1" ht="12" x14ac:dyDescent="0.2">
      <c r="A51" s="53"/>
      <c r="B51" s="54"/>
      <c r="C51" s="51"/>
      <c r="D51" s="51"/>
      <c r="E51" s="51"/>
      <c r="F51" s="59"/>
    </row>
    <row r="52" spans="1:7" x14ac:dyDescent="0.2">
      <c r="A52" s="55"/>
      <c r="B52" s="56"/>
      <c r="C52" s="57"/>
      <c r="D52" s="57"/>
      <c r="E52" s="51"/>
    </row>
    <row r="53" spans="1:7" x14ac:dyDescent="0.2">
      <c r="A53" s="53"/>
      <c r="B53" s="56"/>
      <c r="C53" s="57"/>
      <c r="D53" s="57"/>
      <c r="E53" s="51"/>
    </row>
    <row r="54" spans="1:7" s="31" customFormat="1" x14ac:dyDescent="0.2">
      <c r="A54" s="43"/>
      <c r="B54" s="43"/>
      <c r="C54" s="51"/>
      <c r="D54" s="51"/>
      <c r="E54" s="51"/>
      <c r="G54" s="32"/>
    </row>
    <row r="55" spans="1:7" s="31" customFormat="1" x14ac:dyDescent="0.2">
      <c r="A55" s="32"/>
      <c r="B55" s="32"/>
      <c r="G55" s="32"/>
    </row>
    <row r="56" spans="1:7" s="31" customFormat="1" x14ac:dyDescent="0.2">
      <c r="A56" s="32"/>
      <c r="B56" s="32"/>
      <c r="G56" s="32"/>
    </row>
    <row r="57" spans="1:7" s="31" customFormat="1" x14ac:dyDescent="0.2">
      <c r="A57" s="32"/>
      <c r="B57" s="32"/>
      <c r="C57" s="58"/>
      <c r="D57" s="58"/>
      <c r="E57" s="59"/>
      <c r="G57" s="32"/>
    </row>
    <row r="58" spans="1:7" s="31" customFormat="1" x14ac:dyDescent="0.2">
      <c r="A58" s="32"/>
      <c r="B58" s="32"/>
      <c r="C58" s="58"/>
      <c r="D58" s="58"/>
      <c r="E58" s="59"/>
      <c r="G58" s="32"/>
    </row>
    <row r="59" spans="1:7" s="31" customFormat="1" x14ac:dyDescent="0.2">
      <c r="A59" s="32"/>
      <c r="B59" s="32"/>
      <c r="G59" s="32"/>
    </row>
    <row r="65" spans="1:7" s="31" customFormat="1" x14ac:dyDescent="0.2">
      <c r="A65" s="32"/>
      <c r="B65" s="32"/>
      <c r="C65" s="60"/>
      <c r="D65" s="60"/>
      <c r="E65" s="60"/>
      <c r="G65" s="32"/>
    </row>
    <row r="66" spans="1:7" s="31" customFormat="1" x14ac:dyDescent="0.2">
      <c r="A66" s="32"/>
      <c r="B66" s="60"/>
      <c r="C66" s="60"/>
      <c r="D66" s="60"/>
      <c r="E66" s="60"/>
      <c r="G66" s="32"/>
    </row>
    <row r="67" spans="1:7" s="31" customFormat="1" x14ac:dyDescent="0.2">
      <c r="A67" s="32"/>
      <c r="B67" s="60"/>
      <c r="C67" s="60"/>
      <c r="D67" s="60"/>
      <c r="E67" s="60"/>
      <c r="G67" s="32"/>
    </row>
    <row r="68" spans="1:7" s="31" customFormat="1" x14ac:dyDescent="0.2">
      <c r="A68" s="32"/>
      <c r="B68" s="60"/>
      <c r="G68" s="32"/>
    </row>
    <row r="69" spans="1:7" s="31" customFormat="1" x14ac:dyDescent="0.2">
      <c r="A69" s="32"/>
      <c r="C69" s="32"/>
      <c r="D69" s="32"/>
      <c r="E69" s="32"/>
      <c r="G69" s="32"/>
    </row>
  </sheetData>
  <mergeCells count="11">
    <mergeCell ref="A16:E16"/>
    <mergeCell ref="A6:E6"/>
    <mergeCell ref="A7:E7"/>
    <mergeCell ref="A8:E8"/>
    <mergeCell ref="A12:E12"/>
    <mergeCell ref="A14:E14"/>
    <mergeCell ref="A31:C31"/>
    <mergeCell ref="A33:E33"/>
    <mergeCell ref="A38:C38"/>
    <mergeCell ref="A40:E40"/>
    <mergeCell ref="C47:E47"/>
  </mergeCells>
  <pageMargins left="0.91" right="0.47" top="0.81" bottom="0.3" header="0" footer="0"/>
  <pageSetup scale="90" orientation="portrait" r:id="rId1"/>
  <headerFooter alignWithMargins="0"/>
  <rowBreaks count="1" manualBreakCount="1">
    <brk id="54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59"/>
  <sheetViews>
    <sheetView showGridLines="0" zoomScale="145" zoomScaleNormal="145" zoomScaleSheetLayoutView="100" workbookViewId="0">
      <selection activeCell="A8" sqref="A8:D8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3" width="11.140625" style="32" customWidth="1"/>
    <col min="4" max="4" width="18.7109375" style="32" customWidth="1"/>
    <col min="5" max="5" width="5" style="32" customWidth="1"/>
    <col min="6" max="6" width="11.42578125" style="32"/>
    <col min="7" max="7" width="15.42578125" style="32" customWidth="1"/>
    <col min="8" max="8" width="25.140625" style="32" customWidth="1"/>
    <col min="9" max="9" width="13.85546875" style="32" customWidth="1"/>
    <col min="10" max="240" width="11.42578125" style="32"/>
    <col min="241" max="241" width="14.7109375" style="32" customWidth="1"/>
    <col min="242" max="242" width="51.140625" style="32" customWidth="1"/>
    <col min="243" max="243" width="11.140625" style="32" customWidth="1"/>
    <col min="244" max="244" width="18.7109375" style="32" customWidth="1"/>
    <col min="245" max="496" width="11.42578125" style="32"/>
    <col min="497" max="497" width="14.7109375" style="32" customWidth="1"/>
    <col min="498" max="498" width="51.140625" style="32" customWidth="1"/>
    <col min="499" max="499" width="11.140625" style="32" customWidth="1"/>
    <col min="500" max="500" width="18.7109375" style="32" customWidth="1"/>
    <col min="501" max="752" width="11.42578125" style="32"/>
    <col min="753" max="753" width="14.7109375" style="32" customWidth="1"/>
    <col min="754" max="754" width="51.140625" style="32" customWidth="1"/>
    <col min="755" max="755" width="11.140625" style="32" customWidth="1"/>
    <col min="756" max="756" width="18.7109375" style="32" customWidth="1"/>
    <col min="757" max="1008" width="11.42578125" style="32"/>
    <col min="1009" max="1009" width="14.7109375" style="32" customWidth="1"/>
    <col min="1010" max="1010" width="51.140625" style="32" customWidth="1"/>
    <col min="1011" max="1011" width="11.140625" style="32" customWidth="1"/>
    <col min="1012" max="1012" width="18.7109375" style="32" customWidth="1"/>
    <col min="1013" max="1264" width="11.42578125" style="32"/>
    <col min="1265" max="1265" width="14.7109375" style="32" customWidth="1"/>
    <col min="1266" max="1266" width="51.140625" style="32" customWidth="1"/>
    <col min="1267" max="1267" width="11.140625" style="32" customWidth="1"/>
    <col min="1268" max="1268" width="18.7109375" style="32" customWidth="1"/>
    <col min="1269" max="1520" width="11.42578125" style="32"/>
    <col min="1521" max="1521" width="14.7109375" style="32" customWidth="1"/>
    <col min="1522" max="1522" width="51.140625" style="32" customWidth="1"/>
    <col min="1523" max="1523" width="11.140625" style="32" customWidth="1"/>
    <col min="1524" max="1524" width="18.7109375" style="32" customWidth="1"/>
    <col min="1525" max="1776" width="11.42578125" style="32"/>
    <col min="1777" max="1777" width="14.7109375" style="32" customWidth="1"/>
    <col min="1778" max="1778" width="51.140625" style="32" customWidth="1"/>
    <col min="1779" max="1779" width="11.140625" style="32" customWidth="1"/>
    <col min="1780" max="1780" width="18.7109375" style="32" customWidth="1"/>
    <col min="1781" max="2032" width="11.42578125" style="32"/>
    <col min="2033" max="2033" width="14.7109375" style="32" customWidth="1"/>
    <col min="2034" max="2034" width="51.140625" style="32" customWidth="1"/>
    <col min="2035" max="2035" width="11.140625" style="32" customWidth="1"/>
    <col min="2036" max="2036" width="18.7109375" style="32" customWidth="1"/>
    <col min="2037" max="2288" width="11.42578125" style="32"/>
    <col min="2289" max="2289" width="14.7109375" style="32" customWidth="1"/>
    <col min="2290" max="2290" width="51.140625" style="32" customWidth="1"/>
    <col min="2291" max="2291" width="11.140625" style="32" customWidth="1"/>
    <col min="2292" max="2292" width="18.7109375" style="32" customWidth="1"/>
    <col min="2293" max="2544" width="11.42578125" style="32"/>
    <col min="2545" max="2545" width="14.7109375" style="32" customWidth="1"/>
    <col min="2546" max="2546" width="51.140625" style="32" customWidth="1"/>
    <col min="2547" max="2547" width="11.140625" style="32" customWidth="1"/>
    <col min="2548" max="2548" width="18.7109375" style="32" customWidth="1"/>
    <col min="2549" max="2800" width="11.42578125" style="32"/>
    <col min="2801" max="2801" width="14.7109375" style="32" customWidth="1"/>
    <col min="2802" max="2802" width="51.140625" style="32" customWidth="1"/>
    <col min="2803" max="2803" width="11.140625" style="32" customWidth="1"/>
    <col min="2804" max="2804" width="18.7109375" style="32" customWidth="1"/>
    <col min="2805" max="3056" width="11.42578125" style="32"/>
    <col min="3057" max="3057" width="14.7109375" style="32" customWidth="1"/>
    <col min="3058" max="3058" width="51.140625" style="32" customWidth="1"/>
    <col min="3059" max="3059" width="11.140625" style="32" customWidth="1"/>
    <col min="3060" max="3060" width="18.7109375" style="32" customWidth="1"/>
    <col min="3061" max="3312" width="11.42578125" style="32"/>
    <col min="3313" max="3313" width="14.7109375" style="32" customWidth="1"/>
    <col min="3314" max="3314" width="51.140625" style="32" customWidth="1"/>
    <col min="3315" max="3315" width="11.140625" style="32" customWidth="1"/>
    <col min="3316" max="3316" width="18.7109375" style="32" customWidth="1"/>
    <col min="3317" max="3568" width="11.42578125" style="32"/>
    <col min="3569" max="3569" width="14.7109375" style="32" customWidth="1"/>
    <col min="3570" max="3570" width="51.140625" style="32" customWidth="1"/>
    <col min="3571" max="3571" width="11.140625" style="32" customWidth="1"/>
    <col min="3572" max="3572" width="18.7109375" style="32" customWidth="1"/>
    <col min="3573" max="3824" width="11.42578125" style="32"/>
    <col min="3825" max="3825" width="14.7109375" style="32" customWidth="1"/>
    <col min="3826" max="3826" width="51.140625" style="32" customWidth="1"/>
    <col min="3827" max="3827" width="11.140625" style="32" customWidth="1"/>
    <col min="3828" max="3828" width="18.7109375" style="32" customWidth="1"/>
    <col min="3829" max="4080" width="11.42578125" style="32"/>
    <col min="4081" max="4081" width="14.7109375" style="32" customWidth="1"/>
    <col min="4082" max="4082" width="51.140625" style="32" customWidth="1"/>
    <col min="4083" max="4083" width="11.140625" style="32" customWidth="1"/>
    <col min="4084" max="4084" width="18.7109375" style="32" customWidth="1"/>
    <col min="4085" max="4336" width="11.42578125" style="32"/>
    <col min="4337" max="4337" width="14.7109375" style="32" customWidth="1"/>
    <col min="4338" max="4338" width="51.140625" style="32" customWidth="1"/>
    <col min="4339" max="4339" width="11.140625" style="32" customWidth="1"/>
    <col min="4340" max="4340" width="18.7109375" style="32" customWidth="1"/>
    <col min="4341" max="4592" width="11.42578125" style="32"/>
    <col min="4593" max="4593" width="14.7109375" style="32" customWidth="1"/>
    <col min="4594" max="4594" width="51.140625" style="32" customWidth="1"/>
    <col min="4595" max="4595" width="11.140625" style="32" customWidth="1"/>
    <col min="4596" max="4596" width="18.7109375" style="32" customWidth="1"/>
    <col min="4597" max="4848" width="11.42578125" style="32"/>
    <col min="4849" max="4849" width="14.7109375" style="32" customWidth="1"/>
    <col min="4850" max="4850" width="51.140625" style="32" customWidth="1"/>
    <col min="4851" max="4851" width="11.140625" style="32" customWidth="1"/>
    <col min="4852" max="4852" width="18.7109375" style="32" customWidth="1"/>
    <col min="4853" max="5104" width="11.42578125" style="32"/>
    <col min="5105" max="5105" width="14.7109375" style="32" customWidth="1"/>
    <col min="5106" max="5106" width="51.140625" style="32" customWidth="1"/>
    <col min="5107" max="5107" width="11.140625" style="32" customWidth="1"/>
    <col min="5108" max="5108" width="18.7109375" style="32" customWidth="1"/>
    <col min="5109" max="5360" width="11.42578125" style="32"/>
    <col min="5361" max="5361" width="14.7109375" style="32" customWidth="1"/>
    <col min="5362" max="5362" width="51.140625" style="32" customWidth="1"/>
    <col min="5363" max="5363" width="11.140625" style="32" customWidth="1"/>
    <col min="5364" max="5364" width="18.7109375" style="32" customWidth="1"/>
    <col min="5365" max="5616" width="11.42578125" style="32"/>
    <col min="5617" max="5617" width="14.7109375" style="32" customWidth="1"/>
    <col min="5618" max="5618" width="51.140625" style="32" customWidth="1"/>
    <col min="5619" max="5619" width="11.140625" style="32" customWidth="1"/>
    <col min="5620" max="5620" width="18.7109375" style="32" customWidth="1"/>
    <col min="5621" max="5872" width="11.42578125" style="32"/>
    <col min="5873" max="5873" width="14.7109375" style="32" customWidth="1"/>
    <col min="5874" max="5874" width="51.140625" style="32" customWidth="1"/>
    <col min="5875" max="5875" width="11.140625" style="32" customWidth="1"/>
    <col min="5876" max="5876" width="18.7109375" style="32" customWidth="1"/>
    <col min="5877" max="6128" width="11.42578125" style="32"/>
    <col min="6129" max="6129" width="14.7109375" style="32" customWidth="1"/>
    <col min="6130" max="6130" width="51.140625" style="32" customWidth="1"/>
    <col min="6131" max="6131" width="11.140625" style="32" customWidth="1"/>
    <col min="6132" max="6132" width="18.7109375" style="32" customWidth="1"/>
    <col min="6133" max="6384" width="11.42578125" style="32"/>
    <col min="6385" max="6385" width="14.7109375" style="32" customWidth="1"/>
    <col min="6386" max="6386" width="51.140625" style="32" customWidth="1"/>
    <col min="6387" max="6387" width="11.140625" style="32" customWidth="1"/>
    <col min="6388" max="6388" width="18.7109375" style="32" customWidth="1"/>
    <col min="6389" max="6640" width="11.42578125" style="32"/>
    <col min="6641" max="6641" width="14.7109375" style="32" customWidth="1"/>
    <col min="6642" max="6642" width="51.140625" style="32" customWidth="1"/>
    <col min="6643" max="6643" width="11.140625" style="32" customWidth="1"/>
    <col min="6644" max="6644" width="18.7109375" style="32" customWidth="1"/>
    <col min="6645" max="6896" width="11.42578125" style="32"/>
    <col min="6897" max="6897" width="14.7109375" style="32" customWidth="1"/>
    <col min="6898" max="6898" width="51.140625" style="32" customWidth="1"/>
    <col min="6899" max="6899" width="11.140625" style="32" customWidth="1"/>
    <col min="6900" max="6900" width="18.7109375" style="32" customWidth="1"/>
    <col min="6901" max="7152" width="11.42578125" style="32"/>
    <col min="7153" max="7153" width="14.7109375" style="32" customWidth="1"/>
    <col min="7154" max="7154" width="51.140625" style="32" customWidth="1"/>
    <col min="7155" max="7155" width="11.140625" style="32" customWidth="1"/>
    <col min="7156" max="7156" width="18.7109375" style="32" customWidth="1"/>
    <col min="7157" max="7408" width="11.42578125" style="32"/>
    <col min="7409" max="7409" width="14.7109375" style="32" customWidth="1"/>
    <col min="7410" max="7410" width="51.140625" style="32" customWidth="1"/>
    <col min="7411" max="7411" width="11.140625" style="32" customWidth="1"/>
    <col min="7412" max="7412" width="18.7109375" style="32" customWidth="1"/>
    <col min="7413" max="7664" width="11.42578125" style="32"/>
    <col min="7665" max="7665" width="14.7109375" style="32" customWidth="1"/>
    <col min="7666" max="7666" width="51.140625" style="32" customWidth="1"/>
    <col min="7667" max="7667" width="11.140625" style="32" customWidth="1"/>
    <col min="7668" max="7668" width="18.7109375" style="32" customWidth="1"/>
    <col min="7669" max="7920" width="11.42578125" style="32"/>
    <col min="7921" max="7921" width="14.7109375" style="32" customWidth="1"/>
    <col min="7922" max="7922" width="51.140625" style="32" customWidth="1"/>
    <col min="7923" max="7923" width="11.140625" style="32" customWidth="1"/>
    <col min="7924" max="7924" width="18.7109375" style="32" customWidth="1"/>
    <col min="7925" max="8176" width="11.42578125" style="32"/>
    <col min="8177" max="8177" width="14.7109375" style="32" customWidth="1"/>
    <col min="8178" max="8178" width="51.140625" style="32" customWidth="1"/>
    <col min="8179" max="8179" width="11.140625" style="32" customWidth="1"/>
    <col min="8180" max="8180" width="18.7109375" style="32" customWidth="1"/>
    <col min="8181" max="8432" width="11.42578125" style="32"/>
    <col min="8433" max="8433" width="14.7109375" style="32" customWidth="1"/>
    <col min="8434" max="8434" width="51.140625" style="32" customWidth="1"/>
    <col min="8435" max="8435" width="11.140625" style="32" customWidth="1"/>
    <col min="8436" max="8436" width="18.7109375" style="32" customWidth="1"/>
    <col min="8437" max="8688" width="11.42578125" style="32"/>
    <col min="8689" max="8689" width="14.7109375" style="32" customWidth="1"/>
    <col min="8690" max="8690" width="51.140625" style="32" customWidth="1"/>
    <col min="8691" max="8691" width="11.140625" style="32" customWidth="1"/>
    <col min="8692" max="8692" width="18.7109375" style="32" customWidth="1"/>
    <col min="8693" max="8944" width="11.42578125" style="32"/>
    <col min="8945" max="8945" width="14.7109375" style="32" customWidth="1"/>
    <col min="8946" max="8946" width="51.140625" style="32" customWidth="1"/>
    <col min="8947" max="8947" width="11.140625" style="32" customWidth="1"/>
    <col min="8948" max="8948" width="18.7109375" style="32" customWidth="1"/>
    <col min="8949" max="9200" width="11.42578125" style="32"/>
    <col min="9201" max="9201" width="14.7109375" style="32" customWidth="1"/>
    <col min="9202" max="9202" width="51.140625" style="32" customWidth="1"/>
    <col min="9203" max="9203" width="11.140625" style="32" customWidth="1"/>
    <col min="9204" max="9204" width="18.7109375" style="32" customWidth="1"/>
    <col min="9205" max="9456" width="11.42578125" style="32"/>
    <col min="9457" max="9457" width="14.7109375" style="32" customWidth="1"/>
    <col min="9458" max="9458" width="51.140625" style="32" customWidth="1"/>
    <col min="9459" max="9459" width="11.140625" style="32" customWidth="1"/>
    <col min="9460" max="9460" width="18.7109375" style="32" customWidth="1"/>
    <col min="9461" max="9712" width="11.42578125" style="32"/>
    <col min="9713" max="9713" width="14.7109375" style="32" customWidth="1"/>
    <col min="9714" max="9714" width="51.140625" style="32" customWidth="1"/>
    <col min="9715" max="9715" width="11.140625" style="32" customWidth="1"/>
    <col min="9716" max="9716" width="18.7109375" style="32" customWidth="1"/>
    <col min="9717" max="9968" width="11.42578125" style="32"/>
    <col min="9969" max="9969" width="14.7109375" style="32" customWidth="1"/>
    <col min="9970" max="9970" width="51.140625" style="32" customWidth="1"/>
    <col min="9971" max="9971" width="11.140625" style="32" customWidth="1"/>
    <col min="9972" max="9972" width="18.7109375" style="32" customWidth="1"/>
    <col min="9973" max="10224" width="11.42578125" style="32"/>
    <col min="10225" max="10225" width="14.7109375" style="32" customWidth="1"/>
    <col min="10226" max="10226" width="51.140625" style="32" customWidth="1"/>
    <col min="10227" max="10227" width="11.140625" style="32" customWidth="1"/>
    <col min="10228" max="10228" width="18.7109375" style="32" customWidth="1"/>
    <col min="10229" max="10480" width="11.42578125" style="32"/>
    <col min="10481" max="10481" width="14.7109375" style="32" customWidth="1"/>
    <col min="10482" max="10482" width="51.140625" style="32" customWidth="1"/>
    <col min="10483" max="10483" width="11.140625" style="32" customWidth="1"/>
    <col min="10484" max="10484" width="18.7109375" style="32" customWidth="1"/>
    <col min="10485" max="10736" width="11.42578125" style="32"/>
    <col min="10737" max="10737" width="14.7109375" style="32" customWidth="1"/>
    <col min="10738" max="10738" width="51.140625" style="32" customWidth="1"/>
    <col min="10739" max="10739" width="11.140625" style="32" customWidth="1"/>
    <col min="10740" max="10740" width="18.7109375" style="32" customWidth="1"/>
    <col min="10741" max="10992" width="11.42578125" style="32"/>
    <col min="10993" max="10993" width="14.7109375" style="32" customWidth="1"/>
    <col min="10994" max="10994" width="51.140625" style="32" customWidth="1"/>
    <col min="10995" max="10995" width="11.140625" style="32" customWidth="1"/>
    <col min="10996" max="10996" width="18.7109375" style="32" customWidth="1"/>
    <col min="10997" max="11248" width="11.42578125" style="32"/>
    <col min="11249" max="11249" width="14.7109375" style="32" customWidth="1"/>
    <col min="11250" max="11250" width="51.140625" style="32" customWidth="1"/>
    <col min="11251" max="11251" width="11.140625" style="32" customWidth="1"/>
    <col min="11252" max="11252" width="18.7109375" style="32" customWidth="1"/>
    <col min="11253" max="11504" width="11.42578125" style="32"/>
    <col min="11505" max="11505" width="14.7109375" style="32" customWidth="1"/>
    <col min="11506" max="11506" width="51.140625" style="32" customWidth="1"/>
    <col min="11507" max="11507" width="11.140625" style="32" customWidth="1"/>
    <col min="11508" max="11508" width="18.7109375" style="32" customWidth="1"/>
    <col min="11509" max="11760" width="11.42578125" style="32"/>
    <col min="11761" max="11761" width="14.7109375" style="32" customWidth="1"/>
    <col min="11762" max="11762" width="51.140625" style="32" customWidth="1"/>
    <col min="11763" max="11763" width="11.140625" style="32" customWidth="1"/>
    <col min="11764" max="11764" width="18.7109375" style="32" customWidth="1"/>
    <col min="11765" max="12016" width="11.42578125" style="32"/>
    <col min="12017" max="12017" width="14.7109375" style="32" customWidth="1"/>
    <col min="12018" max="12018" width="51.140625" style="32" customWidth="1"/>
    <col min="12019" max="12019" width="11.140625" style="32" customWidth="1"/>
    <col min="12020" max="12020" width="18.7109375" style="32" customWidth="1"/>
    <col min="12021" max="12272" width="11.42578125" style="32"/>
    <col min="12273" max="12273" width="14.7109375" style="32" customWidth="1"/>
    <col min="12274" max="12274" width="51.140625" style="32" customWidth="1"/>
    <col min="12275" max="12275" width="11.140625" style="32" customWidth="1"/>
    <col min="12276" max="12276" width="18.7109375" style="32" customWidth="1"/>
    <col min="12277" max="12528" width="11.42578125" style="32"/>
    <col min="12529" max="12529" width="14.7109375" style="32" customWidth="1"/>
    <col min="12530" max="12530" width="51.140625" style="32" customWidth="1"/>
    <col min="12531" max="12531" width="11.140625" style="32" customWidth="1"/>
    <col min="12532" max="12532" width="18.7109375" style="32" customWidth="1"/>
    <col min="12533" max="12784" width="11.42578125" style="32"/>
    <col min="12785" max="12785" width="14.7109375" style="32" customWidth="1"/>
    <col min="12786" max="12786" width="51.140625" style="32" customWidth="1"/>
    <col min="12787" max="12787" width="11.140625" style="32" customWidth="1"/>
    <col min="12788" max="12788" width="18.7109375" style="32" customWidth="1"/>
    <col min="12789" max="13040" width="11.42578125" style="32"/>
    <col min="13041" max="13041" width="14.7109375" style="32" customWidth="1"/>
    <col min="13042" max="13042" width="51.140625" style="32" customWidth="1"/>
    <col min="13043" max="13043" width="11.140625" style="32" customWidth="1"/>
    <col min="13044" max="13044" width="18.7109375" style="32" customWidth="1"/>
    <col min="13045" max="13296" width="11.42578125" style="32"/>
    <col min="13297" max="13297" width="14.7109375" style="32" customWidth="1"/>
    <col min="13298" max="13298" width="51.140625" style="32" customWidth="1"/>
    <col min="13299" max="13299" width="11.140625" style="32" customWidth="1"/>
    <col min="13300" max="13300" width="18.7109375" style="32" customWidth="1"/>
    <col min="13301" max="13552" width="11.42578125" style="32"/>
    <col min="13553" max="13553" width="14.7109375" style="32" customWidth="1"/>
    <col min="13554" max="13554" width="51.140625" style="32" customWidth="1"/>
    <col min="13555" max="13555" width="11.140625" style="32" customWidth="1"/>
    <col min="13556" max="13556" width="18.7109375" style="32" customWidth="1"/>
    <col min="13557" max="13808" width="11.42578125" style="32"/>
    <col min="13809" max="13809" width="14.7109375" style="32" customWidth="1"/>
    <col min="13810" max="13810" width="51.140625" style="32" customWidth="1"/>
    <col min="13811" max="13811" width="11.140625" style="32" customWidth="1"/>
    <col min="13812" max="13812" width="18.7109375" style="32" customWidth="1"/>
    <col min="13813" max="14064" width="11.42578125" style="32"/>
    <col min="14065" max="14065" width="14.7109375" style="32" customWidth="1"/>
    <col min="14066" max="14066" width="51.140625" style="32" customWidth="1"/>
    <col min="14067" max="14067" width="11.140625" style="32" customWidth="1"/>
    <col min="14068" max="14068" width="18.7109375" style="32" customWidth="1"/>
    <col min="14069" max="14320" width="11.42578125" style="32"/>
    <col min="14321" max="14321" width="14.7109375" style="32" customWidth="1"/>
    <col min="14322" max="14322" width="51.140625" style="32" customWidth="1"/>
    <col min="14323" max="14323" width="11.140625" style="32" customWidth="1"/>
    <col min="14324" max="14324" width="18.7109375" style="32" customWidth="1"/>
    <col min="14325" max="14576" width="11.42578125" style="32"/>
    <col min="14577" max="14577" width="14.7109375" style="32" customWidth="1"/>
    <col min="14578" max="14578" width="51.140625" style="32" customWidth="1"/>
    <col min="14579" max="14579" width="11.140625" style="32" customWidth="1"/>
    <col min="14580" max="14580" width="18.7109375" style="32" customWidth="1"/>
    <col min="14581" max="14832" width="11.42578125" style="32"/>
    <col min="14833" max="14833" width="14.7109375" style="32" customWidth="1"/>
    <col min="14834" max="14834" width="51.140625" style="32" customWidth="1"/>
    <col min="14835" max="14835" width="11.140625" style="32" customWidth="1"/>
    <col min="14836" max="14836" width="18.7109375" style="32" customWidth="1"/>
    <col min="14837" max="15088" width="11.42578125" style="32"/>
    <col min="15089" max="15089" width="14.7109375" style="32" customWidth="1"/>
    <col min="15090" max="15090" width="51.140625" style="32" customWidth="1"/>
    <col min="15091" max="15091" width="11.140625" style="32" customWidth="1"/>
    <col min="15092" max="15092" width="18.7109375" style="32" customWidth="1"/>
    <col min="15093" max="15344" width="11.42578125" style="32"/>
    <col min="15345" max="15345" width="14.7109375" style="32" customWidth="1"/>
    <col min="15346" max="15346" width="51.140625" style="32" customWidth="1"/>
    <col min="15347" max="15347" width="11.140625" style="32" customWidth="1"/>
    <col min="15348" max="15348" width="18.7109375" style="32" customWidth="1"/>
    <col min="15349" max="15600" width="11.42578125" style="32"/>
    <col min="15601" max="15601" width="14.7109375" style="32" customWidth="1"/>
    <col min="15602" max="15602" width="51.140625" style="32" customWidth="1"/>
    <col min="15603" max="15603" width="11.140625" style="32" customWidth="1"/>
    <col min="15604" max="15604" width="18.7109375" style="32" customWidth="1"/>
    <col min="15605" max="15856" width="11.42578125" style="32"/>
    <col min="15857" max="15857" width="14.7109375" style="32" customWidth="1"/>
    <col min="15858" max="15858" width="51.140625" style="32" customWidth="1"/>
    <col min="15859" max="15859" width="11.140625" style="32" customWidth="1"/>
    <col min="15860" max="15860" width="18.7109375" style="32" customWidth="1"/>
    <col min="15861" max="16112" width="11.42578125" style="32"/>
    <col min="16113" max="16113" width="14.7109375" style="32" customWidth="1"/>
    <col min="16114" max="16114" width="51.140625" style="32" customWidth="1"/>
    <col min="16115" max="16115" width="11.140625" style="32" customWidth="1"/>
    <col min="16116" max="16116" width="18.7109375" style="32" customWidth="1"/>
    <col min="16117" max="16384" width="11.42578125" style="32"/>
  </cols>
  <sheetData>
    <row r="1" spans="1:4" x14ac:dyDescent="0.2">
      <c r="A1" s="31"/>
      <c r="B1" s="31"/>
      <c r="C1" s="31"/>
      <c r="D1" s="31"/>
    </row>
    <row r="2" spans="1:4" x14ac:dyDescent="0.2">
      <c r="A2" s="31"/>
      <c r="B2" s="31"/>
      <c r="C2" s="31"/>
      <c r="D2" s="31"/>
    </row>
    <row r="3" spans="1:4" x14ac:dyDescent="0.2">
      <c r="A3" s="31"/>
      <c r="B3" s="31"/>
      <c r="C3" s="31"/>
      <c r="D3" s="31"/>
    </row>
    <row r="4" spans="1:4" x14ac:dyDescent="0.2">
      <c r="A4" s="31"/>
      <c r="B4" s="31"/>
      <c r="C4" s="31"/>
      <c r="D4" s="31"/>
    </row>
    <row r="5" spans="1:4" ht="7.5" customHeight="1" x14ac:dyDescent="0.2">
      <c r="A5" s="31"/>
      <c r="B5" s="31"/>
      <c r="C5" s="31"/>
      <c r="D5" s="31"/>
    </row>
    <row r="6" spans="1:4" ht="19.5" customHeight="1" x14ac:dyDescent="0.25">
      <c r="A6" s="167" t="s">
        <v>313</v>
      </c>
      <c r="B6" s="167"/>
      <c r="C6" s="167"/>
      <c r="D6" s="167"/>
    </row>
    <row r="7" spans="1:4" ht="19.5" customHeight="1" x14ac:dyDescent="0.25">
      <c r="A7" s="167" t="s">
        <v>314</v>
      </c>
      <c r="B7" s="167"/>
      <c r="C7" s="167"/>
      <c r="D7" s="167"/>
    </row>
    <row r="8" spans="1:4" ht="19.5" customHeight="1" x14ac:dyDescent="0.25">
      <c r="A8" s="167" t="s">
        <v>106</v>
      </c>
      <c r="B8" s="167"/>
      <c r="C8" s="167"/>
      <c r="D8" s="167"/>
    </row>
    <row r="9" spans="1:4" ht="19.5" customHeight="1" x14ac:dyDescent="0.25">
      <c r="A9" s="168" t="s">
        <v>3</v>
      </c>
      <c r="B9" s="168"/>
      <c r="C9" s="168"/>
      <c r="D9" s="168"/>
    </row>
    <row r="10" spans="1:4" ht="19.5" customHeight="1" x14ac:dyDescent="0.25">
      <c r="A10" s="167" t="s">
        <v>310</v>
      </c>
      <c r="B10" s="167"/>
      <c r="C10" s="167"/>
      <c r="D10" s="167"/>
    </row>
    <row r="11" spans="1:4" ht="19.5" customHeight="1" x14ac:dyDescent="0.25">
      <c r="A11" s="167" t="s">
        <v>8</v>
      </c>
      <c r="B11" s="167"/>
      <c r="C11" s="167"/>
      <c r="D11" s="167"/>
    </row>
    <row r="12" spans="1:4" ht="17.25" customHeight="1" x14ac:dyDescent="0.2">
      <c r="A12" s="163" t="s">
        <v>302</v>
      </c>
      <c r="B12" s="164"/>
      <c r="C12" s="164"/>
      <c r="D12" s="164"/>
    </row>
    <row r="13" spans="1:4" ht="6.75" customHeight="1" x14ac:dyDescent="0.2"/>
    <row r="14" spans="1:4" ht="15" x14ac:dyDescent="0.25">
      <c r="A14" s="165" t="s">
        <v>4</v>
      </c>
      <c r="B14" s="165"/>
      <c r="C14" s="165"/>
      <c r="D14" s="165"/>
    </row>
    <row r="15" spans="1:4" ht="5.25" customHeight="1" x14ac:dyDescent="0.25">
      <c r="A15" s="109"/>
      <c r="B15" s="109"/>
      <c r="C15" s="33"/>
      <c r="D15" s="33"/>
    </row>
    <row r="16" spans="1:4" ht="18" customHeight="1" thickBot="1" x14ac:dyDescent="0.3">
      <c r="A16" s="166" t="s">
        <v>31</v>
      </c>
      <c r="B16" s="166"/>
      <c r="C16" s="166"/>
      <c r="D16" s="166"/>
    </row>
    <row r="17" spans="1:9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0</v>
      </c>
      <c r="E17" s="63"/>
      <c r="G17" s="120" t="s">
        <v>107</v>
      </c>
      <c r="H17" s="120"/>
      <c r="I17" s="120" t="s">
        <v>108</v>
      </c>
    </row>
    <row r="18" spans="1:9" s="64" customFormat="1" ht="12" customHeight="1" x14ac:dyDescent="0.2">
      <c r="A18" s="44">
        <v>54201</v>
      </c>
      <c r="B18" s="77" t="str">
        <f>+IF(A18="","",LOOKUP(A18,BASE!A1:A247,BASE!B1:B247))</f>
        <v>Servicios de Energía Eléctrica</v>
      </c>
      <c r="C18" s="44">
        <v>14</v>
      </c>
      <c r="D18" s="78">
        <v>293.95999999999998</v>
      </c>
      <c r="E18" s="63"/>
      <c r="G18" s="113">
        <v>54201</v>
      </c>
      <c r="H18" s="113" t="s">
        <v>109</v>
      </c>
      <c r="I18" s="113" t="s">
        <v>110</v>
      </c>
    </row>
    <row r="19" spans="1:9" s="64" customFormat="1" ht="12" customHeight="1" x14ac:dyDescent="0.2">
      <c r="A19" s="44">
        <v>54313</v>
      </c>
      <c r="B19" s="77" t="str">
        <f>+IF(A19="","",LOOKUP(A19,BASE!A2:A248,BASE!B2:B248))</f>
        <v>Impresiones, Publicaciones y Reproducciones</v>
      </c>
      <c r="C19" s="44">
        <v>14</v>
      </c>
      <c r="D19" s="78">
        <v>500</v>
      </c>
      <c r="E19" s="63"/>
      <c r="G19" s="113">
        <v>54313</v>
      </c>
      <c r="H19" s="113" t="s">
        <v>111</v>
      </c>
      <c r="I19" s="113" t="s">
        <v>112</v>
      </c>
    </row>
    <row r="20" spans="1:9" s="64" customFormat="1" ht="12" customHeight="1" x14ac:dyDescent="0.2">
      <c r="A20" s="44">
        <v>54314</v>
      </c>
      <c r="B20" s="77" t="str">
        <f>+IF(A20="","",LOOKUP(A20,BASE!A3:A249,BASE!B3:B249))</f>
        <v>Atenciones Oficiales</v>
      </c>
      <c r="C20" s="44">
        <v>14</v>
      </c>
      <c r="D20" s="78">
        <v>300</v>
      </c>
      <c r="E20" s="63"/>
      <c r="G20" s="113">
        <v>54314</v>
      </c>
      <c r="H20" s="113" t="s">
        <v>113</v>
      </c>
      <c r="I20" s="113" t="s">
        <v>114</v>
      </c>
    </row>
    <row r="21" spans="1:9" s="64" customFormat="1" ht="12" customHeight="1" x14ac:dyDescent="0.2">
      <c r="A21" s="44">
        <v>54599</v>
      </c>
      <c r="B21" s="77" t="str">
        <f>+IF(A21="","",LOOKUP(A21,BASE!A4:A250,BASE!B4:B250))</f>
        <v>Consultorías, Estudios e Investigaciones Diversas</v>
      </c>
      <c r="C21" s="44">
        <v>14</v>
      </c>
      <c r="D21" s="78">
        <v>4304.3</v>
      </c>
      <c r="E21" s="63"/>
      <c r="G21" s="113">
        <v>54599</v>
      </c>
      <c r="H21" s="113" t="s">
        <v>115</v>
      </c>
      <c r="I21" s="113" t="s">
        <v>116</v>
      </c>
    </row>
    <row r="22" spans="1:9" s="64" customFormat="1" ht="12" customHeight="1" x14ac:dyDescent="0.2">
      <c r="A22" s="44">
        <v>55507</v>
      </c>
      <c r="B22" s="77" t="str">
        <f>+IF(A22="","",LOOKUP(A22,BASE!A5:A251,BASE!B5:B251))</f>
        <v>Crédito Fiscal</v>
      </c>
      <c r="C22" s="44">
        <v>14</v>
      </c>
      <c r="D22" s="78">
        <v>47.34</v>
      </c>
      <c r="E22" s="63"/>
      <c r="G22" s="113">
        <v>55507</v>
      </c>
      <c r="H22" s="113" t="s">
        <v>117</v>
      </c>
      <c r="I22" s="113" t="s">
        <v>118</v>
      </c>
    </row>
    <row r="23" spans="1:9" s="64" customFormat="1" ht="12" customHeight="1" x14ac:dyDescent="0.2">
      <c r="A23" s="44">
        <v>61699</v>
      </c>
      <c r="B23" s="77" t="str">
        <f>+IF(A23="","",LOOKUP(A23,BASE!A6:A252,BASE!B6:B252))</f>
        <v>Obras de Infraestructuras Diversas</v>
      </c>
      <c r="C23" s="44">
        <v>14</v>
      </c>
      <c r="D23" s="78">
        <v>5000</v>
      </c>
      <c r="E23" s="63"/>
      <c r="G23" s="113">
        <v>61699</v>
      </c>
      <c r="H23" s="113" t="s">
        <v>119</v>
      </c>
      <c r="I23" s="113" t="s">
        <v>120</v>
      </c>
    </row>
    <row r="24" spans="1:9" ht="15.75" thickBot="1" x14ac:dyDescent="0.3">
      <c r="A24" s="161" t="s">
        <v>315</v>
      </c>
      <c r="B24" s="162"/>
      <c r="C24" s="162"/>
      <c r="D24" s="40">
        <f>SUM(D18:D23)</f>
        <v>10445.6</v>
      </c>
      <c r="G24" s="114" t="s">
        <v>77</v>
      </c>
      <c r="H24" s="114"/>
      <c r="I24" s="114" t="s">
        <v>121</v>
      </c>
    </row>
    <row r="25" spans="1:9" ht="15" x14ac:dyDescent="0.25">
      <c r="A25" s="33"/>
      <c r="B25" s="109"/>
      <c r="C25" s="33"/>
      <c r="D25" s="41"/>
      <c r="H25" s="119"/>
    </row>
    <row r="26" spans="1:9" ht="15" x14ac:dyDescent="0.25">
      <c r="A26" s="153" t="s">
        <v>316</v>
      </c>
      <c r="B26" s="153"/>
      <c r="C26" s="153"/>
      <c r="D26" s="153"/>
    </row>
    <row r="27" spans="1:9" ht="25.5" x14ac:dyDescent="0.2">
      <c r="A27" s="29" t="s">
        <v>32</v>
      </c>
      <c r="B27" s="30" t="s">
        <v>33</v>
      </c>
      <c r="C27" s="30" t="s">
        <v>1</v>
      </c>
      <c r="D27" s="30" t="s">
        <v>0</v>
      </c>
    </row>
    <row r="28" spans="1:9" ht="12" customHeight="1" x14ac:dyDescent="0.2">
      <c r="A28" s="65">
        <v>16403</v>
      </c>
      <c r="B28" s="66" t="s">
        <v>16</v>
      </c>
      <c r="C28" s="67">
        <v>99</v>
      </c>
      <c r="D28" s="68">
        <v>10445.6</v>
      </c>
    </row>
    <row r="29" spans="1:9" ht="15" x14ac:dyDescent="0.25">
      <c r="A29" s="161" t="s">
        <v>15</v>
      </c>
      <c r="B29" s="162"/>
      <c r="C29" s="162"/>
      <c r="D29" s="40">
        <f>SUM(D28:D28)</f>
        <v>10445.6</v>
      </c>
    </row>
    <row r="30" spans="1:9" ht="9" customHeight="1" x14ac:dyDescent="0.25">
      <c r="A30" s="45"/>
      <c r="B30" s="45"/>
    </row>
    <row r="31" spans="1:9" ht="35.25" customHeight="1" x14ac:dyDescent="0.2">
      <c r="A31" s="173" t="s">
        <v>303</v>
      </c>
      <c r="B31" s="173"/>
      <c r="C31" s="173"/>
      <c r="D31" s="173"/>
    </row>
    <row r="32" spans="1:9" ht="35.25" customHeight="1" x14ac:dyDescent="0.2">
      <c r="A32" s="173"/>
      <c r="B32" s="173"/>
      <c r="C32" s="173"/>
      <c r="D32" s="173"/>
    </row>
    <row r="33" spans="1:4" ht="7.5" customHeight="1" x14ac:dyDescent="0.3">
      <c r="A33" s="46"/>
      <c r="B33" s="47"/>
      <c r="C33" s="47"/>
      <c r="D33" s="47"/>
    </row>
    <row r="34" spans="1:4" ht="18" x14ac:dyDescent="0.25">
      <c r="A34" s="48"/>
      <c r="B34" s="49"/>
      <c r="C34" s="49"/>
      <c r="D34" s="49"/>
    </row>
    <row r="35" spans="1:4" ht="18" x14ac:dyDescent="0.25">
      <c r="A35" s="48"/>
      <c r="B35" s="49"/>
      <c r="C35" s="49"/>
      <c r="D35" s="49"/>
    </row>
    <row r="36" spans="1:4" ht="18" x14ac:dyDescent="0.25">
      <c r="A36" s="48"/>
      <c r="B36" s="49"/>
      <c r="C36" s="49"/>
      <c r="D36" s="49"/>
    </row>
    <row r="37" spans="1:4" ht="18" x14ac:dyDescent="0.25">
      <c r="A37" s="45"/>
      <c r="B37" s="45"/>
    </row>
    <row r="38" spans="1:4" ht="8.25" customHeight="1" x14ac:dyDescent="0.2">
      <c r="A38" s="43"/>
      <c r="B38" s="50"/>
      <c r="C38" s="159"/>
      <c r="D38" s="159"/>
    </row>
    <row r="39" spans="1:4" s="52" customFormat="1" ht="5.25" customHeight="1" x14ac:dyDescent="0.2">
      <c r="A39" s="43"/>
      <c r="B39" s="50"/>
      <c r="C39" s="51"/>
      <c r="D39" s="51"/>
    </row>
    <row r="40" spans="1:4" s="52" customFormat="1" x14ac:dyDescent="0.2">
      <c r="A40" s="43"/>
      <c r="B40" s="43"/>
      <c r="C40" s="51"/>
      <c r="D40" s="51"/>
    </row>
    <row r="41" spans="1:4" s="52" customFormat="1" ht="12" x14ac:dyDescent="0.2">
      <c r="A41" s="53"/>
      <c r="B41" s="54"/>
      <c r="C41" s="51"/>
      <c r="D41" s="51"/>
    </row>
    <row r="42" spans="1:4" s="52" customFormat="1" ht="12" x14ac:dyDescent="0.2">
      <c r="A42" s="53"/>
      <c r="B42" s="54"/>
      <c r="C42" s="51"/>
      <c r="D42" s="51"/>
    </row>
    <row r="43" spans="1:4" x14ac:dyDescent="0.2">
      <c r="A43" s="55"/>
      <c r="B43" s="56"/>
      <c r="C43" s="57"/>
      <c r="D43" s="51"/>
    </row>
    <row r="44" spans="1:4" x14ac:dyDescent="0.2">
      <c r="A44" s="53"/>
      <c r="B44" s="56"/>
      <c r="C44" s="57"/>
      <c r="D44" s="51"/>
    </row>
    <row r="45" spans="1:4" x14ac:dyDescent="0.2">
      <c r="A45" s="43"/>
      <c r="B45" s="43"/>
      <c r="C45" s="51"/>
      <c r="D45" s="51"/>
    </row>
    <row r="46" spans="1:4" x14ac:dyDescent="0.2">
      <c r="C46" s="31"/>
      <c r="D46" s="31"/>
    </row>
    <row r="47" spans="1:4" x14ac:dyDescent="0.2">
      <c r="C47" s="58"/>
      <c r="D47" s="59"/>
    </row>
    <row r="48" spans="1:4" x14ac:dyDescent="0.2">
      <c r="C48" s="58"/>
      <c r="D48" s="59"/>
    </row>
    <row r="49" spans="2:4" x14ac:dyDescent="0.2">
      <c r="C49" s="31"/>
      <c r="D49" s="31"/>
    </row>
    <row r="55" spans="2:4" x14ac:dyDescent="0.2">
      <c r="C55" s="60"/>
      <c r="D55" s="60"/>
    </row>
    <row r="56" spans="2:4" x14ac:dyDescent="0.2">
      <c r="B56" s="60"/>
      <c r="C56" s="60"/>
      <c r="D56" s="60"/>
    </row>
    <row r="57" spans="2:4" x14ac:dyDescent="0.2">
      <c r="B57" s="60"/>
      <c r="C57" s="60"/>
      <c r="D57" s="60"/>
    </row>
    <row r="58" spans="2:4" x14ac:dyDescent="0.2">
      <c r="B58" s="60"/>
      <c r="C58" s="31"/>
      <c r="D58" s="31"/>
    </row>
    <row r="59" spans="2:4" x14ac:dyDescent="0.2">
      <c r="B59" s="31"/>
    </row>
  </sheetData>
  <mergeCells count="14">
    <mergeCell ref="A11:D11"/>
    <mergeCell ref="A6:D6"/>
    <mergeCell ref="A7:D7"/>
    <mergeCell ref="A8:D8"/>
    <mergeCell ref="A9:D9"/>
    <mergeCell ref="A10:D10"/>
    <mergeCell ref="A31:D32"/>
    <mergeCell ref="C38:D38"/>
    <mergeCell ref="A12:D12"/>
    <mergeCell ref="A14:D14"/>
    <mergeCell ref="A16:D16"/>
    <mergeCell ref="A24:C24"/>
    <mergeCell ref="A26:D26"/>
    <mergeCell ref="A29:C29"/>
  </mergeCells>
  <pageMargins left="0.91" right="0.47" top="0.81" bottom="0.3" header="0" footer="0"/>
  <pageSetup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G63"/>
  <sheetViews>
    <sheetView showGridLines="0" zoomScaleNormal="100" zoomScaleSheetLayoutView="145" workbookViewId="0">
      <selection activeCell="A16" sqref="A16:E32"/>
    </sheetView>
  </sheetViews>
  <sheetFormatPr baseColWidth="10" defaultRowHeight="12.75" x14ac:dyDescent="0.2"/>
  <cols>
    <col min="1" max="1" width="14.7109375" style="32" customWidth="1"/>
    <col min="2" max="2" width="51.140625" style="32" customWidth="1"/>
    <col min="3" max="4" width="11.140625" style="32" customWidth="1"/>
    <col min="5" max="5" width="13.42578125" style="32" customWidth="1"/>
    <col min="6" max="6" width="11.42578125" style="31"/>
    <col min="7" max="257" width="11.42578125" style="32"/>
    <col min="258" max="258" width="14.7109375" style="32" customWidth="1"/>
    <col min="259" max="259" width="51.140625" style="32" customWidth="1"/>
    <col min="260" max="260" width="11.140625" style="32" customWidth="1"/>
    <col min="261" max="261" width="18.7109375" style="32" customWidth="1"/>
    <col min="262" max="513" width="11.42578125" style="32"/>
    <col min="514" max="514" width="14.7109375" style="32" customWidth="1"/>
    <col min="515" max="515" width="51.140625" style="32" customWidth="1"/>
    <col min="516" max="516" width="11.140625" style="32" customWidth="1"/>
    <col min="517" max="517" width="18.7109375" style="32" customWidth="1"/>
    <col min="518" max="769" width="11.42578125" style="32"/>
    <col min="770" max="770" width="14.7109375" style="32" customWidth="1"/>
    <col min="771" max="771" width="51.140625" style="32" customWidth="1"/>
    <col min="772" max="772" width="11.140625" style="32" customWidth="1"/>
    <col min="773" max="773" width="18.7109375" style="32" customWidth="1"/>
    <col min="774" max="1025" width="11.42578125" style="32"/>
    <col min="1026" max="1026" width="14.7109375" style="32" customWidth="1"/>
    <col min="1027" max="1027" width="51.140625" style="32" customWidth="1"/>
    <col min="1028" max="1028" width="11.140625" style="32" customWidth="1"/>
    <col min="1029" max="1029" width="18.7109375" style="32" customWidth="1"/>
    <col min="1030" max="1281" width="11.42578125" style="32"/>
    <col min="1282" max="1282" width="14.7109375" style="32" customWidth="1"/>
    <col min="1283" max="1283" width="51.140625" style="32" customWidth="1"/>
    <col min="1284" max="1284" width="11.140625" style="32" customWidth="1"/>
    <col min="1285" max="1285" width="18.7109375" style="32" customWidth="1"/>
    <col min="1286" max="1537" width="11.42578125" style="32"/>
    <col min="1538" max="1538" width="14.7109375" style="32" customWidth="1"/>
    <col min="1539" max="1539" width="51.140625" style="32" customWidth="1"/>
    <col min="1540" max="1540" width="11.140625" style="32" customWidth="1"/>
    <col min="1541" max="1541" width="18.7109375" style="32" customWidth="1"/>
    <col min="1542" max="1793" width="11.42578125" style="32"/>
    <col min="1794" max="1794" width="14.7109375" style="32" customWidth="1"/>
    <col min="1795" max="1795" width="51.140625" style="32" customWidth="1"/>
    <col min="1796" max="1796" width="11.140625" style="32" customWidth="1"/>
    <col min="1797" max="1797" width="18.7109375" style="32" customWidth="1"/>
    <col min="1798" max="2049" width="11.42578125" style="32"/>
    <col min="2050" max="2050" width="14.7109375" style="32" customWidth="1"/>
    <col min="2051" max="2051" width="51.140625" style="32" customWidth="1"/>
    <col min="2052" max="2052" width="11.140625" style="32" customWidth="1"/>
    <col min="2053" max="2053" width="18.7109375" style="32" customWidth="1"/>
    <col min="2054" max="2305" width="11.42578125" style="32"/>
    <col min="2306" max="2306" width="14.7109375" style="32" customWidth="1"/>
    <col min="2307" max="2307" width="51.140625" style="32" customWidth="1"/>
    <col min="2308" max="2308" width="11.140625" style="32" customWidth="1"/>
    <col min="2309" max="2309" width="18.7109375" style="32" customWidth="1"/>
    <col min="2310" max="2561" width="11.42578125" style="32"/>
    <col min="2562" max="2562" width="14.7109375" style="32" customWidth="1"/>
    <col min="2563" max="2563" width="51.140625" style="32" customWidth="1"/>
    <col min="2564" max="2564" width="11.140625" style="32" customWidth="1"/>
    <col min="2565" max="2565" width="18.7109375" style="32" customWidth="1"/>
    <col min="2566" max="2817" width="11.42578125" style="32"/>
    <col min="2818" max="2818" width="14.7109375" style="32" customWidth="1"/>
    <col min="2819" max="2819" width="51.140625" style="32" customWidth="1"/>
    <col min="2820" max="2820" width="11.140625" style="32" customWidth="1"/>
    <col min="2821" max="2821" width="18.7109375" style="32" customWidth="1"/>
    <col min="2822" max="3073" width="11.42578125" style="32"/>
    <col min="3074" max="3074" width="14.7109375" style="32" customWidth="1"/>
    <col min="3075" max="3075" width="51.140625" style="32" customWidth="1"/>
    <col min="3076" max="3076" width="11.140625" style="32" customWidth="1"/>
    <col min="3077" max="3077" width="18.7109375" style="32" customWidth="1"/>
    <col min="3078" max="3329" width="11.42578125" style="32"/>
    <col min="3330" max="3330" width="14.7109375" style="32" customWidth="1"/>
    <col min="3331" max="3331" width="51.140625" style="32" customWidth="1"/>
    <col min="3332" max="3332" width="11.140625" style="32" customWidth="1"/>
    <col min="3333" max="3333" width="18.7109375" style="32" customWidth="1"/>
    <col min="3334" max="3585" width="11.42578125" style="32"/>
    <col min="3586" max="3586" width="14.7109375" style="32" customWidth="1"/>
    <col min="3587" max="3587" width="51.140625" style="32" customWidth="1"/>
    <col min="3588" max="3588" width="11.140625" style="32" customWidth="1"/>
    <col min="3589" max="3589" width="18.7109375" style="32" customWidth="1"/>
    <col min="3590" max="3841" width="11.42578125" style="32"/>
    <col min="3842" max="3842" width="14.7109375" style="32" customWidth="1"/>
    <col min="3843" max="3843" width="51.140625" style="32" customWidth="1"/>
    <col min="3844" max="3844" width="11.140625" style="32" customWidth="1"/>
    <col min="3845" max="3845" width="18.7109375" style="32" customWidth="1"/>
    <col min="3846" max="4097" width="11.42578125" style="32"/>
    <col min="4098" max="4098" width="14.7109375" style="32" customWidth="1"/>
    <col min="4099" max="4099" width="51.140625" style="32" customWidth="1"/>
    <col min="4100" max="4100" width="11.140625" style="32" customWidth="1"/>
    <col min="4101" max="4101" width="18.7109375" style="32" customWidth="1"/>
    <col min="4102" max="4353" width="11.42578125" style="32"/>
    <col min="4354" max="4354" width="14.7109375" style="32" customWidth="1"/>
    <col min="4355" max="4355" width="51.140625" style="32" customWidth="1"/>
    <col min="4356" max="4356" width="11.140625" style="32" customWidth="1"/>
    <col min="4357" max="4357" width="18.7109375" style="32" customWidth="1"/>
    <col min="4358" max="4609" width="11.42578125" style="32"/>
    <col min="4610" max="4610" width="14.7109375" style="32" customWidth="1"/>
    <col min="4611" max="4611" width="51.140625" style="32" customWidth="1"/>
    <col min="4612" max="4612" width="11.140625" style="32" customWidth="1"/>
    <col min="4613" max="4613" width="18.7109375" style="32" customWidth="1"/>
    <col min="4614" max="4865" width="11.42578125" style="32"/>
    <col min="4866" max="4866" width="14.7109375" style="32" customWidth="1"/>
    <col min="4867" max="4867" width="51.140625" style="32" customWidth="1"/>
    <col min="4868" max="4868" width="11.140625" style="32" customWidth="1"/>
    <col min="4869" max="4869" width="18.7109375" style="32" customWidth="1"/>
    <col min="4870" max="5121" width="11.42578125" style="32"/>
    <col min="5122" max="5122" width="14.7109375" style="32" customWidth="1"/>
    <col min="5123" max="5123" width="51.140625" style="32" customWidth="1"/>
    <col min="5124" max="5124" width="11.140625" style="32" customWidth="1"/>
    <col min="5125" max="5125" width="18.7109375" style="32" customWidth="1"/>
    <col min="5126" max="5377" width="11.42578125" style="32"/>
    <col min="5378" max="5378" width="14.7109375" style="32" customWidth="1"/>
    <col min="5379" max="5379" width="51.140625" style="32" customWidth="1"/>
    <col min="5380" max="5380" width="11.140625" style="32" customWidth="1"/>
    <col min="5381" max="5381" width="18.7109375" style="32" customWidth="1"/>
    <col min="5382" max="5633" width="11.42578125" style="32"/>
    <col min="5634" max="5634" width="14.7109375" style="32" customWidth="1"/>
    <col min="5635" max="5635" width="51.140625" style="32" customWidth="1"/>
    <col min="5636" max="5636" width="11.140625" style="32" customWidth="1"/>
    <col min="5637" max="5637" width="18.7109375" style="32" customWidth="1"/>
    <col min="5638" max="5889" width="11.42578125" style="32"/>
    <col min="5890" max="5890" width="14.7109375" style="32" customWidth="1"/>
    <col min="5891" max="5891" width="51.140625" style="32" customWidth="1"/>
    <col min="5892" max="5892" width="11.140625" style="32" customWidth="1"/>
    <col min="5893" max="5893" width="18.7109375" style="32" customWidth="1"/>
    <col min="5894" max="6145" width="11.42578125" style="32"/>
    <col min="6146" max="6146" width="14.7109375" style="32" customWidth="1"/>
    <col min="6147" max="6147" width="51.140625" style="32" customWidth="1"/>
    <col min="6148" max="6148" width="11.140625" style="32" customWidth="1"/>
    <col min="6149" max="6149" width="18.7109375" style="32" customWidth="1"/>
    <col min="6150" max="6401" width="11.42578125" style="32"/>
    <col min="6402" max="6402" width="14.7109375" style="32" customWidth="1"/>
    <col min="6403" max="6403" width="51.140625" style="32" customWidth="1"/>
    <col min="6404" max="6404" width="11.140625" style="32" customWidth="1"/>
    <col min="6405" max="6405" width="18.7109375" style="32" customWidth="1"/>
    <col min="6406" max="6657" width="11.42578125" style="32"/>
    <col min="6658" max="6658" width="14.7109375" style="32" customWidth="1"/>
    <col min="6659" max="6659" width="51.140625" style="32" customWidth="1"/>
    <col min="6660" max="6660" width="11.140625" style="32" customWidth="1"/>
    <col min="6661" max="6661" width="18.7109375" style="32" customWidth="1"/>
    <col min="6662" max="6913" width="11.42578125" style="32"/>
    <col min="6914" max="6914" width="14.7109375" style="32" customWidth="1"/>
    <col min="6915" max="6915" width="51.140625" style="32" customWidth="1"/>
    <col min="6916" max="6916" width="11.140625" style="32" customWidth="1"/>
    <col min="6917" max="6917" width="18.7109375" style="32" customWidth="1"/>
    <col min="6918" max="7169" width="11.42578125" style="32"/>
    <col min="7170" max="7170" width="14.7109375" style="32" customWidth="1"/>
    <col min="7171" max="7171" width="51.140625" style="32" customWidth="1"/>
    <col min="7172" max="7172" width="11.140625" style="32" customWidth="1"/>
    <col min="7173" max="7173" width="18.7109375" style="32" customWidth="1"/>
    <col min="7174" max="7425" width="11.42578125" style="32"/>
    <col min="7426" max="7426" width="14.7109375" style="32" customWidth="1"/>
    <col min="7427" max="7427" width="51.140625" style="32" customWidth="1"/>
    <col min="7428" max="7428" width="11.140625" style="32" customWidth="1"/>
    <col min="7429" max="7429" width="18.7109375" style="32" customWidth="1"/>
    <col min="7430" max="7681" width="11.42578125" style="32"/>
    <col min="7682" max="7682" width="14.7109375" style="32" customWidth="1"/>
    <col min="7683" max="7683" width="51.140625" style="32" customWidth="1"/>
    <col min="7684" max="7684" width="11.140625" style="32" customWidth="1"/>
    <col min="7685" max="7685" width="18.7109375" style="32" customWidth="1"/>
    <col min="7686" max="7937" width="11.42578125" style="32"/>
    <col min="7938" max="7938" width="14.7109375" style="32" customWidth="1"/>
    <col min="7939" max="7939" width="51.140625" style="32" customWidth="1"/>
    <col min="7940" max="7940" width="11.140625" style="32" customWidth="1"/>
    <col min="7941" max="7941" width="18.7109375" style="32" customWidth="1"/>
    <col min="7942" max="8193" width="11.42578125" style="32"/>
    <col min="8194" max="8194" width="14.7109375" style="32" customWidth="1"/>
    <col min="8195" max="8195" width="51.140625" style="32" customWidth="1"/>
    <col min="8196" max="8196" width="11.140625" style="32" customWidth="1"/>
    <col min="8197" max="8197" width="18.7109375" style="32" customWidth="1"/>
    <col min="8198" max="8449" width="11.42578125" style="32"/>
    <col min="8450" max="8450" width="14.7109375" style="32" customWidth="1"/>
    <col min="8451" max="8451" width="51.140625" style="32" customWidth="1"/>
    <col min="8452" max="8452" width="11.140625" style="32" customWidth="1"/>
    <col min="8453" max="8453" width="18.7109375" style="32" customWidth="1"/>
    <col min="8454" max="8705" width="11.42578125" style="32"/>
    <col min="8706" max="8706" width="14.7109375" style="32" customWidth="1"/>
    <col min="8707" max="8707" width="51.140625" style="32" customWidth="1"/>
    <col min="8708" max="8708" width="11.140625" style="32" customWidth="1"/>
    <col min="8709" max="8709" width="18.7109375" style="32" customWidth="1"/>
    <col min="8710" max="8961" width="11.42578125" style="32"/>
    <col min="8962" max="8962" width="14.7109375" style="32" customWidth="1"/>
    <col min="8963" max="8963" width="51.140625" style="32" customWidth="1"/>
    <col min="8964" max="8964" width="11.140625" style="32" customWidth="1"/>
    <col min="8965" max="8965" width="18.7109375" style="32" customWidth="1"/>
    <col min="8966" max="9217" width="11.42578125" style="32"/>
    <col min="9218" max="9218" width="14.7109375" style="32" customWidth="1"/>
    <col min="9219" max="9219" width="51.140625" style="32" customWidth="1"/>
    <col min="9220" max="9220" width="11.140625" style="32" customWidth="1"/>
    <col min="9221" max="9221" width="18.7109375" style="32" customWidth="1"/>
    <col min="9222" max="9473" width="11.42578125" style="32"/>
    <col min="9474" max="9474" width="14.7109375" style="32" customWidth="1"/>
    <col min="9475" max="9475" width="51.140625" style="32" customWidth="1"/>
    <col min="9476" max="9476" width="11.140625" style="32" customWidth="1"/>
    <col min="9477" max="9477" width="18.7109375" style="32" customWidth="1"/>
    <col min="9478" max="9729" width="11.42578125" style="32"/>
    <col min="9730" max="9730" width="14.7109375" style="32" customWidth="1"/>
    <col min="9731" max="9731" width="51.140625" style="32" customWidth="1"/>
    <col min="9732" max="9732" width="11.140625" style="32" customWidth="1"/>
    <col min="9733" max="9733" width="18.7109375" style="32" customWidth="1"/>
    <col min="9734" max="9985" width="11.42578125" style="32"/>
    <col min="9986" max="9986" width="14.7109375" style="32" customWidth="1"/>
    <col min="9987" max="9987" width="51.140625" style="32" customWidth="1"/>
    <col min="9988" max="9988" width="11.140625" style="32" customWidth="1"/>
    <col min="9989" max="9989" width="18.7109375" style="32" customWidth="1"/>
    <col min="9990" max="10241" width="11.42578125" style="32"/>
    <col min="10242" max="10242" width="14.7109375" style="32" customWidth="1"/>
    <col min="10243" max="10243" width="51.140625" style="32" customWidth="1"/>
    <col min="10244" max="10244" width="11.140625" style="32" customWidth="1"/>
    <col min="10245" max="10245" width="18.7109375" style="32" customWidth="1"/>
    <col min="10246" max="10497" width="11.42578125" style="32"/>
    <col min="10498" max="10498" width="14.7109375" style="32" customWidth="1"/>
    <col min="10499" max="10499" width="51.140625" style="32" customWidth="1"/>
    <col min="10500" max="10500" width="11.140625" style="32" customWidth="1"/>
    <col min="10501" max="10501" width="18.7109375" style="32" customWidth="1"/>
    <col min="10502" max="10753" width="11.42578125" style="32"/>
    <col min="10754" max="10754" width="14.7109375" style="32" customWidth="1"/>
    <col min="10755" max="10755" width="51.140625" style="32" customWidth="1"/>
    <col min="10756" max="10756" width="11.140625" style="32" customWidth="1"/>
    <col min="10757" max="10757" width="18.7109375" style="32" customWidth="1"/>
    <col min="10758" max="11009" width="11.42578125" style="32"/>
    <col min="11010" max="11010" width="14.7109375" style="32" customWidth="1"/>
    <col min="11011" max="11011" width="51.140625" style="32" customWidth="1"/>
    <col min="11012" max="11012" width="11.140625" style="32" customWidth="1"/>
    <col min="11013" max="11013" width="18.7109375" style="32" customWidth="1"/>
    <col min="11014" max="11265" width="11.42578125" style="32"/>
    <col min="11266" max="11266" width="14.7109375" style="32" customWidth="1"/>
    <col min="11267" max="11267" width="51.140625" style="32" customWidth="1"/>
    <col min="11268" max="11268" width="11.140625" style="32" customWidth="1"/>
    <col min="11269" max="11269" width="18.7109375" style="32" customWidth="1"/>
    <col min="11270" max="11521" width="11.42578125" style="32"/>
    <col min="11522" max="11522" width="14.7109375" style="32" customWidth="1"/>
    <col min="11523" max="11523" width="51.140625" style="32" customWidth="1"/>
    <col min="11524" max="11524" width="11.140625" style="32" customWidth="1"/>
    <col min="11525" max="11525" width="18.7109375" style="32" customWidth="1"/>
    <col min="11526" max="11777" width="11.42578125" style="32"/>
    <col min="11778" max="11778" width="14.7109375" style="32" customWidth="1"/>
    <col min="11779" max="11779" width="51.140625" style="32" customWidth="1"/>
    <col min="11780" max="11780" width="11.140625" style="32" customWidth="1"/>
    <col min="11781" max="11781" width="18.7109375" style="32" customWidth="1"/>
    <col min="11782" max="12033" width="11.42578125" style="32"/>
    <col min="12034" max="12034" width="14.7109375" style="32" customWidth="1"/>
    <col min="12035" max="12035" width="51.140625" style="32" customWidth="1"/>
    <col min="12036" max="12036" width="11.140625" style="32" customWidth="1"/>
    <col min="12037" max="12037" width="18.7109375" style="32" customWidth="1"/>
    <col min="12038" max="12289" width="11.42578125" style="32"/>
    <col min="12290" max="12290" width="14.7109375" style="32" customWidth="1"/>
    <col min="12291" max="12291" width="51.140625" style="32" customWidth="1"/>
    <col min="12292" max="12292" width="11.140625" style="32" customWidth="1"/>
    <col min="12293" max="12293" width="18.7109375" style="32" customWidth="1"/>
    <col min="12294" max="12545" width="11.42578125" style="32"/>
    <col min="12546" max="12546" width="14.7109375" style="32" customWidth="1"/>
    <col min="12547" max="12547" width="51.140625" style="32" customWidth="1"/>
    <col min="12548" max="12548" width="11.140625" style="32" customWidth="1"/>
    <col min="12549" max="12549" width="18.7109375" style="32" customWidth="1"/>
    <col min="12550" max="12801" width="11.42578125" style="32"/>
    <col min="12802" max="12802" width="14.7109375" style="32" customWidth="1"/>
    <col min="12803" max="12803" width="51.140625" style="32" customWidth="1"/>
    <col min="12804" max="12804" width="11.140625" style="32" customWidth="1"/>
    <col min="12805" max="12805" width="18.7109375" style="32" customWidth="1"/>
    <col min="12806" max="13057" width="11.42578125" style="32"/>
    <col min="13058" max="13058" width="14.7109375" style="32" customWidth="1"/>
    <col min="13059" max="13059" width="51.140625" style="32" customWidth="1"/>
    <col min="13060" max="13060" width="11.140625" style="32" customWidth="1"/>
    <col min="13061" max="13061" width="18.7109375" style="32" customWidth="1"/>
    <col min="13062" max="13313" width="11.42578125" style="32"/>
    <col min="13314" max="13314" width="14.7109375" style="32" customWidth="1"/>
    <col min="13315" max="13315" width="51.140625" style="32" customWidth="1"/>
    <col min="13316" max="13316" width="11.140625" style="32" customWidth="1"/>
    <col min="13317" max="13317" width="18.7109375" style="32" customWidth="1"/>
    <col min="13318" max="13569" width="11.42578125" style="32"/>
    <col min="13570" max="13570" width="14.7109375" style="32" customWidth="1"/>
    <col min="13571" max="13571" width="51.140625" style="32" customWidth="1"/>
    <col min="13572" max="13572" width="11.140625" style="32" customWidth="1"/>
    <col min="13573" max="13573" width="18.7109375" style="32" customWidth="1"/>
    <col min="13574" max="13825" width="11.42578125" style="32"/>
    <col min="13826" max="13826" width="14.7109375" style="32" customWidth="1"/>
    <col min="13827" max="13827" width="51.140625" style="32" customWidth="1"/>
    <col min="13828" max="13828" width="11.140625" style="32" customWidth="1"/>
    <col min="13829" max="13829" width="18.7109375" style="32" customWidth="1"/>
    <col min="13830" max="14081" width="11.42578125" style="32"/>
    <col min="14082" max="14082" width="14.7109375" style="32" customWidth="1"/>
    <col min="14083" max="14083" width="51.140625" style="32" customWidth="1"/>
    <col min="14084" max="14084" width="11.140625" style="32" customWidth="1"/>
    <col min="14085" max="14085" width="18.7109375" style="32" customWidth="1"/>
    <col min="14086" max="14337" width="11.42578125" style="32"/>
    <col min="14338" max="14338" width="14.7109375" style="32" customWidth="1"/>
    <col min="14339" max="14339" width="51.140625" style="32" customWidth="1"/>
    <col min="14340" max="14340" width="11.140625" style="32" customWidth="1"/>
    <col min="14341" max="14341" width="18.7109375" style="32" customWidth="1"/>
    <col min="14342" max="14593" width="11.42578125" style="32"/>
    <col min="14594" max="14594" width="14.7109375" style="32" customWidth="1"/>
    <col min="14595" max="14595" width="51.140625" style="32" customWidth="1"/>
    <col min="14596" max="14596" width="11.140625" style="32" customWidth="1"/>
    <col min="14597" max="14597" width="18.7109375" style="32" customWidth="1"/>
    <col min="14598" max="14849" width="11.42578125" style="32"/>
    <col min="14850" max="14850" width="14.7109375" style="32" customWidth="1"/>
    <col min="14851" max="14851" width="51.140625" style="32" customWidth="1"/>
    <col min="14852" max="14852" width="11.140625" style="32" customWidth="1"/>
    <col min="14853" max="14853" width="18.7109375" style="32" customWidth="1"/>
    <col min="14854" max="15105" width="11.42578125" style="32"/>
    <col min="15106" max="15106" width="14.7109375" style="32" customWidth="1"/>
    <col min="15107" max="15107" width="51.140625" style="32" customWidth="1"/>
    <col min="15108" max="15108" width="11.140625" style="32" customWidth="1"/>
    <col min="15109" max="15109" width="18.7109375" style="32" customWidth="1"/>
    <col min="15110" max="15361" width="11.42578125" style="32"/>
    <col min="15362" max="15362" width="14.7109375" style="32" customWidth="1"/>
    <col min="15363" max="15363" width="51.140625" style="32" customWidth="1"/>
    <col min="15364" max="15364" width="11.140625" style="32" customWidth="1"/>
    <col min="15365" max="15365" width="18.7109375" style="32" customWidth="1"/>
    <col min="15366" max="15617" width="11.42578125" style="32"/>
    <col min="15618" max="15618" width="14.7109375" style="32" customWidth="1"/>
    <col min="15619" max="15619" width="51.140625" style="32" customWidth="1"/>
    <col min="15620" max="15620" width="11.140625" style="32" customWidth="1"/>
    <col min="15621" max="15621" width="18.7109375" style="32" customWidth="1"/>
    <col min="15622" max="15873" width="11.42578125" style="32"/>
    <col min="15874" max="15874" width="14.7109375" style="32" customWidth="1"/>
    <col min="15875" max="15875" width="51.140625" style="32" customWidth="1"/>
    <col min="15876" max="15876" width="11.140625" style="32" customWidth="1"/>
    <col min="15877" max="15877" width="18.7109375" style="32" customWidth="1"/>
    <col min="15878" max="16129" width="11.42578125" style="32"/>
    <col min="16130" max="16130" width="14.7109375" style="32" customWidth="1"/>
    <col min="16131" max="16131" width="51.140625" style="32" customWidth="1"/>
    <col min="16132" max="16132" width="11.140625" style="32" customWidth="1"/>
    <col min="16133" max="16133" width="18.7109375" style="32" customWidth="1"/>
    <col min="16134" max="16384" width="11.42578125" style="32"/>
  </cols>
  <sheetData>
    <row r="1" spans="1:6" x14ac:dyDescent="0.2">
      <c r="A1" s="31"/>
      <c r="B1" s="31"/>
      <c r="C1" s="31"/>
      <c r="D1" s="31"/>
      <c r="E1" s="31"/>
    </row>
    <row r="2" spans="1:6" x14ac:dyDescent="0.2">
      <c r="A2" s="31"/>
      <c r="B2" s="31"/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x14ac:dyDescent="0.2">
      <c r="A4" s="31"/>
      <c r="B4" s="31"/>
      <c r="C4" s="31"/>
      <c r="D4" s="31"/>
      <c r="E4" s="31"/>
    </row>
    <row r="5" spans="1:6" ht="7.5" customHeight="1" x14ac:dyDescent="0.2">
      <c r="A5" s="31"/>
      <c r="B5" s="31"/>
      <c r="C5" s="31"/>
      <c r="D5" s="31"/>
      <c r="E5" s="31"/>
    </row>
    <row r="6" spans="1:6" s="64" customFormat="1" ht="19.5" customHeight="1" x14ac:dyDescent="0.2">
      <c r="A6" s="171" t="s">
        <v>306</v>
      </c>
      <c r="B6" s="171"/>
      <c r="C6" s="171"/>
      <c r="D6" s="171"/>
      <c r="E6" s="171"/>
      <c r="F6" s="95"/>
    </row>
    <row r="7" spans="1:6" s="64" customFormat="1" ht="19.5" customHeight="1" x14ac:dyDescent="0.2">
      <c r="A7" s="171" t="s">
        <v>307</v>
      </c>
      <c r="B7" s="171"/>
      <c r="C7" s="171"/>
      <c r="D7" s="171"/>
      <c r="E7" s="171"/>
      <c r="F7" s="95"/>
    </row>
    <row r="8" spans="1:6" s="64" customFormat="1" ht="19.5" customHeight="1" x14ac:dyDescent="0.2">
      <c r="A8" s="171" t="s">
        <v>305</v>
      </c>
      <c r="B8" s="171"/>
      <c r="C8" s="171"/>
      <c r="D8" s="171"/>
      <c r="E8" s="171"/>
      <c r="F8" s="95"/>
    </row>
    <row r="9" spans="1:6" s="64" customFormat="1" ht="19.5" customHeight="1" x14ac:dyDescent="0.2">
      <c r="A9" s="106" t="s">
        <v>29</v>
      </c>
      <c r="B9" s="106"/>
      <c r="C9" s="106"/>
      <c r="D9" s="106"/>
      <c r="E9" s="106"/>
      <c r="F9" s="107"/>
    </row>
    <row r="10" spans="1:6" s="64" customFormat="1" ht="19.5" customHeight="1" x14ac:dyDescent="0.2">
      <c r="A10" s="108" t="s">
        <v>30</v>
      </c>
      <c r="B10" s="108"/>
      <c r="C10" s="108"/>
      <c r="D10" s="108"/>
      <c r="E10" s="108"/>
      <c r="F10" s="107"/>
    </row>
    <row r="11" spans="1:6" s="64" customFormat="1" ht="19.5" customHeight="1" x14ac:dyDescent="0.2">
      <c r="A11" s="108" t="s">
        <v>8</v>
      </c>
      <c r="B11" s="108"/>
      <c r="C11" s="108"/>
      <c r="D11" s="108"/>
      <c r="E11" s="108"/>
      <c r="F11" s="107"/>
    </row>
    <row r="12" spans="1:6" s="64" customFormat="1" ht="21" customHeight="1" x14ac:dyDescent="0.2">
      <c r="A12" s="174" t="s">
        <v>304</v>
      </c>
      <c r="B12" s="174"/>
      <c r="C12" s="174"/>
      <c r="D12" s="174"/>
      <c r="E12" s="174"/>
      <c r="F12" s="89"/>
    </row>
    <row r="13" spans="1:6" ht="6.75" customHeight="1" x14ac:dyDescent="0.2"/>
    <row r="14" spans="1:6" ht="15" x14ac:dyDescent="0.25">
      <c r="A14" s="165" t="s">
        <v>4</v>
      </c>
      <c r="B14" s="165"/>
      <c r="C14" s="165"/>
      <c r="D14" s="165"/>
      <c r="E14" s="165"/>
    </row>
    <row r="15" spans="1:6" ht="5.25" customHeight="1" x14ac:dyDescent="0.25">
      <c r="A15" s="111"/>
      <c r="B15" s="111"/>
      <c r="C15" s="33"/>
      <c r="D15" s="33"/>
      <c r="E15" s="33"/>
    </row>
    <row r="16" spans="1:6" s="64" customFormat="1" ht="18" customHeight="1" x14ac:dyDescent="0.2">
      <c r="A16" s="170" t="s">
        <v>31</v>
      </c>
      <c r="B16" s="170"/>
      <c r="C16" s="170"/>
      <c r="D16" s="170"/>
      <c r="E16" s="170"/>
      <c r="F16" s="95"/>
    </row>
    <row r="17" spans="1:7" s="64" customFormat="1" ht="26.25" customHeight="1" x14ac:dyDescent="0.2">
      <c r="A17" s="42" t="s">
        <v>32</v>
      </c>
      <c r="B17" s="35" t="s">
        <v>33</v>
      </c>
      <c r="C17" s="35" t="s">
        <v>1</v>
      </c>
      <c r="D17" s="35" t="s">
        <v>40</v>
      </c>
      <c r="E17" s="35" t="s">
        <v>0</v>
      </c>
      <c r="F17" s="85"/>
    </row>
    <row r="18" spans="1:7" s="64" customFormat="1" ht="11.25" customHeight="1" x14ac:dyDescent="0.2">
      <c r="A18" s="38">
        <v>55603</v>
      </c>
      <c r="B18" s="77" t="str">
        <f>+IF(A18="","",LOOKUP(A18,BASE!A1:A247,BASE!B1:B247))</f>
        <v>Comisiones y Gastos Bancarios</v>
      </c>
      <c r="C18" s="38">
        <v>9</v>
      </c>
      <c r="D18" s="38" t="s">
        <v>44</v>
      </c>
      <c r="E18" s="39">
        <v>100</v>
      </c>
      <c r="F18" s="85"/>
    </row>
    <row r="19" spans="1:7" ht="11.25" customHeight="1" x14ac:dyDescent="0.2">
      <c r="A19" s="38">
        <v>55603</v>
      </c>
      <c r="B19" s="77" t="str">
        <f>+IF(A19="","",LOOKUP(A19,BASE!A2:A248,BASE!B2:B248))</f>
        <v>Comisiones y Gastos Bancarios</v>
      </c>
      <c r="C19" s="38">
        <v>9</v>
      </c>
      <c r="D19" s="38" t="s">
        <v>45</v>
      </c>
      <c r="E19" s="39">
        <v>50</v>
      </c>
      <c r="F19" s="60"/>
    </row>
    <row r="20" spans="1:7" ht="11.25" customHeight="1" x14ac:dyDescent="0.2">
      <c r="A20" s="38">
        <v>55603</v>
      </c>
      <c r="B20" s="77" t="str">
        <f>+IF(A20="","",LOOKUP(A20,BASE!A3:A249,BASE!B3:B249))</f>
        <v>Comisiones y Gastos Bancarios</v>
      </c>
      <c r="C20" s="38">
        <v>9</v>
      </c>
      <c r="D20" s="38" t="s">
        <v>99</v>
      </c>
      <c r="E20" s="39">
        <v>50</v>
      </c>
      <c r="F20" s="60"/>
    </row>
    <row r="21" spans="1:7" ht="11.25" customHeight="1" x14ac:dyDescent="0.2">
      <c r="A21" s="38">
        <v>55603</v>
      </c>
      <c r="B21" s="77" t="str">
        <f>+IF(A21="","",LOOKUP(A21,BASE!A4:A250,BASE!B4:B250))</f>
        <v>Comisiones y Gastos Bancarios</v>
      </c>
      <c r="C21" s="38">
        <v>9</v>
      </c>
      <c r="D21" s="38" t="s">
        <v>46</v>
      </c>
      <c r="E21" s="39">
        <v>50</v>
      </c>
      <c r="F21" s="60"/>
    </row>
    <row r="22" spans="1:7" ht="11.25" customHeight="1" x14ac:dyDescent="0.2">
      <c r="A22" s="38">
        <v>55603</v>
      </c>
      <c r="B22" s="77" t="str">
        <f>+IF(A22="","",LOOKUP(A22,BASE!A5:A251,BASE!B5:B251))</f>
        <v>Comisiones y Gastos Bancarios</v>
      </c>
      <c r="C22" s="38">
        <v>9</v>
      </c>
      <c r="D22" s="38" t="s">
        <v>100</v>
      </c>
      <c r="E22" s="39">
        <v>50</v>
      </c>
      <c r="F22" s="60"/>
    </row>
    <row r="23" spans="1:7" ht="11.25" customHeight="1" x14ac:dyDescent="0.2">
      <c r="A23" s="38">
        <v>55603</v>
      </c>
      <c r="B23" s="77" t="str">
        <f>+IF(A23="","",LOOKUP(A23,BASE!A6:A252,BASE!B6:B252))</f>
        <v>Comisiones y Gastos Bancarios</v>
      </c>
      <c r="C23" s="38">
        <v>9</v>
      </c>
      <c r="D23" s="38" t="s">
        <v>101</v>
      </c>
      <c r="E23" s="39">
        <v>50</v>
      </c>
      <c r="F23" s="60"/>
    </row>
    <row r="24" spans="1:7" ht="11.25" customHeight="1" x14ac:dyDescent="0.2">
      <c r="A24" s="38">
        <v>55603</v>
      </c>
      <c r="B24" s="77" t="str">
        <f>+IF(A24="","",LOOKUP(A24,BASE!A7:A253,BASE!B7:B253))</f>
        <v>Comisiones y Gastos Bancarios</v>
      </c>
      <c r="C24" s="38">
        <v>9</v>
      </c>
      <c r="D24" s="38" t="s">
        <v>102</v>
      </c>
      <c r="E24" s="39">
        <v>50</v>
      </c>
      <c r="F24" s="60"/>
    </row>
    <row r="25" spans="1:7" ht="11.25" customHeight="1" x14ac:dyDescent="0.2">
      <c r="A25" s="38">
        <v>55603</v>
      </c>
      <c r="B25" s="77" t="str">
        <f>+IF(A25="","",LOOKUP(A25,BASE!A8:A254,BASE!B8:B254))</f>
        <v>Comisiones y Gastos Bancarios</v>
      </c>
      <c r="C25" s="38">
        <v>9</v>
      </c>
      <c r="D25" s="38" t="s">
        <v>103</v>
      </c>
      <c r="E25" s="39">
        <v>50</v>
      </c>
      <c r="F25" s="60"/>
    </row>
    <row r="26" spans="1:7" ht="11.25" customHeight="1" x14ac:dyDescent="0.2">
      <c r="A26" s="38">
        <v>55603</v>
      </c>
      <c r="B26" s="77" t="str">
        <f>+IF(A26="","",LOOKUP(A26,BASE!A9:A255,BASE!B9:B255))</f>
        <v>Comisiones y Gastos Bancarios</v>
      </c>
      <c r="C26" s="38">
        <v>9</v>
      </c>
      <c r="D26" s="38" t="s">
        <v>104</v>
      </c>
      <c r="E26" s="39">
        <v>50</v>
      </c>
      <c r="F26" s="60"/>
    </row>
    <row r="27" spans="1:7" ht="15" x14ac:dyDescent="0.25">
      <c r="A27" s="175" t="s">
        <v>21</v>
      </c>
      <c r="B27" s="175"/>
      <c r="C27" s="175"/>
      <c r="D27" s="112"/>
      <c r="E27" s="40">
        <f>SUM(E18:E26)</f>
        <v>500</v>
      </c>
      <c r="G27" s="36"/>
    </row>
    <row r="28" spans="1:7" ht="15" x14ac:dyDescent="0.25">
      <c r="A28" s="33"/>
      <c r="B28" s="111"/>
      <c r="C28" s="33"/>
      <c r="D28" s="33"/>
      <c r="E28" s="41"/>
      <c r="G28" s="36"/>
    </row>
    <row r="29" spans="1:7" ht="15" x14ac:dyDescent="0.25">
      <c r="A29" s="166" t="s">
        <v>22</v>
      </c>
      <c r="B29" s="166"/>
      <c r="C29" s="166"/>
      <c r="D29" s="166"/>
      <c r="E29" s="166"/>
      <c r="G29" s="36"/>
    </row>
    <row r="30" spans="1:7" ht="22.5" x14ac:dyDescent="0.2">
      <c r="A30" s="42" t="s">
        <v>32</v>
      </c>
      <c r="B30" s="35" t="s">
        <v>33</v>
      </c>
      <c r="C30" s="35" t="s">
        <v>1</v>
      </c>
      <c r="D30" s="35" t="s">
        <v>40</v>
      </c>
      <c r="E30" s="35" t="s">
        <v>0</v>
      </c>
      <c r="G30" s="43"/>
    </row>
    <row r="31" spans="1:7" x14ac:dyDescent="0.2">
      <c r="A31" s="38">
        <v>54599</v>
      </c>
      <c r="B31" s="77" t="str">
        <f>+IF(A31="","",LOOKUP(A31,BASE!A18:A264,BASE!B18:B264))</f>
        <v>Consultorías, Estudios e Investigaciones Diversas</v>
      </c>
      <c r="C31" s="44">
        <v>9</v>
      </c>
      <c r="D31" s="44" t="s">
        <v>44</v>
      </c>
      <c r="E31" s="39">
        <v>500</v>
      </c>
      <c r="G31" s="43"/>
    </row>
    <row r="32" spans="1:7" ht="15" x14ac:dyDescent="0.25">
      <c r="A32" s="175" t="s">
        <v>34</v>
      </c>
      <c r="B32" s="175"/>
      <c r="C32" s="175"/>
      <c r="D32" s="112"/>
      <c r="E32" s="40">
        <f>SUM(E31:E31)</f>
        <v>500</v>
      </c>
      <c r="G32" s="36"/>
    </row>
    <row r="33" spans="1:7" ht="12.75" customHeight="1" x14ac:dyDescent="0.25">
      <c r="A33" s="45"/>
      <c r="B33" s="45"/>
      <c r="G33" s="36"/>
    </row>
    <row r="34" spans="1:7" ht="15" x14ac:dyDescent="0.2">
      <c r="A34" s="158" t="s">
        <v>23</v>
      </c>
      <c r="B34" s="158"/>
      <c r="C34" s="158"/>
      <c r="D34" s="158"/>
      <c r="E34" s="158"/>
    </row>
    <row r="35" spans="1:7" ht="21.75" customHeight="1" x14ac:dyDescent="0.2">
      <c r="A35" s="110"/>
      <c r="B35" s="110"/>
      <c r="C35" s="110"/>
      <c r="D35" s="110"/>
      <c r="E35" s="110"/>
    </row>
    <row r="36" spans="1:7" ht="18.75" x14ac:dyDescent="0.3">
      <c r="A36" s="46"/>
      <c r="B36" s="47"/>
      <c r="C36" s="47"/>
      <c r="D36" s="47"/>
      <c r="E36" s="47"/>
    </row>
    <row r="37" spans="1:7" ht="18" x14ac:dyDescent="0.25">
      <c r="A37" s="48"/>
      <c r="B37" s="49"/>
      <c r="C37" s="49"/>
      <c r="D37" s="49"/>
      <c r="E37" s="49"/>
    </row>
    <row r="38" spans="1:7" ht="18" x14ac:dyDescent="0.25">
      <c r="A38" s="48"/>
      <c r="B38" s="49"/>
      <c r="C38" s="49"/>
      <c r="D38" s="49"/>
      <c r="E38" s="49"/>
    </row>
    <row r="39" spans="1:7" ht="18" x14ac:dyDescent="0.25">
      <c r="A39" s="48"/>
      <c r="B39" s="49"/>
      <c r="C39" s="49"/>
      <c r="D39" s="49"/>
      <c r="E39" s="49"/>
    </row>
    <row r="40" spans="1:7" ht="18" x14ac:dyDescent="0.25">
      <c r="A40" s="45"/>
      <c r="B40" s="45"/>
    </row>
    <row r="41" spans="1:7" x14ac:dyDescent="0.2">
      <c r="A41" s="43"/>
      <c r="B41" s="50"/>
      <c r="C41" s="159"/>
      <c r="D41" s="159"/>
      <c r="E41" s="159"/>
    </row>
    <row r="42" spans="1:7" s="52" customFormat="1" x14ac:dyDescent="0.2">
      <c r="A42" s="43"/>
      <c r="B42" s="50"/>
      <c r="C42" s="51"/>
      <c r="D42" s="51"/>
      <c r="E42" s="51"/>
      <c r="F42" s="59"/>
    </row>
    <row r="43" spans="1:7" s="52" customFormat="1" x14ac:dyDescent="0.2">
      <c r="A43" s="43"/>
      <c r="B43" s="43"/>
      <c r="C43" s="51"/>
      <c r="D43" s="51"/>
      <c r="E43" s="51"/>
      <c r="F43" s="59"/>
    </row>
    <row r="44" spans="1:7" s="52" customFormat="1" ht="12" x14ac:dyDescent="0.2">
      <c r="A44" s="53"/>
      <c r="B44" s="54"/>
      <c r="C44" s="51"/>
      <c r="D44" s="51"/>
      <c r="E44" s="51"/>
      <c r="F44" s="59"/>
    </row>
    <row r="45" spans="1:7" s="52" customFormat="1" ht="12" x14ac:dyDescent="0.2">
      <c r="A45" s="53"/>
      <c r="B45" s="54"/>
      <c r="C45" s="51"/>
      <c r="D45" s="51"/>
      <c r="E45" s="51"/>
      <c r="F45" s="59"/>
    </row>
    <row r="46" spans="1:7" x14ac:dyDescent="0.2">
      <c r="A46" s="55"/>
      <c r="B46" s="56"/>
      <c r="C46" s="57"/>
      <c r="D46" s="57"/>
      <c r="E46" s="51"/>
    </row>
    <row r="47" spans="1:7" x14ac:dyDescent="0.2">
      <c r="A47" s="53"/>
      <c r="B47" s="56"/>
      <c r="C47" s="57"/>
      <c r="D47" s="57"/>
      <c r="E47" s="51"/>
    </row>
    <row r="48" spans="1:7" s="31" customFormat="1" x14ac:dyDescent="0.2">
      <c r="A48" s="43"/>
      <c r="B48" s="43"/>
      <c r="C48" s="51"/>
      <c r="D48" s="51"/>
      <c r="E48" s="51"/>
      <c r="G48" s="32"/>
    </row>
    <row r="49" spans="1:7" s="31" customFormat="1" x14ac:dyDescent="0.2">
      <c r="A49" s="32"/>
      <c r="B49" s="32"/>
      <c r="G49" s="32"/>
    </row>
    <row r="50" spans="1:7" s="31" customFormat="1" x14ac:dyDescent="0.2">
      <c r="A50" s="32"/>
      <c r="B50" s="32"/>
      <c r="G50" s="32"/>
    </row>
    <row r="51" spans="1:7" s="31" customFormat="1" x14ac:dyDescent="0.2">
      <c r="A51" s="32"/>
      <c r="B51" s="32"/>
      <c r="C51" s="58"/>
      <c r="D51" s="58"/>
      <c r="E51" s="59"/>
      <c r="G51" s="32"/>
    </row>
    <row r="52" spans="1:7" s="31" customFormat="1" x14ac:dyDescent="0.2">
      <c r="A52" s="32"/>
      <c r="B52" s="32"/>
      <c r="C52" s="58"/>
      <c r="D52" s="58"/>
      <c r="E52" s="59"/>
      <c r="G52" s="32"/>
    </row>
    <row r="53" spans="1:7" s="31" customFormat="1" x14ac:dyDescent="0.2">
      <c r="A53" s="32"/>
      <c r="B53" s="32"/>
      <c r="G53" s="32"/>
    </row>
    <row r="59" spans="1:7" s="31" customFormat="1" x14ac:dyDescent="0.2">
      <c r="A59" s="32"/>
      <c r="B59" s="32"/>
      <c r="C59" s="60"/>
      <c r="D59" s="60"/>
      <c r="E59" s="60"/>
      <c r="G59" s="32"/>
    </row>
    <row r="60" spans="1:7" s="31" customFormat="1" x14ac:dyDescent="0.2">
      <c r="A60" s="32"/>
      <c r="B60" s="60"/>
      <c r="C60" s="60"/>
      <c r="D60" s="60"/>
      <c r="E60" s="60"/>
      <c r="G60" s="32"/>
    </row>
    <row r="61" spans="1:7" s="31" customFormat="1" x14ac:dyDescent="0.2">
      <c r="A61" s="32"/>
      <c r="B61" s="60"/>
      <c r="C61" s="60"/>
      <c r="D61" s="60"/>
      <c r="E61" s="60"/>
      <c r="G61" s="32"/>
    </row>
    <row r="62" spans="1:7" s="31" customFormat="1" x14ac:dyDescent="0.2">
      <c r="A62" s="32"/>
      <c r="B62" s="60"/>
      <c r="G62" s="32"/>
    </row>
    <row r="63" spans="1:7" s="31" customFormat="1" x14ac:dyDescent="0.2">
      <c r="A63" s="32"/>
      <c r="C63" s="32"/>
      <c r="D63" s="32"/>
      <c r="E63" s="32"/>
      <c r="G63" s="32"/>
    </row>
  </sheetData>
  <mergeCells count="11">
    <mergeCell ref="A27:C27"/>
    <mergeCell ref="A29:E29"/>
    <mergeCell ref="A32:C32"/>
    <mergeCell ref="A34:E34"/>
    <mergeCell ref="C41:E41"/>
    <mergeCell ref="A16:E16"/>
    <mergeCell ref="A6:E6"/>
    <mergeCell ref="A7:E7"/>
    <mergeCell ref="A8:E8"/>
    <mergeCell ref="A12:E12"/>
    <mergeCell ref="A14:E14"/>
  </mergeCells>
  <pageMargins left="0.91" right="0.47" top="0.81" bottom="0.3" header="0" footer="0"/>
  <pageSetup scale="90" orientation="portrait" r:id="rId1"/>
  <headerFooter alignWithMargins="0"/>
  <rowBreaks count="1" manualBreakCount="1">
    <brk id="4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BASE</vt:lpstr>
      <vt:lpstr>M1-REF-1</vt:lpstr>
      <vt:lpstr>M2-REP1</vt:lpstr>
      <vt:lpstr>M3-REF2</vt:lpstr>
      <vt:lpstr>M4-REP2</vt:lpstr>
      <vt:lpstr>M5-REF3</vt:lpstr>
      <vt:lpstr>M6-REP3</vt:lpstr>
      <vt:lpstr>M7-REF4</vt:lpstr>
      <vt:lpstr>M8-REP4</vt:lpstr>
      <vt:lpstr>M9-REP5</vt:lpstr>
      <vt:lpstr>M10-REP6</vt:lpstr>
      <vt:lpstr>M11-REP7</vt:lpstr>
      <vt:lpstr>M12-REP8</vt:lpstr>
      <vt:lpstr>M13-REP9</vt:lpstr>
      <vt:lpstr>M14-REP10</vt:lpstr>
      <vt:lpstr>M15-REP11</vt:lpstr>
      <vt:lpstr>M16-REP12</vt:lpstr>
      <vt:lpstr>M17-REF5NO</vt:lpstr>
      <vt:lpstr>'M10-REP6'!Área_de_impresión</vt:lpstr>
      <vt:lpstr>'M11-REP7'!Área_de_impresión</vt:lpstr>
      <vt:lpstr>'M12-REP8'!Área_de_impresión</vt:lpstr>
      <vt:lpstr>'M13-REP9'!Área_de_impresión</vt:lpstr>
      <vt:lpstr>'M14-REP10'!Área_de_impresión</vt:lpstr>
      <vt:lpstr>'M15-REP11'!Área_de_impresión</vt:lpstr>
      <vt:lpstr>'M16-REP12'!Área_de_impresión</vt:lpstr>
      <vt:lpstr>'M17-REF5NO'!Área_de_impresión</vt:lpstr>
      <vt:lpstr>'M1-REF-1'!Área_de_impresión</vt:lpstr>
      <vt:lpstr>'M2-REP1'!Área_de_impresión</vt:lpstr>
      <vt:lpstr>'M3-REF2'!Área_de_impresión</vt:lpstr>
      <vt:lpstr>'M4-REP2'!Área_de_impresión</vt:lpstr>
      <vt:lpstr>'M5-REF3'!Área_de_impresión</vt:lpstr>
      <vt:lpstr>'M6-REP3'!Área_de_impresión</vt:lpstr>
      <vt:lpstr>'M7-REF4'!Área_de_impresión</vt:lpstr>
      <vt:lpstr>'M8-REP4'!Área_de_impresión</vt:lpstr>
      <vt:lpstr>'M9-REP5'!Área_de_impresión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Usuariogto</dc:creator>
  <cp:lastModifiedBy>Oscar Machado Cruz</cp:lastModifiedBy>
  <cp:lastPrinted>2019-09-09T19:58:14Z</cp:lastPrinted>
  <dcterms:created xsi:type="dcterms:W3CDTF">2010-02-15T20:35:39Z</dcterms:created>
  <dcterms:modified xsi:type="dcterms:W3CDTF">2019-10-03T17:42:01Z</dcterms:modified>
</cp:coreProperties>
</file>