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UFI\Oscar\Presupuesto\2018\UAIP\"/>
    </mc:Choice>
  </mc:AlternateContent>
  <bookViews>
    <workbookView xWindow="0" yWindow="45" windowWidth="15195" windowHeight="8310" tabRatio="944" activeTab="2"/>
  </bookViews>
  <sheets>
    <sheet name="M15-REF-5-2017" sheetId="91" r:id="rId1"/>
    <sheet name="M16-REP-11-17" sheetId="94" r:id="rId2"/>
    <sheet name="M17-REP-12-17" sheetId="95" r:id="rId3"/>
    <sheet name="M18-REP-13-17" sheetId="96" r:id="rId4"/>
    <sheet name="M19-REP-14-17" sheetId="97" r:id="rId5"/>
    <sheet name="M20-REP15-17" sheetId="93" r:id="rId6"/>
    <sheet name="M21-REP-16-17" sheetId="98" r:id="rId7"/>
    <sheet name="M22-REP-17-17" sheetId="99" r:id="rId8"/>
    <sheet name="M23-REP-18-17" sheetId="100" r:id="rId9"/>
    <sheet name="M24-REP-19-17" sheetId="101" r:id="rId10"/>
    <sheet name="M25-REP-20-17" sheetId="102" r:id="rId11"/>
    <sheet name="M26-REF-6-2017" sheetId="104" r:id="rId12"/>
    <sheet name="M27-REP-21-17" sheetId="106" r:id="rId13"/>
    <sheet name="M28-REP-22-17" sheetId="105" r:id="rId14"/>
    <sheet name="M29-REP-23-17" sheetId="107" r:id="rId15"/>
  </sheets>
  <externalReferences>
    <externalReference r:id="rId16"/>
  </externalReferences>
  <definedNames>
    <definedName name="_xlnm.Print_Area" localSheetId="0">'M15-REF-5-2017'!$B$1:$G$73</definedName>
    <definedName name="_xlnm.Print_Area" localSheetId="1">'M16-REP-11-17'!$A$1:$D$48</definedName>
    <definedName name="_xlnm.Print_Area" localSheetId="2">'M17-REP-12-17'!$A$1:$D$46</definedName>
    <definedName name="_xlnm.Print_Area" localSheetId="3">'M18-REP-13-17'!$A$1:$D$38</definedName>
    <definedName name="_xlnm.Print_Area" localSheetId="4">'M19-REP-14-17'!$A$1:$D$39</definedName>
    <definedName name="_xlnm.Print_Area" localSheetId="5">'M20-REP15-17'!$A$1:$D$50</definedName>
    <definedName name="_xlnm.Print_Area" localSheetId="6">'M21-REP-16-17'!$A$1:$D$41</definedName>
    <definedName name="_xlnm.Print_Area" localSheetId="7">'M22-REP-17-17'!$A$1:$D$55</definedName>
    <definedName name="_xlnm.Print_Area" localSheetId="8">'M23-REP-18-17'!$A$1:$D$46</definedName>
    <definedName name="_xlnm.Print_Area" localSheetId="9">'M24-REP-19-17'!$A$1:$D$40</definedName>
    <definedName name="_xlnm.Print_Area" localSheetId="10">'M25-REP-20-17'!$A$1:$D$39</definedName>
    <definedName name="_xlnm.Print_Area" localSheetId="11">'M26-REF-6-2017'!$A$1:$D$50</definedName>
    <definedName name="_xlnm.Print_Area" localSheetId="12">'M27-REP-21-17'!$A$1:$D$38</definedName>
    <definedName name="_xlnm.Print_Area" localSheetId="13">'M28-REP-22-17'!$A$1:$D$40</definedName>
    <definedName name="_xlnm.Print_Area" localSheetId="14">'M29-REP-23-17'!$A$1:$D$37</definedName>
    <definedName name="_xlnm.Print_Titles" localSheetId="0">'M15-REF-5-2017'!$1:$14</definedName>
  </definedNames>
  <calcPr calcId="152511"/>
</workbook>
</file>

<file path=xl/calcChain.xml><?xml version="1.0" encoding="utf-8"?>
<calcChain xmlns="http://schemas.openxmlformats.org/spreadsheetml/2006/main">
  <c r="D24" i="107" l="1"/>
  <c r="D19" i="107"/>
  <c r="D18" i="104" l="1"/>
  <c r="D25" i="106" l="1"/>
  <c r="D19" i="106"/>
  <c r="D27" i="105" l="1"/>
  <c r="D21" i="105"/>
  <c r="D23" i="104" l="1"/>
  <c r="D27" i="104" l="1"/>
  <c r="D28" i="104" s="1"/>
  <c r="D26" i="102"/>
  <c r="D20" i="102"/>
  <c r="D27" i="101" l="1"/>
  <c r="D20" i="101"/>
  <c r="D25" i="100" l="1"/>
  <c r="D33" i="100"/>
  <c r="D42" i="99"/>
  <c r="D27" i="99"/>
  <c r="D28" i="98" l="1"/>
  <c r="D21" i="98"/>
  <c r="D23" i="93" l="1"/>
  <c r="D24" i="93" s="1"/>
  <c r="D28" i="93"/>
  <c r="D33" i="93"/>
  <c r="D26" i="97" l="1"/>
  <c r="D20" i="97"/>
  <c r="D19" i="96" l="1"/>
  <c r="D25" i="96"/>
  <c r="D27" i="95" l="1"/>
  <c r="D33" i="95"/>
  <c r="D24" i="94"/>
  <c r="D25" i="94"/>
  <c r="D35" i="94"/>
  <c r="F41" i="91" l="1"/>
  <c r="G40" i="91" s="1"/>
  <c r="E39" i="91"/>
  <c r="F38" i="91" s="1"/>
  <c r="E37" i="91"/>
  <c r="F34" i="91" s="1"/>
  <c r="F30" i="91"/>
  <c r="F22" i="91"/>
  <c r="E20" i="91"/>
  <c r="E43" i="91" l="1"/>
  <c r="E52" i="91" s="1"/>
  <c r="F51" i="91" s="1"/>
  <c r="G21" i="91"/>
  <c r="F19" i="91"/>
  <c r="E53" i="91" l="1"/>
  <c r="G18" i="91"/>
  <c r="G43" i="91" s="1"/>
  <c r="F43" i="91"/>
  <c r="F53" i="91"/>
  <c r="G50" i="91"/>
  <c r="G53" i="91" s="1"/>
</calcChain>
</file>

<file path=xl/sharedStrings.xml><?xml version="1.0" encoding="utf-8"?>
<sst xmlns="http://schemas.openxmlformats.org/spreadsheetml/2006/main" count="455" uniqueCount="152">
  <si>
    <t>MONTO</t>
  </si>
  <si>
    <t>CEP</t>
  </si>
  <si>
    <t>Bienes de Uso y Consumo Diversos</t>
  </si>
  <si>
    <t>AGRUPACION OPERACIONAL : 6 SECTOR MUNICIPAL</t>
  </si>
  <si>
    <t xml:space="preserve"> MOVIMIENTOS PRESUPUESTARIOS</t>
  </si>
  <si>
    <t>CODIGO PRESUPUESTARIO</t>
  </si>
  <si>
    <t>DESCRIPCION PRESUPUESTARIA</t>
  </si>
  <si>
    <t>AREA DE GESTION: 3 DESARROLLO SOCIAL</t>
  </si>
  <si>
    <t>FUENTE DE FINANCIAMIENTO: 5. DONACIONES</t>
  </si>
  <si>
    <t>Combustibles y Lubricantes</t>
  </si>
  <si>
    <t>Materiales Informáticos</t>
  </si>
  <si>
    <t>Impresiones Publicaciones y Reproducciones</t>
  </si>
  <si>
    <t>INCREMENTOS DE ESPECIFICOS DE EGRESOS</t>
  </si>
  <si>
    <t>Productos Alimenticios para Personas</t>
  </si>
  <si>
    <t>Productos de Papel y Cartón</t>
  </si>
  <si>
    <t>Pasajes al Exterior</t>
  </si>
  <si>
    <t>Consultorías Estudios e Investigaciones Diversas</t>
  </si>
  <si>
    <t>Atenciones Oficiales</t>
  </si>
  <si>
    <t>TOTAL  INCREMENTOS DE EGRESOS</t>
  </si>
  <si>
    <t>INCREMENTO DE ESPECIFICOS DE INGRESOS</t>
  </si>
  <si>
    <t>TOTAL  INCREMENTO DE INGRESOS</t>
  </si>
  <si>
    <t>Materiales de Oficina</t>
  </si>
  <si>
    <t>FUENTE DE RECURSO: COAMSS-OPAMSS/AMB Proyecto: El espacio público como elemento integrador del desarrollo económico y social en el Área Metropolitana de San Salvador para favorecer la cohesión social y la convivencia ciudadana</t>
  </si>
  <si>
    <t>Comisiones y Gastos Bancarios</t>
  </si>
  <si>
    <t>FUENTE DE RECURSO: PROYECTO: PREVENCION DE VIOLENCIA Y DESARROLLO ECONOMICO SOCIAL EN EL AMSS</t>
  </si>
  <si>
    <t>Productos Textiles y Vestuarios</t>
  </si>
  <si>
    <t>Productos de Cuero y Caucho</t>
  </si>
  <si>
    <t>Productos Químicos</t>
  </si>
  <si>
    <t>Servicios de Correos</t>
  </si>
  <si>
    <t>Mant. Y Repar. De Vehículos</t>
  </si>
  <si>
    <t>Servicios de Publicidad</t>
  </si>
  <si>
    <t>Servicios de Alimentación</t>
  </si>
  <si>
    <t>Pasajes al Interior</t>
  </si>
  <si>
    <t>Maquinarias y Equipos</t>
  </si>
  <si>
    <t>Equipos Informáticos</t>
  </si>
  <si>
    <t>Bienes Muebles Diversos</t>
  </si>
  <si>
    <t>Ganado Vacuno</t>
  </si>
  <si>
    <t>FUENTE DE FINANCIAMIENTO: 2. FONDOS PROPIOS</t>
  </si>
  <si>
    <t>FUENTE DE RECURSO: FONDOS PROPIOS</t>
  </si>
  <si>
    <t>DISMINUCIONES DE ESPECIFICOS DE EGRESOS</t>
  </si>
  <si>
    <t>Nota: Esta reprogramación no afecta el monto total del presupuesto aprobado.</t>
  </si>
  <si>
    <t>Sueldos</t>
  </si>
  <si>
    <t>Beneficios Adicionales</t>
  </si>
  <si>
    <t>Por Remuneraciones Eventuales</t>
  </si>
  <si>
    <t>Impresiones, Publicaciones y Reproducciones</t>
  </si>
  <si>
    <t>AGRUPACIÓN OPERACIONAL : 6 SECTOR MUNICIPAL</t>
  </si>
  <si>
    <t>ÁREA DE GESTIÓN: 1. CONDUCCIÓN ADMINISTRATIVA</t>
  </si>
  <si>
    <t>INCREMENTOS DE ESPECÍFICOS DE EGRESOS</t>
  </si>
  <si>
    <t>CÓDIGO PRESUPUESTARIO</t>
  </si>
  <si>
    <t>DESCRIPCIÓN PRESUPUESTARIA</t>
  </si>
  <si>
    <t>TOTAL  DISMINUCIÓN DE EGRESOS</t>
  </si>
  <si>
    <t>ÁREA DE GESTIÓN: 3 DESARROLLO SOCIAL</t>
  </si>
  <si>
    <t>Servicios Generales y Arrendamientos Diversos</t>
  </si>
  <si>
    <t>Servicios de Energía Eléctrica</t>
  </si>
  <si>
    <t>Materiales Eléctricos</t>
  </si>
  <si>
    <t>Libros, Textos, Útiles de Enseñanza y Publicaciones</t>
  </si>
  <si>
    <t>AREA DE GESTION: 1 CONDUCCIÓN ADMINISTRATIVA</t>
  </si>
  <si>
    <t>Bienes de Uso y Consumo  Diversos</t>
  </si>
  <si>
    <t>Servicios Agua</t>
  </si>
  <si>
    <t>Servicios de Telecomunicaciones</t>
  </si>
  <si>
    <t>Tasas Diversas</t>
  </si>
  <si>
    <t>Derechos de Propiedad Intelectual</t>
  </si>
  <si>
    <t>TOTAL  AUMENTOS DE EGRESOS</t>
  </si>
  <si>
    <t>CONSEJO DE ALCALDES DEL ÁREA METROPOLITANA DE SAN SALVADOR- COAMSS</t>
  </si>
  <si>
    <t>OFICINA DE PLANIFICACIÓN DEL ÁREA METROPOLITANA DE SAN SALVADOR-OPAMSS</t>
  </si>
  <si>
    <t>PRESUPUESTO ESPECIAL LA EJECUCIÓN DEL PROCESO DE ASESORIA TÉCNICA  PARA LA FORMULACIÓN DEL PLAN MUNICIPAL DE SAN MARCOS</t>
  </si>
  <si>
    <t>AÑO 2017</t>
  </si>
  <si>
    <t>(En Dólares de los Estados Unidos de América)</t>
  </si>
  <si>
    <t>MODIFICACIÓN PRESUPUESTARIA NÚMERO: 15-2017</t>
  </si>
  <si>
    <t>TIPO DE MODIFICACIÓN: REFORMA PRESUPUESTARIA 5-2017</t>
  </si>
  <si>
    <t>FECHA: 10/08/2017</t>
  </si>
  <si>
    <t>FUENTE DE RECURSO: Transferencias Corrientes del Sector Privado</t>
  </si>
  <si>
    <t>DETALLE DE INCREMENTOS DE EGRESOS POR ESPECIFICO, CUENTA Y RUBRO PRESUPUESTARIO</t>
  </si>
  <si>
    <t>Codigo de Estructura Presupuestaria: 3-03-05-5-000</t>
  </si>
  <si>
    <t>COD</t>
  </si>
  <si>
    <t>DENOMINACIÓN</t>
  </si>
  <si>
    <t>TOTAL ESPECIFICO</t>
  </si>
  <si>
    <t>TOTAL CUENTA</t>
  </si>
  <si>
    <t>TOTAL RUBRO</t>
  </si>
  <si>
    <t>51</t>
  </si>
  <si>
    <t>REMUNERACIONES</t>
  </si>
  <si>
    <t>511</t>
  </si>
  <si>
    <t>Remuneraciones Permanentes</t>
  </si>
  <si>
    <t xml:space="preserve">ADQUISICIÓN DE BIENES Y SERVICIOS </t>
  </si>
  <si>
    <t>Bienes de Uso y Consumo</t>
  </si>
  <si>
    <t>Servicios Básicos</t>
  </si>
  <si>
    <t>Servicios Generales y Arrendamientos</t>
  </si>
  <si>
    <t>Consultorías, Estudios e Investigaciones</t>
  </si>
  <si>
    <t>Consultorías, Estudios e Investigaciones Diversas</t>
  </si>
  <si>
    <t>GASTOS FINANCIEROS Y OTROS</t>
  </si>
  <si>
    <t>Seguros, Comisiones y Gastos Bancarios</t>
  </si>
  <si>
    <t>TOTAL EGRESOS</t>
  </si>
  <si>
    <t>DETALLE DE INCREMENTOS DE INGRESOS POR ESPECIFICO, CUENTA Y RUBRO PRESUPUESTARIO</t>
  </si>
  <si>
    <t>TRANSFERENCIAS CORRIENTES</t>
  </si>
  <si>
    <t>Transferencias Corrientes del Sector Privado</t>
  </si>
  <si>
    <t>De empresas Privadas no Financieras</t>
  </si>
  <si>
    <t>TOTAL INGRESOS</t>
  </si>
  <si>
    <t>Esta reprogramación no afecta el monto total del presupuesto aprobado</t>
  </si>
  <si>
    <t>MODIFICACIÓN PRESUPUESTARIA NÚMERO: 16-2017</t>
  </si>
  <si>
    <t>TIPO DE MODIFICACIÓN: REPROGRAMACIÓN PRESUPUESTARIA 11-2017</t>
  </si>
  <si>
    <t>FECHA: 31/08/2017</t>
  </si>
  <si>
    <t>Salarios</t>
  </si>
  <si>
    <t>Aguinaldo</t>
  </si>
  <si>
    <t>Al Personal de Servicios Permanentes</t>
  </si>
  <si>
    <t>Mobiliario</t>
  </si>
  <si>
    <t>Maquinaria y Equipos</t>
  </si>
  <si>
    <t>MODIFICACIÓN PRESUPUESTARIA NÚMERO: 17-2017</t>
  </si>
  <si>
    <t>TIPO DE MODIFICACIÓN: REPROGRAMACIÓN PRESUPUESTARIA 12-2017</t>
  </si>
  <si>
    <t>MODIFICACIÓN PRESUPUESTARIA NÚMERO: 18-2017</t>
  </si>
  <si>
    <t>TIPO DE MODIFICACIÓN: REPROGRAMACIÓN PRESUPUESTARIA 13-2017</t>
  </si>
  <si>
    <t>MODIFICACIÓN PRESUPUESTARIA NÚMERO: 19-2017</t>
  </si>
  <si>
    <t>TIPO DE MODIFICACIÓN: REPROGRAMACIÓN PRESUPUESTARIA 14-2017</t>
  </si>
  <si>
    <t>FECHA: 28/09/2017</t>
  </si>
  <si>
    <t>MODIFICACION PRESUPUESTARIA NUMERO: 20-2017</t>
  </si>
  <si>
    <t>TIPO DE MODIFICACION: REFORMA PRESUPUESTARIA 15-2017</t>
  </si>
  <si>
    <t>FECHA: 31/10/2017</t>
  </si>
  <si>
    <t>Transferencias Corrientes al Sector Publico</t>
  </si>
  <si>
    <t>Arrendamientos de Bienes Muebles</t>
  </si>
  <si>
    <t>DISMINUCIÓN DE ESPECIFICOS DE EGRESOS</t>
  </si>
  <si>
    <t>MODIFICACIÓN PRESUPUESTARIA NÚMERO: 21-2017</t>
  </si>
  <si>
    <t>TIPO DE MODIFICACIÓN: REPROGRAMACIÓN PRESUPUESTARIA 16-2017</t>
  </si>
  <si>
    <t>MODIFICACIÓN PRESUPUESTARIA NÚMERO: 22-2017</t>
  </si>
  <si>
    <t>TIPO DE MODIFICACIÓN: REPROGRAMACIÓN PRESUPUESTARIA 17-2017</t>
  </si>
  <si>
    <t>FECHA: 30/11/2017</t>
  </si>
  <si>
    <t>Al Personal Permanente</t>
  </si>
  <si>
    <t>Bienes de Usos y Consumo Diversos</t>
  </si>
  <si>
    <t>Mantenimiento de Vehículos</t>
  </si>
  <si>
    <t>Mantenimiento de Bienes Inmuebles</t>
  </si>
  <si>
    <t>Mantenimiento de Bienes Muebles</t>
  </si>
  <si>
    <t>MODIFICACIÓN PRESUPUESTARIA NÚMERO: 23-2017</t>
  </si>
  <si>
    <t>TIPO DE MODIFICACIÓN: REPROGRAMACIÓN PRESUPUESTARIA 18-2017</t>
  </si>
  <si>
    <t>Material Informático</t>
  </si>
  <si>
    <t>Libros, Textos, Utiles de Enseñanza y Publicaciones</t>
  </si>
  <si>
    <t>Consultorías Estudios e Investigaciones</t>
  </si>
  <si>
    <t>MODIFICACIÓN PRESUPUESTARIA NÚMERO: 24-2017</t>
  </si>
  <si>
    <t>TIPO DE MODIFICACIÓN: REPROGRAMACIÓN PRESUPUESTARIA 19-2017</t>
  </si>
  <si>
    <t>MODIFICACIÓN PRESUPUESTARIA NÚMERO: 25-2017</t>
  </si>
  <si>
    <t>TIPO DE MODIFICACIÓN: REPROGRAMACIÓN PRESUPUESTARIA 20-2017</t>
  </si>
  <si>
    <t>FUENTE DE RECURSO: PROYECTO: PROCESO DE ASESORIA TÉCNICA  PARA LA FORMULACIÓN DEL PLAN MUNICIPAL DE SAN MARCOS</t>
  </si>
  <si>
    <t>Incremento presupuestario para financiar gratificación especial a funcionarios del COAMSS, Dirección Ejecutiva y empleados permanentes de la OPAMSS.</t>
  </si>
  <si>
    <t>MODIFICACION PRESUPUESTARIA NUMERO: 26-2017</t>
  </si>
  <si>
    <t>TIPO DE MODIFICACION: REFORMA PRESUPUESTARIA 6-2017</t>
  </si>
  <si>
    <t>FECHA: 07/12/2017</t>
  </si>
  <si>
    <t>MODIFICACIÓN PRESUPUESTARIA NÚMERO: 27-2017</t>
  </si>
  <si>
    <t>TIPO DE MODIFICACIÓN: REPROGRAMACIÓN PRESUPUESTARIA 21-2017</t>
  </si>
  <si>
    <t>MODIFICACIÓN PRESUPUESTARIA NÚMERO: 28-2017</t>
  </si>
  <si>
    <t>TIPO DE MODIFICACIÓN: REPROGRAMACIÓN PRESUPUESTARIA 22-2017</t>
  </si>
  <si>
    <t>Herramientas Repuestos y Accesorios</t>
  </si>
  <si>
    <t>FECHA: 19/12/2017</t>
  </si>
  <si>
    <t xml:space="preserve"> </t>
  </si>
  <si>
    <t>MODIFICACIÓN PRESUPUESTARIA NÚMERO: 29-2017</t>
  </si>
  <si>
    <t>TIPO DE MODIFICACIÓN: REPROGRAMACIÓN PRESUPUESTARIA 23-2017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</si>
</sst>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[$€]* #,##0.00_);_([$€]* \(#,##0.00\);_([$€]* &quot;-&quot;??_);_(@_)"/>
    <numFmt numFmtId="167" formatCode="_(\$* #,##0.00_);_(\$* \(#,##0.00\);_(\$* \-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sz val="11"/>
      <color indexed="8"/>
      <name val="Calibri"/>
      <family val="2"/>
      <scheme val="minor"/>
    </font>
    <font>
      <sz val="8"/>
      <name val="Arial Narrow"/>
      <family val="2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64"/>
      </bottom>
      <diagonal/>
    </border>
  </borders>
  <cellStyleXfs count="33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0" fillId="0" borderId="0"/>
    <xf numFmtId="0" fontId="2" fillId="0" borderId="0"/>
    <xf numFmtId="44" fontId="20" fillId="0" borderId="0" applyFont="0" applyFill="0" applyBorder="0" applyAlignment="0" applyProtection="0"/>
    <xf numFmtId="0" fontId="22" fillId="0" borderId="5" applyNumberFormat="0" applyFill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7" fontId="23" fillId="0" borderId="0" applyFill="0" applyBorder="0" applyAlignment="0" applyProtection="0"/>
    <xf numFmtId="0" fontId="23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3" applyBorder="1"/>
    <xf numFmtId="0" fontId="18" fillId="0" borderId="0" xfId="3" applyFont="1"/>
    <xf numFmtId="0" fontId="4" fillId="0" borderId="0" xfId="3" applyFont="1"/>
    <xf numFmtId="164" fontId="8" fillId="0" borderId="1" xfId="3" applyNumberFormat="1" applyFont="1" applyBorder="1"/>
    <xf numFmtId="164" fontId="18" fillId="0" borderId="0" xfId="3" applyNumberFormat="1" applyFont="1"/>
    <xf numFmtId="0" fontId="8" fillId="0" borderId="0" xfId="3" applyFont="1"/>
    <xf numFmtId="0" fontId="5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0" fontId="16" fillId="0" borderId="0" xfId="3" applyFont="1" applyBorder="1"/>
    <xf numFmtId="0" fontId="7" fillId="0" borderId="0" xfId="3" applyFont="1"/>
    <xf numFmtId="0" fontId="10" fillId="0" borderId="0" xfId="3" applyFont="1"/>
    <xf numFmtId="0" fontId="10" fillId="0" borderId="0" xfId="3" applyFont="1" applyAlignment="1">
      <alignment horizontal="right"/>
    </xf>
    <xf numFmtId="0" fontId="9" fillId="0" borderId="0" xfId="3" applyFont="1"/>
    <xf numFmtId="0" fontId="10" fillId="0" borderId="0" xfId="3" applyFont="1" applyAlignment="1">
      <alignment horizontal="center"/>
    </xf>
    <xf numFmtId="0" fontId="16" fillId="0" borderId="0" xfId="3" applyFont="1" applyBorder="1" applyAlignment="1">
      <alignment horizontal="left"/>
    </xf>
    <xf numFmtId="0" fontId="6" fillId="0" borderId="0" xfId="3" applyFont="1" applyBorder="1" applyAlignment="1">
      <alignment horizontal="left"/>
    </xf>
    <xf numFmtId="0" fontId="7" fillId="0" borderId="0" xfId="3" applyFont="1" applyBorder="1"/>
    <xf numFmtId="0" fontId="4" fillId="0" borderId="0" xfId="3" applyFont="1" applyBorder="1"/>
    <xf numFmtId="164" fontId="4" fillId="0" borderId="0" xfId="1" applyFont="1"/>
    <xf numFmtId="0" fontId="4" fillId="0" borderId="0" xfId="3" applyFont="1" applyAlignment="1">
      <alignment vertical="center"/>
    </xf>
    <xf numFmtId="0" fontId="4" fillId="0" borderId="0" xfId="3" applyAlignment="1">
      <alignment vertical="center"/>
    </xf>
    <xf numFmtId="164" fontId="4" fillId="0" borderId="0" xfId="1" applyFont="1" applyAlignment="1">
      <alignment vertical="center"/>
    </xf>
    <xf numFmtId="0" fontId="4" fillId="0" borderId="0" xfId="3"/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1" fillId="0" borderId="1" xfId="1" applyFont="1" applyBorder="1" applyAlignment="1">
      <alignment horizontal="center" vertical="center"/>
    </xf>
    <xf numFmtId="0" fontId="3" fillId="0" borderId="0" xfId="30" applyBorder="1"/>
    <xf numFmtId="0" fontId="3" fillId="0" borderId="0" xfId="30"/>
    <xf numFmtId="0" fontId="18" fillId="0" borderId="0" xfId="30" applyFont="1"/>
    <xf numFmtId="0" fontId="9" fillId="2" borderId="1" xfId="30" applyFont="1" applyFill="1" applyBorder="1" applyAlignment="1">
      <alignment horizontal="center" wrapText="1"/>
    </xf>
    <xf numFmtId="0" fontId="9" fillId="2" borderId="1" xfId="30" applyFont="1" applyFill="1" applyBorder="1" applyAlignment="1">
      <alignment horizontal="center" vertical="center"/>
    </xf>
    <xf numFmtId="0" fontId="3" fillId="0" borderId="0" xfId="30" applyFont="1"/>
    <xf numFmtId="0" fontId="6" fillId="0" borderId="1" xfId="30" applyFont="1" applyBorder="1" applyAlignment="1">
      <alignment horizontal="left"/>
    </xf>
    <xf numFmtId="0" fontId="6" fillId="0" borderId="1" xfId="30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17" fillId="0" borderId="1" xfId="30" applyNumberFormat="1" applyFont="1" applyBorder="1"/>
    <xf numFmtId="164" fontId="18" fillId="0" borderId="0" xfId="30" applyNumberFormat="1" applyFont="1"/>
    <xf numFmtId="0" fontId="9" fillId="2" borderId="1" xfId="30" applyFont="1" applyFill="1" applyBorder="1" applyAlignment="1">
      <alignment horizontal="center" vertical="center" wrapText="1"/>
    </xf>
    <xf numFmtId="0" fontId="8" fillId="0" borderId="0" xfId="30" applyFont="1"/>
    <xf numFmtId="0" fontId="6" fillId="0" borderId="1" xfId="30" applyFont="1" applyBorder="1" applyAlignment="1">
      <alignment horizontal="center" vertical="center"/>
    </xf>
    <xf numFmtId="0" fontId="5" fillId="0" borderId="0" xfId="30" applyFont="1" applyAlignment="1">
      <alignment horizontal="center"/>
    </xf>
    <xf numFmtId="0" fontId="11" fillId="0" borderId="0" xfId="30" applyFont="1" applyAlignment="1">
      <alignment horizontal="left"/>
    </xf>
    <xf numFmtId="0" fontId="12" fillId="0" borderId="0" xfId="30" applyFont="1" applyAlignment="1">
      <alignment horizontal="left"/>
    </xf>
    <xf numFmtId="0" fontId="5" fillId="0" borderId="0" xfId="30" applyFont="1" applyAlignment="1">
      <alignment horizontal="left"/>
    </xf>
    <xf numFmtId="0" fontId="15" fillId="0" borderId="0" xfId="30" applyFont="1" applyAlignment="1">
      <alignment horizontal="left"/>
    </xf>
    <xf numFmtId="0" fontId="8" fillId="0" borderId="0" xfId="30" applyFont="1" applyAlignment="1">
      <alignment horizontal="center"/>
    </xf>
    <xf numFmtId="0" fontId="16" fillId="0" borderId="0" xfId="30" applyFont="1" applyBorder="1"/>
    <xf numFmtId="0" fontId="7" fillId="0" borderId="0" xfId="30" applyFont="1"/>
    <xf numFmtId="0" fontId="10" fillId="0" borderId="0" xfId="30" applyFont="1"/>
    <xf numFmtId="0" fontId="10" fillId="0" borderId="0" xfId="30" applyFont="1" applyAlignment="1">
      <alignment horizontal="right"/>
    </xf>
    <xf numFmtId="0" fontId="9" fillId="0" borderId="0" xfId="30" applyFont="1"/>
    <xf numFmtId="0" fontId="10" fillId="0" borderId="0" xfId="30" applyFont="1" applyAlignment="1">
      <alignment horizontal="center"/>
    </xf>
    <xf numFmtId="0" fontId="16" fillId="0" borderId="0" xfId="30" applyFont="1" applyBorder="1" applyAlignment="1">
      <alignment horizontal="left"/>
    </xf>
    <xf numFmtId="0" fontId="6" fillId="0" borderId="0" xfId="30" applyFont="1" applyBorder="1" applyAlignment="1">
      <alignment horizontal="left"/>
    </xf>
    <xf numFmtId="0" fontId="7" fillId="0" borderId="0" xfId="30" applyFont="1" applyBorder="1"/>
    <xf numFmtId="0" fontId="3" fillId="0" borderId="0" xfId="30" applyFont="1" applyBorder="1"/>
    <xf numFmtId="0" fontId="3" fillId="0" borderId="0" xfId="30" applyFont="1" applyAlignment="1">
      <alignment vertical="center"/>
    </xf>
    <xf numFmtId="0" fontId="3" fillId="0" borderId="0" xfId="30" applyAlignment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164" fontId="6" fillId="0" borderId="1" xfId="2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26" fillId="0" borderId="0" xfId="31" applyFont="1" applyFill="1" applyAlignment="1"/>
    <xf numFmtId="0" fontId="1" fillId="0" borderId="0" xfId="31"/>
    <xf numFmtId="0" fontId="10" fillId="0" borderId="6" xfId="31" applyFont="1" applyFill="1" applyBorder="1" applyAlignment="1">
      <alignment horizontal="center"/>
    </xf>
    <xf numFmtId="0" fontId="27" fillId="0" borderId="0" xfId="31" applyFont="1" applyFill="1" applyAlignment="1"/>
    <xf numFmtId="0" fontId="26" fillId="0" borderId="0" xfId="31" applyFont="1" applyFill="1" applyBorder="1" applyAlignment="1"/>
    <xf numFmtId="0" fontId="25" fillId="0" borderId="0" xfId="31" applyFont="1"/>
    <xf numFmtId="0" fontId="28" fillId="3" borderId="1" xfId="31" applyFont="1" applyFill="1" applyBorder="1" applyAlignment="1">
      <alignment horizontal="center" vertical="center" wrapText="1"/>
    </xf>
    <xf numFmtId="0" fontId="28" fillId="3" borderId="1" xfId="31" applyFont="1" applyFill="1" applyBorder="1" applyAlignment="1">
      <alignment vertical="center"/>
    </xf>
    <xf numFmtId="0" fontId="25" fillId="0" borderId="0" xfId="31" applyFont="1" applyAlignment="1">
      <alignment horizontal="center" vertical="center"/>
    </xf>
    <xf numFmtId="0" fontId="1" fillId="0" borderId="0" xfId="31" applyAlignment="1">
      <alignment horizontal="center" vertical="center"/>
    </xf>
    <xf numFmtId="49" fontId="8" fillId="2" borderId="1" xfId="31" applyNumberFormat="1" applyFont="1" applyFill="1" applyBorder="1" applyAlignment="1">
      <alignment horizontal="left" vertical="center" wrapText="1"/>
    </xf>
    <xf numFmtId="0" fontId="8" fillId="2" borderId="1" xfId="31" applyFont="1" applyFill="1" applyBorder="1" applyAlignment="1">
      <alignment horizontal="left" vertical="center" wrapText="1"/>
    </xf>
    <xf numFmtId="44" fontId="8" fillId="2" borderId="1" xfId="32" applyFont="1" applyFill="1" applyBorder="1" applyAlignment="1">
      <alignment horizontal="left" vertical="center" wrapText="1"/>
    </xf>
    <xf numFmtId="44" fontId="0" fillId="0" borderId="0" xfId="32" applyFont="1"/>
    <xf numFmtId="49" fontId="8" fillId="4" borderId="1" xfId="31" applyNumberFormat="1" applyFont="1" applyFill="1" applyBorder="1" applyAlignment="1">
      <alignment horizontal="left" vertical="center" wrapText="1"/>
    </xf>
    <xf numFmtId="0" fontId="8" fillId="4" borderId="1" xfId="31" applyFont="1" applyFill="1" applyBorder="1" applyAlignment="1">
      <alignment horizontal="left" vertical="center" wrapText="1"/>
    </xf>
    <xf numFmtId="44" fontId="8" fillId="4" borderId="1" xfId="32" applyFont="1" applyFill="1" applyBorder="1" applyAlignment="1">
      <alignment horizontal="left" vertical="center" wrapText="1"/>
    </xf>
    <xf numFmtId="0" fontId="3" fillId="0" borderId="1" xfId="31" applyFont="1" applyFill="1" applyBorder="1" applyAlignment="1">
      <alignment horizontal="left" vertical="center" wrapText="1"/>
    </xf>
    <xf numFmtId="0" fontId="3" fillId="0" borderId="1" xfId="31" applyFont="1" applyFill="1" applyBorder="1" applyAlignment="1">
      <alignment horizontal="left"/>
    </xf>
    <xf numFmtId="44" fontId="0" fillId="0" borderId="1" xfId="32" applyFont="1" applyBorder="1"/>
    <xf numFmtId="44" fontId="1" fillId="0" borderId="0" xfId="31" applyNumberFormat="1"/>
    <xf numFmtId="0" fontId="8" fillId="2" borderId="1" xfId="31" applyFont="1" applyFill="1" applyBorder="1" applyAlignment="1">
      <alignment horizontal="left"/>
    </xf>
    <xf numFmtId="44" fontId="8" fillId="2" borderId="1" xfId="32" applyFont="1" applyFill="1" applyBorder="1" applyAlignment="1">
      <alignment horizontal="left"/>
    </xf>
    <xf numFmtId="0" fontId="8" fillId="4" borderId="1" xfId="31" applyFont="1" applyFill="1" applyBorder="1" applyAlignment="1">
      <alignment horizontal="left"/>
    </xf>
    <xf numFmtId="44" fontId="8" fillId="4" borderId="1" xfId="32" applyFont="1" applyFill="1" applyBorder="1" applyAlignment="1">
      <alignment horizontal="left"/>
    </xf>
    <xf numFmtId="0" fontId="3" fillId="0" borderId="1" xfId="31" applyNumberFormat="1" applyFont="1" applyFill="1" applyBorder="1" applyAlignment="1">
      <alignment horizontal="left"/>
    </xf>
    <xf numFmtId="0" fontId="28" fillId="3" borderId="1" xfId="31" applyFont="1" applyFill="1" applyBorder="1" applyAlignment="1">
      <alignment horizontal="left" vertical="center" wrapText="1"/>
    </xf>
    <xf numFmtId="0" fontId="28" fillId="3" borderId="1" xfId="31" applyFont="1" applyFill="1" applyBorder="1" applyAlignment="1">
      <alignment horizontal="left"/>
    </xf>
    <xf numFmtId="44" fontId="24" fillId="3" borderId="1" xfId="32" applyFont="1" applyFill="1" applyBorder="1"/>
    <xf numFmtId="0" fontId="3" fillId="0" borderId="0" xfId="31" applyFont="1" applyFill="1" applyBorder="1" applyAlignment="1">
      <alignment horizontal="left"/>
    </xf>
    <xf numFmtId="0" fontId="28" fillId="3" borderId="1" xfId="31" applyFont="1" applyFill="1" applyBorder="1" applyAlignment="1">
      <alignment horizontal="center" vertical="center"/>
    </xf>
    <xf numFmtId="0" fontId="10" fillId="0" borderId="0" xfId="31" applyFont="1" applyFill="1" applyAlignment="1"/>
    <xf numFmtId="0" fontId="7" fillId="0" borderId="0" xfId="31" applyFont="1" applyFill="1" applyAlignment="1"/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6" fillId="0" borderId="2" xfId="30" applyFont="1" applyBorder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7" fillId="0" borderId="0" xfId="3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14" fillId="0" borderId="0" xfId="30" applyFont="1" applyAlignment="1">
      <alignment horizontal="left"/>
    </xf>
    <xf numFmtId="0" fontId="17" fillId="0" borderId="0" xfId="30" applyFont="1" applyAlignment="1">
      <alignment horizontal="center"/>
    </xf>
    <xf numFmtId="0" fontId="7" fillId="0" borderId="0" xfId="31" applyFont="1" applyFill="1" applyAlignment="1"/>
    <xf numFmtId="0" fontId="7" fillId="0" borderId="0" xfId="31" applyFont="1" applyFill="1" applyAlignment="1"/>
    <xf numFmtId="0" fontId="10" fillId="0" borderId="0" xfId="31" applyFont="1" applyFill="1" applyBorder="1" applyAlignment="1"/>
    <xf numFmtId="0" fontId="10" fillId="0" borderId="0" xfId="31" applyFont="1" applyFill="1" applyAlignment="1">
      <alignment horizontal="left"/>
    </xf>
    <xf numFmtId="0" fontId="10" fillId="0" borderId="0" xfId="31" applyFont="1" applyFill="1" applyBorder="1" applyAlignment="1">
      <alignment horizontal="left"/>
    </xf>
    <xf numFmtId="0" fontId="9" fillId="0" borderId="0" xfId="31" applyFont="1" applyFill="1" applyAlignment="1">
      <alignment horizontal="center"/>
    </xf>
    <xf numFmtId="0" fontId="9" fillId="0" borderId="0" xfId="31" applyFont="1" applyFill="1" applyAlignment="1">
      <alignment horizontal="center" wrapText="1"/>
    </xf>
    <xf numFmtId="0" fontId="10" fillId="0" borderId="0" xfId="31" applyFont="1" applyFill="1" applyAlignment="1">
      <alignment horizontal="center"/>
    </xf>
    <xf numFmtId="0" fontId="14" fillId="0" borderId="0" xfId="30" applyFont="1" applyAlignment="1">
      <alignment horizontal="left"/>
    </xf>
    <xf numFmtId="0" fontId="9" fillId="0" borderId="0" xfId="30" applyFont="1" applyBorder="1" applyAlignment="1">
      <alignment horizontal="center"/>
    </xf>
    <xf numFmtId="0" fontId="17" fillId="0" borderId="2" xfId="30" applyFont="1" applyBorder="1" applyAlignment="1">
      <alignment horizontal="justify" vertical="center" wrapText="1"/>
    </xf>
    <xf numFmtId="0" fontId="17" fillId="0" borderId="2" xfId="30" applyFont="1" applyBorder="1" applyAlignment="1">
      <alignment horizontal="justify" vertical="center"/>
    </xf>
    <xf numFmtId="0" fontId="17" fillId="0" borderId="0" xfId="30" applyFont="1" applyAlignment="1">
      <alignment horizontal="center"/>
    </xf>
    <xf numFmtId="0" fontId="17" fillId="0" borderId="1" xfId="30" applyFont="1" applyBorder="1" applyAlignment="1">
      <alignment horizontal="left"/>
    </xf>
    <xf numFmtId="0" fontId="17" fillId="0" borderId="1" xfId="30" applyFont="1" applyBorder="1" applyAlignment="1">
      <alignment horizontal="center"/>
    </xf>
    <xf numFmtId="0" fontId="17" fillId="0" borderId="2" xfId="30" applyFont="1" applyBorder="1" applyAlignment="1">
      <alignment horizontal="left" vertical="center"/>
    </xf>
    <xf numFmtId="0" fontId="17" fillId="0" borderId="4" xfId="30" applyFont="1" applyBorder="1" applyAlignment="1">
      <alignment horizontal="left" vertical="center"/>
    </xf>
    <xf numFmtId="0" fontId="17" fillId="0" borderId="0" xfId="3" applyFont="1" applyBorder="1" applyAlignment="1">
      <alignment horizontal="justify" vertical="center" wrapText="1"/>
    </xf>
    <xf numFmtId="0" fontId="17" fillId="0" borderId="0" xfId="3" applyFont="1" applyBorder="1" applyAlignment="1">
      <alignment horizontal="justify" vertical="center"/>
    </xf>
    <xf numFmtId="0" fontId="17" fillId="0" borderId="2" xfId="3" applyFont="1" applyBorder="1" applyAlignment="1">
      <alignment horizontal="justify" vertical="center" wrapText="1"/>
    </xf>
    <xf numFmtId="0" fontId="17" fillId="0" borderId="2" xfId="3" applyFont="1" applyBorder="1" applyAlignment="1">
      <alignment horizontal="justify" vertical="center"/>
    </xf>
    <xf numFmtId="0" fontId="17" fillId="0" borderId="2" xfId="3" applyFont="1" applyBorder="1" applyAlignment="1">
      <alignment horizontal="left" vertical="center"/>
    </xf>
    <xf numFmtId="0" fontId="17" fillId="0" borderId="4" xfId="3" applyFont="1" applyBorder="1" applyAlignment="1">
      <alignment horizontal="left" vertical="center"/>
    </xf>
    <xf numFmtId="0" fontId="17" fillId="0" borderId="3" xfId="30" applyFont="1" applyBorder="1" applyAlignment="1">
      <alignment horizontal="center"/>
    </xf>
    <xf numFmtId="0" fontId="17" fillId="0" borderId="2" xfId="30" applyFont="1" applyBorder="1" applyAlignment="1">
      <alignment horizontal="center"/>
    </xf>
    <xf numFmtId="0" fontId="17" fillId="0" borderId="2" xfId="30" applyFont="1" applyBorder="1" applyAlignment="1">
      <alignment horizontal="left"/>
    </xf>
    <xf numFmtId="0" fontId="17" fillId="0" borderId="4" xfId="30" applyFont="1" applyBorder="1" applyAlignment="1">
      <alignment horizontal="left"/>
    </xf>
    <xf numFmtId="0" fontId="10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/>
    </xf>
    <xf numFmtId="0" fontId="9" fillId="0" borderId="0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1" xfId="3" applyFont="1" applyBorder="1" applyAlignment="1">
      <alignment horizontal="left"/>
    </xf>
    <xf numFmtId="0" fontId="8" fillId="0" borderId="1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2" xfId="3" applyFont="1" applyBorder="1" applyAlignment="1">
      <alignment horizontal="center"/>
    </xf>
  </cellXfs>
  <cellStyles count="33">
    <cellStyle name="Encabezado 1 2" xfId="11"/>
    <cellStyle name="Euro" xfId="12"/>
    <cellStyle name="Millares 2" xfId="4"/>
    <cellStyle name="Moneda" xfId="1" builtinId="4"/>
    <cellStyle name="Moneda 2" xfId="2"/>
    <cellStyle name="Moneda 2 2" xfId="20"/>
    <cellStyle name="Moneda 2 3" xfId="24"/>
    <cellStyle name="Moneda 2 4" xfId="13"/>
    <cellStyle name="Moneda 3" xfId="10"/>
    <cellStyle name="Moneda 4" xfId="15"/>
    <cellStyle name="Moneda 5" xfId="19"/>
    <cellStyle name="Moneda 6" xfId="25"/>
    <cellStyle name="Moneda 7" xfId="28"/>
    <cellStyle name="Moneda 8" xfId="5"/>
    <cellStyle name="Moneda 9" xfId="32"/>
    <cellStyle name="Normal" xfId="0" builtinId="0"/>
    <cellStyle name="Normal 2" xfId="3"/>
    <cellStyle name="Normal 2 2" xfId="21"/>
    <cellStyle name="Normal 2 3" xfId="22"/>
    <cellStyle name="Normal 2 4" xfId="26"/>
    <cellStyle name="Normal 2 5" xfId="29"/>
    <cellStyle name="Normal 3" xfId="7"/>
    <cellStyle name="Normal 3 2" xfId="9"/>
    <cellStyle name="Normal 3 2 2" xfId="23"/>
    <cellStyle name="Normal 3 2 3" xfId="27"/>
    <cellStyle name="Normal 3 3" xfId="18"/>
    <cellStyle name="Normal 4" xfId="8"/>
    <cellStyle name="Normal 5" xfId="14"/>
    <cellStyle name="Normal 6" xfId="17"/>
    <cellStyle name="Normal 7" xfId="30"/>
    <cellStyle name="Normal 8" xfId="31"/>
    <cellStyle name="Porcentaje 2" xfId="16"/>
    <cellStyle name="Porcentaje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67</xdr:row>
      <xdr:rowOff>114300</xdr:rowOff>
    </xdr:from>
    <xdr:to>
      <xdr:col>4</xdr:col>
      <xdr:colOff>771525</xdr:colOff>
      <xdr:row>72</xdr:row>
      <xdr:rowOff>180975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733675" y="134588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1</xdr:col>
      <xdr:colOff>28575</xdr:colOff>
      <xdr:row>62</xdr:row>
      <xdr:rowOff>114299</xdr:rowOff>
    </xdr:from>
    <xdr:to>
      <xdr:col>2</xdr:col>
      <xdr:colOff>1809750</xdr:colOff>
      <xdr:row>67</xdr:row>
      <xdr:rowOff>180974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90575" y="12506324"/>
          <a:ext cx="2190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4</xdr:col>
      <xdr:colOff>438150</xdr:colOff>
      <xdr:row>62</xdr:row>
      <xdr:rowOff>123825</xdr:rowOff>
    </xdr:from>
    <xdr:to>
      <xdr:col>7</xdr:col>
      <xdr:colOff>0</xdr:colOff>
      <xdr:row>67</xdr:row>
      <xdr:rowOff>28575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4486275" y="12515850"/>
          <a:ext cx="2019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  <xdr:twoCellAnchor>
    <xdr:from>
      <xdr:col>1</xdr:col>
      <xdr:colOff>38100</xdr:colOff>
      <xdr:row>54</xdr:row>
      <xdr:rowOff>152400</xdr:rowOff>
    </xdr:from>
    <xdr:to>
      <xdr:col>2</xdr:col>
      <xdr:colOff>1796562</xdr:colOff>
      <xdr:row>60</xdr:row>
      <xdr:rowOff>119684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00100" y="11020425"/>
          <a:ext cx="2168037" cy="11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Nayib Armando Bukele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4</xdr:col>
      <xdr:colOff>386798</xdr:colOff>
      <xdr:row>54</xdr:row>
      <xdr:rowOff>152400</xdr:rowOff>
    </xdr:from>
    <xdr:to>
      <xdr:col>7</xdr:col>
      <xdr:colOff>36858</xdr:colOff>
      <xdr:row>60</xdr:row>
      <xdr:rowOff>100634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434923" y="11020425"/>
          <a:ext cx="2107510" cy="109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34</xdr:row>
      <xdr:rowOff>66675</xdr:rowOff>
    </xdr:from>
    <xdr:to>
      <xdr:col>1</xdr:col>
      <xdr:colOff>3152775</xdr:colOff>
      <xdr:row>40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69913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30</xdr:row>
      <xdr:rowOff>9525</xdr:rowOff>
    </xdr:from>
    <xdr:to>
      <xdr:col>1</xdr:col>
      <xdr:colOff>1552575</xdr:colOff>
      <xdr:row>34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0102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30</xdr:row>
      <xdr:rowOff>19050</xdr:rowOff>
    </xdr:from>
    <xdr:to>
      <xdr:col>3</xdr:col>
      <xdr:colOff>1114425</xdr:colOff>
      <xdr:row>34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0198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33</xdr:row>
      <xdr:rowOff>66675</xdr:rowOff>
    </xdr:from>
    <xdr:to>
      <xdr:col>1</xdr:col>
      <xdr:colOff>3152775</xdr:colOff>
      <xdr:row>39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68389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29</xdr:row>
      <xdr:rowOff>9525</xdr:rowOff>
    </xdr:from>
    <xdr:to>
      <xdr:col>1</xdr:col>
      <xdr:colOff>1552575</xdr:colOff>
      <xdr:row>33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58578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29</xdr:row>
      <xdr:rowOff>19050</xdr:rowOff>
    </xdr:from>
    <xdr:to>
      <xdr:col>3</xdr:col>
      <xdr:colOff>1114425</xdr:colOff>
      <xdr:row>33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58674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14675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959827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5987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43</xdr:row>
      <xdr:rowOff>131725</xdr:rowOff>
    </xdr:from>
    <xdr:to>
      <xdr:col>1</xdr:col>
      <xdr:colOff>3091165</xdr:colOff>
      <xdr:row>50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81490" y="8247025"/>
          <a:ext cx="2085975" cy="10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37</xdr:row>
      <xdr:rowOff>35520</xdr:rowOff>
    </xdr:from>
    <xdr:to>
      <xdr:col>1</xdr:col>
      <xdr:colOff>1452865</xdr:colOff>
      <xdr:row>42</xdr:row>
      <xdr:rowOff>98405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7179270"/>
          <a:ext cx="2329165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0</xdr:col>
      <xdr:colOff>66675</xdr:colOff>
      <xdr:row>31</xdr:row>
      <xdr:rowOff>0</xdr:rowOff>
    </xdr:from>
    <xdr:to>
      <xdr:col>1</xdr:col>
      <xdr:colOff>1252904</xdr:colOff>
      <xdr:row>35</xdr:row>
      <xdr:rowOff>69861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6675" y="5838825"/>
          <a:ext cx="2062529" cy="91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Nayib Armando Bukele Ortez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1</xdr:col>
      <xdr:colOff>2872090</xdr:colOff>
      <xdr:row>31</xdr:row>
      <xdr:rowOff>0</xdr:rowOff>
    </xdr:from>
    <xdr:to>
      <xdr:col>3</xdr:col>
      <xdr:colOff>832562</xdr:colOff>
      <xdr:row>35</xdr:row>
      <xdr:rowOff>50811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48390" y="5838825"/>
          <a:ext cx="2113372" cy="898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Dr. Jaime Alberto Recinos Crespín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1</xdr:col>
      <xdr:colOff>2948290</xdr:colOff>
      <xdr:row>37</xdr:row>
      <xdr:rowOff>35520</xdr:rowOff>
    </xdr:from>
    <xdr:to>
      <xdr:col>3</xdr:col>
      <xdr:colOff>823037</xdr:colOff>
      <xdr:row>42</xdr:row>
      <xdr:rowOff>98405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824590" y="7179270"/>
          <a:ext cx="2027647" cy="872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32</xdr:row>
      <xdr:rowOff>66675</xdr:rowOff>
    </xdr:from>
    <xdr:to>
      <xdr:col>1</xdr:col>
      <xdr:colOff>3152775</xdr:colOff>
      <xdr:row>38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88582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28</xdr:row>
      <xdr:rowOff>9525</xdr:rowOff>
    </xdr:from>
    <xdr:to>
      <xdr:col>1</xdr:col>
      <xdr:colOff>1552575</xdr:colOff>
      <xdr:row>32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78771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28</xdr:row>
      <xdr:rowOff>19050</xdr:rowOff>
    </xdr:from>
    <xdr:to>
      <xdr:col>3</xdr:col>
      <xdr:colOff>1114425</xdr:colOff>
      <xdr:row>32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78867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34</xdr:row>
      <xdr:rowOff>66675</xdr:rowOff>
    </xdr:from>
    <xdr:to>
      <xdr:col>1</xdr:col>
      <xdr:colOff>3152775</xdr:colOff>
      <xdr:row>40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91249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30</xdr:row>
      <xdr:rowOff>9525</xdr:rowOff>
    </xdr:from>
    <xdr:to>
      <xdr:col>1</xdr:col>
      <xdr:colOff>1552575</xdr:colOff>
      <xdr:row>34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81438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30</xdr:row>
      <xdr:rowOff>19050</xdr:rowOff>
    </xdr:from>
    <xdr:to>
      <xdr:col>3</xdr:col>
      <xdr:colOff>1114425</xdr:colOff>
      <xdr:row>34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81534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31</xdr:row>
      <xdr:rowOff>66675</xdr:rowOff>
    </xdr:from>
    <xdr:to>
      <xdr:col>1</xdr:col>
      <xdr:colOff>3152775</xdr:colOff>
      <xdr:row>37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68389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27</xdr:row>
      <xdr:rowOff>9525</xdr:rowOff>
    </xdr:from>
    <xdr:to>
      <xdr:col>1</xdr:col>
      <xdr:colOff>1552575</xdr:colOff>
      <xdr:row>31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58578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27</xdr:row>
      <xdr:rowOff>19050</xdr:rowOff>
    </xdr:from>
    <xdr:to>
      <xdr:col>3</xdr:col>
      <xdr:colOff>1114425</xdr:colOff>
      <xdr:row>31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58674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42</xdr:row>
      <xdr:rowOff>66675</xdr:rowOff>
    </xdr:from>
    <xdr:to>
      <xdr:col>1</xdr:col>
      <xdr:colOff>3152775</xdr:colOff>
      <xdr:row>48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29615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38</xdr:row>
      <xdr:rowOff>9525</xdr:rowOff>
    </xdr:from>
    <xdr:to>
      <xdr:col>1</xdr:col>
      <xdr:colOff>1552575</xdr:colOff>
      <xdr:row>42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31507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38</xdr:row>
      <xdr:rowOff>19050</xdr:rowOff>
    </xdr:from>
    <xdr:to>
      <xdr:col>3</xdr:col>
      <xdr:colOff>1114425</xdr:colOff>
      <xdr:row>42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32460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40</xdr:row>
      <xdr:rowOff>66675</xdr:rowOff>
    </xdr:from>
    <xdr:to>
      <xdr:col>1</xdr:col>
      <xdr:colOff>3152775</xdr:colOff>
      <xdr:row>46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9248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36</xdr:row>
      <xdr:rowOff>9525</xdr:rowOff>
    </xdr:from>
    <xdr:to>
      <xdr:col>1</xdr:col>
      <xdr:colOff>1552575</xdr:colOff>
      <xdr:row>40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9437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36</xdr:row>
      <xdr:rowOff>19050</xdr:rowOff>
    </xdr:from>
    <xdr:to>
      <xdr:col>3</xdr:col>
      <xdr:colOff>1114425</xdr:colOff>
      <xdr:row>40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95325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32</xdr:row>
      <xdr:rowOff>66675</xdr:rowOff>
    </xdr:from>
    <xdr:to>
      <xdr:col>1</xdr:col>
      <xdr:colOff>3152775</xdr:colOff>
      <xdr:row>38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45807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28</xdr:row>
      <xdr:rowOff>9525</xdr:rowOff>
    </xdr:from>
    <xdr:to>
      <xdr:col>1</xdr:col>
      <xdr:colOff>1552575</xdr:colOff>
      <xdr:row>32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47700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28</xdr:row>
      <xdr:rowOff>19050</xdr:rowOff>
    </xdr:from>
    <xdr:to>
      <xdr:col>3</xdr:col>
      <xdr:colOff>1114425</xdr:colOff>
      <xdr:row>32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48652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33</xdr:row>
      <xdr:rowOff>66675</xdr:rowOff>
    </xdr:from>
    <xdr:to>
      <xdr:col>1</xdr:col>
      <xdr:colOff>3152775</xdr:colOff>
      <xdr:row>39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7438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29</xdr:row>
      <xdr:rowOff>9525</xdr:rowOff>
    </xdr:from>
    <xdr:to>
      <xdr:col>1</xdr:col>
      <xdr:colOff>1552575</xdr:colOff>
      <xdr:row>33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7627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29</xdr:row>
      <xdr:rowOff>19050</xdr:rowOff>
    </xdr:from>
    <xdr:to>
      <xdr:col>3</xdr:col>
      <xdr:colOff>1114425</xdr:colOff>
      <xdr:row>33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7722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14675" y="95250"/>
          <a:ext cx="2867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959827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5987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1005190</xdr:colOff>
      <xdr:row>43</xdr:row>
      <xdr:rowOff>33185</xdr:rowOff>
    </xdr:from>
    <xdr:to>
      <xdr:col>1</xdr:col>
      <xdr:colOff>3091165</xdr:colOff>
      <xdr:row>49</xdr:row>
      <xdr:rowOff>65684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78862" y="7508668"/>
          <a:ext cx="2085975" cy="101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0</xdr:colOff>
      <xdr:row>38</xdr:row>
      <xdr:rowOff>42085</xdr:rowOff>
    </xdr:from>
    <xdr:to>
      <xdr:col>1</xdr:col>
      <xdr:colOff>1452865</xdr:colOff>
      <xdr:row>41</xdr:row>
      <xdr:rowOff>229779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427119"/>
          <a:ext cx="2326537" cy="88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2948290</xdr:colOff>
      <xdr:row>38</xdr:row>
      <xdr:rowOff>42085</xdr:rowOff>
    </xdr:from>
    <xdr:to>
      <xdr:col>3</xdr:col>
      <xdr:colOff>823037</xdr:colOff>
      <xdr:row>41</xdr:row>
      <xdr:rowOff>229779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821962" y="6427119"/>
          <a:ext cx="2026334" cy="88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35</xdr:row>
      <xdr:rowOff>66675</xdr:rowOff>
    </xdr:from>
    <xdr:to>
      <xdr:col>1</xdr:col>
      <xdr:colOff>3152775</xdr:colOff>
      <xdr:row>41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6677025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31</xdr:row>
      <xdr:rowOff>9525</xdr:rowOff>
    </xdr:from>
    <xdr:to>
      <xdr:col>1</xdr:col>
      <xdr:colOff>1552575</xdr:colOff>
      <xdr:row>35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5695950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31</xdr:row>
      <xdr:rowOff>19050</xdr:rowOff>
    </xdr:from>
    <xdr:to>
      <xdr:col>3</xdr:col>
      <xdr:colOff>1114425</xdr:colOff>
      <xdr:row>35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5705475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115184</xdr:colOff>
      <xdr:row>0</xdr:row>
      <xdr:rowOff>0</xdr:rowOff>
    </xdr:from>
    <xdr:to>
      <xdr:col>1</xdr:col>
      <xdr:colOff>742293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" y="0"/>
          <a:ext cx="160818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49</xdr:row>
      <xdr:rowOff>66675</xdr:rowOff>
    </xdr:from>
    <xdr:to>
      <xdr:col>1</xdr:col>
      <xdr:colOff>3152775</xdr:colOff>
      <xdr:row>55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9248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45</xdr:row>
      <xdr:rowOff>9525</xdr:rowOff>
    </xdr:from>
    <xdr:to>
      <xdr:col>1</xdr:col>
      <xdr:colOff>1552575</xdr:colOff>
      <xdr:row>49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9437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45</xdr:row>
      <xdr:rowOff>19050</xdr:rowOff>
    </xdr:from>
    <xdr:to>
      <xdr:col>3</xdr:col>
      <xdr:colOff>1114425</xdr:colOff>
      <xdr:row>49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95325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2238375</xdr:colOff>
      <xdr:row>0</xdr:row>
      <xdr:rowOff>95250</xdr:rowOff>
    </xdr:from>
    <xdr:to>
      <xdr:col>3</xdr:col>
      <xdr:colOff>1133475</xdr:colOff>
      <xdr:row>3</xdr:row>
      <xdr:rowOff>95250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19450" y="9525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DIAGONAL SAN CARLOS 25 CALLE PONIENTE Y 15 AV. NORTE, COL. LAYCO,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TELS. : 22340600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E-MAIL: www.opamss.org.sv          </a:t>
          </a:r>
        </a:p>
        <a:p>
          <a:pPr algn="ctr" rtl="0">
            <a:defRPr sz="1000"/>
          </a:pPr>
          <a:r>
            <a:rPr lang="es-S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SAN SALVADOR, EL SALVADOR, CENTROAMERICA</a:t>
          </a: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SV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476250</xdr:colOff>
      <xdr:row>0</xdr:row>
      <xdr:rowOff>133350</xdr:rowOff>
    </xdr:from>
    <xdr:to>
      <xdr:col>1</xdr:col>
      <xdr:colOff>857250</xdr:colOff>
      <xdr:row>3</xdr:row>
      <xdr:rowOff>142875</xdr:rowOff>
    </xdr:to>
    <xdr:pic>
      <xdr:nvPicPr>
        <xdr:cNvPr id="3" name="Picture 2" descr="LogotipoNuevoCOAMSS-OPAM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3350"/>
          <a:ext cx="1362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40</xdr:row>
      <xdr:rowOff>66675</xdr:rowOff>
    </xdr:from>
    <xdr:to>
      <xdr:col>1</xdr:col>
      <xdr:colOff>3152775</xdr:colOff>
      <xdr:row>46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47875" y="7620000"/>
          <a:ext cx="2085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 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OPAMSS</a:t>
          </a:r>
        </a:p>
      </xdr:txBody>
    </xdr:sp>
    <xdr:clientData/>
  </xdr:twoCellAnchor>
  <xdr:twoCellAnchor>
    <xdr:from>
      <xdr:col>0</xdr:col>
      <xdr:colOff>95250</xdr:colOff>
      <xdr:row>36</xdr:row>
      <xdr:rowOff>9525</xdr:rowOff>
    </xdr:from>
    <xdr:to>
      <xdr:col>1</xdr:col>
      <xdr:colOff>1552575</xdr:colOff>
      <xdr:row>40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" y="6638925"/>
          <a:ext cx="243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 OPAMSS</a:t>
          </a:r>
        </a:p>
      </xdr:txBody>
    </xdr:sp>
    <xdr:clientData/>
  </xdr:twoCellAnchor>
  <xdr:twoCellAnchor>
    <xdr:from>
      <xdr:col>1</xdr:col>
      <xdr:colOff>3076575</xdr:colOff>
      <xdr:row>36</xdr:row>
      <xdr:rowOff>19050</xdr:rowOff>
    </xdr:from>
    <xdr:to>
      <xdr:col>3</xdr:col>
      <xdr:colOff>1114425</xdr:colOff>
      <xdr:row>40</xdr:row>
      <xdr:rowOff>180975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57650" y="6648450"/>
          <a:ext cx="2190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Revisa:</a:t>
          </a: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Ing. José Miguel Platero Castillo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UFI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I/Oscar/Presupuesto/2017/Convenio%20San%20Marcos/Presupuesto_PlanMunicipalSanMarcos_OPAM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NEXO 1 EquipoConsultor"/>
      <sheetName val="ANEXO 2 EquipoTécnico_OPAMSS"/>
      <sheetName val="MOD15-REF-5-2017"/>
      <sheetName val="ResumenIncre"/>
      <sheetName val="PAAC-2017"/>
    </sheetNames>
    <sheetDataSet>
      <sheetData sheetId="0">
        <row r="4">
          <cell r="C4">
            <v>59600</v>
          </cell>
        </row>
        <row r="5">
          <cell r="C5">
            <v>26820</v>
          </cell>
        </row>
        <row r="6">
          <cell r="C6">
            <v>8580</v>
          </cell>
        </row>
        <row r="7">
          <cell r="C7">
            <v>23050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P55"/>
  <sheetViews>
    <sheetView view="pageBreakPreview" topLeftCell="A40" zoomScaleNormal="100" zoomScaleSheetLayoutView="100" workbookViewId="0">
      <selection activeCell="I55" sqref="I55"/>
    </sheetView>
  </sheetViews>
  <sheetFormatPr baseColWidth="10" defaultRowHeight="15" x14ac:dyDescent="0.25"/>
  <cols>
    <col min="1" max="1" width="11.42578125" style="74"/>
    <col min="2" max="2" width="6.140625" style="74" customWidth="1"/>
    <col min="3" max="3" width="43.140625" style="74" customWidth="1"/>
    <col min="4" max="4" width="11.140625" style="74" customWidth="1"/>
    <col min="5" max="7" width="12.28515625" style="74" customWidth="1"/>
    <col min="8" max="8" width="16.42578125" style="74" customWidth="1"/>
    <col min="9" max="10" width="14.140625" style="74" customWidth="1"/>
    <col min="11" max="11" width="12.5703125" style="74" customWidth="1"/>
    <col min="12" max="12" width="13.85546875" style="74" customWidth="1"/>
    <col min="13" max="13" width="11.42578125" style="74" customWidth="1"/>
    <col min="14" max="16384" width="11.42578125" style="74"/>
  </cols>
  <sheetData>
    <row r="1" spans="2:16" ht="15.75" x14ac:dyDescent="0.25">
      <c r="B1" s="129" t="s">
        <v>63</v>
      </c>
      <c r="C1" s="129"/>
      <c r="D1" s="129"/>
      <c r="E1" s="129"/>
      <c r="F1" s="129"/>
      <c r="G1" s="129"/>
      <c r="H1" s="73"/>
      <c r="I1" s="73"/>
      <c r="J1" s="73"/>
      <c r="K1" s="73"/>
      <c r="L1" s="73"/>
      <c r="M1" s="73"/>
      <c r="N1" s="73"/>
      <c r="O1" s="73"/>
      <c r="P1" s="73"/>
    </row>
    <row r="2" spans="2:16" ht="15.75" x14ac:dyDescent="0.25">
      <c r="B2" s="129" t="s">
        <v>64</v>
      </c>
      <c r="C2" s="129"/>
      <c r="D2" s="129"/>
      <c r="E2" s="129"/>
      <c r="F2" s="129"/>
      <c r="G2" s="129"/>
      <c r="H2" s="73"/>
      <c r="I2" s="73"/>
      <c r="J2" s="73"/>
      <c r="K2" s="73"/>
      <c r="L2" s="73"/>
      <c r="M2" s="73"/>
      <c r="N2" s="73"/>
      <c r="O2" s="73"/>
      <c r="P2" s="73"/>
    </row>
    <row r="3" spans="2:16" ht="23.25" customHeight="1" x14ac:dyDescent="0.25">
      <c r="B3" s="130" t="s">
        <v>65</v>
      </c>
      <c r="C3" s="129"/>
      <c r="D3" s="129"/>
      <c r="E3" s="129"/>
      <c r="F3" s="129"/>
      <c r="G3" s="129"/>
      <c r="H3" s="73"/>
      <c r="I3" s="73"/>
      <c r="J3" s="73"/>
      <c r="K3" s="73"/>
      <c r="L3" s="73"/>
      <c r="M3" s="73"/>
      <c r="N3" s="73"/>
      <c r="O3" s="73"/>
      <c r="P3" s="73"/>
    </row>
    <row r="4" spans="2:16" ht="15.75" x14ac:dyDescent="0.25">
      <c r="B4" s="129" t="s">
        <v>66</v>
      </c>
      <c r="C4" s="129"/>
      <c r="D4" s="129"/>
      <c r="E4" s="129"/>
      <c r="F4" s="129"/>
      <c r="G4" s="129"/>
      <c r="H4" s="73"/>
      <c r="I4" s="73"/>
      <c r="J4" s="73"/>
      <c r="K4" s="73"/>
      <c r="L4" s="73"/>
      <c r="M4" s="73"/>
      <c r="N4" s="73"/>
      <c r="O4" s="73"/>
      <c r="P4" s="73"/>
    </row>
    <row r="5" spans="2:16" ht="15.75" x14ac:dyDescent="0.25">
      <c r="B5" s="131" t="s">
        <v>67</v>
      </c>
      <c r="C5" s="131"/>
      <c r="D5" s="131"/>
      <c r="E5" s="131"/>
      <c r="F5" s="131"/>
      <c r="G5" s="131"/>
      <c r="H5" s="73"/>
      <c r="J5" s="73"/>
      <c r="K5" s="73"/>
      <c r="L5" s="73"/>
      <c r="M5" s="73"/>
      <c r="N5" s="73"/>
      <c r="O5" s="73"/>
      <c r="P5" s="73"/>
    </row>
    <row r="6" spans="2:16" ht="15.75" x14ac:dyDescent="0.25">
      <c r="B6" s="127" t="s">
        <v>68</v>
      </c>
      <c r="C6" s="127"/>
      <c r="D6" s="127"/>
      <c r="E6" s="127"/>
      <c r="F6" s="127"/>
      <c r="G6" s="127"/>
      <c r="H6" s="73"/>
      <c r="J6" s="73"/>
      <c r="K6" s="73"/>
      <c r="L6" s="73"/>
      <c r="M6" s="73"/>
      <c r="N6" s="73"/>
      <c r="O6" s="73"/>
      <c r="P6" s="73"/>
    </row>
    <row r="7" spans="2:16" ht="15.75" x14ac:dyDescent="0.25">
      <c r="B7" s="127" t="s">
        <v>69</v>
      </c>
      <c r="C7" s="127"/>
      <c r="D7" s="127"/>
      <c r="E7" s="127"/>
      <c r="F7" s="127"/>
      <c r="G7" s="127"/>
      <c r="H7" s="73"/>
      <c r="J7" s="73"/>
      <c r="K7" s="73"/>
      <c r="L7" s="73"/>
      <c r="M7" s="73"/>
      <c r="N7" s="73"/>
      <c r="O7" s="73"/>
      <c r="P7" s="73"/>
    </row>
    <row r="8" spans="2:16" ht="15.75" x14ac:dyDescent="0.25">
      <c r="B8" s="127" t="s">
        <v>70</v>
      </c>
      <c r="C8" s="127"/>
      <c r="D8" s="127"/>
      <c r="E8" s="127"/>
      <c r="F8" s="127"/>
      <c r="G8" s="127"/>
      <c r="H8" s="73"/>
      <c r="I8" s="73"/>
      <c r="J8" s="73"/>
      <c r="K8" s="73"/>
      <c r="L8" s="73"/>
      <c r="M8" s="73"/>
      <c r="N8" s="73"/>
      <c r="O8" s="73"/>
      <c r="P8" s="73"/>
    </row>
    <row r="9" spans="2:16" ht="15.75" x14ac:dyDescent="0.25">
      <c r="B9" s="127" t="s">
        <v>45</v>
      </c>
      <c r="C9" s="127"/>
      <c r="D9" s="127"/>
      <c r="E9" s="127"/>
      <c r="F9" s="127"/>
      <c r="G9" s="127"/>
      <c r="H9" s="73"/>
      <c r="I9" s="73"/>
      <c r="J9" s="73"/>
      <c r="K9" s="73"/>
      <c r="L9" s="73"/>
      <c r="M9" s="73"/>
      <c r="N9" s="73"/>
      <c r="O9" s="73"/>
      <c r="P9" s="73"/>
    </row>
    <row r="10" spans="2:16" ht="15.75" x14ac:dyDescent="0.25">
      <c r="B10" s="127" t="s">
        <v>51</v>
      </c>
      <c r="C10" s="127"/>
      <c r="D10" s="127"/>
      <c r="E10" s="127"/>
      <c r="F10" s="127"/>
      <c r="G10" s="127"/>
      <c r="H10" s="73"/>
      <c r="I10" s="73"/>
      <c r="J10" s="73"/>
      <c r="K10" s="73"/>
      <c r="L10" s="73"/>
      <c r="M10" s="73"/>
      <c r="N10" s="73"/>
      <c r="O10" s="73"/>
      <c r="P10" s="73"/>
    </row>
    <row r="11" spans="2:16" ht="15.75" x14ac:dyDescent="0.25">
      <c r="B11" s="127" t="s">
        <v>8</v>
      </c>
      <c r="C11" s="127"/>
      <c r="D11" s="127"/>
      <c r="E11" s="127"/>
      <c r="F11" s="127"/>
      <c r="G11" s="127"/>
      <c r="H11" s="73"/>
      <c r="I11" s="73"/>
      <c r="J11" s="73"/>
      <c r="K11" s="73"/>
      <c r="L11" s="73"/>
      <c r="M11" s="73"/>
      <c r="N11" s="73"/>
      <c r="O11" s="73"/>
      <c r="P11" s="73"/>
    </row>
    <row r="12" spans="2:16" ht="15.75" x14ac:dyDescent="0.25">
      <c r="B12" s="128" t="s">
        <v>71</v>
      </c>
      <c r="C12" s="128"/>
      <c r="D12" s="128"/>
      <c r="E12" s="128"/>
      <c r="F12" s="128"/>
      <c r="G12" s="128"/>
      <c r="H12" s="73"/>
      <c r="J12" s="73"/>
      <c r="K12" s="73"/>
      <c r="L12" s="73"/>
      <c r="M12" s="73"/>
      <c r="N12" s="73"/>
      <c r="O12" s="73"/>
      <c r="P12" s="73"/>
    </row>
    <row r="13" spans="2:16" ht="15.75" customHeight="1" thickBot="1" x14ac:dyDescent="0.3">
      <c r="B13" s="75"/>
      <c r="C13" s="75"/>
      <c r="D13" s="75"/>
      <c r="E13" s="75"/>
      <c r="F13" s="75"/>
      <c r="G13" s="75"/>
      <c r="H13" s="73"/>
      <c r="J13" s="73"/>
      <c r="K13" s="73"/>
      <c r="L13" s="73"/>
      <c r="M13" s="73"/>
      <c r="N13" s="73"/>
      <c r="O13" s="73"/>
      <c r="P13" s="73"/>
    </row>
    <row r="14" spans="2:16" ht="16.5" thickTop="1" x14ac:dyDescent="0.25">
      <c r="B14" s="125"/>
      <c r="C14" s="125"/>
      <c r="D14" s="125"/>
      <c r="E14" s="125"/>
      <c r="F14" s="125"/>
      <c r="G14" s="125"/>
      <c r="H14" s="76"/>
      <c r="I14" s="76"/>
      <c r="J14" s="76"/>
      <c r="K14" s="76"/>
      <c r="L14" s="76"/>
      <c r="M14" s="76"/>
      <c r="N14" s="76"/>
      <c r="O14" s="76"/>
      <c r="P14" s="76"/>
    </row>
    <row r="15" spans="2:16" ht="15.75" x14ac:dyDescent="0.25">
      <c r="B15" s="126" t="s">
        <v>72</v>
      </c>
      <c r="C15" s="126"/>
      <c r="D15" s="126"/>
      <c r="E15" s="126"/>
      <c r="F15" s="126"/>
      <c r="G15" s="126"/>
      <c r="H15" s="77"/>
      <c r="I15" s="77"/>
      <c r="J15" s="77"/>
      <c r="K15" s="77"/>
      <c r="L15" s="77"/>
      <c r="M15" s="77"/>
      <c r="N15" s="77"/>
      <c r="O15" s="77"/>
      <c r="P15" s="77"/>
    </row>
    <row r="16" spans="2:16" x14ac:dyDescent="0.25">
      <c r="B16" s="78" t="s">
        <v>73</v>
      </c>
    </row>
    <row r="17" spans="2:13" ht="30.75" customHeight="1" x14ac:dyDescent="0.25">
      <c r="B17" s="79" t="s">
        <v>74</v>
      </c>
      <c r="C17" s="80" t="s">
        <v>75</v>
      </c>
      <c r="D17" s="80"/>
      <c r="E17" s="79" t="s">
        <v>76</v>
      </c>
      <c r="F17" s="79" t="s">
        <v>77</v>
      </c>
      <c r="G17" s="79" t="s">
        <v>78</v>
      </c>
      <c r="I17" s="81"/>
      <c r="J17" s="81"/>
      <c r="K17" s="82"/>
      <c r="L17" s="82"/>
    </row>
    <row r="18" spans="2:13" x14ac:dyDescent="0.25">
      <c r="B18" s="83" t="s">
        <v>79</v>
      </c>
      <c r="C18" s="84" t="s">
        <v>80</v>
      </c>
      <c r="D18" s="84"/>
      <c r="E18" s="85"/>
      <c r="F18" s="85"/>
      <c r="G18" s="85">
        <f>+F19</f>
        <v>23050</v>
      </c>
      <c r="I18" s="86"/>
      <c r="J18" s="86"/>
    </row>
    <row r="19" spans="2:13" x14ac:dyDescent="0.25">
      <c r="B19" s="87" t="s">
        <v>81</v>
      </c>
      <c r="C19" s="88" t="s">
        <v>82</v>
      </c>
      <c r="D19" s="88"/>
      <c r="E19" s="88"/>
      <c r="F19" s="89">
        <f>SUM(E20)</f>
        <v>23050</v>
      </c>
      <c r="G19" s="89"/>
      <c r="I19" s="86"/>
      <c r="J19" s="86"/>
    </row>
    <row r="20" spans="2:13" x14ac:dyDescent="0.25">
      <c r="B20" s="90">
        <v>51101</v>
      </c>
      <c r="C20" s="91" t="s">
        <v>41</v>
      </c>
      <c r="D20" s="91"/>
      <c r="E20" s="92">
        <f>+[1]Total!C7</f>
        <v>23050</v>
      </c>
      <c r="F20" s="92"/>
      <c r="G20" s="92"/>
      <c r="I20" s="86"/>
      <c r="J20" s="86"/>
      <c r="K20" s="86"/>
      <c r="L20" s="93"/>
      <c r="M20" s="93"/>
    </row>
    <row r="21" spans="2:13" x14ac:dyDescent="0.25">
      <c r="B21" s="84">
        <v>54</v>
      </c>
      <c r="C21" s="94" t="s">
        <v>83</v>
      </c>
      <c r="D21" s="94"/>
      <c r="E21" s="94"/>
      <c r="F21" s="95"/>
      <c r="G21" s="95">
        <f>+F22+F30+F34+F38</f>
        <v>101650</v>
      </c>
      <c r="I21" s="86"/>
      <c r="J21" s="86"/>
      <c r="K21" s="86"/>
      <c r="L21" s="93"/>
      <c r="M21" s="93"/>
    </row>
    <row r="22" spans="2:13" x14ac:dyDescent="0.25">
      <c r="B22" s="88">
        <v>541</v>
      </c>
      <c r="C22" s="96" t="s">
        <v>84</v>
      </c>
      <c r="D22" s="96"/>
      <c r="E22" s="96"/>
      <c r="F22" s="97">
        <f>SUM(E23:E29)</f>
        <v>4000</v>
      </c>
      <c r="G22" s="97"/>
      <c r="I22" s="86"/>
      <c r="J22" s="86"/>
      <c r="K22" s="86"/>
      <c r="L22" s="93"/>
      <c r="M22" s="93"/>
    </row>
    <row r="23" spans="2:13" x14ac:dyDescent="0.25">
      <c r="B23" s="90">
        <v>54101</v>
      </c>
      <c r="C23" s="91" t="s">
        <v>13</v>
      </c>
      <c r="D23" s="91"/>
      <c r="E23" s="92">
        <v>500</v>
      </c>
      <c r="F23" s="92"/>
      <c r="G23" s="92"/>
      <c r="I23" s="86"/>
      <c r="J23" s="86"/>
      <c r="K23" s="86"/>
      <c r="L23" s="93"/>
      <c r="M23" s="93"/>
    </row>
    <row r="24" spans="2:13" x14ac:dyDescent="0.25">
      <c r="B24" s="90">
        <v>54105</v>
      </c>
      <c r="C24" s="91" t="s">
        <v>14</v>
      </c>
      <c r="D24" s="91"/>
      <c r="E24" s="92">
        <v>500</v>
      </c>
      <c r="F24" s="92"/>
      <c r="G24" s="92"/>
      <c r="I24" s="86"/>
      <c r="J24" s="86"/>
      <c r="K24" s="86"/>
      <c r="L24" s="93"/>
      <c r="M24" s="93"/>
    </row>
    <row r="25" spans="2:13" x14ac:dyDescent="0.25">
      <c r="B25" s="90">
        <v>54107</v>
      </c>
      <c r="C25" s="91" t="s">
        <v>27</v>
      </c>
      <c r="D25" s="91"/>
      <c r="E25" s="92"/>
      <c r="F25" s="92"/>
      <c r="G25" s="92"/>
      <c r="I25" s="86"/>
      <c r="J25" s="86"/>
      <c r="K25" s="86"/>
      <c r="L25" s="93"/>
      <c r="M25" s="93"/>
    </row>
    <row r="26" spans="2:13" x14ac:dyDescent="0.25">
      <c r="B26" s="90">
        <v>54110</v>
      </c>
      <c r="C26" s="91" t="s">
        <v>9</v>
      </c>
      <c r="D26" s="91"/>
      <c r="E26" s="92">
        <v>500</v>
      </c>
      <c r="F26" s="92"/>
      <c r="G26" s="92"/>
      <c r="I26" s="86"/>
      <c r="J26" s="86"/>
      <c r="K26" s="86"/>
      <c r="L26" s="93"/>
      <c r="M26" s="93"/>
    </row>
    <row r="27" spans="2:13" x14ac:dyDescent="0.25">
      <c r="B27" s="90">
        <v>54114</v>
      </c>
      <c r="C27" s="91" t="s">
        <v>21</v>
      </c>
      <c r="D27" s="91"/>
      <c r="E27" s="92">
        <v>500</v>
      </c>
      <c r="F27" s="92"/>
      <c r="G27" s="92"/>
      <c r="I27" s="86"/>
      <c r="J27" s="86"/>
      <c r="K27" s="86"/>
      <c r="L27" s="93"/>
      <c r="M27" s="93"/>
    </row>
    <row r="28" spans="2:13" x14ac:dyDescent="0.25">
      <c r="B28" s="90">
        <v>54115</v>
      </c>
      <c r="C28" s="91" t="s">
        <v>10</v>
      </c>
      <c r="D28" s="91"/>
      <c r="E28" s="92">
        <v>500</v>
      </c>
      <c r="F28" s="92"/>
      <c r="G28" s="92"/>
      <c r="I28" s="86"/>
      <c r="J28" s="86"/>
      <c r="K28" s="86"/>
      <c r="L28" s="93"/>
      <c r="M28" s="93"/>
    </row>
    <row r="29" spans="2:13" x14ac:dyDescent="0.25">
      <c r="B29" s="90">
        <v>54199</v>
      </c>
      <c r="C29" s="91" t="s">
        <v>57</v>
      </c>
      <c r="D29" s="91"/>
      <c r="E29" s="92">
        <v>1500</v>
      </c>
      <c r="F29" s="92"/>
      <c r="G29" s="92"/>
      <c r="I29" s="86"/>
      <c r="J29" s="86"/>
      <c r="K29" s="86"/>
      <c r="L29" s="93"/>
      <c r="M29" s="93"/>
    </row>
    <row r="30" spans="2:13" x14ac:dyDescent="0.25">
      <c r="B30" s="88">
        <v>542</v>
      </c>
      <c r="C30" s="96" t="s">
        <v>85</v>
      </c>
      <c r="D30" s="96"/>
      <c r="E30" s="96"/>
      <c r="F30" s="97">
        <f>SUM(E31:E33)</f>
        <v>600</v>
      </c>
      <c r="G30" s="97"/>
      <c r="I30" s="86"/>
      <c r="J30" s="86"/>
      <c r="K30" s="86"/>
      <c r="L30" s="93"/>
      <c r="M30" s="93"/>
    </row>
    <row r="31" spans="2:13" x14ac:dyDescent="0.25">
      <c r="B31" s="90">
        <v>54201</v>
      </c>
      <c r="C31" s="91" t="s">
        <v>53</v>
      </c>
      <c r="D31" s="91"/>
      <c r="E31" s="92">
        <v>200</v>
      </c>
      <c r="F31" s="92"/>
      <c r="G31" s="92"/>
      <c r="I31" s="86"/>
      <c r="J31" s="86"/>
      <c r="K31" s="86"/>
      <c r="L31" s="93"/>
      <c r="M31" s="93"/>
    </row>
    <row r="32" spans="2:13" x14ac:dyDescent="0.25">
      <c r="B32" s="90">
        <v>54202</v>
      </c>
      <c r="C32" s="91" t="s">
        <v>58</v>
      </c>
      <c r="D32" s="91"/>
      <c r="E32" s="92">
        <v>200</v>
      </c>
      <c r="F32" s="92"/>
      <c r="G32" s="92"/>
      <c r="I32" s="86"/>
      <c r="J32" s="86"/>
      <c r="K32" s="86"/>
      <c r="L32" s="93"/>
      <c r="M32" s="93"/>
    </row>
    <row r="33" spans="2:13" x14ac:dyDescent="0.25">
      <c r="B33" s="90">
        <v>54203</v>
      </c>
      <c r="C33" s="91" t="s">
        <v>59</v>
      </c>
      <c r="D33" s="91"/>
      <c r="E33" s="92">
        <v>200</v>
      </c>
      <c r="F33" s="92"/>
      <c r="G33" s="92"/>
      <c r="I33" s="86"/>
      <c r="J33" s="86"/>
      <c r="K33" s="86"/>
      <c r="L33" s="93"/>
      <c r="M33" s="93"/>
    </row>
    <row r="34" spans="2:13" x14ac:dyDescent="0.25">
      <c r="B34" s="88">
        <v>543</v>
      </c>
      <c r="C34" s="96" t="s">
        <v>86</v>
      </c>
      <c r="D34" s="96"/>
      <c r="E34" s="96"/>
      <c r="F34" s="97">
        <f>SUM(E35:E37)</f>
        <v>2050</v>
      </c>
      <c r="G34" s="97"/>
      <c r="I34" s="86"/>
      <c r="J34" s="86"/>
      <c r="K34" s="86"/>
      <c r="L34" s="93"/>
      <c r="M34" s="93"/>
    </row>
    <row r="35" spans="2:13" x14ac:dyDescent="0.25">
      <c r="B35" s="98">
        <v>54302</v>
      </c>
      <c r="C35" s="91" t="s">
        <v>29</v>
      </c>
      <c r="D35" s="91"/>
      <c r="E35" s="92"/>
      <c r="F35" s="92"/>
      <c r="G35" s="92"/>
      <c r="I35" s="86"/>
      <c r="J35" s="86"/>
      <c r="K35" s="86"/>
      <c r="L35" s="93"/>
      <c r="M35" s="93"/>
    </row>
    <row r="36" spans="2:13" x14ac:dyDescent="0.25">
      <c r="B36" s="98">
        <v>54305</v>
      </c>
      <c r="C36" s="91" t="s">
        <v>30</v>
      </c>
      <c r="D36" s="91"/>
      <c r="E36" s="92">
        <v>1200</v>
      </c>
      <c r="F36" s="92"/>
      <c r="G36" s="92"/>
      <c r="I36" s="86"/>
      <c r="J36" s="86"/>
      <c r="K36" s="86"/>
      <c r="L36" s="93"/>
      <c r="M36" s="93"/>
    </row>
    <row r="37" spans="2:13" x14ac:dyDescent="0.25">
      <c r="B37" s="90">
        <v>54399</v>
      </c>
      <c r="C37" s="91" t="s">
        <v>52</v>
      </c>
      <c r="D37" s="91"/>
      <c r="E37" s="92">
        <f>550+300</f>
        <v>850</v>
      </c>
      <c r="F37" s="92"/>
      <c r="G37" s="92"/>
      <c r="I37" s="86"/>
      <c r="J37" s="86"/>
      <c r="K37" s="86"/>
      <c r="L37" s="93"/>
      <c r="M37" s="93"/>
    </row>
    <row r="38" spans="2:13" x14ac:dyDescent="0.25">
      <c r="B38" s="88">
        <v>545</v>
      </c>
      <c r="C38" s="96" t="s">
        <v>87</v>
      </c>
      <c r="D38" s="96"/>
      <c r="E38" s="96"/>
      <c r="F38" s="97">
        <f>SUM(E39:E40)</f>
        <v>95000</v>
      </c>
      <c r="G38" s="97"/>
      <c r="I38" s="86"/>
      <c r="J38" s="86"/>
      <c r="K38" s="86"/>
      <c r="L38" s="93"/>
      <c r="M38" s="93"/>
    </row>
    <row r="39" spans="2:13" x14ac:dyDescent="0.25">
      <c r="B39" s="98">
        <v>54599</v>
      </c>
      <c r="C39" s="91" t="s">
        <v>88</v>
      </c>
      <c r="D39" s="91"/>
      <c r="E39" s="92">
        <f>+[1]Total!C4+[1]Total!C5+[1]Total!C6</f>
        <v>95000</v>
      </c>
      <c r="F39" s="92"/>
      <c r="G39" s="92"/>
      <c r="I39" s="86"/>
      <c r="J39" s="86"/>
      <c r="K39" s="86"/>
      <c r="L39" s="93"/>
      <c r="M39" s="93"/>
    </row>
    <row r="40" spans="2:13" x14ac:dyDescent="0.25">
      <c r="B40" s="84">
        <v>55</v>
      </c>
      <c r="C40" s="94" t="s">
        <v>89</v>
      </c>
      <c r="D40" s="94"/>
      <c r="E40" s="94"/>
      <c r="F40" s="95"/>
      <c r="G40" s="95">
        <f>+F41</f>
        <v>300</v>
      </c>
      <c r="I40" s="86"/>
      <c r="J40" s="86"/>
      <c r="K40" s="86"/>
      <c r="L40" s="93"/>
      <c r="M40" s="93"/>
    </row>
    <row r="41" spans="2:13" x14ac:dyDescent="0.25">
      <c r="B41" s="88">
        <v>556</v>
      </c>
      <c r="C41" s="96" t="s">
        <v>90</v>
      </c>
      <c r="D41" s="96"/>
      <c r="E41" s="96"/>
      <c r="F41" s="97">
        <f>SUM(E42)</f>
        <v>300</v>
      </c>
      <c r="G41" s="97"/>
      <c r="I41" s="86"/>
      <c r="J41" s="86"/>
      <c r="K41" s="86"/>
      <c r="L41" s="93"/>
      <c r="M41" s="93"/>
    </row>
    <row r="42" spans="2:13" x14ac:dyDescent="0.25">
      <c r="B42" s="90">
        <v>55603</v>
      </c>
      <c r="C42" s="91" t="s">
        <v>23</v>
      </c>
      <c r="D42" s="91"/>
      <c r="E42" s="92">
        <v>300</v>
      </c>
      <c r="F42" s="92"/>
      <c r="G42" s="92"/>
      <c r="I42" s="86"/>
      <c r="J42" s="86"/>
      <c r="K42" s="86"/>
      <c r="L42" s="93"/>
      <c r="M42" s="93"/>
    </row>
    <row r="43" spans="2:13" x14ac:dyDescent="0.25">
      <c r="B43" s="99"/>
      <c r="C43" s="100" t="s">
        <v>91</v>
      </c>
      <c r="D43" s="100"/>
      <c r="E43" s="101">
        <f>SUM(E18:E42)</f>
        <v>125000</v>
      </c>
      <c r="F43" s="101">
        <f>SUM(F18:F42)</f>
        <v>125000</v>
      </c>
      <c r="G43" s="101">
        <f>SUM(G18:G42)</f>
        <v>125000</v>
      </c>
      <c r="I43" s="86"/>
      <c r="J43" s="86"/>
      <c r="K43" s="86"/>
      <c r="L43" s="86"/>
      <c r="M43" s="93"/>
    </row>
    <row r="44" spans="2:13" x14ac:dyDescent="0.25">
      <c r="H44" s="93"/>
      <c r="I44" s="86"/>
      <c r="J44" s="86"/>
    </row>
    <row r="45" spans="2:13" x14ac:dyDescent="0.25">
      <c r="H45" s="93"/>
    </row>
    <row r="46" spans="2:13" x14ac:dyDescent="0.25">
      <c r="I46" s="102"/>
      <c r="J46" s="86"/>
    </row>
    <row r="47" spans="2:13" x14ac:dyDescent="0.25">
      <c r="B47" s="126" t="s">
        <v>92</v>
      </c>
      <c r="C47" s="126"/>
      <c r="D47" s="126"/>
      <c r="E47" s="126"/>
      <c r="F47" s="126"/>
      <c r="G47" s="126"/>
      <c r="J47" s="86"/>
    </row>
    <row r="48" spans="2:13" x14ac:dyDescent="0.25">
      <c r="J48" s="86"/>
    </row>
    <row r="49" spans="2:10" ht="25.5" x14ac:dyDescent="0.25">
      <c r="B49" s="79" t="s">
        <v>74</v>
      </c>
      <c r="C49" s="103" t="s">
        <v>75</v>
      </c>
      <c r="D49" s="103"/>
      <c r="E49" s="79" t="s">
        <v>76</v>
      </c>
      <c r="F49" s="79" t="s">
        <v>77</v>
      </c>
      <c r="G49" s="79" t="s">
        <v>78</v>
      </c>
      <c r="J49" s="86"/>
    </row>
    <row r="50" spans="2:10" x14ac:dyDescent="0.25">
      <c r="B50" s="84">
        <v>16</v>
      </c>
      <c r="C50" s="94" t="s">
        <v>93</v>
      </c>
      <c r="D50" s="94"/>
      <c r="E50" s="94"/>
      <c r="F50" s="95"/>
      <c r="G50" s="95">
        <f>+F51</f>
        <v>125000</v>
      </c>
    </row>
    <row r="51" spans="2:10" x14ac:dyDescent="0.25">
      <c r="B51" s="88">
        <v>163</v>
      </c>
      <c r="C51" s="96" t="s">
        <v>94</v>
      </c>
      <c r="D51" s="96"/>
      <c r="E51" s="96"/>
      <c r="F51" s="97">
        <f>+E52</f>
        <v>125000</v>
      </c>
      <c r="G51" s="97"/>
    </row>
    <row r="52" spans="2:10" x14ac:dyDescent="0.25">
      <c r="B52" s="90">
        <v>16301</v>
      </c>
      <c r="C52" s="91" t="s">
        <v>95</v>
      </c>
      <c r="D52" s="91"/>
      <c r="E52" s="92">
        <f>+E43</f>
        <v>125000</v>
      </c>
      <c r="F52" s="92"/>
      <c r="G52" s="92"/>
    </row>
    <row r="53" spans="2:10" x14ac:dyDescent="0.25">
      <c r="B53" s="99"/>
      <c r="C53" s="100" t="s">
        <v>96</v>
      </c>
      <c r="D53" s="100"/>
      <c r="E53" s="101">
        <f>SUM(E50:E52)</f>
        <v>125000</v>
      </c>
      <c r="F53" s="101">
        <f t="shared" ref="F53:G53" si="0">SUM(F50:F52)</f>
        <v>125000</v>
      </c>
      <c r="G53" s="101">
        <f t="shared" si="0"/>
        <v>125000</v>
      </c>
    </row>
    <row r="54" spans="2:10" x14ac:dyDescent="0.25">
      <c r="B54" s="104"/>
      <c r="C54" s="104"/>
      <c r="D54" s="104"/>
      <c r="E54" s="104"/>
      <c r="F54" s="104"/>
      <c r="G54" s="104"/>
    </row>
    <row r="55" spans="2:10" x14ac:dyDescent="0.25">
      <c r="B55" s="105"/>
      <c r="C55" s="105"/>
      <c r="D55" s="124"/>
      <c r="E55" s="105"/>
      <c r="F55" s="105"/>
      <c r="G55" s="105"/>
    </row>
  </sheetData>
  <mergeCells count="15">
    <mergeCell ref="B6:G6"/>
    <mergeCell ref="B1:G1"/>
    <mergeCell ref="B2:G2"/>
    <mergeCell ref="B3:G3"/>
    <mergeCell ref="B4:G4"/>
    <mergeCell ref="B5:G5"/>
    <mergeCell ref="B14:G14"/>
    <mergeCell ref="B15:G15"/>
    <mergeCell ref="B47:G47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scale="94" orientation="portrait" r:id="rId1"/>
  <headerFooter>
    <oddFooter>Página &amp;P</oddFooter>
  </headerFooter>
  <rowBreaks count="1" manualBreakCount="1">
    <brk id="44" min="1" max="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8"/>
  <sheetViews>
    <sheetView showGridLines="0" view="pageBreakPreview" topLeftCell="A34" zoomScale="145" zoomScaleNormal="100" zoomScaleSheetLayoutView="145" workbookViewId="0">
      <selection activeCell="A24" sqref="A24:D26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134</v>
      </c>
      <c r="B6" s="139"/>
      <c r="C6" s="139"/>
      <c r="D6" s="139"/>
    </row>
    <row r="7" spans="1:4" s="63" customFormat="1" ht="19.5" customHeight="1" x14ac:dyDescent="0.2">
      <c r="A7" s="139" t="s">
        <v>135</v>
      </c>
      <c r="B7" s="139"/>
      <c r="C7" s="139"/>
      <c r="D7" s="139"/>
    </row>
    <row r="8" spans="1:4" s="63" customFormat="1" ht="19.5" customHeight="1" x14ac:dyDescent="0.2">
      <c r="A8" s="139" t="s">
        <v>123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24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4"/>
      <c r="B15" s="114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54316</v>
      </c>
      <c r="B18" s="38" t="s">
        <v>117</v>
      </c>
      <c r="C18" s="39">
        <v>8</v>
      </c>
      <c r="D18" s="40">
        <v>2725</v>
      </c>
      <c r="E18" s="37"/>
    </row>
    <row r="19" spans="1:6" ht="12" customHeight="1" x14ac:dyDescent="0.2">
      <c r="A19" s="39">
        <v>54401</v>
      </c>
      <c r="B19" s="38" t="s">
        <v>32</v>
      </c>
      <c r="C19" s="39">
        <v>8</v>
      </c>
      <c r="D19" s="40">
        <v>400</v>
      </c>
      <c r="E19" s="37"/>
    </row>
    <row r="20" spans="1:6" ht="15" x14ac:dyDescent="0.25">
      <c r="A20" s="138" t="s">
        <v>62</v>
      </c>
      <c r="B20" s="138"/>
      <c r="C20" s="138"/>
      <c r="D20" s="41">
        <f>SUM(D18:D19)</f>
        <v>3125</v>
      </c>
      <c r="F20" s="37"/>
    </row>
    <row r="21" spans="1:6" ht="15" x14ac:dyDescent="0.25">
      <c r="A21" s="34"/>
      <c r="B21" s="114"/>
      <c r="C21" s="34"/>
      <c r="D21" s="42"/>
      <c r="F21" s="37"/>
    </row>
    <row r="22" spans="1:6" ht="15" x14ac:dyDescent="0.25">
      <c r="A22" s="137" t="s">
        <v>39</v>
      </c>
      <c r="B22" s="137"/>
      <c r="C22" s="137"/>
      <c r="D22" s="137"/>
      <c r="F22" s="37"/>
    </row>
    <row r="23" spans="1:6" ht="22.5" x14ac:dyDescent="0.2">
      <c r="A23" s="43" t="s">
        <v>48</v>
      </c>
      <c r="B23" s="36" t="s">
        <v>49</v>
      </c>
      <c r="C23" s="36" t="s">
        <v>1</v>
      </c>
      <c r="D23" s="36" t="s">
        <v>0</v>
      </c>
      <c r="F23" s="44"/>
    </row>
    <row r="24" spans="1:6" x14ac:dyDescent="0.2">
      <c r="A24" s="39">
        <v>54104</v>
      </c>
      <c r="B24" s="38" t="s">
        <v>25</v>
      </c>
      <c r="C24" s="39">
        <v>8</v>
      </c>
      <c r="D24" s="40">
        <v>1000</v>
      </c>
      <c r="F24" s="44"/>
    </row>
    <row r="25" spans="1:6" x14ac:dyDescent="0.2">
      <c r="A25" s="39">
        <v>54106</v>
      </c>
      <c r="B25" s="38" t="s">
        <v>26</v>
      </c>
      <c r="C25" s="39">
        <v>8</v>
      </c>
      <c r="D25" s="40">
        <v>500</v>
      </c>
      <c r="F25" s="44"/>
    </row>
    <row r="26" spans="1:6" x14ac:dyDescent="0.2">
      <c r="A26" s="39">
        <v>54110</v>
      </c>
      <c r="B26" s="38" t="s">
        <v>9</v>
      </c>
      <c r="C26" s="39">
        <v>8</v>
      </c>
      <c r="D26" s="40">
        <v>1625</v>
      </c>
      <c r="F26" s="44"/>
    </row>
    <row r="27" spans="1:6" ht="15" x14ac:dyDescent="0.25">
      <c r="A27" s="138" t="s">
        <v>50</v>
      </c>
      <c r="B27" s="138"/>
      <c r="C27" s="138"/>
      <c r="D27" s="41">
        <f>SUM(D24:D26)</f>
        <v>3125</v>
      </c>
      <c r="F27" s="37"/>
    </row>
    <row r="28" spans="1:6" ht="9" customHeight="1" x14ac:dyDescent="0.25">
      <c r="A28" s="46"/>
      <c r="B28" s="46"/>
      <c r="F28" s="37"/>
    </row>
    <row r="29" spans="1:6" ht="15" x14ac:dyDescent="0.2">
      <c r="A29" s="132" t="s">
        <v>40</v>
      </c>
      <c r="B29" s="132"/>
      <c r="C29" s="132"/>
      <c r="D29" s="132"/>
    </row>
    <row r="30" spans="1:6" ht="15" x14ac:dyDescent="0.2">
      <c r="A30" s="113"/>
      <c r="B30" s="113"/>
      <c r="C30" s="113"/>
      <c r="D30" s="113"/>
    </row>
    <row r="31" spans="1:6" ht="18.75" x14ac:dyDescent="0.3">
      <c r="A31" s="47"/>
      <c r="B31" s="48"/>
      <c r="C31" s="48"/>
      <c r="D31" s="48"/>
    </row>
    <row r="32" spans="1:6" ht="18" x14ac:dyDescent="0.25">
      <c r="A32" s="49"/>
      <c r="B32" s="50"/>
      <c r="C32" s="50"/>
      <c r="D32" s="50"/>
    </row>
    <row r="33" spans="1:4" ht="18" x14ac:dyDescent="0.25">
      <c r="A33" s="49"/>
      <c r="B33" s="50"/>
      <c r="C33" s="50"/>
      <c r="D33" s="50"/>
    </row>
    <row r="34" spans="1:4" ht="18" x14ac:dyDescent="0.25">
      <c r="A34" s="49"/>
      <c r="B34" s="50"/>
      <c r="C34" s="50"/>
      <c r="D34" s="50"/>
    </row>
    <row r="35" spans="1:4" ht="18" x14ac:dyDescent="0.25">
      <c r="A35" s="46"/>
      <c r="B35" s="46"/>
    </row>
    <row r="36" spans="1:4" x14ac:dyDescent="0.2">
      <c r="A36" s="44"/>
      <c r="B36" s="51"/>
      <c r="C36" s="133"/>
      <c r="D36" s="133"/>
    </row>
    <row r="37" spans="1:4" s="53" customFormat="1" x14ac:dyDescent="0.2">
      <c r="A37" s="44"/>
      <c r="B37" s="51"/>
      <c r="C37" s="52"/>
      <c r="D37" s="52"/>
    </row>
    <row r="38" spans="1:4" s="53" customFormat="1" x14ac:dyDescent="0.2">
      <c r="A38" s="44"/>
      <c r="B38" s="44"/>
      <c r="C38" s="52"/>
      <c r="D38" s="52"/>
    </row>
    <row r="39" spans="1:4" s="53" customFormat="1" ht="12" x14ac:dyDescent="0.2">
      <c r="A39" s="54"/>
      <c r="B39" s="55"/>
      <c r="C39" s="52"/>
      <c r="D39" s="52"/>
    </row>
    <row r="40" spans="1:4" s="53" customFormat="1" ht="12" x14ac:dyDescent="0.2">
      <c r="A40" s="54"/>
      <c r="B40" s="55"/>
      <c r="C40" s="52"/>
      <c r="D40" s="52"/>
    </row>
    <row r="41" spans="1:4" x14ac:dyDescent="0.2">
      <c r="A41" s="56"/>
      <c r="B41" s="57"/>
      <c r="C41" s="58"/>
      <c r="D41" s="52"/>
    </row>
    <row r="42" spans="1:4" x14ac:dyDescent="0.2">
      <c r="A42" s="54"/>
      <c r="B42" s="57"/>
      <c r="C42" s="58"/>
      <c r="D42" s="52"/>
    </row>
    <row r="43" spans="1:4" x14ac:dyDescent="0.2">
      <c r="A43" s="44"/>
      <c r="B43" s="44"/>
      <c r="C43" s="52"/>
      <c r="D43" s="52"/>
    </row>
    <row r="44" spans="1:4" x14ac:dyDescent="0.2">
      <c r="C44" s="32"/>
      <c r="D44" s="32"/>
    </row>
    <row r="45" spans="1:4" x14ac:dyDescent="0.2">
      <c r="C45" s="32"/>
      <c r="D45" s="32"/>
    </row>
    <row r="46" spans="1:4" x14ac:dyDescent="0.2">
      <c r="C46" s="59"/>
      <c r="D46" s="60"/>
    </row>
    <row r="47" spans="1:4" x14ac:dyDescent="0.2">
      <c r="C47" s="59"/>
      <c r="D47" s="60"/>
    </row>
    <row r="48" spans="1:4" x14ac:dyDescent="0.2">
      <c r="C48" s="32"/>
      <c r="D48" s="32"/>
    </row>
    <row r="54" spans="2:4" x14ac:dyDescent="0.2">
      <c r="C54" s="61"/>
      <c r="D54" s="61"/>
    </row>
    <row r="55" spans="2:4" x14ac:dyDescent="0.2">
      <c r="B55" s="61"/>
      <c r="C55" s="61"/>
      <c r="D55" s="61"/>
    </row>
    <row r="56" spans="2:4" x14ac:dyDescent="0.2">
      <c r="B56" s="61"/>
      <c r="C56" s="61"/>
      <c r="D56" s="61"/>
    </row>
    <row r="57" spans="2:4" x14ac:dyDescent="0.2">
      <c r="B57" s="61"/>
      <c r="C57" s="32"/>
      <c r="D57" s="32"/>
    </row>
    <row r="58" spans="2:4" x14ac:dyDescent="0.2">
      <c r="B58" s="32"/>
    </row>
  </sheetData>
  <mergeCells count="15">
    <mergeCell ref="A27:C27"/>
    <mergeCell ref="A29:D29"/>
    <mergeCell ref="C36:D36"/>
    <mergeCell ref="A12:D12"/>
    <mergeCell ref="A13:D13"/>
    <mergeCell ref="A14:D14"/>
    <mergeCell ref="A16:D16"/>
    <mergeCell ref="A20:C20"/>
    <mergeCell ref="A22:D22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43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7"/>
  <sheetViews>
    <sheetView showGridLines="0" view="pageBreakPreview" topLeftCell="A22" zoomScale="145" zoomScaleNormal="100" zoomScaleSheetLayoutView="145" workbookViewId="0">
      <selection activeCell="A24" sqref="A24:D25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136</v>
      </c>
      <c r="B6" s="139"/>
      <c r="C6" s="139"/>
      <c r="D6" s="139"/>
    </row>
    <row r="7" spans="1:4" s="63" customFormat="1" ht="19.5" customHeight="1" x14ac:dyDescent="0.2">
      <c r="A7" s="139" t="s">
        <v>137</v>
      </c>
      <c r="B7" s="139"/>
      <c r="C7" s="139"/>
      <c r="D7" s="139"/>
    </row>
    <row r="8" spans="1:4" s="63" customFormat="1" ht="19.5" customHeight="1" x14ac:dyDescent="0.2">
      <c r="A8" s="139" t="s">
        <v>123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138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6"/>
      <c r="B15" s="116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54310</v>
      </c>
      <c r="B18" s="38" t="s">
        <v>31</v>
      </c>
      <c r="C18" s="39">
        <v>10</v>
      </c>
      <c r="D18" s="40">
        <v>500</v>
      </c>
      <c r="E18" s="37"/>
    </row>
    <row r="19" spans="1:6" ht="12" customHeight="1" x14ac:dyDescent="0.2">
      <c r="A19" s="39">
        <v>54313</v>
      </c>
      <c r="B19" s="38" t="s">
        <v>44</v>
      </c>
      <c r="C19" s="39">
        <v>10</v>
      </c>
      <c r="D19" s="40">
        <v>850</v>
      </c>
      <c r="E19" s="37"/>
    </row>
    <row r="20" spans="1:6" ht="15" x14ac:dyDescent="0.25">
      <c r="A20" s="138" t="s">
        <v>62</v>
      </c>
      <c r="B20" s="138"/>
      <c r="C20" s="138"/>
      <c r="D20" s="41">
        <f>SUM(D18:D19)</f>
        <v>1350</v>
      </c>
      <c r="F20" s="37"/>
    </row>
    <row r="21" spans="1:6" ht="15" x14ac:dyDescent="0.25">
      <c r="A21" s="34"/>
      <c r="B21" s="116"/>
      <c r="C21" s="34"/>
      <c r="D21" s="42"/>
      <c r="F21" s="37"/>
    </row>
    <row r="22" spans="1:6" ht="15" x14ac:dyDescent="0.25">
      <c r="A22" s="137" t="s">
        <v>39</v>
      </c>
      <c r="B22" s="137"/>
      <c r="C22" s="137"/>
      <c r="D22" s="137"/>
      <c r="F22" s="37"/>
    </row>
    <row r="23" spans="1:6" ht="22.5" x14ac:dyDescent="0.2">
      <c r="A23" s="43" t="s">
        <v>48</v>
      </c>
      <c r="B23" s="36" t="s">
        <v>49</v>
      </c>
      <c r="C23" s="36" t="s">
        <v>1</v>
      </c>
      <c r="D23" s="36" t="s">
        <v>0</v>
      </c>
      <c r="F23" s="44"/>
    </row>
    <row r="24" spans="1:6" x14ac:dyDescent="0.2">
      <c r="A24" s="39">
        <v>54101</v>
      </c>
      <c r="B24" s="38" t="s">
        <v>13</v>
      </c>
      <c r="C24" s="39">
        <v>10</v>
      </c>
      <c r="D24" s="40">
        <v>500</v>
      </c>
      <c r="F24" s="44"/>
    </row>
    <row r="25" spans="1:6" x14ac:dyDescent="0.2">
      <c r="A25" s="39">
        <v>54399</v>
      </c>
      <c r="B25" s="38" t="s">
        <v>52</v>
      </c>
      <c r="C25" s="39">
        <v>10</v>
      </c>
      <c r="D25" s="40">
        <v>850</v>
      </c>
      <c r="F25" s="44"/>
    </row>
    <row r="26" spans="1:6" ht="15" x14ac:dyDescent="0.25">
      <c r="A26" s="138" t="s">
        <v>50</v>
      </c>
      <c r="B26" s="138"/>
      <c r="C26" s="138"/>
      <c r="D26" s="41">
        <f>SUM(D24:D25)</f>
        <v>1350</v>
      </c>
      <c r="F26" s="37"/>
    </row>
    <row r="27" spans="1:6" ht="9" customHeight="1" x14ac:dyDescent="0.25">
      <c r="A27" s="46"/>
      <c r="B27" s="46"/>
      <c r="F27" s="37"/>
    </row>
    <row r="28" spans="1:6" ht="15" x14ac:dyDescent="0.2">
      <c r="A28" s="132" t="s">
        <v>40</v>
      </c>
      <c r="B28" s="132"/>
      <c r="C28" s="132"/>
      <c r="D28" s="132"/>
    </row>
    <row r="29" spans="1:6" ht="15" x14ac:dyDescent="0.2">
      <c r="A29" s="115"/>
      <c r="B29" s="115"/>
      <c r="C29" s="115"/>
      <c r="D29" s="115"/>
    </row>
    <row r="30" spans="1:6" ht="18.75" x14ac:dyDescent="0.3">
      <c r="A30" s="47"/>
      <c r="B30" s="48"/>
      <c r="C30" s="48"/>
      <c r="D30" s="48"/>
    </row>
    <row r="31" spans="1:6" ht="18" x14ac:dyDescent="0.25">
      <c r="A31" s="49"/>
      <c r="B31" s="50"/>
      <c r="C31" s="50"/>
      <c r="D31" s="50"/>
    </row>
    <row r="32" spans="1:6" ht="18" x14ac:dyDescent="0.25">
      <c r="A32" s="49"/>
      <c r="B32" s="50"/>
      <c r="C32" s="50"/>
      <c r="D32" s="50"/>
    </row>
    <row r="33" spans="1:4" ht="18" x14ac:dyDescent="0.25">
      <c r="A33" s="49"/>
      <c r="B33" s="50"/>
      <c r="C33" s="50"/>
      <c r="D33" s="50"/>
    </row>
    <row r="34" spans="1:4" ht="18" x14ac:dyDescent="0.25">
      <c r="A34" s="46"/>
      <c r="B34" s="46"/>
    </row>
    <row r="35" spans="1:4" x14ac:dyDescent="0.2">
      <c r="A35" s="44"/>
      <c r="B35" s="51"/>
      <c r="C35" s="133"/>
      <c r="D35" s="133"/>
    </row>
    <row r="36" spans="1:4" s="53" customFormat="1" x14ac:dyDescent="0.2">
      <c r="A36" s="44"/>
      <c r="B36" s="51"/>
      <c r="C36" s="52"/>
      <c r="D36" s="52"/>
    </row>
    <row r="37" spans="1:4" s="53" customFormat="1" x14ac:dyDescent="0.2">
      <c r="A37" s="44"/>
      <c r="B37" s="44"/>
      <c r="C37" s="52"/>
      <c r="D37" s="52"/>
    </row>
    <row r="38" spans="1:4" s="53" customFormat="1" ht="12" x14ac:dyDescent="0.2">
      <c r="A38" s="54"/>
      <c r="B38" s="55"/>
      <c r="C38" s="52"/>
      <c r="D38" s="52"/>
    </row>
    <row r="39" spans="1:4" s="53" customFormat="1" ht="12" x14ac:dyDescent="0.2">
      <c r="A39" s="54"/>
      <c r="B39" s="55"/>
      <c r="C39" s="52"/>
      <c r="D39" s="52"/>
    </row>
    <row r="40" spans="1:4" x14ac:dyDescent="0.2">
      <c r="A40" s="56"/>
      <c r="B40" s="57"/>
      <c r="C40" s="58"/>
      <c r="D40" s="52"/>
    </row>
    <row r="41" spans="1:4" x14ac:dyDescent="0.2">
      <c r="A41" s="54"/>
      <c r="B41" s="57"/>
      <c r="C41" s="58"/>
      <c r="D41" s="52"/>
    </row>
    <row r="42" spans="1:4" x14ac:dyDescent="0.2">
      <c r="A42" s="44"/>
      <c r="B42" s="44"/>
      <c r="C42" s="52"/>
      <c r="D42" s="52"/>
    </row>
    <row r="43" spans="1:4" x14ac:dyDescent="0.2">
      <c r="C43" s="32"/>
      <c r="D43" s="32"/>
    </row>
    <row r="44" spans="1:4" x14ac:dyDescent="0.2">
      <c r="C44" s="32"/>
      <c r="D44" s="32"/>
    </row>
    <row r="45" spans="1:4" x14ac:dyDescent="0.2">
      <c r="C45" s="59"/>
      <c r="D45" s="60"/>
    </row>
    <row r="46" spans="1:4" x14ac:dyDescent="0.2">
      <c r="C46" s="59"/>
      <c r="D46" s="60"/>
    </row>
    <row r="47" spans="1:4" x14ac:dyDescent="0.2">
      <c r="C47" s="32"/>
      <c r="D47" s="32"/>
    </row>
    <row r="53" spans="2:4" x14ac:dyDescent="0.2">
      <c r="C53" s="61"/>
      <c r="D53" s="61"/>
    </row>
    <row r="54" spans="2:4" x14ac:dyDescent="0.2">
      <c r="B54" s="61"/>
      <c r="C54" s="61"/>
      <c r="D54" s="61"/>
    </row>
    <row r="55" spans="2:4" x14ac:dyDescent="0.2">
      <c r="B55" s="61"/>
      <c r="C55" s="61"/>
      <c r="D55" s="61"/>
    </row>
    <row r="56" spans="2:4" x14ac:dyDescent="0.2">
      <c r="B56" s="61"/>
      <c r="C56" s="32"/>
      <c r="D56" s="32"/>
    </row>
    <row r="57" spans="2:4" x14ac:dyDescent="0.2">
      <c r="B57" s="32"/>
    </row>
  </sheetData>
  <mergeCells count="15">
    <mergeCell ref="A11:D11"/>
    <mergeCell ref="A6:D6"/>
    <mergeCell ref="A7:D7"/>
    <mergeCell ref="A8:D8"/>
    <mergeCell ref="A9:D9"/>
    <mergeCell ref="A10:D10"/>
    <mergeCell ref="A26:C26"/>
    <mergeCell ref="A28:D28"/>
    <mergeCell ref="C35:D35"/>
    <mergeCell ref="A12:D12"/>
    <mergeCell ref="A13:D13"/>
    <mergeCell ref="A14:D14"/>
    <mergeCell ref="A16:D16"/>
    <mergeCell ref="A20:C20"/>
    <mergeCell ref="A22:D22"/>
  </mergeCells>
  <pageMargins left="0.91" right="0.47" top="0.81" bottom="0.3" header="0" footer="0"/>
  <pageSetup scale="90" orientation="portrait" r:id="rId1"/>
  <headerFooter alignWithMargins="0"/>
  <rowBreaks count="1" manualBreakCount="1">
    <brk id="42" max="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I61"/>
  <sheetViews>
    <sheetView showGridLines="0" view="pageBreakPreview" topLeftCell="A22" zoomScale="115" zoomScaleNormal="100" zoomScaleSheetLayoutView="115" workbookViewId="0">
      <selection activeCell="F13" sqref="F1:J1048576"/>
    </sheetView>
  </sheetViews>
  <sheetFormatPr baseColWidth="10" defaultRowHeight="12.75" x14ac:dyDescent="0.2"/>
  <cols>
    <col min="1" max="1" width="13.140625" style="27" customWidth="1"/>
    <col min="2" max="2" width="51.140625" style="27" customWidth="1"/>
    <col min="3" max="3" width="11.140625" style="27" customWidth="1"/>
    <col min="4" max="4" width="14.28515625" style="27" customWidth="1"/>
    <col min="5" max="16384" width="11.42578125" style="27"/>
  </cols>
  <sheetData>
    <row r="1" spans="1:9" x14ac:dyDescent="0.2">
      <c r="A1" s="1"/>
      <c r="B1" s="1"/>
      <c r="C1" s="1"/>
      <c r="D1" s="1"/>
    </row>
    <row r="2" spans="1:9" x14ac:dyDescent="0.2">
      <c r="A2" s="1"/>
      <c r="B2" s="1"/>
      <c r="C2" s="1"/>
      <c r="D2" s="1"/>
    </row>
    <row r="3" spans="1:9" x14ac:dyDescent="0.2">
      <c r="A3" s="1"/>
      <c r="B3" s="1"/>
      <c r="C3" s="1"/>
      <c r="D3" s="1"/>
    </row>
    <row r="4" spans="1:9" x14ac:dyDescent="0.2">
      <c r="A4" s="1"/>
      <c r="B4" s="1"/>
      <c r="C4" s="1"/>
      <c r="D4" s="1"/>
    </row>
    <row r="5" spans="1:9" ht="7.5" customHeight="1" x14ac:dyDescent="0.2">
      <c r="A5" s="1"/>
      <c r="B5" s="1"/>
      <c r="C5" s="1"/>
      <c r="D5" s="1"/>
    </row>
    <row r="6" spans="1:9" s="25" customFormat="1" ht="16.5" customHeight="1" x14ac:dyDescent="0.2">
      <c r="A6" s="145" t="s">
        <v>140</v>
      </c>
      <c r="B6" s="145"/>
      <c r="C6" s="145"/>
      <c r="D6" s="145"/>
    </row>
    <row r="7" spans="1:9" s="25" customFormat="1" ht="16.5" customHeight="1" x14ac:dyDescent="0.2">
      <c r="A7" s="145" t="s">
        <v>141</v>
      </c>
      <c r="B7" s="145"/>
      <c r="C7" s="145"/>
      <c r="D7" s="145"/>
    </row>
    <row r="8" spans="1:9" s="25" customFormat="1" ht="16.5" customHeight="1" x14ac:dyDescent="0.2">
      <c r="A8" s="145" t="s">
        <v>142</v>
      </c>
      <c r="B8" s="145"/>
      <c r="C8" s="145"/>
      <c r="D8" s="145"/>
    </row>
    <row r="9" spans="1:9" s="25" customFormat="1" ht="16.5" customHeight="1" x14ac:dyDescent="0.2">
      <c r="A9" s="146" t="s">
        <v>3</v>
      </c>
      <c r="B9" s="146"/>
      <c r="C9" s="146"/>
      <c r="D9" s="146"/>
    </row>
    <row r="10" spans="1:9" s="25" customFormat="1" ht="16.5" customHeight="1" x14ac:dyDescent="0.2">
      <c r="A10" s="145" t="s">
        <v>56</v>
      </c>
      <c r="B10" s="145"/>
      <c r="C10" s="145"/>
      <c r="D10" s="145"/>
    </row>
    <row r="11" spans="1:9" s="25" customFormat="1" ht="16.5" customHeight="1" x14ac:dyDescent="0.2">
      <c r="A11" s="145" t="s">
        <v>37</v>
      </c>
      <c r="B11" s="145"/>
      <c r="C11" s="145"/>
      <c r="D11" s="145"/>
    </row>
    <row r="12" spans="1:9" s="25" customFormat="1" ht="16.5" customHeight="1" x14ac:dyDescent="0.2">
      <c r="A12" s="143" t="s">
        <v>38</v>
      </c>
      <c r="B12" s="144"/>
      <c r="C12" s="144"/>
      <c r="D12" s="144"/>
    </row>
    <row r="13" spans="1:9" ht="3" customHeight="1" x14ac:dyDescent="0.2"/>
    <row r="14" spans="1:9" ht="15.75" customHeight="1" x14ac:dyDescent="0.25">
      <c r="A14" s="154" t="s">
        <v>4</v>
      </c>
      <c r="B14" s="154"/>
      <c r="C14" s="154"/>
      <c r="D14" s="154"/>
    </row>
    <row r="15" spans="1:9" ht="2.25" customHeight="1" x14ac:dyDescent="0.25">
      <c r="A15" s="117"/>
      <c r="B15" s="117"/>
      <c r="C15" s="2"/>
      <c r="D15" s="2"/>
    </row>
    <row r="16" spans="1:9" ht="18" customHeight="1" x14ac:dyDescent="0.25">
      <c r="A16" s="155" t="s">
        <v>12</v>
      </c>
      <c r="B16" s="155"/>
      <c r="C16" s="155"/>
      <c r="D16" s="155"/>
      <c r="I16" s="23"/>
    </row>
    <row r="17" spans="1:9" s="25" customFormat="1" ht="26.25" customHeight="1" x14ac:dyDescent="0.2">
      <c r="A17" s="28" t="s">
        <v>5</v>
      </c>
      <c r="B17" s="29" t="s">
        <v>6</v>
      </c>
      <c r="C17" s="29" t="s">
        <v>1</v>
      </c>
      <c r="D17" s="29" t="s">
        <v>0</v>
      </c>
      <c r="E17" s="24"/>
      <c r="I17" s="26"/>
    </row>
    <row r="18" spans="1:9" ht="13.5" x14ac:dyDescent="0.25">
      <c r="A18" s="65">
        <v>51107</v>
      </c>
      <c r="B18" s="64" t="s">
        <v>42</v>
      </c>
      <c r="C18" s="30">
        <v>1</v>
      </c>
      <c r="D18" s="31">
        <f>13500+14*750</f>
        <v>24000</v>
      </c>
      <c r="E18" s="23"/>
      <c r="I18" s="23"/>
    </row>
    <row r="19" spans="1:9" ht="13.5" x14ac:dyDescent="0.25">
      <c r="A19" s="65">
        <v>51107</v>
      </c>
      <c r="B19" s="64" t="s">
        <v>42</v>
      </c>
      <c r="C19" s="30">
        <v>2</v>
      </c>
      <c r="D19" s="31">
        <v>18000</v>
      </c>
      <c r="E19" s="23"/>
      <c r="I19" s="23"/>
    </row>
    <row r="20" spans="1:9" ht="13.5" x14ac:dyDescent="0.25">
      <c r="A20" s="65">
        <v>51107</v>
      </c>
      <c r="B20" s="64" t="s">
        <v>42</v>
      </c>
      <c r="C20" s="30">
        <v>3</v>
      </c>
      <c r="D20" s="31">
        <v>30000</v>
      </c>
      <c r="E20" s="23"/>
      <c r="I20" s="23"/>
    </row>
    <row r="21" spans="1:9" ht="13.5" x14ac:dyDescent="0.25">
      <c r="A21" s="65">
        <v>51107</v>
      </c>
      <c r="B21" s="64" t="s">
        <v>42</v>
      </c>
      <c r="C21" s="30">
        <v>4</v>
      </c>
      <c r="D21" s="31">
        <v>6000</v>
      </c>
      <c r="E21" s="23"/>
      <c r="I21" s="23"/>
    </row>
    <row r="22" spans="1:9" ht="13.5" x14ac:dyDescent="0.25">
      <c r="A22" s="65">
        <v>51107</v>
      </c>
      <c r="B22" s="64" t="s">
        <v>42</v>
      </c>
      <c r="C22" s="30">
        <v>5</v>
      </c>
      <c r="D22" s="31">
        <v>6750</v>
      </c>
      <c r="E22" s="23"/>
      <c r="I22" s="23"/>
    </row>
    <row r="23" spans="1:9" x14ac:dyDescent="0.2">
      <c r="A23" s="156" t="s">
        <v>18</v>
      </c>
      <c r="B23" s="156"/>
      <c r="C23" s="156"/>
      <c r="D23" s="4">
        <f>SUM(D18:D22)</f>
        <v>84750</v>
      </c>
    </row>
    <row r="24" spans="1:9" ht="9" customHeight="1" x14ac:dyDescent="0.25">
      <c r="A24" s="2"/>
      <c r="B24" s="117"/>
      <c r="C24" s="2"/>
      <c r="D24" s="5"/>
      <c r="F24" s="3"/>
    </row>
    <row r="25" spans="1:9" ht="14.25" customHeight="1" x14ac:dyDescent="0.25">
      <c r="A25" s="155" t="s">
        <v>19</v>
      </c>
      <c r="B25" s="155"/>
      <c r="C25" s="155"/>
      <c r="D25" s="155"/>
      <c r="F25" s="3"/>
    </row>
    <row r="26" spans="1:9" s="25" customFormat="1" ht="28.5" customHeight="1" x14ac:dyDescent="0.2">
      <c r="A26" s="28" t="s">
        <v>5</v>
      </c>
      <c r="B26" s="29" t="s">
        <v>6</v>
      </c>
      <c r="C26" s="29" t="s">
        <v>1</v>
      </c>
      <c r="D26" s="29" t="s">
        <v>0</v>
      </c>
      <c r="F26" s="24"/>
    </row>
    <row r="27" spans="1:9" s="25" customFormat="1" x14ac:dyDescent="0.2">
      <c r="A27" s="66">
        <v>12199</v>
      </c>
      <c r="B27" s="67" t="s">
        <v>60</v>
      </c>
      <c r="C27" s="68">
        <v>99</v>
      </c>
      <c r="D27" s="69">
        <f>+D23</f>
        <v>84750</v>
      </c>
    </row>
    <row r="28" spans="1:9" x14ac:dyDescent="0.2">
      <c r="A28" s="157" t="s">
        <v>20</v>
      </c>
      <c r="B28" s="158"/>
      <c r="C28" s="158"/>
      <c r="D28" s="4">
        <f>SUM(D27:D27)</f>
        <v>84750</v>
      </c>
    </row>
    <row r="29" spans="1:9" ht="9" customHeight="1" x14ac:dyDescent="0.25">
      <c r="A29" s="7"/>
      <c r="B29" s="7"/>
    </row>
    <row r="30" spans="1:9" ht="36" customHeight="1" x14ac:dyDescent="0.2">
      <c r="A30" s="151" t="s">
        <v>139</v>
      </c>
      <c r="B30" s="151"/>
      <c r="C30" s="151"/>
      <c r="D30" s="151"/>
    </row>
    <row r="31" spans="1:9" ht="18" x14ac:dyDescent="0.25">
      <c r="A31" s="7"/>
      <c r="B31" s="7"/>
    </row>
    <row r="32" spans="1:9" ht="15" x14ac:dyDescent="0.2">
      <c r="A32" s="152"/>
      <c r="B32" s="152"/>
      <c r="C32" s="152"/>
      <c r="D32" s="152"/>
    </row>
    <row r="33" spans="1:4" ht="15" x14ac:dyDescent="0.2">
      <c r="A33" s="152"/>
      <c r="B33" s="152"/>
      <c r="C33" s="152"/>
      <c r="D33" s="152"/>
    </row>
    <row r="34" spans="1:4" ht="18.75" x14ac:dyDescent="0.3">
      <c r="A34" s="8"/>
      <c r="B34" s="9"/>
      <c r="C34" s="9"/>
      <c r="D34" s="9"/>
    </row>
    <row r="35" spans="1:4" ht="18" x14ac:dyDescent="0.25">
      <c r="A35" s="10"/>
      <c r="B35" s="11"/>
      <c r="C35" s="11"/>
      <c r="D35" s="11"/>
    </row>
    <row r="36" spans="1:4" s="14" customFormat="1" ht="12.75" customHeight="1" x14ac:dyDescent="0.25">
      <c r="A36" s="10"/>
      <c r="B36" s="11"/>
      <c r="C36" s="11"/>
      <c r="D36" s="11"/>
    </row>
    <row r="37" spans="1:4" s="14" customFormat="1" ht="18" x14ac:dyDescent="0.25">
      <c r="A37" s="7"/>
      <c r="B37" s="7"/>
      <c r="C37" s="27"/>
      <c r="D37" s="27"/>
    </row>
    <row r="38" spans="1:4" s="14" customFormat="1" x14ac:dyDescent="0.2">
      <c r="A38" s="6"/>
      <c r="B38" s="12"/>
      <c r="C38" s="27"/>
      <c r="D38" s="27"/>
    </row>
    <row r="39" spans="1:4" s="14" customFormat="1" x14ac:dyDescent="0.2">
      <c r="A39" s="6"/>
      <c r="B39" s="12"/>
      <c r="C39" s="1"/>
      <c r="D39" s="1"/>
    </row>
    <row r="40" spans="1:4" x14ac:dyDescent="0.2">
      <c r="A40" s="6"/>
      <c r="B40" s="12"/>
      <c r="C40" s="153"/>
      <c r="D40" s="153"/>
    </row>
    <row r="41" spans="1:4" x14ac:dyDescent="0.2">
      <c r="A41" s="6"/>
      <c r="B41" s="12"/>
      <c r="C41" s="13"/>
      <c r="D41" s="13"/>
    </row>
    <row r="42" spans="1:4" x14ac:dyDescent="0.2">
      <c r="A42" s="6"/>
      <c r="B42" s="6"/>
      <c r="C42" s="13"/>
      <c r="D42" s="13"/>
    </row>
    <row r="43" spans="1:4" ht="8.25" customHeight="1" x14ac:dyDescent="0.2">
      <c r="A43" s="15"/>
      <c r="B43" s="16"/>
      <c r="C43" s="13"/>
      <c r="D43" s="13"/>
    </row>
    <row r="44" spans="1:4" x14ac:dyDescent="0.2">
      <c r="A44" s="15"/>
      <c r="B44" s="16"/>
      <c r="C44" s="13"/>
      <c r="D44" s="13"/>
    </row>
    <row r="45" spans="1:4" x14ac:dyDescent="0.2">
      <c r="A45" s="17"/>
      <c r="B45" s="18"/>
      <c r="C45" s="19"/>
      <c r="D45" s="13"/>
    </row>
    <row r="46" spans="1:4" x14ac:dyDescent="0.2">
      <c r="A46" s="15"/>
      <c r="B46" s="18"/>
      <c r="C46" s="19"/>
      <c r="D46" s="13"/>
    </row>
    <row r="47" spans="1:4" x14ac:dyDescent="0.2">
      <c r="A47" s="6"/>
      <c r="B47" s="6"/>
      <c r="C47" s="13"/>
      <c r="D47" s="13"/>
    </row>
    <row r="48" spans="1:4" x14ac:dyDescent="0.2">
      <c r="C48" s="1"/>
      <c r="D48" s="1"/>
    </row>
    <row r="49" spans="2:4" x14ac:dyDescent="0.2">
      <c r="C49" s="1"/>
      <c r="D49" s="1"/>
    </row>
    <row r="50" spans="2:4" x14ac:dyDescent="0.2">
      <c r="C50" s="20"/>
      <c r="D50" s="21"/>
    </row>
    <row r="51" spans="2:4" x14ac:dyDescent="0.2">
      <c r="C51" s="1"/>
      <c r="D51" s="1"/>
    </row>
    <row r="57" spans="2:4" x14ac:dyDescent="0.2">
      <c r="C57" s="22"/>
      <c r="D57" s="22"/>
    </row>
    <row r="58" spans="2:4" x14ac:dyDescent="0.2">
      <c r="B58" s="22"/>
      <c r="C58" s="22"/>
      <c r="D58" s="22"/>
    </row>
    <row r="59" spans="2:4" x14ac:dyDescent="0.2">
      <c r="B59" s="22"/>
      <c r="C59" s="22"/>
      <c r="D59" s="22"/>
    </row>
    <row r="60" spans="2:4" x14ac:dyDescent="0.2">
      <c r="B60" s="22"/>
      <c r="C60" s="1"/>
      <c r="D60" s="1"/>
    </row>
    <row r="61" spans="2:4" x14ac:dyDescent="0.2">
      <c r="B61" s="1"/>
    </row>
  </sheetData>
  <mergeCells count="16">
    <mergeCell ref="A11:D11"/>
    <mergeCell ref="A6:D6"/>
    <mergeCell ref="A7:D7"/>
    <mergeCell ref="A8:D8"/>
    <mergeCell ref="A9:D9"/>
    <mergeCell ref="A10:D10"/>
    <mergeCell ref="A30:D30"/>
    <mergeCell ref="A32:D32"/>
    <mergeCell ref="A33:D33"/>
    <mergeCell ref="C40:D40"/>
    <mergeCell ref="A12:D12"/>
    <mergeCell ref="A14:D14"/>
    <mergeCell ref="A16:D16"/>
    <mergeCell ref="A23:C23"/>
    <mergeCell ref="A25:D25"/>
    <mergeCell ref="A28:C28"/>
  </mergeCells>
  <pageMargins left="0.91" right="0.47" top="0.81" bottom="0.3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6"/>
  <sheetViews>
    <sheetView showGridLines="0" view="pageBreakPreview" topLeftCell="A16" zoomScale="145" zoomScaleNormal="100" zoomScaleSheetLayoutView="145" workbookViewId="0">
      <selection activeCell="A23" sqref="A23:D24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143</v>
      </c>
      <c r="B6" s="139"/>
      <c r="C6" s="139"/>
      <c r="D6" s="139"/>
    </row>
    <row r="7" spans="1:4" s="63" customFormat="1" ht="19.5" customHeight="1" x14ac:dyDescent="0.2">
      <c r="A7" s="139" t="s">
        <v>144</v>
      </c>
      <c r="B7" s="139"/>
      <c r="C7" s="139"/>
      <c r="D7" s="139"/>
    </row>
    <row r="8" spans="1:4" s="63" customFormat="1" ht="19.5" customHeight="1" x14ac:dyDescent="0.2">
      <c r="A8" s="139" t="s">
        <v>148</v>
      </c>
      <c r="B8" s="139"/>
      <c r="C8" s="139"/>
      <c r="D8" s="139"/>
    </row>
    <row r="9" spans="1:4" s="63" customFormat="1" ht="19.5" customHeight="1" x14ac:dyDescent="0.2">
      <c r="A9" s="140" t="s">
        <v>45</v>
      </c>
      <c r="B9" s="140"/>
      <c r="C9" s="140"/>
      <c r="D9" s="140"/>
    </row>
    <row r="10" spans="1:4" s="63" customFormat="1" ht="19.5" customHeight="1" x14ac:dyDescent="0.2">
      <c r="A10" s="139" t="s">
        <v>51</v>
      </c>
      <c r="B10" s="139"/>
      <c r="C10" s="139"/>
      <c r="D10" s="139"/>
    </row>
    <row r="11" spans="1:4" s="63" customFormat="1" ht="19.5" customHeight="1" x14ac:dyDescent="0.2">
      <c r="A11" s="139" t="s">
        <v>8</v>
      </c>
      <c r="B11" s="139"/>
      <c r="C11" s="139"/>
      <c r="D11" s="139"/>
    </row>
    <row r="12" spans="1:4" s="63" customFormat="1" ht="53.25" customHeight="1" x14ac:dyDescent="0.2">
      <c r="A12" s="134" t="s">
        <v>22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21"/>
      <c r="B15" s="121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s="63" customFormat="1" ht="26.25" customHeight="1" x14ac:dyDescent="0.2">
      <c r="A17" s="43" t="s">
        <v>48</v>
      </c>
      <c r="B17" s="36" t="s">
        <v>49</v>
      </c>
      <c r="C17" s="36" t="s">
        <v>1</v>
      </c>
      <c r="D17" s="36" t="s">
        <v>0</v>
      </c>
      <c r="E17" s="62"/>
    </row>
    <row r="18" spans="1:6" ht="12" customHeight="1" x14ac:dyDescent="0.2">
      <c r="A18" s="39">
        <v>54204</v>
      </c>
      <c r="B18" s="38" t="s">
        <v>28</v>
      </c>
      <c r="C18" s="45">
        <v>9</v>
      </c>
      <c r="D18" s="40">
        <v>250</v>
      </c>
      <c r="E18" s="37"/>
    </row>
    <row r="19" spans="1:6" ht="15" x14ac:dyDescent="0.25">
      <c r="A19" s="138" t="s">
        <v>62</v>
      </c>
      <c r="B19" s="138"/>
      <c r="C19" s="138"/>
      <c r="D19" s="41">
        <f>SUM(D18:D18)</f>
        <v>250</v>
      </c>
      <c r="F19" s="37"/>
    </row>
    <row r="20" spans="1:6" ht="15" x14ac:dyDescent="0.25">
      <c r="A20" s="34"/>
      <c r="B20" s="121"/>
      <c r="C20" s="34"/>
      <c r="D20" s="42"/>
      <c r="F20" s="37"/>
    </row>
    <row r="21" spans="1:6" ht="15" x14ac:dyDescent="0.25">
      <c r="A21" s="137" t="s">
        <v>39</v>
      </c>
      <c r="B21" s="137"/>
      <c r="C21" s="137"/>
      <c r="D21" s="137"/>
      <c r="F21" s="37"/>
    </row>
    <row r="22" spans="1:6" ht="22.5" x14ac:dyDescent="0.2">
      <c r="A22" s="43" t="s">
        <v>48</v>
      </c>
      <c r="B22" s="36" t="s">
        <v>49</v>
      </c>
      <c r="C22" s="36" t="s">
        <v>1</v>
      </c>
      <c r="D22" s="36" t="s">
        <v>0</v>
      </c>
      <c r="F22" s="44"/>
    </row>
    <row r="23" spans="1:6" x14ac:dyDescent="0.2">
      <c r="A23" s="39">
        <v>54118</v>
      </c>
      <c r="B23" s="38" t="s">
        <v>147</v>
      </c>
      <c r="C23" s="39">
        <v>9</v>
      </c>
      <c r="D23" s="40">
        <v>150</v>
      </c>
      <c r="F23" s="44"/>
    </row>
    <row r="24" spans="1:6" x14ac:dyDescent="0.2">
      <c r="A24" s="39">
        <v>54313</v>
      </c>
      <c r="B24" s="38" t="s">
        <v>11</v>
      </c>
      <c r="C24" s="39">
        <v>9</v>
      </c>
      <c r="D24" s="40">
        <v>100</v>
      </c>
      <c r="F24" s="44"/>
    </row>
    <row r="25" spans="1:6" ht="15" x14ac:dyDescent="0.25">
      <c r="A25" s="147" t="s">
        <v>50</v>
      </c>
      <c r="B25" s="148"/>
      <c r="C25" s="148"/>
      <c r="D25" s="41">
        <f>SUM(D23:D24)</f>
        <v>250</v>
      </c>
      <c r="E25" s="33" t="s">
        <v>149</v>
      </c>
      <c r="F25" s="37"/>
    </row>
    <row r="26" spans="1:6" ht="34.5" customHeight="1" x14ac:dyDescent="0.25">
      <c r="A26" s="46"/>
      <c r="B26" s="46"/>
      <c r="F26" s="37"/>
    </row>
    <row r="27" spans="1:6" ht="15" x14ac:dyDescent="0.2">
      <c r="A27" s="132" t="s">
        <v>40</v>
      </c>
      <c r="B27" s="132"/>
      <c r="C27" s="132"/>
      <c r="D27" s="132"/>
    </row>
    <row r="28" spans="1:6" ht="52.5" customHeight="1" x14ac:dyDescent="0.2">
      <c r="A28" s="120"/>
      <c r="B28" s="120"/>
      <c r="C28" s="120"/>
      <c r="D28" s="120"/>
    </row>
    <row r="29" spans="1:6" ht="18.75" x14ac:dyDescent="0.3">
      <c r="A29" s="47"/>
      <c r="B29" s="48"/>
      <c r="C29" s="48"/>
      <c r="D29" s="48"/>
    </row>
    <row r="30" spans="1:6" ht="18" x14ac:dyDescent="0.25">
      <c r="A30" s="49"/>
      <c r="B30" s="50"/>
      <c r="C30" s="50"/>
      <c r="D30" s="50"/>
    </row>
    <row r="31" spans="1:6" ht="18" x14ac:dyDescent="0.25">
      <c r="A31" s="49"/>
      <c r="B31" s="50"/>
      <c r="C31" s="50"/>
      <c r="D31" s="50"/>
    </row>
    <row r="32" spans="1:6" ht="18" x14ac:dyDescent="0.25">
      <c r="A32" s="49"/>
      <c r="B32" s="50"/>
      <c r="C32" s="50"/>
      <c r="D32" s="50"/>
    </row>
    <row r="33" spans="1:4" ht="18" x14ac:dyDescent="0.25">
      <c r="A33" s="46"/>
      <c r="B33" s="46"/>
    </row>
    <row r="34" spans="1:4" x14ac:dyDescent="0.2">
      <c r="A34" s="44"/>
      <c r="B34" s="51"/>
      <c r="C34" s="133"/>
      <c r="D34" s="133"/>
    </row>
    <row r="35" spans="1:4" s="53" customFormat="1" x14ac:dyDescent="0.2">
      <c r="A35" s="44"/>
      <c r="B35" s="51"/>
      <c r="C35" s="52"/>
      <c r="D35" s="52"/>
    </row>
    <row r="36" spans="1:4" s="53" customFormat="1" x14ac:dyDescent="0.2">
      <c r="A36" s="44"/>
      <c r="B36" s="44"/>
      <c r="C36" s="52"/>
      <c r="D36" s="52"/>
    </row>
    <row r="37" spans="1:4" s="53" customFormat="1" ht="12" x14ac:dyDescent="0.2">
      <c r="A37" s="54"/>
      <c r="B37" s="55"/>
      <c r="C37" s="52"/>
      <c r="D37" s="52"/>
    </row>
    <row r="38" spans="1:4" s="53" customFormat="1" ht="12" x14ac:dyDescent="0.2">
      <c r="A38" s="54"/>
      <c r="B38" s="55"/>
      <c r="C38" s="52"/>
      <c r="D38" s="52"/>
    </row>
    <row r="39" spans="1:4" x14ac:dyDescent="0.2">
      <c r="A39" s="56"/>
      <c r="B39" s="57"/>
      <c r="C39" s="58"/>
      <c r="D39" s="52"/>
    </row>
    <row r="40" spans="1:4" x14ac:dyDescent="0.2">
      <c r="A40" s="54"/>
      <c r="B40" s="57"/>
      <c r="C40" s="58"/>
      <c r="D40" s="52"/>
    </row>
    <row r="41" spans="1:4" x14ac:dyDescent="0.2">
      <c r="A41" s="44"/>
      <c r="B41" s="44"/>
      <c r="C41" s="52"/>
      <c r="D41" s="52"/>
    </row>
    <row r="42" spans="1:4" x14ac:dyDescent="0.2">
      <c r="C42" s="32"/>
      <c r="D42" s="32"/>
    </row>
    <row r="43" spans="1:4" x14ac:dyDescent="0.2">
      <c r="C43" s="32"/>
      <c r="D43" s="32"/>
    </row>
    <row r="44" spans="1:4" x14ac:dyDescent="0.2">
      <c r="C44" s="59"/>
      <c r="D44" s="60"/>
    </row>
    <row r="45" spans="1:4" x14ac:dyDescent="0.2">
      <c r="C45" s="59"/>
      <c r="D45" s="60"/>
    </row>
    <row r="46" spans="1:4" x14ac:dyDescent="0.2">
      <c r="C46" s="32"/>
      <c r="D46" s="32"/>
    </row>
    <row r="52" spans="2:4" x14ac:dyDescent="0.2">
      <c r="C52" s="61"/>
      <c r="D52" s="61"/>
    </row>
    <row r="53" spans="2:4" x14ac:dyDescent="0.2">
      <c r="B53" s="61"/>
      <c r="C53" s="61"/>
      <c r="D53" s="61"/>
    </row>
    <row r="54" spans="2:4" x14ac:dyDescent="0.2">
      <c r="B54" s="61"/>
      <c r="C54" s="61"/>
      <c r="D54" s="61"/>
    </row>
    <row r="55" spans="2:4" x14ac:dyDescent="0.2">
      <c r="B55" s="61"/>
      <c r="C55" s="32"/>
      <c r="D55" s="32"/>
    </row>
    <row r="56" spans="2:4" x14ac:dyDescent="0.2">
      <c r="B56" s="32"/>
    </row>
  </sheetData>
  <mergeCells count="14">
    <mergeCell ref="A27:D27"/>
    <mergeCell ref="C34:D34"/>
    <mergeCell ref="A12:D12"/>
    <mergeCell ref="A14:D14"/>
    <mergeCell ref="A16:D16"/>
    <mergeCell ref="A19:C19"/>
    <mergeCell ref="A21:D21"/>
    <mergeCell ref="A25:C25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41" max="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8"/>
  <sheetViews>
    <sheetView showGridLines="0" view="pageBreakPreview" topLeftCell="A4" zoomScale="145" zoomScaleNormal="100" zoomScaleSheetLayoutView="145" workbookViewId="0">
      <selection activeCell="A25" sqref="A25:D26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145</v>
      </c>
      <c r="B6" s="139"/>
      <c r="C6" s="139"/>
      <c r="D6" s="139"/>
    </row>
    <row r="7" spans="1:4" s="63" customFormat="1" ht="19.5" customHeight="1" x14ac:dyDescent="0.2">
      <c r="A7" s="139" t="s">
        <v>146</v>
      </c>
      <c r="B7" s="139"/>
      <c r="C7" s="139"/>
      <c r="D7" s="139"/>
    </row>
    <row r="8" spans="1:4" s="63" customFormat="1" ht="19.5" customHeight="1" x14ac:dyDescent="0.2">
      <c r="A8" s="139" t="s">
        <v>148</v>
      </c>
      <c r="B8" s="139"/>
      <c r="C8" s="139"/>
      <c r="D8" s="139"/>
    </row>
    <row r="9" spans="1:4" s="63" customFormat="1" ht="19.5" customHeight="1" x14ac:dyDescent="0.2">
      <c r="A9" s="140" t="s">
        <v>45</v>
      </c>
      <c r="B9" s="140"/>
      <c r="C9" s="140"/>
      <c r="D9" s="140"/>
    </row>
    <row r="10" spans="1:4" s="63" customFormat="1" ht="19.5" customHeight="1" x14ac:dyDescent="0.2">
      <c r="A10" s="139" t="s">
        <v>46</v>
      </c>
      <c r="B10" s="139"/>
      <c r="C10" s="139"/>
      <c r="D10" s="139"/>
    </row>
    <row r="11" spans="1:4" s="63" customFormat="1" ht="19.5" customHeight="1" x14ac:dyDescent="0.2">
      <c r="A11" s="139" t="s">
        <v>37</v>
      </c>
      <c r="B11" s="139"/>
      <c r="C11" s="139"/>
      <c r="D11" s="139"/>
    </row>
    <row r="12" spans="1:4" s="63" customFormat="1" ht="17.25" customHeight="1" x14ac:dyDescent="0.2">
      <c r="A12" s="134" t="s">
        <v>38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9"/>
      <c r="B15" s="119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s="63" customFormat="1" ht="26.25" customHeight="1" x14ac:dyDescent="0.2">
      <c r="A17" s="43" t="s">
        <v>48</v>
      </c>
      <c r="B17" s="36" t="s">
        <v>49</v>
      </c>
      <c r="C17" s="36" t="s">
        <v>1</v>
      </c>
      <c r="D17" s="36" t="s">
        <v>0</v>
      </c>
      <c r="E17" s="62"/>
    </row>
    <row r="18" spans="1:6" ht="12.75" customHeight="1" x14ac:dyDescent="0.2">
      <c r="A18" s="39">
        <v>54115</v>
      </c>
      <c r="B18" s="38" t="s">
        <v>10</v>
      </c>
      <c r="C18" s="39">
        <v>7</v>
      </c>
      <c r="D18" s="40">
        <v>200</v>
      </c>
      <c r="E18" s="37"/>
    </row>
    <row r="19" spans="1:6" ht="12.75" customHeight="1" x14ac:dyDescent="0.2">
      <c r="A19" s="39">
        <v>54313</v>
      </c>
      <c r="B19" s="38" t="s">
        <v>11</v>
      </c>
      <c r="C19" s="39">
        <v>7</v>
      </c>
      <c r="D19" s="40">
        <v>100</v>
      </c>
      <c r="E19" s="37"/>
    </row>
    <row r="20" spans="1:6" ht="12.75" customHeight="1" x14ac:dyDescent="0.2">
      <c r="A20" s="39">
        <v>54599</v>
      </c>
      <c r="B20" s="38" t="s">
        <v>16</v>
      </c>
      <c r="C20" s="39">
        <v>7</v>
      </c>
      <c r="D20" s="40">
        <v>600</v>
      </c>
      <c r="E20" s="37"/>
    </row>
    <row r="21" spans="1:6" ht="15" x14ac:dyDescent="0.25">
      <c r="A21" s="138" t="s">
        <v>62</v>
      </c>
      <c r="B21" s="138"/>
      <c r="C21" s="138"/>
      <c r="D21" s="41">
        <f>SUM(D18:D20)</f>
        <v>900</v>
      </c>
      <c r="F21" s="37"/>
    </row>
    <row r="22" spans="1:6" ht="15" x14ac:dyDescent="0.25">
      <c r="A22" s="34"/>
      <c r="B22" s="119"/>
      <c r="C22" s="34"/>
      <c r="D22" s="42"/>
      <c r="F22" s="37"/>
    </row>
    <row r="23" spans="1:6" ht="15" x14ac:dyDescent="0.25">
      <c r="A23" s="137" t="s">
        <v>39</v>
      </c>
      <c r="B23" s="137"/>
      <c r="C23" s="137"/>
      <c r="D23" s="137"/>
      <c r="F23" s="37"/>
    </row>
    <row r="24" spans="1:6" ht="22.5" x14ac:dyDescent="0.2">
      <c r="A24" s="43" t="s">
        <v>48</v>
      </c>
      <c r="B24" s="36" t="s">
        <v>49</v>
      </c>
      <c r="C24" s="36" t="s">
        <v>1</v>
      </c>
      <c r="D24" s="36" t="s">
        <v>0</v>
      </c>
      <c r="F24" s="44"/>
    </row>
    <row r="25" spans="1:6" x14ac:dyDescent="0.2">
      <c r="A25" s="39">
        <v>54199</v>
      </c>
      <c r="B25" s="38" t="s">
        <v>125</v>
      </c>
      <c r="C25" s="39">
        <v>7</v>
      </c>
      <c r="D25" s="40">
        <v>300</v>
      </c>
      <c r="F25" s="44"/>
    </row>
    <row r="26" spans="1:6" x14ac:dyDescent="0.2">
      <c r="A26" s="39">
        <v>54305</v>
      </c>
      <c r="B26" s="38" t="s">
        <v>30</v>
      </c>
      <c r="C26" s="39">
        <v>7</v>
      </c>
      <c r="D26" s="40">
        <v>600</v>
      </c>
      <c r="F26" s="44"/>
    </row>
    <row r="27" spans="1:6" ht="15" x14ac:dyDescent="0.25">
      <c r="A27" s="138" t="s">
        <v>50</v>
      </c>
      <c r="B27" s="138"/>
      <c r="C27" s="138"/>
      <c r="D27" s="41">
        <f>SUM(D25:D26)</f>
        <v>900</v>
      </c>
      <c r="F27" s="37"/>
    </row>
    <row r="28" spans="1:6" ht="9" customHeight="1" x14ac:dyDescent="0.25">
      <c r="A28" s="46"/>
      <c r="B28" s="46"/>
      <c r="F28" s="37"/>
    </row>
    <row r="29" spans="1:6" ht="15" x14ac:dyDescent="0.2">
      <c r="A29" s="132" t="s">
        <v>40</v>
      </c>
      <c r="B29" s="132"/>
      <c r="C29" s="132"/>
      <c r="D29" s="132"/>
    </row>
    <row r="30" spans="1:6" ht="15" x14ac:dyDescent="0.2">
      <c r="A30" s="118"/>
      <c r="B30" s="118"/>
      <c r="C30" s="118"/>
      <c r="D30" s="118"/>
    </row>
    <row r="31" spans="1:6" ht="18.75" x14ac:dyDescent="0.3">
      <c r="A31" s="47"/>
      <c r="B31" s="48"/>
      <c r="C31" s="48"/>
      <c r="D31" s="48"/>
    </row>
    <row r="32" spans="1:6" ht="18" x14ac:dyDescent="0.25">
      <c r="A32" s="49"/>
      <c r="B32" s="50"/>
      <c r="C32" s="50"/>
      <c r="D32" s="50"/>
    </row>
    <row r="33" spans="1:4" ht="18" x14ac:dyDescent="0.25">
      <c r="A33" s="49"/>
      <c r="B33" s="50"/>
      <c r="C33" s="50"/>
      <c r="D33" s="50"/>
    </row>
    <row r="34" spans="1:4" ht="18" x14ac:dyDescent="0.25">
      <c r="A34" s="49"/>
      <c r="B34" s="50"/>
      <c r="C34" s="50"/>
      <c r="D34" s="50"/>
    </row>
    <row r="35" spans="1:4" ht="18" x14ac:dyDescent="0.25">
      <c r="A35" s="46"/>
      <c r="B35" s="46"/>
    </row>
    <row r="36" spans="1:4" x14ac:dyDescent="0.2">
      <c r="A36" s="44"/>
      <c r="B36" s="51"/>
      <c r="C36" s="133"/>
      <c r="D36" s="133"/>
    </row>
    <row r="37" spans="1:4" s="53" customFormat="1" x14ac:dyDescent="0.2">
      <c r="A37" s="44"/>
      <c r="B37" s="51"/>
      <c r="C37" s="52"/>
      <c r="D37" s="52"/>
    </row>
    <row r="38" spans="1:4" s="53" customFormat="1" x14ac:dyDescent="0.2">
      <c r="A38" s="44"/>
      <c r="B38" s="44"/>
      <c r="C38" s="52"/>
      <c r="D38" s="52"/>
    </row>
    <row r="39" spans="1:4" s="53" customFormat="1" ht="12" x14ac:dyDescent="0.2">
      <c r="A39" s="54"/>
      <c r="B39" s="55"/>
      <c r="C39" s="52"/>
      <c r="D39" s="52"/>
    </row>
    <row r="40" spans="1:4" s="53" customFormat="1" ht="12" x14ac:dyDescent="0.2">
      <c r="A40" s="54"/>
      <c r="B40" s="55"/>
      <c r="C40" s="52"/>
      <c r="D40" s="52"/>
    </row>
    <row r="41" spans="1:4" x14ac:dyDescent="0.2">
      <c r="A41" s="56"/>
      <c r="B41" s="57"/>
      <c r="C41" s="58"/>
      <c r="D41" s="52"/>
    </row>
    <row r="42" spans="1:4" x14ac:dyDescent="0.2">
      <c r="A42" s="54"/>
      <c r="B42" s="57"/>
      <c r="C42" s="58"/>
      <c r="D42" s="52"/>
    </row>
    <row r="43" spans="1:4" x14ac:dyDescent="0.2">
      <c r="A43" s="44"/>
      <c r="B43" s="44"/>
      <c r="C43" s="52"/>
      <c r="D43" s="52"/>
    </row>
    <row r="44" spans="1:4" x14ac:dyDescent="0.2">
      <c r="C44" s="32"/>
      <c r="D44" s="32"/>
    </row>
    <row r="45" spans="1:4" x14ac:dyDescent="0.2">
      <c r="C45" s="32"/>
      <c r="D45" s="32"/>
    </row>
    <row r="46" spans="1:4" x14ac:dyDescent="0.2">
      <c r="C46" s="59"/>
      <c r="D46" s="60"/>
    </row>
    <row r="47" spans="1:4" x14ac:dyDescent="0.2">
      <c r="C47" s="59"/>
      <c r="D47" s="60"/>
    </row>
    <row r="48" spans="1:4" x14ac:dyDescent="0.2">
      <c r="C48" s="32"/>
      <c r="D48" s="32"/>
    </row>
    <row r="54" spans="2:4" x14ac:dyDescent="0.2">
      <c r="C54" s="61"/>
      <c r="D54" s="61"/>
    </row>
    <row r="55" spans="2:4" x14ac:dyDescent="0.2">
      <c r="B55" s="61"/>
      <c r="C55" s="61"/>
      <c r="D55" s="61"/>
    </row>
    <row r="56" spans="2:4" x14ac:dyDescent="0.2">
      <c r="B56" s="61"/>
      <c r="C56" s="61"/>
      <c r="D56" s="61"/>
    </row>
    <row r="57" spans="2:4" x14ac:dyDescent="0.2">
      <c r="B57" s="61"/>
      <c r="C57" s="32"/>
      <c r="D57" s="32"/>
    </row>
    <row r="58" spans="2:4" x14ac:dyDescent="0.2">
      <c r="B58" s="32"/>
    </row>
  </sheetData>
  <mergeCells count="14">
    <mergeCell ref="A11:D11"/>
    <mergeCell ref="A6:D6"/>
    <mergeCell ref="A7:D7"/>
    <mergeCell ref="A8:D8"/>
    <mergeCell ref="A9:D9"/>
    <mergeCell ref="A10:D10"/>
    <mergeCell ref="A29:D29"/>
    <mergeCell ref="C36:D36"/>
    <mergeCell ref="A12:D12"/>
    <mergeCell ref="A14:D14"/>
    <mergeCell ref="A16:D16"/>
    <mergeCell ref="A21:C21"/>
    <mergeCell ref="A23:D23"/>
    <mergeCell ref="A27:C27"/>
  </mergeCells>
  <pageMargins left="0.91" right="0.47" top="0.81" bottom="0.3" header="0" footer="0"/>
  <pageSetup scale="90" orientation="portrait" r:id="rId1"/>
  <headerFooter alignWithMargins="0"/>
  <rowBreaks count="1" manualBreakCount="1">
    <brk id="43" max="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showGridLines="0" view="pageBreakPreview" topLeftCell="A31" zoomScale="145" zoomScaleNormal="100" zoomScaleSheetLayoutView="145" workbookViewId="0">
      <selection activeCell="D41" sqref="D41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150</v>
      </c>
      <c r="B6" s="139"/>
      <c r="C6" s="139"/>
      <c r="D6" s="139"/>
    </row>
    <row r="7" spans="1:4" s="63" customFormat="1" ht="19.5" customHeight="1" x14ac:dyDescent="0.2">
      <c r="A7" s="139" t="s">
        <v>151</v>
      </c>
      <c r="B7" s="139"/>
      <c r="C7" s="139"/>
      <c r="D7" s="139"/>
    </row>
    <row r="8" spans="1:4" s="63" customFormat="1" ht="19.5" customHeight="1" x14ac:dyDescent="0.2">
      <c r="A8" s="139" t="s">
        <v>148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24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23"/>
      <c r="B15" s="123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54316</v>
      </c>
      <c r="B18" s="38" t="s">
        <v>117</v>
      </c>
      <c r="C18" s="39">
        <v>8</v>
      </c>
      <c r="D18" s="40">
        <v>50</v>
      </c>
      <c r="E18" s="37"/>
    </row>
    <row r="19" spans="1:6" ht="15" x14ac:dyDescent="0.25">
      <c r="A19" s="138" t="s">
        <v>62</v>
      </c>
      <c r="B19" s="138"/>
      <c r="C19" s="138"/>
      <c r="D19" s="41">
        <f>SUM(D18:D18)</f>
        <v>50</v>
      </c>
      <c r="F19" s="37"/>
    </row>
    <row r="20" spans="1:6" ht="15" x14ac:dyDescent="0.25">
      <c r="A20" s="34"/>
      <c r="B20" s="123"/>
      <c r="C20" s="34"/>
      <c r="D20" s="42"/>
      <c r="F20" s="37"/>
    </row>
    <row r="21" spans="1:6" ht="15" x14ac:dyDescent="0.25">
      <c r="A21" s="137" t="s">
        <v>39</v>
      </c>
      <c r="B21" s="137"/>
      <c r="C21" s="137"/>
      <c r="D21" s="137"/>
      <c r="F21" s="37"/>
    </row>
    <row r="22" spans="1:6" ht="22.5" x14ac:dyDescent="0.2">
      <c r="A22" s="43" t="s">
        <v>48</v>
      </c>
      <c r="B22" s="36" t="s">
        <v>49</v>
      </c>
      <c r="C22" s="36" t="s">
        <v>1</v>
      </c>
      <c r="D22" s="36" t="s">
        <v>0</v>
      </c>
      <c r="F22" s="44"/>
    </row>
    <row r="23" spans="1:6" x14ac:dyDescent="0.2">
      <c r="A23" s="39">
        <v>54599</v>
      </c>
      <c r="B23" s="38" t="s">
        <v>16</v>
      </c>
      <c r="C23" s="39">
        <v>8</v>
      </c>
      <c r="D23" s="40">
        <v>50</v>
      </c>
      <c r="F23" s="44"/>
    </row>
    <row r="24" spans="1:6" ht="15" x14ac:dyDescent="0.25">
      <c r="A24" s="138" t="s">
        <v>50</v>
      </c>
      <c r="B24" s="138"/>
      <c r="C24" s="138"/>
      <c r="D24" s="41">
        <f>SUM(D23:D23)</f>
        <v>50</v>
      </c>
      <c r="F24" s="37"/>
    </row>
    <row r="25" spans="1:6" ht="9" customHeight="1" x14ac:dyDescent="0.25">
      <c r="A25" s="46"/>
      <c r="B25" s="46"/>
      <c r="F25" s="37"/>
    </row>
    <row r="26" spans="1:6" ht="15" x14ac:dyDescent="0.2">
      <c r="A26" s="132" t="s">
        <v>40</v>
      </c>
      <c r="B26" s="132"/>
      <c r="C26" s="132"/>
      <c r="D26" s="132"/>
    </row>
    <row r="27" spans="1:6" ht="15" x14ac:dyDescent="0.2">
      <c r="A27" s="122"/>
      <c r="B27" s="122"/>
      <c r="C27" s="122"/>
      <c r="D27" s="122"/>
    </row>
    <row r="28" spans="1:6" ht="18.75" x14ac:dyDescent="0.3">
      <c r="A28" s="47"/>
      <c r="B28" s="48"/>
      <c r="C28" s="48"/>
      <c r="D28" s="48"/>
    </row>
    <row r="29" spans="1:6" ht="18" x14ac:dyDescent="0.25">
      <c r="A29" s="49"/>
      <c r="B29" s="50"/>
      <c r="C29" s="50"/>
      <c r="D29" s="50"/>
    </row>
    <row r="30" spans="1:6" ht="18" x14ac:dyDescent="0.25">
      <c r="A30" s="49"/>
      <c r="B30" s="50"/>
      <c r="C30" s="50"/>
      <c r="D30" s="50"/>
    </row>
    <row r="31" spans="1:6" ht="18" x14ac:dyDescent="0.25">
      <c r="A31" s="49"/>
      <c r="B31" s="50"/>
      <c r="C31" s="50"/>
      <c r="D31" s="50"/>
    </row>
    <row r="32" spans="1:6" ht="18" x14ac:dyDescent="0.25">
      <c r="A32" s="46"/>
      <c r="B32" s="46"/>
    </row>
    <row r="33" spans="1:4" x14ac:dyDescent="0.2">
      <c r="A33" s="44"/>
      <c r="B33" s="51"/>
      <c r="C33" s="133"/>
      <c r="D33" s="133"/>
    </row>
    <row r="34" spans="1:4" s="53" customFormat="1" x14ac:dyDescent="0.2">
      <c r="A34" s="44"/>
      <c r="B34" s="51"/>
      <c r="C34" s="52"/>
      <c r="D34" s="52"/>
    </row>
    <row r="35" spans="1:4" s="53" customFormat="1" x14ac:dyDescent="0.2">
      <c r="A35" s="44"/>
      <c r="B35" s="44"/>
      <c r="C35" s="52"/>
      <c r="D35" s="52"/>
    </row>
    <row r="36" spans="1:4" s="53" customFormat="1" ht="12" x14ac:dyDescent="0.2">
      <c r="A36" s="54"/>
      <c r="B36" s="55"/>
      <c r="C36" s="52"/>
      <c r="D36" s="52"/>
    </row>
    <row r="37" spans="1:4" s="53" customFormat="1" ht="12" x14ac:dyDescent="0.2">
      <c r="A37" s="54"/>
      <c r="B37" s="55"/>
      <c r="C37" s="52"/>
      <c r="D37" s="52"/>
    </row>
    <row r="38" spans="1:4" x14ac:dyDescent="0.2">
      <c r="A38" s="56"/>
      <c r="B38" s="57"/>
      <c r="C38" s="58"/>
      <c r="D38" s="52"/>
    </row>
    <row r="39" spans="1:4" x14ac:dyDescent="0.2">
      <c r="A39" s="54"/>
      <c r="B39" s="57"/>
      <c r="C39" s="58"/>
      <c r="D39" s="52"/>
    </row>
    <row r="40" spans="1:4" x14ac:dyDescent="0.2">
      <c r="A40" s="44"/>
      <c r="B40" s="44"/>
      <c r="C40" s="52"/>
      <c r="D40" s="52"/>
    </row>
    <row r="41" spans="1:4" x14ac:dyDescent="0.2">
      <c r="C41" s="32"/>
      <c r="D41" s="32"/>
    </row>
    <row r="42" spans="1:4" x14ac:dyDescent="0.2">
      <c r="C42" s="32"/>
      <c r="D42" s="32"/>
    </row>
    <row r="43" spans="1:4" x14ac:dyDescent="0.2">
      <c r="C43" s="59"/>
      <c r="D43" s="60"/>
    </row>
    <row r="44" spans="1:4" x14ac:dyDescent="0.2">
      <c r="C44" s="59"/>
      <c r="D44" s="60"/>
    </row>
    <row r="45" spans="1:4" x14ac:dyDescent="0.2">
      <c r="C45" s="32"/>
      <c r="D45" s="32"/>
    </row>
    <row r="51" spans="2:4" x14ac:dyDescent="0.2">
      <c r="C51" s="61"/>
      <c r="D51" s="61"/>
    </row>
    <row r="52" spans="2:4" x14ac:dyDescent="0.2">
      <c r="B52" s="61"/>
      <c r="C52" s="61"/>
      <c r="D52" s="61"/>
    </row>
    <row r="53" spans="2:4" x14ac:dyDescent="0.2">
      <c r="B53" s="61"/>
      <c r="C53" s="61"/>
      <c r="D53" s="61"/>
    </row>
    <row r="54" spans="2:4" x14ac:dyDescent="0.2">
      <c r="B54" s="61"/>
      <c r="C54" s="32"/>
      <c r="D54" s="32"/>
    </row>
    <row r="55" spans="2:4" x14ac:dyDescent="0.2">
      <c r="B55" s="32"/>
    </row>
  </sheetData>
  <mergeCells count="15">
    <mergeCell ref="A11:D11"/>
    <mergeCell ref="A6:D6"/>
    <mergeCell ref="A7:D7"/>
    <mergeCell ref="A8:D8"/>
    <mergeCell ref="A9:D9"/>
    <mergeCell ref="A10:D10"/>
    <mergeCell ref="A24:C24"/>
    <mergeCell ref="A26:D26"/>
    <mergeCell ref="C33:D33"/>
    <mergeCell ref="A12:D12"/>
    <mergeCell ref="A13:D13"/>
    <mergeCell ref="A14:D14"/>
    <mergeCell ref="A16:D16"/>
    <mergeCell ref="A19:C19"/>
    <mergeCell ref="A21:D21"/>
  </mergeCells>
  <pageMargins left="0.91" right="0.47" top="0.81" bottom="0.3" header="0" footer="0"/>
  <pageSetup scale="90" orientation="portrait" r:id="rId1"/>
  <headerFooter alignWithMargins="0"/>
  <rowBreaks count="1" manualBreakCount="1">
    <brk id="4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6"/>
  <sheetViews>
    <sheetView showGridLines="0" view="pageBreakPreview" topLeftCell="A34" zoomScale="145" zoomScaleNormal="100" zoomScaleSheetLayoutView="145" workbookViewId="0">
      <selection activeCell="A29" sqref="A29:D34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98</v>
      </c>
      <c r="B6" s="139"/>
      <c r="C6" s="139"/>
      <c r="D6" s="139"/>
    </row>
    <row r="7" spans="1:4" s="63" customFormat="1" ht="19.5" customHeight="1" x14ac:dyDescent="0.2">
      <c r="A7" s="139" t="s">
        <v>99</v>
      </c>
      <c r="B7" s="139"/>
      <c r="C7" s="139"/>
      <c r="D7" s="139"/>
    </row>
    <row r="8" spans="1:4" s="63" customFormat="1" ht="19.5" customHeight="1" x14ac:dyDescent="0.2">
      <c r="A8" s="139" t="s">
        <v>100</v>
      </c>
      <c r="B8" s="139"/>
      <c r="C8" s="139"/>
      <c r="D8" s="139"/>
    </row>
    <row r="9" spans="1:4" s="63" customFormat="1" ht="19.5" customHeight="1" x14ac:dyDescent="0.2">
      <c r="A9" s="140" t="s">
        <v>45</v>
      </c>
      <c r="B9" s="140"/>
      <c r="C9" s="140"/>
      <c r="D9" s="140"/>
    </row>
    <row r="10" spans="1:4" s="63" customFormat="1" ht="19.5" customHeight="1" x14ac:dyDescent="0.2">
      <c r="A10" s="139" t="s">
        <v>46</v>
      </c>
      <c r="B10" s="139"/>
      <c r="C10" s="139"/>
      <c r="D10" s="139"/>
    </row>
    <row r="11" spans="1:4" s="63" customFormat="1" ht="19.5" customHeight="1" x14ac:dyDescent="0.2">
      <c r="A11" s="139" t="s">
        <v>37</v>
      </c>
      <c r="B11" s="139"/>
      <c r="C11" s="139"/>
      <c r="D11" s="139"/>
    </row>
    <row r="12" spans="1:4" s="63" customFormat="1" ht="17.25" customHeight="1" x14ac:dyDescent="0.2">
      <c r="A12" s="134" t="s">
        <v>38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72"/>
      <c r="B15" s="72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51201</v>
      </c>
      <c r="B18" s="38" t="s">
        <v>101</v>
      </c>
      <c r="C18" s="39">
        <v>7</v>
      </c>
      <c r="D18" s="40">
        <v>1370</v>
      </c>
      <c r="E18" s="37"/>
    </row>
    <row r="19" spans="1:6" ht="12" customHeight="1" x14ac:dyDescent="0.2">
      <c r="A19" s="39">
        <v>51207</v>
      </c>
      <c r="B19" s="38" t="s">
        <v>42</v>
      </c>
      <c r="C19" s="39">
        <v>7</v>
      </c>
      <c r="D19" s="40">
        <v>293.83999999999997</v>
      </c>
      <c r="E19" s="37"/>
    </row>
    <row r="20" spans="1:6" ht="12" customHeight="1" x14ac:dyDescent="0.2">
      <c r="A20" s="39">
        <v>51203</v>
      </c>
      <c r="B20" s="38" t="s">
        <v>102</v>
      </c>
      <c r="C20" s="39">
        <v>7</v>
      </c>
      <c r="D20" s="40">
        <v>226.03</v>
      </c>
      <c r="E20" s="37"/>
    </row>
    <row r="21" spans="1:6" ht="12" customHeight="1" x14ac:dyDescent="0.2">
      <c r="A21" s="39">
        <v>51402</v>
      </c>
      <c r="B21" s="38" t="s">
        <v>43</v>
      </c>
      <c r="C21" s="39">
        <v>7</v>
      </c>
      <c r="D21" s="40">
        <v>165</v>
      </c>
      <c r="E21" s="37"/>
    </row>
    <row r="22" spans="1:6" ht="12" customHeight="1" x14ac:dyDescent="0.2">
      <c r="A22" s="39">
        <v>51502</v>
      </c>
      <c r="B22" s="38" t="s">
        <v>43</v>
      </c>
      <c r="C22" s="39">
        <v>7</v>
      </c>
      <c r="D22" s="40">
        <v>100</v>
      </c>
      <c r="E22" s="37"/>
    </row>
    <row r="23" spans="1:6" ht="12" customHeight="1" x14ac:dyDescent="0.2">
      <c r="A23" s="39">
        <v>51702</v>
      </c>
      <c r="B23" s="38" t="s">
        <v>103</v>
      </c>
      <c r="C23" s="39">
        <v>7</v>
      </c>
      <c r="D23" s="40">
        <v>500</v>
      </c>
      <c r="E23" s="37"/>
    </row>
    <row r="24" spans="1:6" ht="12" customHeight="1" x14ac:dyDescent="0.2">
      <c r="A24" s="39">
        <v>61403</v>
      </c>
      <c r="B24" s="38" t="s">
        <v>61</v>
      </c>
      <c r="C24" s="39">
        <v>4</v>
      </c>
      <c r="D24" s="40">
        <f>+D30+D31+D33+D34+D32</f>
        <v>1534.15</v>
      </c>
      <c r="E24" s="37"/>
    </row>
    <row r="25" spans="1:6" ht="15" x14ac:dyDescent="0.25">
      <c r="A25" s="138" t="s">
        <v>62</v>
      </c>
      <c r="B25" s="138"/>
      <c r="C25" s="138"/>
      <c r="D25" s="41">
        <f>SUM(D18:D24)</f>
        <v>4189.0200000000004</v>
      </c>
      <c r="F25" s="37"/>
    </row>
    <row r="26" spans="1:6" ht="15" x14ac:dyDescent="0.25">
      <c r="A26" s="34"/>
      <c r="B26" s="72"/>
      <c r="C26" s="34"/>
      <c r="D26" s="42"/>
      <c r="F26" s="37"/>
    </row>
    <row r="27" spans="1:6" ht="15" x14ac:dyDescent="0.25">
      <c r="A27" s="137" t="s">
        <v>39</v>
      </c>
      <c r="B27" s="137"/>
      <c r="C27" s="137"/>
      <c r="D27" s="137"/>
      <c r="F27" s="37"/>
    </row>
    <row r="28" spans="1:6" ht="22.5" x14ac:dyDescent="0.2">
      <c r="A28" s="43" t="s">
        <v>48</v>
      </c>
      <c r="B28" s="36" t="s">
        <v>49</v>
      </c>
      <c r="C28" s="36" t="s">
        <v>1</v>
      </c>
      <c r="D28" s="36" t="s">
        <v>0</v>
      </c>
      <c r="F28" s="44"/>
    </row>
    <row r="29" spans="1:6" x14ac:dyDescent="0.2">
      <c r="A29" s="39">
        <v>54599</v>
      </c>
      <c r="B29" s="38" t="s">
        <v>16</v>
      </c>
      <c r="C29" s="39">
        <v>7</v>
      </c>
      <c r="D29" s="40">
        <v>2654.87</v>
      </c>
      <c r="F29" s="44"/>
    </row>
    <row r="30" spans="1:6" x14ac:dyDescent="0.2">
      <c r="A30" s="39">
        <v>54116</v>
      </c>
      <c r="B30" s="38" t="s">
        <v>55</v>
      </c>
      <c r="C30" s="39">
        <v>4</v>
      </c>
      <c r="D30" s="40">
        <v>190</v>
      </c>
      <c r="F30" s="44"/>
    </row>
    <row r="31" spans="1:6" x14ac:dyDescent="0.2">
      <c r="A31" s="39">
        <v>54199</v>
      </c>
      <c r="B31" s="38" t="s">
        <v>2</v>
      </c>
      <c r="C31" s="39">
        <v>4</v>
      </c>
      <c r="D31" s="40">
        <v>500</v>
      </c>
      <c r="F31" s="44"/>
    </row>
    <row r="32" spans="1:6" x14ac:dyDescent="0.2">
      <c r="A32" s="39">
        <v>54399</v>
      </c>
      <c r="B32" s="38" t="s">
        <v>52</v>
      </c>
      <c r="C32" s="39">
        <v>4</v>
      </c>
      <c r="D32" s="40">
        <v>77.900000000000006</v>
      </c>
      <c r="F32" s="44"/>
    </row>
    <row r="33" spans="1:6" x14ac:dyDescent="0.2">
      <c r="A33" s="39">
        <v>61101</v>
      </c>
      <c r="B33" s="38" t="s">
        <v>104</v>
      </c>
      <c r="C33" s="39">
        <v>4</v>
      </c>
      <c r="D33" s="40">
        <v>500</v>
      </c>
      <c r="F33" s="44"/>
    </row>
    <row r="34" spans="1:6" x14ac:dyDescent="0.2">
      <c r="A34" s="39">
        <v>61102</v>
      </c>
      <c r="B34" s="38" t="s">
        <v>105</v>
      </c>
      <c r="C34" s="39">
        <v>4</v>
      </c>
      <c r="D34" s="40">
        <v>266.25</v>
      </c>
      <c r="F34" s="44"/>
    </row>
    <row r="35" spans="1:6" ht="15" x14ac:dyDescent="0.25">
      <c r="A35" s="138" t="s">
        <v>50</v>
      </c>
      <c r="B35" s="138"/>
      <c r="C35" s="138"/>
      <c r="D35" s="41">
        <f>SUM(D29:D34)</f>
        <v>4189.0200000000004</v>
      </c>
      <c r="F35" s="37"/>
    </row>
    <row r="36" spans="1:6" ht="9" customHeight="1" x14ac:dyDescent="0.25">
      <c r="A36" s="46"/>
      <c r="B36" s="46"/>
      <c r="F36" s="37"/>
    </row>
    <row r="37" spans="1:6" ht="15" x14ac:dyDescent="0.2">
      <c r="A37" s="132" t="s">
        <v>40</v>
      </c>
      <c r="B37" s="132"/>
      <c r="C37" s="132"/>
      <c r="D37" s="132"/>
    </row>
    <row r="38" spans="1:6" ht="15" x14ac:dyDescent="0.2">
      <c r="A38" s="71"/>
      <c r="B38" s="71"/>
      <c r="C38" s="71"/>
      <c r="D38" s="71"/>
    </row>
    <row r="39" spans="1:6" ht="18.75" x14ac:dyDescent="0.3">
      <c r="A39" s="47"/>
      <c r="B39" s="48"/>
      <c r="C39" s="48"/>
      <c r="D39" s="48"/>
    </row>
    <row r="40" spans="1:6" ht="18" x14ac:dyDescent="0.25">
      <c r="A40" s="49"/>
      <c r="B40" s="50"/>
      <c r="C40" s="50"/>
      <c r="D40" s="50"/>
    </row>
    <row r="41" spans="1:6" ht="18" x14ac:dyDescent="0.25">
      <c r="A41" s="49"/>
      <c r="B41" s="50"/>
      <c r="C41" s="50"/>
      <c r="D41" s="50"/>
    </row>
    <row r="42" spans="1:6" ht="18" x14ac:dyDescent="0.25">
      <c r="A42" s="49"/>
      <c r="B42" s="50"/>
      <c r="C42" s="50"/>
      <c r="D42" s="50"/>
    </row>
    <row r="43" spans="1:6" ht="18" x14ac:dyDescent="0.25">
      <c r="A43" s="46"/>
      <c r="B43" s="46"/>
    </row>
    <row r="44" spans="1:6" x14ac:dyDescent="0.2">
      <c r="A44" s="44"/>
      <c r="B44" s="51"/>
      <c r="C44" s="133"/>
      <c r="D44" s="133"/>
    </row>
    <row r="45" spans="1:6" s="53" customFormat="1" x14ac:dyDescent="0.2">
      <c r="A45" s="44"/>
      <c r="B45" s="51"/>
      <c r="C45" s="52"/>
      <c r="D45" s="52"/>
    </row>
    <row r="46" spans="1:6" s="53" customFormat="1" x14ac:dyDescent="0.2">
      <c r="A46" s="44"/>
      <c r="B46" s="44"/>
      <c r="C46" s="52"/>
      <c r="D46" s="52"/>
    </row>
    <row r="47" spans="1:6" s="53" customFormat="1" ht="12" x14ac:dyDescent="0.2">
      <c r="A47" s="54"/>
      <c r="B47" s="55"/>
      <c r="C47" s="52"/>
      <c r="D47" s="52"/>
    </row>
    <row r="48" spans="1:6" s="53" customFormat="1" ht="12" x14ac:dyDescent="0.2">
      <c r="A48" s="54"/>
      <c r="B48" s="55"/>
      <c r="C48" s="52"/>
      <c r="D48" s="52"/>
    </row>
    <row r="49" spans="1:4" x14ac:dyDescent="0.2">
      <c r="A49" s="56"/>
      <c r="B49" s="57"/>
      <c r="C49" s="58"/>
      <c r="D49" s="52"/>
    </row>
    <row r="50" spans="1:4" x14ac:dyDescent="0.2">
      <c r="A50" s="54"/>
      <c r="B50" s="57"/>
      <c r="C50" s="58"/>
      <c r="D50" s="52"/>
    </row>
    <row r="51" spans="1:4" x14ac:dyDescent="0.2">
      <c r="A51" s="44"/>
      <c r="B51" s="44"/>
      <c r="C51" s="52"/>
      <c r="D51" s="52"/>
    </row>
    <row r="52" spans="1:4" x14ac:dyDescent="0.2">
      <c r="C52" s="32"/>
      <c r="D52" s="32"/>
    </row>
    <row r="53" spans="1:4" x14ac:dyDescent="0.2">
      <c r="C53" s="32"/>
      <c r="D53" s="32"/>
    </row>
    <row r="54" spans="1:4" x14ac:dyDescent="0.2">
      <c r="C54" s="59"/>
      <c r="D54" s="60"/>
    </row>
    <row r="55" spans="1:4" x14ac:dyDescent="0.2">
      <c r="C55" s="59"/>
      <c r="D55" s="60"/>
    </row>
    <row r="56" spans="1:4" x14ac:dyDescent="0.2">
      <c r="C56" s="32"/>
      <c r="D56" s="32"/>
    </row>
    <row r="62" spans="1:4" x14ac:dyDescent="0.2">
      <c r="C62" s="61"/>
      <c r="D62" s="61"/>
    </row>
    <row r="63" spans="1:4" x14ac:dyDescent="0.2">
      <c r="B63" s="61"/>
      <c r="C63" s="61"/>
      <c r="D63" s="61"/>
    </row>
    <row r="64" spans="1:4" x14ac:dyDescent="0.2">
      <c r="B64" s="61"/>
      <c r="C64" s="61"/>
      <c r="D64" s="61"/>
    </row>
    <row r="65" spans="2:4" x14ac:dyDescent="0.2">
      <c r="B65" s="61"/>
      <c r="C65" s="32"/>
      <c r="D65" s="32"/>
    </row>
    <row r="66" spans="2:4" x14ac:dyDescent="0.2">
      <c r="B66" s="32"/>
    </row>
  </sheetData>
  <mergeCells count="14">
    <mergeCell ref="A11:D11"/>
    <mergeCell ref="A6:D6"/>
    <mergeCell ref="A7:D7"/>
    <mergeCell ref="A8:D8"/>
    <mergeCell ref="A9:D9"/>
    <mergeCell ref="A10:D10"/>
    <mergeCell ref="A37:D37"/>
    <mergeCell ref="C44:D44"/>
    <mergeCell ref="A12:D12"/>
    <mergeCell ref="A14:D14"/>
    <mergeCell ref="A16:D16"/>
    <mergeCell ref="A25:C25"/>
    <mergeCell ref="A27:D27"/>
    <mergeCell ref="A35:C35"/>
  </mergeCells>
  <pageMargins left="0.91" right="0.47" top="0.81" bottom="0.3" header="0" footer="0"/>
  <pageSetup scale="90" orientation="portrait" r:id="rId1"/>
  <headerFooter alignWithMargins="0"/>
  <rowBreaks count="1" manualBreakCount="1">
    <brk id="5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4"/>
  <sheetViews>
    <sheetView showGridLines="0" tabSelected="1" view="pageBreakPreview" topLeftCell="A28" zoomScale="145" zoomScaleNormal="100" zoomScaleSheetLayoutView="145" workbookViewId="0">
      <selection activeCell="B39" sqref="B39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106</v>
      </c>
      <c r="B6" s="139"/>
      <c r="C6" s="139"/>
      <c r="D6" s="139"/>
    </row>
    <row r="7" spans="1:4" s="63" customFormat="1" ht="19.5" customHeight="1" x14ac:dyDescent="0.2">
      <c r="A7" s="139" t="s">
        <v>107</v>
      </c>
      <c r="B7" s="139"/>
      <c r="C7" s="139"/>
      <c r="D7" s="139"/>
    </row>
    <row r="8" spans="1:4" s="63" customFormat="1" ht="19.5" customHeight="1" x14ac:dyDescent="0.2">
      <c r="A8" s="139" t="s">
        <v>100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24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72"/>
      <c r="B15" s="72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54104</v>
      </c>
      <c r="B18" s="38" t="s">
        <v>25</v>
      </c>
      <c r="C18" s="39">
        <v>8</v>
      </c>
      <c r="D18" s="40">
        <v>2425</v>
      </c>
      <c r="E18" s="37"/>
    </row>
    <row r="19" spans="1:6" ht="12" customHeight="1" x14ac:dyDescent="0.2">
      <c r="A19" s="39">
        <v>54105</v>
      </c>
      <c r="B19" s="38" t="s">
        <v>14</v>
      </c>
      <c r="C19" s="39">
        <v>8</v>
      </c>
      <c r="D19" s="40">
        <v>550</v>
      </c>
      <c r="E19" s="37"/>
    </row>
    <row r="20" spans="1:6" ht="12" customHeight="1" x14ac:dyDescent="0.2">
      <c r="A20" s="39">
        <v>54114</v>
      </c>
      <c r="B20" s="38" t="s">
        <v>21</v>
      </c>
      <c r="C20" s="39">
        <v>8</v>
      </c>
      <c r="D20" s="40">
        <v>1275</v>
      </c>
      <c r="E20" s="37"/>
    </row>
    <row r="21" spans="1:6" ht="12" customHeight="1" x14ac:dyDescent="0.2">
      <c r="A21" s="39">
        <v>54199</v>
      </c>
      <c r="B21" s="38" t="s">
        <v>2</v>
      </c>
      <c r="C21" s="39">
        <v>8</v>
      </c>
      <c r="D21" s="40">
        <v>500</v>
      </c>
      <c r="E21" s="37"/>
    </row>
    <row r="22" spans="1:6" ht="12" customHeight="1" x14ac:dyDescent="0.2">
      <c r="A22" s="39">
        <v>54310</v>
      </c>
      <c r="B22" s="38" t="s">
        <v>31</v>
      </c>
      <c r="C22" s="39">
        <v>8</v>
      </c>
      <c r="D22" s="40">
        <v>5100</v>
      </c>
      <c r="E22" s="37"/>
    </row>
    <row r="23" spans="1:6" ht="12" customHeight="1" x14ac:dyDescent="0.2">
      <c r="A23" s="39">
        <v>54313</v>
      </c>
      <c r="B23" s="38" t="s">
        <v>44</v>
      </c>
      <c r="C23" s="39">
        <v>8</v>
      </c>
      <c r="D23" s="40">
        <v>1584.48</v>
      </c>
      <c r="E23" s="37"/>
    </row>
    <row r="24" spans="1:6" ht="12" customHeight="1" x14ac:dyDescent="0.2">
      <c r="A24" s="39">
        <v>54314</v>
      </c>
      <c r="B24" s="38" t="s">
        <v>17</v>
      </c>
      <c r="C24" s="39">
        <v>8</v>
      </c>
      <c r="D24" s="40">
        <v>11875</v>
      </c>
      <c r="E24" s="37"/>
    </row>
    <row r="25" spans="1:6" ht="12" customHeight="1" x14ac:dyDescent="0.2">
      <c r="A25" s="39">
        <v>54401</v>
      </c>
      <c r="B25" s="38" t="s">
        <v>32</v>
      </c>
      <c r="C25" s="39">
        <v>8</v>
      </c>
      <c r="D25" s="40">
        <v>4850</v>
      </c>
      <c r="E25" s="37"/>
    </row>
    <row r="26" spans="1:6" ht="12" customHeight="1" x14ac:dyDescent="0.2">
      <c r="A26" s="39"/>
      <c r="B26" s="38"/>
      <c r="C26" s="39"/>
      <c r="D26" s="40"/>
      <c r="E26" s="37"/>
    </row>
    <row r="27" spans="1:6" ht="15" x14ac:dyDescent="0.25">
      <c r="A27" s="138" t="s">
        <v>62</v>
      </c>
      <c r="B27" s="138"/>
      <c r="C27" s="138"/>
      <c r="D27" s="41">
        <f>SUM(D18:D25)</f>
        <v>28159.48</v>
      </c>
      <c r="F27" s="37"/>
    </row>
    <row r="28" spans="1:6" ht="15" x14ac:dyDescent="0.25">
      <c r="A28" s="34"/>
      <c r="B28" s="72"/>
      <c r="C28" s="34"/>
      <c r="D28" s="42"/>
      <c r="F28" s="37"/>
    </row>
    <row r="29" spans="1:6" ht="15" x14ac:dyDescent="0.25">
      <c r="A29" s="137" t="s">
        <v>39</v>
      </c>
      <c r="B29" s="137"/>
      <c r="C29" s="137"/>
      <c r="D29" s="137"/>
      <c r="F29" s="37"/>
    </row>
    <row r="30" spans="1:6" ht="22.5" x14ac:dyDescent="0.2">
      <c r="A30" s="43" t="s">
        <v>48</v>
      </c>
      <c r="B30" s="36" t="s">
        <v>49</v>
      </c>
      <c r="C30" s="36" t="s">
        <v>1</v>
      </c>
      <c r="D30" s="36" t="s">
        <v>0</v>
      </c>
      <c r="F30" s="44"/>
    </row>
    <row r="31" spans="1:6" x14ac:dyDescent="0.2">
      <c r="A31" s="39">
        <v>54305</v>
      </c>
      <c r="B31" s="38" t="s">
        <v>30</v>
      </c>
      <c r="C31" s="39">
        <v>8</v>
      </c>
      <c r="D31" s="40">
        <v>550.88</v>
      </c>
      <c r="F31" s="44"/>
    </row>
    <row r="32" spans="1:6" x14ac:dyDescent="0.2">
      <c r="A32" s="39">
        <v>54599</v>
      </c>
      <c r="B32" s="38" t="s">
        <v>16</v>
      </c>
      <c r="C32" s="39">
        <v>8</v>
      </c>
      <c r="D32" s="40">
        <v>27608.6</v>
      </c>
      <c r="F32" s="44"/>
    </row>
    <row r="33" spans="1:6" ht="15" x14ac:dyDescent="0.25">
      <c r="A33" s="138" t="s">
        <v>50</v>
      </c>
      <c r="B33" s="138"/>
      <c r="C33" s="138"/>
      <c r="D33" s="41">
        <f>SUM(D31:D32)</f>
        <v>28159.48</v>
      </c>
      <c r="F33" s="37"/>
    </row>
    <row r="34" spans="1:6" ht="9" customHeight="1" x14ac:dyDescent="0.25">
      <c r="A34" s="46"/>
      <c r="B34" s="46"/>
      <c r="F34" s="37"/>
    </row>
    <row r="35" spans="1:6" ht="15" x14ac:dyDescent="0.2">
      <c r="A35" s="132" t="s">
        <v>40</v>
      </c>
      <c r="B35" s="132"/>
      <c r="C35" s="132"/>
      <c r="D35" s="132"/>
    </row>
    <row r="36" spans="1:6" ht="15" x14ac:dyDescent="0.2">
      <c r="A36" s="71"/>
      <c r="B36" s="71"/>
      <c r="C36" s="71"/>
      <c r="D36" s="71"/>
    </row>
    <row r="37" spans="1:6" ht="18.75" x14ac:dyDescent="0.3">
      <c r="A37" s="47"/>
      <c r="B37" s="48"/>
      <c r="C37" s="48"/>
      <c r="D37" s="48"/>
    </row>
    <row r="38" spans="1:6" ht="18" x14ac:dyDescent="0.25">
      <c r="A38" s="49"/>
      <c r="B38" s="50"/>
      <c r="C38" s="50"/>
      <c r="D38" s="50"/>
    </row>
    <row r="39" spans="1:6" ht="18" x14ac:dyDescent="0.25">
      <c r="A39" s="49"/>
      <c r="B39" s="50"/>
      <c r="C39" s="50"/>
      <c r="D39" s="50"/>
    </row>
    <row r="40" spans="1:6" ht="18" x14ac:dyDescent="0.25">
      <c r="A40" s="49"/>
      <c r="B40" s="50"/>
      <c r="C40" s="50"/>
      <c r="D40" s="50"/>
    </row>
    <row r="41" spans="1:6" ht="18" x14ac:dyDescent="0.25">
      <c r="A41" s="46"/>
      <c r="B41" s="46"/>
    </row>
    <row r="42" spans="1:6" x14ac:dyDescent="0.2">
      <c r="A42" s="44"/>
      <c r="B42" s="51"/>
      <c r="C42" s="133"/>
      <c r="D42" s="133"/>
    </row>
    <row r="43" spans="1:6" s="53" customFormat="1" x14ac:dyDescent="0.2">
      <c r="A43" s="44"/>
      <c r="B43" s="51"/>
      <c r="C43" s="52"/>
      <c r="D43" s="52"/>
    </row>
    <row r="44" spans="1:6" s="53" customFormat="1" x14ac:dyDescent="0.2">
      <c r="A44" s="44"/>
      <c r="B44" s="44"/>
      <c r="C44" s="52"/>
      <c r="D44" s="52"/>
    </row>
    <row r="45" spans="1:6" s="53" customFormat="1" ht="12" x14ac:dyDescent="0.2">
      <c r="A45" s="54"/>
      <c r="B45" s="55"/>
      <c r="C45" s="52"/>
      <c r="D45" s="52"/>
    </row>
    <row r="46" spans="1:6" s="53" customFormat="1" ht="12" x14ac:dyDescent="0.2">
      <c r="A46" s="54"/>
      <c r="B46" s="55"/>
      <c r="C46" s="52"/>
      <c r="D46" s="52"/>
    </row>
    <row r="47" spans="1:6" x14ac:dyDescent="0.2">
      <c r="A47" s="56"/>
      <c r="B47" s="57"/>
      <c r="C47" s="58"/>
      <c r="D47" s="52"/>
    </row>
    <row r="48" spans="1:6" x14ac:dyDescent="0.2">
      <c r="A48" s="54"/>
      <c r="B48" s="57"/>
      <c r="C48" s="58"/>
      <c r="D48" s="52"/>
    </row>
    <row r="49" spans="1:4" x14ac:dyDescent="0.2">
      <c r="A49" s="44"/>
      <c r="B49" s="44"/>
      <c r="C49" s="52"/>
      <c r="D49" s="52"/>
    </row>
    <row r="50" spans="1:4" x14ac:dyDescent="0.2">
      <c r="C50" s="32"/>
      <c r="D50" s="32"/>
    </row>
    <row r="51" spans="1:4" x14ac:dyDescent="0.2">
      <c r="C51" s="32"/>
      <c r="D51" s="32"/>
    </row>
    <row r="52" spans="1:4" x14ac:dyDescent="0.2">
      <c r="C52" s="59"/>
      <c r="D52" s="60"/>
    </row>
    <row r="53" spans="1:4" x14ac:dyDescent="0.2">
      <c r="C53" s="59"/>
      <c r="D53" s="60"/>
    </row>
    <row r="54" spans="1:4" x14ac:dyDescent="0.2">
      <c r="C54" s="32"/>
      <c r="D54" s="32"/>
    </row>
    <row r="60" spans="1:4" x14ac:dyDescent="0.2">
      <c r="C60" s="61"/>
      <c r="D60" s="61"/>
    </row>
    <row r="61" spans="1:4" x14ac:dyDescent="0.2">
      <c r="B61" s="61"/>
      <c r="C61" s="61"/>
      <c r="D61" s="61"/>
    </row>
    <row r="62" spans="1:4" x14ac:dyDescent="0.2">
      <c r="B62" s="61"/>
      <c r="C62" s="61"/>
      <c r="D62" s="61"/>
    </row>
    <row r="63" spans="1:4" x14ac:dyDescent="0.2">
      <c r="B63" s="61"/>
      <c r="C63" s="32"/>
      <c r="D63" s="32"/>
    </row>
    <row r="64" spans="1:4" x14ac:dyDescent="0.2">
      <c r="B64" s="32"/>
    </row>
  </sheetData>
  <mergeCells count="15">
    <mergeCell ref="A11:D11"/>
    <mergeCell ref="A6:D6"/>
    <mergeCell ref="A7:D7"/>
    <mergeCell ref="A8:D8"/>
    <mergeCell ref="A9:D9"/>
    <mergeCell ref="A10:D10"/>
    <mergeCell ref="A35:D35"/>
    <mergeCell ref="C42:D42"/>
    <mergeCell ref="A13:D13"/>
    <mergeCell ref="A12:D12"/>
    <mergeCell ref="A14:D14"/>
    <mergeCell ref="A16:D16"/>
    <mergeCell ref="A27:C27"/>
    <mergeCell ref="A29:D29"/>
    <mergeCell ref="A33:C33"/>
  </mergeCells>
  <pageMargins left="0.91" right="0.47" top="0.81" bottom="0.3" header="0" footer="0"/>
  <pageSetup scale="90" orientation="portrait" r:id="rId1"/>
  <headerFooter alignWithMargins="0"/>
  <rowBreaks count="1" manualBreakCount="1">
    <brk id="49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6"/>
  <sheetViews>
    <sheetView showGridLines="0" view="pageBreakPreview" topLeftCell="A16" zoomScale="145" zoomScaleNormal="100" zoomScaleSheetLayoutView="145" workbookViewId="0">
      <selection activeCell="A23" sqref="A23:D24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ht="19.5" customHeight="1" x14ac:dyDescent="0.25">
      <c r="A6" s="149" t="s">
        <v>108</v>
      </c>
      <c r="B6" s="149"/>
      <c r="C6" s="149"/>
      <c r="D6" s="149"/>
    </row>
    <row r="7" spans="1:4" ht="19.5" customHeight="1" x14ac:dyDescent="0.25">
      <c r="A7" s="149" t="s">
        <v>109</v>
      </c>
      <c r="B7" s="149"/>
      <c r="C7" s="149"/>
      <c r="D7" s="149"/>
    </row>
    <row r="8" spans="1:4" ht="19.5" customHeight="1" x14ac:dyDescent="0.25">
      <c r="A8" s="149" t="s">
        <v>100</v>
      </c>
      <c r="B8" s="149"/>
      <c r="C8" s="149"/>
      <c r="D8" s="149"/>
    </row>
    <row r="9" spans="1:4" ht="19.5" customHeight="1" x14ac:dyDescent="0.25">
      <c r="A9" s="150" t="s">
        <v>45</v>
      </c>
      <c r="B9" s="150"/>
      <c r="C9" s="150"/>
      <c r="D9" s="150"/>
    </row>
    <row r="10" spans="1:4" ht="19.5" customHeight="1" x14ac:dyDescent="0.25">
      <c r="A10" s="149" t="s">
        <v>51</v>
      </c>
      <c r="B10" s="149"/>
      <c r="C10" s="149"/>
      <c r="D10" s="149"/>
    </row>
    <row r="11" spans="1:4" ht="19.5" customHeight="1" x14ac:dyDescent="0.25">
      <c r="A11" s="149" t="s">
        <v>8</v>
      </c>
      <c r="B11" s="149"/>
      <c r="C11" s="149"/>
      <c r="D11" s="149"/>
    </row>
    <row r="12" spans="1:4" ht="53.25" customHeight="1" x14ac:dyDescent="0.2">
      <c r="A12" s="134" t="s">
        <v>22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72"/>
      <c r="B15" s="72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s="63" customFormat="1" ht="26.25" customHeight="1" x14ac:dyDescent="0.2">
      <c r="A17" s="43" t="s">
        <v>48</v>
      </c>
      <c r="B17" s="36" t="s">
        <v>49</v>
      </c>
      <c r="C17" s="36" t="s">
        <v>1</v>
      </c>
      <c r="D17" s="36" t="s">
        <v>0</v>
      </c>
      <c r="E17" s="62"/>
    </row>
    <row r="18" spans="1:6" ht="12" customHeight="1" x14ac:dyDescent="0.2">
      <c r="A18" s="39">
        <v>54310</v>
      </c>
      <c r="B18" s="38" t="s">
        <v>31</v>
      </c>
      <c r="C18" s="45">
        <v>9</v>
      </c>
      <c r="D18" s="40">
        <v>490</v>
      </c>
      <c r="E18" s="37"/>
    </row>
    <row r="19" spans="1:6" ht="15" x14ac:dyDescent="0.25">
      <c r="A19" s="138" t="s">
        <v>62</v>
      </c>
      <c r="B19" s="138"/>
      <c r="C19" s="138"/>
      <c r="D19" s="41">
        <f>SUM(D18:D18)</f>
        <v>490</v>
      </c>
      <c r="F19" s="37"/>
    </row>
    <row r="20" spans="1:6" ht="15" x14ac:dyDescent="0.25">
      <c r="A20" s="34"/>
      <c r="B20" s="72"/>
      <c r="C20" s="34"/>
      <c r="D20" s="42"/>
      <c r="F20" s="37"/>
    </row>
    <row r="21" spans="1:6" ht="15" x14ac:dyDescent="0.25">
      <c r="A21" s="137" t="s">
        <v>39</v>
      </c>
      <c r="B21" s="137"/>
      <c r="C21" s="137"/>
      <c r="D21" s="137"/>
      <c r="F21" s="37"/>
    </row>
    <row r="22" spans="1:6" ht="22.5" x14ac:dyDescent="0.2">
      <c r="A22" s="43" t="s">
        <v>48</v>
      </c>
      <c r="B22" s="36" t="s">
        <v>49</v>
      </c>
      <c r="C22" s="36" t="s">
        <v>1</v>
      </c>
      <c r="D22" s="36" t="s">
        <v>0</v>
      </c>
      <c r="F22" s="44"/>
    </row>
    <row r="23" spans="1:6" x14ac:dyDescent="0.2">
      <c r="A23" s="39">
        <v>54101</v>
      </c>
      <c r="B23" s="38" t="s">
        <v>25</v>
      </c>
      <c r="C23" s="39">
        <v>9</v>
      </c>
      <c r="D23" s="40">
        <v>455</v>
      </c>
      <c r="F23" s="44"/>
    </row>
    <row r="24" spans="1:6" x14ac:dyDescent="0.2">
      <c r="A24" s="39">
        <v>54110</v>
      </c>
      <c r="B24" s="38" t="s">
        <v>9</v>
      </c>
      <c r="C24" s="108">
        <v>9</v>
      </c>
      <c r="D24" s="40">
        <v>35</v>
      </c>
      <c r="F24" s="44"/>
    </row>
    <row r="25" spans="1:6" ht="15" x14ac:dyDescent="0.25">
      <c r="A25" s="147" t="s">
        <v>50</v>
      </c>
      <c r="B25" s="148"/>
      <c r="C25" s="148"/>
      <c r="D25" s="41">
        <f>SUM(D23:D24)</f>
        <v>490</v>
      </c>
      <c r="F25" s="37"/>
    </row>
    <row r="26" spans="1:6" ht="34.5" customHeight="1" x14ac:dyDescent="0.25">
      <c r="A26" s="46"/>
      <c r="B26" s="46"/>
      <c r="F26" s="37"/>
    </row>
    <row r="27" spans="1:6" ht="15" x14ac:dyDescent="0.2">
      <c r="A27" s="132" t="s">
        <v>40</v>
      </c>
      <c r="B27" s="132"/>
      <c r="C27" s="132"/>
      <c r="D27" s="132"/>
    </row>
    <row r="28" spans="1:6" ht="52.5" customHeight="1" x14ac:dyDescent="0.2">
      <c r="A28" s="71"/>
      <c r="B28" s="71"/>
      <c r="C28" s="71"/>
      <c r="D28" s="71"/>
    </row>
    <row r="29" spans="1:6" ht="18.75" x14ac:dyDescent="0.3">
      <c r="A29" s="47"/>
      <c r="B29" s="48"/>
      <c r="C29" s="48"/>
      <c r="D29" s="48"/>
    </row>
    <row r="30" spans="1:6" ht="18" x14ac:dyDescent="0.25">
      <c r="A30" s="49"/>
      <c r="B30" s="50"/>
      <c r="C30" s="50"/>
      <c r="D30" s="50"/>
    </row>
    <row r="31" spans="1:6" ht="18" x14ac:dyDescent="0.25">
      <c r="A31" s="49"/>
      <c r="B31" s="50"/>
      <c r="C31" s="50"/>
      <c r="D31" s="50"/>
    </row>
    <row r="32" spans="1:6" ht="18" x14ac:dyDescent="0.25">
      <c r="A32" s="49"/>
      <c r="B32" s="50"/>
      <c r="C32" s="50"/>
      <c r="D32" s="50"/>
    </row>
    <row r="33" spans="1:4" ht="18" x14ac:dyDescent="0.25">
      <c r="A33" s="46"/>
      <c r="B33" s="46"/>
    </row>
    <row r="34" spans="1:4" x14ac:dyDescent="0.2">
      <c r="A34" s="44"/>
      <c r="B34" s="51"/>
      <c r="C34" s="133"/>
      <c r="D34" s="133"/>
    </row>
    <row r="35" spans="1:4" s="53" customFormat="1" x14ac:dyDescent="0.2">
      <c r="A35" s="44"/>
      <c r="B35" s="51"/>
      <c r="C35" s="52"/>
      <c r="D35" s="52"/>
    </row>
    <row r="36" spans="1:4" s="53" customFormat="1" x14ac:dyDescent="0.2">
      <c r="A36" s="44"/>
      <c r="B36" s="44"/>
      <c r="C36" s="52"/>
      <c r="D36" s="52"/>
    </row>
    <row r="37" spans="1:4" s="53" customFormat="1" ht="12" x14ac:dyDescent="0.2">
      <c r="A37" s="54"/>
      <c r="B37" s="55"/>
      <c r="C37" s="52"/>
      <c r="D37" s="52"/>
    </row>
    <row r="38" spans="1:4" s="53" customFormat="1" ht="12" x14ac:dyDescent="0.2">
      <c r="A38" s="54"/>
      <c r="B38" s="55"/>
      <c r="C38" s="52"/>
      <c r="D38" s="52"/>
    </row>
    <row r="39" spans="1:4" x14ac:dyDescent="0.2">
      <c r="A39" s="56"/>
      <c r="B39" s="57"/>
      <c r="C39" s="58"/>
      <c r="D39" s="52"/>
    </row>
    <row r="40" spans="1:4" x14ac:dyDescent="0.2">
      <c r="A40" s="54"/>
      <c r="B40" s="57"/>
      <c r="C40" s="58"/>
      <c r="D40" s="52"/>
    </row>
    <row r="41" spans="1:4" x14ac:dyDescent="0.2">
      <c r="A41" s="44"/>
      <c r="B41" s="44"/>
      <c r="C41" s="52"/>
      <c r="D41" s="52"/>
    </row>
    <row r="42" spans="1:4" x14ac:dyDescent="0.2">
      <c r="C42" s="32"/>
      <c r="D42" s="32"/>
    </row>
    <row r="43" spans="1:4" x14ac:dyDescent="0.2">
      <c r="C43" s="32"/>
      <c r="D43" s="32"/>
    </row>
    <row r="44" spans="1:4" x14ac:dyDescent="0.2">
      <c r="C44" s="59"/>
      <c r="D44" s="60"/>
    </row>
    <row r="45" spans="1:4" x14ac:dyDescent="0.2">
      <c r="C45" s="59"/>
      <c r="D45" s="60"/>
    </row>
    <row r="46" spans="1:4" x14ac:dyDescent="0.2">
      <c r="C46" s="32"/>
      <c r="D46" s="32"/>
    </row>
    <row r="52" spans="2:4" x14ac:dyDescent="0.2">
      <c r="C52" s="61"/>
      <c r="D52" s="61"/>
    </row>
    <row r="53" spans="2:4" x14ac:dyDescent="0.2">
      <c r="B53" s="61"/>
      <c r="C53" s="61"/>
      <c r="D53" s="61"/>
    </row>
    <row r="54" spans="2:4" x14ac:dyDescent="0.2">
      <c r="B54" s="61"/>
      <c r="C54" s="61"/>
      <c r="D54" s="61"/>
    </row>
    <row r="55" spans="2:4" x14ac:dyDescent="0.2">
      <c r="B55" s="61"/>
      <c r="C55" s="32"/>
      <c r="D55" s="32"/>
    </row>
    <row r="56" spans="2:4" x14ac:dyDescent="0.2">
      <c r="B56" s="32"/>
    </row>
  </sheetData>
  <mergeCells count="14">
    <mergeCell ref="A11:D11"/>
    <mergeCell ref="A6:D6"/>
    <mergeCell ref="A7:D7"/>
    <mergeCell ref="A8:D8"/>
    <mergeCell ref="A9:D9"/>
    <mergeCell ref="A10:D10"/>
    <mergeCell ref="A27:D27"/>
    <mergeCell ref="C34:D34"/>
    <mergeCell ref="A12:D12"/>
    <mergeCell ref="A14:D14"/>
    <mergeCell ref="A16:D16"/>
    <mergeCell ref="A19:C19"/>
    <mergeCell ref="A21:D21"/>
    <mergeCell ref="A25:C25"/>
  </mergeCells>
  <pageMargins left="0.91" right="0.47" top="0.81" bottom="0.3" header="0" footer="0"/>
  <pageSetup scale="90" orientation="portrait" r:id="rId1"/>
  <headerFooter alignWithMargins="0"/>
  <rowBreaks count="1" manualBreakCount="1">
    <brk id="41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7"/>
  <sheetViews>
    <sheetView showGridLines="0" view="pageBreakPreview" topLeftCell="A40" zoomScale="145" zoomScaleNormal="100" zoomScaleSheetLayoutView="145" workbookViewId="0">
      <selection activeCell="A24" sqref="A24:D25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110</v>
      </c>
      <c r="B6" s="139"/>
      <c r="C6" s="139"/>
      <c r="D6" s="139"/>
    </row>
    <row r="7" spans="1:4" s="63" customFormat="1" ht="19.5" customHeight="1" x14ac:dyDescent="0.2">
      <c r="A7" s="139" t="s">
        <v>111</v>
      </c>
      <c r="B7" s="139"/>
      <c r="C7" s="139"/>
      <c r="D7" s="139"/>
    </row>
    <row r="8" spans="1:4" s="63" customFormat="1" ht="19.5" customHeight="1" x14ac:dyDescent="0.2">
      <c r="A8" s="139" t="s">
        <v>112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24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07"/>
      <c r="B15" s="107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61104</v>
      </c>
      <c r="B18" s="38" t="s">
        <v>34</v>
      </c>
      <c r="C18" s="39">
        <v>8</v>
      </c>
      <c r="D18" s="40">
        <v>10700</v>
      </c>
      <c r="E18" s="37"/>
    </row>
    <row r="19" spans="1:6" ht="12" customHeight="1" x14ac:dyDescent="0.2">
      <c r="A19" s="39">
        <v>61301</v>
      </c>
      <c r="B19" s="38" t="s">
        <v>36</v>
      </c>
      <c r="C19" s="39">
        <v>8</v>
      </c>
      <c r="D19" s="40">
        <v>4800</v>
      </c>
      <c r="E19" s="37"/>
    </row>
    <row r="20" spans="1:6" ht="15" x14ac:dyDescent="0.25">
      <c r="A20" s="138" t="s">
        <v>62</v>
      </c>
      <c r="B20" s="138"/>
      <c r="C20" s="138"/>
      <c r="D20" s="41">
        <f>SUM(D18:D19)</f>
        <v>15500</v>
      </c>
      <c r="F20" s="37"/>
    </row>
    <row r="21" spans="1:6" ht="15" x14ac:dyDescent="0.25">
      <c r="A21" s="34"/>
      <c r="B21" s="107"/>
      <c r="C21" s="34"/>
      <c r="D21" s="42"/>
      <c r="F21" s="37"/>
    </row>
    <row r="22" spans="1:6" ht="15" x14ac:dyDescent="0.25">
      <c r="A22" s="137" t="s">
        <v>39</v>
      </c>
      <c r="B22" s="137"/>
      <c r="C22" s="137"/>
      <c r="D22" s="137"/>
      <c r="F22" s="37"/>
    </row>
    <row r="23" spans="1:6" ht="22.5" x14ac:dyDescent="0.2">
      <c r="A23" s="43" t="s">
        <v>48</v>
      </c>
      <c r="B23" s="36" t="s">
        <v>49</v>
      </c>
      <c r="C23" s="36" t="s">
        <v>1</v>
      </c>
      <c r="D23" s="36" t="s">
        <v>0</v>
      </c>
      <c r="F23" s="44"/>
    </row>
    <row r="24" spans="1:6" x14ac:dyDescent="0.2">
      <c r="A24" s="39">
        <v>61101</v>
      </c>
      <c r="B24" s="38" t="s">
        <v>104</v>
      </c>
      <c r="C24" s="39">
        <v>8</v>
      </c>
      <c r="D24" s="40">
        <v>4800</v>
      </c>
      <c r="F24" s="44"/>
    </row>
    <row r="25" spans="1:6" x14ac:dyDescent="0.2">
      <c r="A25" s="39">
        <v>61102</v>
      </c>
      <c r="B25" s="38" t="s">
        <v>33</v>
      </c>
      <c r="C25" s="39">
        <v>8</v>
      </c>
      <c r="D25" s="40">
        <v>10700</v>
      </c>
      <c r="F25" s="44"/>
    </row>
    <row r="26" spans="1:6" ht="15" x14ac:dyDescent="0.25">
      <c r="A26" s="138" t="s">
        <v>50</v>
      </c>
      <c r="B26" s="138"/>
      <c r="C26" s="138"/>
      <c r="D26" s="41">
        <f>SUM(D24:D25)</f>
        <v>15500</v>
      </c>
      <c r="F26" s="37"/>
    </row>
    <row r="27" spans="1:6" ht="9" customHeight="1" x14ac:dyDescent="0.25">
      <c r="A27" s="46"/>
      <c r="B27" s="46"/>
      <c r="F27" s="37"/>
    </row>
    <row r="28" spans="1:6" ht="15" x14ac:dyDescent="0.2">
      <c r="A28" s="132" t="s">
        <v>40</v>
      </c>
      <c r="B28" s="132"/>
      <c r="C28" s="132"/>
      <c r="D28" s="132"/>
    </row>
    <row r="29" spans="1:6" ht="15" x14ac:dyDescent="0.2">
      <c r="A29" s="106"/>
      <c r="B29" s="106"/>
      <c r="C29" s="106"/>
      <c r="D29" s="106"/>
    </row>
    <row r="30" spans="1:6" ht="18.75" x14ac:dyDescent="0.3">
      <c r="A30" s="47"/>
      <c r="B30" s="48"/>
      <c r="C30" s="48"/>
      <c r="D30" s="48"/>
    </row>
    <row r="31" spans="1:6" ht="18" x14ac:dyDescent="0.25">
      <c r="A31" s="49"/>
      <c r="B31" s="50"/>
      <c r="C31" s="50"/>
      <c r="D31" s="50"/>
    </row>
    <row r="32" spans="1:6" ht="18" x14ac:dyDescent="0.25">
      <c r="A32" s="49"/>
      <c r="B32" s="50"/>
      <c r="C32" s="50"/>
      <c r="D32" s="50"/>
    </row>
    <row r="33" spans="1:4" ht="18" x14ac:dyDescent="0.25">
      <c r="A33" s="49"/>
      <c r="B33" s="50"/>
      <c r="C33" s="50"/>
      <c r="D33" s="50"/>
    </row>
    <row r="34" spans="1:4" ht="18" x14ac:dyDescent="0.25">
      <c r="A34" s="46"/>
      <c r="B34" s="46"/>
    </row>
    <row r="35" spans="1:4" x14ac:dyDescent="0.2">
      <c r="A35" s="44"/>
      <c r="B35" s="51"/>
      <c r="C35" s="133"/>
      <c r="D35" s="133"/>
    </row>
    <row r="36" spans="1:4" s="53" customFormat="1" x14ac:dyDescent="0.2">
      <c r="A36" s="44"/>
      <c r="B36" s="51"/>
      <c r="C36" s="52"/>
      <c r="D36" s="52"/>
    </row>
    <row r="37" spans="1:4" s="53" customFormat="1" x14ac:dyDescent="0.2">
      <c r="A37" s="44"/>
      <c r="B37" s="44"/>
      <c r="C37" s="52"/>
      <c r="D37" s="52"/>
    </row>
    <row r="38" spans="1:4" s="53" customFormat="1" ht="12" x14ac:dyDescent="0.2">
      <c r="A38" s="54"/>
      <c r="B38" s="55"/>
      <c r="C38" s="52"/>
      <c r="D38" s="52"/>
    </row>
    <row r="39" spans="1:4" s="53" customFormat="1" ht="12" x14ac:dyDescent="0.2">
      <c r="A39" s="54"/>
      <c r="B39" s="55"/>
      <c r="C39" s="52"/>
      <c r="D39" s="52"/>
    </row>
    <row r="40" spans="1:4" x14ac:dyDescent="0.2">
      <c r="A40" s="56"/>
      <c r="B40" s="57"/>
      <c r="C40" s="58"/>
      <c r="D40" s="52"/>
    </row>
    <row r="41" spans="1:4" x14ac:dyDescent="0.2">
      <c r="A41" s="54"/>
      <c r="B41" s="57"/>
      <c r="C41" s="58"/>
      <c r="D41" s="52"/>
    </row>
    <row r="42" spans="1:4" x14ac:dyDescent="0.2">
      <c r="A42" s="44"/>
      <c r="B42" s="44"/>
      <c r="C42" s="52"/>
      <c r="D42" s="52"/>
    </row>
    <row r="43" spans="1:4" x14ac:dyDescent="0.2">
      <c r="C43" s="32"/>
      <c r="D43" s="32"/>
    </row>
    <row r="44" spans="1:4" x14ac:dyDescent="0.2">
      <c r="C44" s="32"/>
      <c r="D44" s="32"/>
    </row>
    <row r="45" spans="1:4" x14ac:dyDescent="0.2">
      <c r="C45" s="59"/>
      <c r="D45" s="60"/>
    </row>
    <row r="46" spans="1:4" x14ac:dyDescent="0.2">
      <c r="C46" s="59"/>
      <c r="D46" s="60"/>
    </row>
    <row r="47" spans="1:4" x14ac:dyDescent="0.2">
      <c r="C47" s="32"/>
      <c r="D47" s="32"/>
    </row>
    <row r="53" spans="2:4" x14ac:dyDescent="0.2">
      <c r="C53" s="61"/>
      <c r="D53" s="61"/>
    </row>
    <row r="54" spans="2:4" x14ac:dyDescent="0.2">
      <c r="B54" s="61"/>
      <c r="C54" s="61"/>
      <c r="D54" s="61"/>
    </row>
    <row r="55" spans="2:4" x14ac:dyDescent="0.2">
      <c r="B55" s="61"/>
      <c r="C55" s="61"/>
      <c r="D55" s="61"/>
    </row>
    <row r="56" spans="2:4" x14ac:dyDescent="0.2">
      <c r="B56" s="61"/>
      <c r="C56" s="32"/>
      <c r="D56" s="32"/>
    </row>
    <row r="57" spans="2:4" x14ac:dyDescent="0.2">
      <c r="B57" s="32"/>
    </row>
  </sheetData>
  <mergeCells count="15">
    <mergeCell ref="A11:D11"/>
    <mergeCell ref="A6:D6"/>
    <mergeCell ref="A7:D7"/>
    <mergeCell ref="A8:D8"/>
    <mergeCell ref="A9:D9"/>
    <mergeCell ref="A10:D10"/>
    <mergeCell ref="A26:C26"/>
    <mergeCell ref="A28:D28"/>
    <mergeCell ref="C35:D35"/>
    <mergeCell ref="A12:D12"/>
    <mergeCell ref="A13:D13"/>
    <mergeCell ref="A14:D14"/>
    <mergeCell ref="A16:D16"/>
    <mergeCell ref="A20:C20"/>
    <mergeCell ref="A22:D22"/>
  </mergeCells>
  <pageMargins left="0.91" right="0.47" top="0.81" bottom="0.3" header="0" footer="0"/>
  <pageSetup scale="90" orientation="portrait" r:id="rId1"/>
  <headerFooter alignWithMargins="0"/>
  <rowBreaks count="1" manualBreakCount="1">
    <brk id="42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6"/>
  <sheetViews>
    <sheetView showGridLines="0" view="pageBreakPreview" topLeftCell="A40" zoomScale="145" zoomScaleNormal="130" zoomScaleSheetLayoutView="145" workbookViewId="0">
      <selection activeCell="F22" sqref="F1:H1048576"/>
    </sheetView>
  </sheetViews>
  <sheetFormatPr baseColWidth="10" defaultRowHeight="12.75" x14ac:dyDescent="0.2"/>
  <cols>
    <col min="1" max="1" width="13.140625" style="27" customWidth="1"/>
    <col min="2" max="2" width="51.140625" style="27" customWidth="1"/>
    <col min="3" max="3" width="11.140625" style="27" customWidth="1"/>
    <col min="4" max="4" width="14.28515625" style="27" customWidth="1"/>
    <col min="5" max="16384" width="11.42578125" style="27"/>
  </cols>
  <sheetData>
    <row r="1" spans="1:6" x14ac:dyDescent="0.2">
      <c r="A1" s="1"/>
      <c r="B1" s="1"/>
      <c r="C1" s="1"/>
      <c r="D1" s="1"/>
    </row>
    <row r="2" spans="1:6" x14ac:dyDescent="0.2">
      <c r="A2" s="1"/>
      <c r="B2" s="1"/>
      <c r="C2" s="1"/>
      <c r="D2" s="1"/>
    </row>
    <row r="3" spans="1:6" x14ac:dyDescent="0.2">
      <c r="A3" s="1"/>
      <c r="B3" s="1"/>
      <c r="C3" s="1"/>
      <c r="D3" s="1"/>
    </row>
    <row r="4" spans="1:6" x14ac:dyDescent="0.2">
      <c r="A4" s="1"/>
      <c r="B4" s="1"/>
      <c r="C4" s="1"/>
      <c r="D4" s="1"/>
    </row>
    <row r="5" spans="1:6" ht="7.5" customHeight="1" x14ac:dyDescent="0.2">
      <c r="A5" s="1"/>
      <c r="B5" s="1"/>
      <c r="C5" s="1"/>
      <c r="D5" s="1"/>
    </row>
    <row r="6" spans="1:6" s="25" customFormat="1" ht="16.5" customHeight="1" x14ac:dyDescent="0.2">
      <c r="A6" s="145" t="s">
        <v>113</v>
      </c>
      <c r="B6" s="145"/>
      <c r="C6" s="145"/>
      <c r="D6" s="145"/>
    </row>
    <row r="7" spans="1:6" s="25" customFormat="1" ht="16.5" customHeight="1" x14ac:dyDescent="0.2">
      <c r="A7" s="145" t="s">
        <v>114</v>
      </c>
      <c r="B7" s="145"/>
      <c r="C7" s="145"/>
      <c r="D7" s="145"/>
    </row>
    <row r="8" spans="1:6" s="25" customFormat="1" ht="16.5" customHeight="1" x14ac:dyDescent="0.2">
      <c r="A8" s="145" t="s">
        <v>115</v>
      </c>
      <c r="B8" s="145"/>
      <c r="C8" s="145"/>
      <c r="D8" s="145"/>
    </row>
    <row r="9" spans="1:6" s="25" customFormat="1" ht="16.5" customHeight="1" x14ac:dyDescent="0.2">
      <c r="A9" s="146" t="s">
        <v>3</v>
      </c>
      <c r="B9" s="146"/>
      <c r="C9" s="146"/>
      <c r="D9" s="146"/>
    </row>
    <row r="10" spans="1:6" s="25" customFormat="1" ht="16.5" customHeight="1" x14ac:dyDescent="0.2">
      <c r="A10" s="145" t="s">
        <v>56</v>
      </c>
      <c r="B10" s="145"/>
      <c r="C10" s="145"/>
      <c r="D10" s="145"/>
    </row>
    <row r="11" spans="1:6" s="25" customFormat="1" ht="16.5" customHeight="1" x14ac:dyDescent="0.2">
      <c r="A11" s="145" t="s">
        <v>37</v>
      </c>
      <c r="B11" s="145"/>
      <c r="C11" s="145"/>
      <c r="D11" s="145"/>
    </row>
    <row r="12" spans="1:6" s="25" customFormat="1" ht="16.5" customHeight="1" x14ac:dyDescent="0.2">
      <c r="A12" s="143" t="s">
        <v>38</v>
      </c>
      <c r="B12" s="144"/>
      <c r="C12" s="144"/>
      <c r="D12" s="144"/>
    </row>
    <row r="13" spans="1:6" ht="3" customHeight="1" x14ac:dyDescent="0.2"/>
    <row r="14" spans="1:6" ht="15.75" customHeight="1" x14ac:dyDescent="0.25">
      <c r="A14" s="154" t="s">
        <v>4</v>
      </c>
      <c r="B14" s="154"/>
      <c r="C14" s="154"/>
      <c r="D14" s="154"/>
    </row>
    <row r="15" spans="1:6" ht="2.25" customHeight="1" x14ac:dyDescent="0.25">
      <c r="A15" s="70"/>
      <c r="B15" s="70"/>
      <c r="C15" s="2"/>
      <c r="D15" s="2"/>
    </row>
    <row r="16" spans="1:6" ht="18" customHeight="1" x14ac:dyDescent="0.25">
      <c r="A16" s="155" t="s">
        <v>12</v>
      </c>
      <c r="B16" s="155"/>
      <c r="C16" s="155"/>
      <c r="D16" s="155"/>
      <c r="F16" s="23"/>
    </row>
    <row r="17" spans="1:6" s="25" customFormat="1" ht="26.25" customHeight="1" x14ac:dyDescent="0.2">
      <c r="A17" s="28" t="s">
        <v>5</v>
      </c>
      <c r="B17" s="29" t="s">
        <v>6</v>
      </c>
      <c r="C17" s="29" t="s">
        <v>1</v>
      </c>
      <c r="D17" s="29" t="s">
        <v>0</v>
      </c>
      <c r="E17" s="24"/>
      <c r="F17" s="26"/>
    </row>
    <row r="18" spans="1:6" s="25" customFormat="1" ht="12" customHeight="1" x14ac:dyDescent="0.25">
      <c r="A18" s="65">
        <v>54114</v>
      </c>
      <c r="B18" s="64" t="s">
        <v>21</v>
      </c>
      <c r="C18" s="30">
        <v>5</v>
      </c>
      <c r="D18" s="31">
        <v>502</v>
      </c>
      <c r="E18" s="24"/>
      <c r="F18" s="26"/>
    </row>
    <row r="19" spans="1:6" s="25" customFormat="1" ht="12" customHeight="1" x14ac:dyDescent="0.25">
      <c r="A19" s="65">
        <v>54199</v>
      </c>
      <c r="B19" s="64" t="s">
        <v>2</v>
      </c>
      <c r="C19" s="30">
        <v>5</v>
      </c>
      <c r="D19" s="31">
        <v>280</v>
      </c>
      <c r="E19" s="24"/>
      <c r="F19" s="26"/>
    </row>
    <row r="20" spans="1:6" s="25" customFormat="1" ht="12" customHeight="1" x14ac:dyDescent="0.25">
      <c r="A20" s="65">
        <v>54314</v>
      </c>
      <c r="B20" s="64" t="s">
        <v>17</v>
      </c>
      <c r="C20" s="30">
        <v>5</v>
      </c>
      <c r="D20" s="31">
        <v>3340</v>
      </c>
      <c r="E20" s="24"/>
      <c r="F20" s="26"/>
    </row>
    <row r="21" spans="1:6" s="25" customFormat="1" ht="12" customHeight="1" x14ac:dyDescent="0.25">
      <c r="A21" s="65">
        <v>54316</v>
      </c>
      <c r="B21" s="64" t="s">
        <v>117</v>
      </c>
      <c r="C21" s="30">
        <v>5</v>
      </c>
      <c r="D21" s="31">
        <v>148</v>
      </c>
      <c r="E21" s="24"/>
      <c r="F21" s="26"/>
    </row>
    <row r="22" spans="1:6" ht="12" customHeight="1" x14ac:dyDescent="0.25">
      <c r="A22" s="65">
        <v>61104</v>
      </c>
      <c r="B22" s="64" t="s">
        <v>34</v>
      </c>
      <c r="C22" s="30">
        <v>1</v>
      </c>
      <c r="D22" s="31">
        <v>23365.5</v>
      </c>
      <c r="E22" s="23"/>
      <c r="F22" s="23"/>
    </row>
    <row r="23" spans="1:6" ht="12" customHeight="1" x14ac:dyDescent="0.25">
      <c r="A23" s="65">
        <v>61104</v>
      </c>
      <c r="B23" s="64" t="s">
        <v>34</v>
      </c>
      <c r="C23" s="30">
        <v>2</v>
      </c>
      <c r="D23" s="31">
        <f>5000-1600</f>
        <v>3400</v>
      </c>
      <c r="E23" s="23"/>
      <c r="F23" s="23"/>
    </row>
    <row r="24" spans="1:6" x14ac:dyDescent="0.2">
      <c r="A24" s="156" t="s">
        <v>18</v>
      </c>
      <c r="B24" s="156"/>
      <c r="C24" s="156"/>
      <c r="D24" s="4">
        <f>SUM(D18:D23)</f>
        <v>31035.5</v>
      </c>
    </row>
    <row r="25" spans="1:6" ht="9" customHeight="1" x14ac:dyDescent="0.25">
      <c r="A25" s="2"/>
      <c r="B25" s="70"/>
      <c r="C25" s="2"/>
      <c r="D25" s="5"/>
    </row>
    <row r="26" spans="1:6" ht="14.25" customHeight="1" x14ac:dyDescent="0.25">
      <c r="A26" s="155" t="s">
        <v>118</v>
      </c>
      <c r="B26" s="155"/>
      <c r="C26" s="155"/>
      <c r="D26" s="155"/>
    </row>
    <row r="27" spans="1:6" s="25" customFormat="1" ht="28.5" customHeight="1" x14ac:dyDescent="0.2">
      <c r="A27" s="28" t="s">
        <v>5</v>
      </c>
      <c r="B27" s="29" t="s">
        <v>6</v>
      </c>
      <c r="C27" s="29" t="s">
        <v>1</v>
      </c>
      <c r="D27" s="29" t="s">
        <v>0</v>
      </c>
    </row>
    <row r="28" spans="1:6" s="25" customFormat="1" x14ac:dyDescent="0.25">
      <c r="A28" s="65">
        <v>54599</v>
      </c>
      <c r="B28" s="64" t="s">
        <v>16</v>
      </c>
      <c r="C28" s="30">
        <v>1</v>
      </c>
      <c r="D28" s="69">
        <f>3802.5+4270</f>
        <v>8072.5</v>
      </c>
    </row>
    <row r="29" spans="1:6" s="25" customFormat="1" x14ac:dyDescent="0.25">
      <c r="A29" s="65">
        <v>54599</v>
      </c>
      <c r="B29" s="64" t="s">
        <v>16</v>
      </c>
      <c r="C29" s="30">
        <v>3</v>
      </c>
      <c r="D29" s="69">
        <v>4500</v>
      </c>
    </row>
    <row r="30" spans="1:6" s="25" customFormat="1" x14ac:dyDescent="0.25">
      <c r="A30" s="65">
        <v>56201</v>
      </c>
      <c r="B30" s="64" t="s">
        <v>116</v>
      </c>
      <c r="C30" s="30">
        <v>1</v>
      </c>
      <c r="D30" s="69">
        <v>12000</v>
      </c>
    </row>
    <row r="31" spans="1:6" s="25" customFormat="1" x14ac:dyDescent="0.25">
      <c r="A31" s="65">
        <v>61101</v>
      </c>
      <c r="B31" s="64" t="s">
        <v>104</v>
      </c>
      <c r="C31" s="30">
        <v>3</v>
      </c>
      <c r="D31" s="69">
        <v>1463</v>
      </c>
    </row>
    <row r="32" spans="1:6" s="25" customFormat="1" x14ac:dyDescent="0.25">
      <c r="A32" s="65">
        <v>61104</v>
      </c>
      <c r="B32" s="64" t="s">
        <v>34</v>
      </c>
      <c r="C32" s="30">
        <v>1</v>
      </c>
      <c r="D32" s="69">
        <v>5000</v>
      </c>
    </row>
    <row r="33" spans="1:4" x14ac:dyDescent="0.2">
      <c r="A33" s="157" t="s">
        <v>50</v>
      </c>
      <c r="B33" s="158"/>
      <c r="C33" s="158"/>
      <c r="D33" s="4">
        <f>SUM(D28:D32)</f>
        <v>31035.5</v>
      </c>
    </row>
    <row r="34" spans="1:4" ht="18" x14ac:dyDescent="0.25">
      <c r="A34" s="7"/>
      <c r="B34" s="7"/>
    </row>
    <row r="35" spans="1:4" ht="40.5" customHeight="1" x14ac:dyDescent="0.2">
      <c r="A35" s="151" t="s">
        <v>97</v>
      </c>
      <c r="B35" s="151"/>
      <c r="C35" s="151"/>
      <c r="D35" s="151"/>
    </row>
    <row r="36" spans="1:4" ht="18" x14ac:dyDescent="0.25">
      <c r="A36" s="7"/>
      <c r="B36" s="7"/>
    </row>
    <row r="37" spans="1:4" ht="15" x14ac:dyDescent="0.2">
      <c r="A37" s="152"/>
      <c r="B37" s="152"/>
      <c r="C37" s="152"/>
      <c r="D37" s="152"/>
    </row>
    <row r="38" spans="1:4" ht="15" x14ac:dyDescent="0.2">
      <c r="A38" s="152"/>
      <c r="B38" s="152"/>
      <c r="C38" s="152"/>
      <c r="D38" s="152"/>
    </row>
    <row r="39" spans="1:4" ht="18.75" x14ac:dyDescent="0.3">
      <c r="A39" s="8"/>
      <c r="B39" s="9"/>
      <c r="C39" s="9"/>
      <c r="D39" s="9"/>
    </row>
    <row r="40" spans="1:4" ht="18" x14ac:dyDescent="0.25">
      <c r="A40" s="10"/>
      <c r="B40" s="11"/>
      <c r="C40" s="11"/>
      <c r="D40" s="11"/>
    </row>
    <row r="41" spans="1:4" s="14" customFormat="1" ht="18" x14ac:dyDescent="0.25">
      <c r="A41" s="10"/>
      <c r="B41" s="11"/>
      <c r="C41" s="11"/>
      <c r="D41" s="11"/>
    </row>
    <row r="42" spans="1:4" s="14" customFormat="1" ht="18" x14ac:dyDescent="0.25">
      <c r="A42" s="7"/>
      <c r="B42" s="7"/>
      <c r="C42" s="27"/>
      <c r="D42" s="27"/>
    </row>
    <row r="43" spans="1:4" s="14" customFormat="1" x14ac:dyDescent="0.2">
      <c r="A43" s="6"/>
      <c r="B43" s="12"/>
      <c r="C43" s="27"/>
      <c r="D43" s="27"/>
    </row>
    <row r="44" spans="1:4" s="14" customFormat="1" x14ac:dyDescent="0.2">
      <c r="A44" s="6"/>
      <c r="B44" s="12"/>
      <c r="C44" s="1"/>
      <c r="D44" s="1"/>
    </row>
    <row r="45" spans="1:4" x14ac:dyDescent="0.2">
      <c r="A45" s="6"/>
      <c r="B45" s="12"/>
      <c r="C45" s="153"/>
      <c r="D45" s="153"/>
    </row>
    <row r="46" spans="1:4" x14ac:dyDescent="0.2">
      <c r="A46" s="6"/>
      <c r="B46" s="12"/>
      <c r="C46" s="13"/>
      <c r="D46" s="13"/>
    </row>
    <row r="47" spans="1:4" x14ac:dyDescent="0.2">
      <c r="A47" s="6"/>
      <c r="B47" s="6"/>
      <c r="C47" s="13"/>
      <c r="D47" s="13"/>
    </row>
    <row r="48" spans="1:4" x14ac:dyDescent="0.2">
      <c r="A48" s="15"/>
      <c r="B48" s="16"/>
      <c r="C48" s="13"/>
      <c r="D48" s="13"/>
    </row>
    <row r="49" spans="1:4" x14ac:dyDescent="0.2">
      <c r="A49" s="15"/>
      <c r="B49" s="16"/>
      <c r="C49" s="13"/>
      <c r="D49" s="13"/>
    </row>
    <row r="50" spans="1:4" x14ac:dyDescent="0.2">
      <c r="A50" s="17"/>
      <c r="B50" s="18"/>
      <c r="C50" s="19"/>
      <c r="D50" s="13"/>
    </row>
    <row r="51" spans="1:4" x14ac:dyDescent="0.2">
      <c r="A51" s="15"/>
      <c r="B51" s="18"/>
      <c r="C51" s="19"/>
      <c r="D51" s="13"/>
    </row>
    <row r="52" spans="1:4" x14ac:dyDescent="0.2">
      <c r="A52" s="6"/>
      <c r="B52" s="6"/>
      <c r="C52" s="13"/>
      <c r="D52" s="13"/>
    </row>
    <row r="53" spans="1:4" x14ac:dyDescent="0.2">
      <c r="C53" s="1"/>
      <c r="D53" s="1"/>
    </row>
    <row r="54" spans="1:4" x14ac:dyDescent="0.2">
      <c r="C54" s="1"/>
      <c r="D54" s="1"/>
    </row>
    <row r="55" spans="1:4" x14ac:dyDescent="0.2">
      <c r="C55" s="20"/>
      <c r="D55" s="21"/>
    </row>
    <row r="56" spans="1:4" x14ac:dyDescent="0.2">
      <c r="C56" s="1"/>
      <c r="D56" s="1"/>
    </row>
    <row r="62" spans="1:4" x14ac:dyDescent="0.2">
      <c r="C62" s="22"/>
      <c r="D62" s="22"/>
    </row>
    <row r="63" spans="1:4" x14ac:dyDescent="0.2">
      <c r="B63" s="22"/>
      <c r="C63" s="22"/>
      <c r="D63" s="22"/>
    </row>
    <row r="64" spans="1:4" x14ac:dyDescent="0.2">
      <c r="B64" s="22"/>
      <c r="C64" s="22"/>
      <c r="D64" s="22"/>
    </row>
    <row r="65" spans="2:4" x14ac:dyDescent="0.2">
      <c r="B65" s="22"/>
      <c r="C65" s="1"/>
      <c r="D65" s="1"/>
    </row>
    <row r="66" spans="2:4" x14ac:dyDescent="0.2">
      <c r="B66" s="1"/>
    </row>
  </sheetData>
  <mergeCells count="16">
    <mergeCell ref="A11:D11"/>
    <mergeCell ref="A6:D6"/>
    <mergeCell ref="A7:D7"/>
    <mergeCell ref="A8:D8"/>
    <mergeCell ref="A9:D9"/>
    <mergeCell ref="A10:D10"/>
    <mergeCell ref="A35:D35"/>
    <mergeCell ref="A37:D37"/>
    <mergeCell ref="A38:D38"/>
    <mergeCell ref="C45:D45"/>
    <mergeCell ref="A12:D12"/>
    <mergeCell ref="A14:D14"/>
    <mergeCell ref="A16:D16"/>
    <mergeCell ref="A24:C24"/>
    <mergeCell ref="A26:D26"/>
    <mergeCell ref="A33:C33"/>
  </mergeCells>
  <pageMargins left="0.91" right="0.47" top="0.81" bottom="0.3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9"/>
  <sheetViews>
    <sheetView showGridLines="0" view="pageBreakPreview" topLeftCell="A28" zoomScale="145" zoomScaleNormal="100" zoomScaleSheetLayoutView="145" workbookViewId="0">
      <selection activeCell="A25" sqref="A25:D27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119</v>
      </c>
      <c r="B6" s="139"/>
      <c r="C6" s="139"/>
      <c r="D6" s="139"/>
    </row>
    <row r="7" spans="1:4" s="63" customFormat="1" ht="19.5" customHeight="1" x14ac:dyDescent="0.2">
      <c r="A7" s="139" t="s">
        <v>120</v>
      </c>
      <c r="B7" s="139"/>
      <c r="C7" s="139"/>
      <c r="D7" s="139"/>
    </row>
    <row r="8" spans="1:4" s="63" customFormat="1" ht="19.5" customHeight="1" x14ac:dyDescent="0.2">
      <c r="A8" s="139" t="s">
        <v>115</v>
      </c>
      <c r="B8" s="139"/>
      <c r="C8" s="139"/>
      <c r="D8" s="139"/>
    </row>
    <row r="9" spans="1:4" s="63" customFormat="1" ht="19.5" customHeight="1" x14ac:dyDescent="0.2">
      <c r="A9" s="146" t="s">
        <v>3</v>
      </c>
      <c r="B9" s="146"/>
      <c r="C9" s="146"/>
      <c r="D9" s="146"/>
    </row>
    <row r="10" spans="1:4" s="63" customFormat="1" ht="19.5" customHeight="1" x14ac:dyDescent="0.2">
      <c r="A10" s="145" t="s">
        <v>7</v>
      </c>
      <c r="B10" s="145"/>
      <c r="C10" s="145"/>
      <c r="D10" s="145"/>
    </row>
    <row r="11" spans="1:4" s="63" customFormat="1" ht="19.5" customHeight="1" x14ac:dyDescent="0.2">
      <c r="A11" s="145" t="s">
        <v>8</v>
      </c>
      <c r="B11" s="145"/>
      <c r="C11" s="145"/>
      <c r="D11" s="145"/>
    </row>
    <row r="12" spans="1:4" s="63" customFormat="1" ht="30" customHeight="1" x14ac:dyDescent="0.2">
      <c r="A12" s="143" t="s">
        <v>24</v>
      </c>
      <c r="B12" s="144"/>
      <c r="C12" s="144"/>
      <c r="D12" s="144"/>
    </row>
    <row r="13" spans="1:4" ht="6.75" customHeight="1" x14ac:dyDescent="0.2">
      <c r="A13" s="141"/>
      <c r="B13" s="142"/>
      <c r="C13" s="142"/>
      <c r="D13" s="142"/>
    </row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0"/>
      <c r="B15" s="110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ht="26.25" customHeight="1" x14ac:dyDescent="0.2">
      <c r="A17" s="35" t="s">
        <v>48</v>
      </c>
      <c r="B17" s="36" t="s">
        <v>49</v>
      </c>
      <c r="C17" s="36" t="s">
        <v>1</v>
      </c>
      <c r="D17" s="36" t="s">
        <v>0</v>
      </c>
      <c r="E17" s="37"/>
    </row>
    <row r="18" spans="1:6" ht="12" customHeight="1" x14ac:dyDescent="0.2">
      <c r="A18" s="39">
        <v>54314</v>
      </c>
      <c r="B18" s="38" t="s">
        <v>17</v>
      </c>
      <c r="C18" s="39">
        <v>8</v>
      </c>
      <c r="D18" s="40">
        <v>10000</v>
      </c>
      <c r="E18" s="37"/>
    </row>
    <row r="19" spans="1:6" ht="12" customHeight="1" x14ac:dyDescent="0.2">
      <c r="A19" s="39">
        <v>54316</v>
      </c>
      <c r="B19" s="38" t="s">
        <v>117</v>
      </c>
      <c r="C19" s="39">
        <v>8</v>
      </c>
      <c r="D19" s="40">
        <v>1600</v>
      </c>
      <c r="E19" s="37"/>
    </row>
    <row r="20" spans="1:6" ht="12" customHeight="1" x14ac:dyDescent="0.2">
      <c r="A20" s="39">
        <v>54402</v>
      </c>
      <c r="B20" s="38" t="s">
        <v>15</v>
      </c>
      <c r="C20" s="39">
        <v>8</v>
      </c>
      <c r="D20" s="40">
        <v>5300</v>
      </c>
      <c r="E20" s="37"/>
    </row>
    <row r="21" spans="1:6" ht="15" x14ac:dyDescent="0.25">
      <c r="A21" s="138" t="s">
        <v>62</v>
      </c>
      <c r="B21" s="138"/>
      <c r="C21" s="138"/>
      <c r="D21" s="41">
        <f>SUM(D18:D20)</f>
        <v>16900</v>
      </c>
      <c r="F21" s="37"/>
    </row>
    <row r="22" spans="1:6" ht="15" x14ac:dyDescent="0.25">
      <c r="A22" s="34"/>
      <c r="B22" s="110"/>
      <c r="C22" s="34"/>
      <c r="D22" s="42"/>
      <c r="F22" s="37"/>
    </row>
    <row r="23" spans="1:6" ht="15" x14ac:dyDescent="0.25">
      <c r="A23" s="137" t="s">
        <v>39</v>
      </c>
      <c r="B23" s="137"/>
      <c r="C23" s="137"/>
      <c r="D23" s="137"/>
      <c r="F23" s="37"/>
    </row>
    <row r="24" spans="1:6" ht="22.5" x14ac:dyDescent="0.2">
      <c r="A24" s="43" t="s">
        <v>48</v>
      </c>
      <c r="B24" s="36" t="s">
        <v>49</v>
      </c>
      <c r="C24" s="36" t="s">
        <v>1</v>
      </c>
      <c r="D24" s="36" t="s">
        <v>0</v>
      </c>
      <c r="F24" s="44"/>
    </row>
    <row r="25" spans="1:6" x14ac:dyDescent="0.2">
      <c r="A25" s="39">
        <v>54310</v>
      </c>
      <c r="B25" s="38" t="s">
        <v>31</v>
      </c>
      <c r="C25" s="39">
        <v>8</v>
      </c>
      <c r="D25" s="40">
        <v>1600</v>
      </c>
      <c r="F25" s="44"/>
    </row>
    <row r="26" spans="1:6" x14ac:dyDescent="0.2">
      <c r="A26" s="39">
        <v>54401</v>
      </c>
      <c r="B26" s="38" t="s">
        <v>32</v>
      </c>
      <c r="C26" s="39">
        <v>8</v>
      </c>
      <c r="D26" s="40">
        <v>7500</v>
      </c>
      <c r="F26" s="44"/>
    </row>
    <row r="27" spans="1:6" x14ac:dyDescent="0.2">
      <c r="A27" s="39">
        <v>54599</v>
      </c>
      <c r="B27" s="38" t="s">
        <v>16</v>
      </c>
      <c r="C27" s="39">
        <v>8</v>
      </c>
      <c r="D27" s="40">
        <v>7800</v>
      </c>
      <c r="F27" s="44"/>
    </row>
    <row r="28" spans="1:6" ht="15" x14ac:dyDescent="0.25">
      <c r="A28" s="138" t="s">
        <v>50</v>
      </c>
      <c r="B28" s="138"/>
      <c r="C28" s="138"/>
      <c r="D28" s="41">
        <f>SUM(D25:D27)</f>
        <v>16900</v>
      </c>
      <c r="F28" s="37"/>
    </row>
    <row r="29" spans="1:6" ht="9" customHeight="1" x14ac:dyDescent="0.25">
      <c r="A29" s="46"/>
      <c r="B29" s="46"/>
      <c r="F29" s="37"/>
    </row>
    <row r="30" spans="1:6" ht="15" x14ac:dyDescent="0.2">
      <c r="A30" s="132" t="s">
        <v>40</v>
      </c>
      <c r="B30" s="132"/>
      <c r="C30" s="132"/>
      <c r="D30" s="132"/>
    </row>
    <row r="31" spans="1:6" ht="15" x14ac:dyDescent="0.2">
      <c r="A31" s="109"/>
      <c r="B31" s="109"/>
      <c r="C31" s="109"/>
      <c r="D31" s="109"/>
    </row>
    <row r="32" spans="1:6" ht="18.75" x14ac:dyDescent="0.3">
      <c r="A32" s="47"/>
      <c r="B32" s="48"/>
      <c r="C32" s="48"/>
      <c r="D32" s="48"/>
    </row>
    <row r="33" spans="1:4" ht="18" x14ac:dyDescent="0.25">
      <c r="A33" s="49"/>
      <c r="B33" s="50"/>
      <c r="C33" s="50"/>
      <c r="D33" s="50"/>
    </row>
    <row r="34" spans="1:4" ht="18" x14ac:dyDescent="0.25">
      <c r="A34" s="49"/>
      <c r="B34" s="50"/>
      <c r="C34" s="50"/>
      <c r="D34" s="50"/>
    </row>
    <row r="35" spans="1:4" ht="18" x14ac:dyDescent="0.25">
      <c r="A35" s="49"/>
      <c r="B35" s="50"/>
      <c r="C35" s="50"/>
      <c r="D35" s="50"/>
    </row>
    <row r="36" spans="1:4" ht="18" x14ac:dyDescent="0.25">
      <c r="A36" s="46"/>
      <c r="B36" s="46"/>
    </row>
    <row r="37" spans="1:4" x14ac:dyDescent="0.2">
      <c r="A37" s="44"/>
      <c r="B37" s="51"/>
      <c r="C37" s="133"/>
      <c r="D37" s="133"/>
    </row>
    <row r="38" spans="1:4" s="53" customFormat="1" x14ac:dyDescent="0.2">
      <c r="A38" s="44"/>
      <c r="B38" s="51"/>
      <c r="C38" s="52"/>
      <c r="D38" s="52"/>
    </row>
    <row r="39" spans="1:4" s="53" customFormat="1" x14ac:dyDescent="0.2">
      <c r="A39" s="44"/>
      <c r="B39" s="44"/>
      <c r="C39" s="52"/>
      <c r="D39" s="52"/>
    </row>
    <row r="40" spans="1:4" s="53" customFormat="1" ht="12" x14ac:dyDescent="0.2">
      <c r="A40" s="54"/>
      <c r="B40" s="55"/>
      <c r="C40" s="52"/>
      <c r="D40" s="52"/>
    </row>
    <row r="41" spans="1:4" s="53" customFormat="1" ht="12" x14ac:dyDescent="0.2">
      <c r="A41" s="54"/>
      <c r="B41" s="55"/>
      <c r="C41" s="52"/>
      <c r="D41" s="52"/>
    </row>
    <row r="42" spans="1:4" x14ac:dyDescent="0.2">
      <c r="A42" s="56"/>
      <c r="B42" s="57"/>
      <c r="C42" s="58"/>
      <c r="D42" s="52"/>
    </row>
    <row r="43" spans="1:4" x14ac:dyDescent="0.2">
      <c r="A43" s="54"/>
      <c r="B43" s="57"/>
      <c r="C43" s="58"/>
      <c r="D43" s="52"/>
    </row>
    <row r="44" spans="1:4" x14ac:dyDescent="0.2">
      <c r="A44" s="44"/>
      <c r="B44" s="44"/>
      <c r="C44" s="52"/>
      <c r="D44" s="52"/>
    </row>
    <row r="45" spans="1:4" x14ac:dyDescent="0.2">
      <c r="C45" s="32"/>
      <c r="D45" s="32"/>
    </row>
    <row r="46" spans="1:4" x14ac:dyDescent="0.2">
      <c r="C46" s="32"/>
      <c r="D46" s="32"/>
    </row>
    <row r="47" spans="1:4" x14ac:dyDescent="0.2">
      <c r="C47" s="59"/>
      <c r="D47" s="60"/>
    </row>
    <row r="48" spans="1:4" x14ac:dyDescent="0.2">
      <c r="C48" s="59"/>
      <c r="D48" s="60"/>
    </row>
    <row r="49" spans="2:4" x14ac:dyDescent="0.2">
      <c r="C49" s="32"/>
      <c r="D49" s="32"/>
    </row>
    <row r="55" spans="2:4" x14ac:dyDescent="0.2">
      <c r="C55" s="61"/>
      <c r="D55" s="61"/>
    </row>
    <row r="56" spans="2:4" x14ac:dyDescent="0.2">
      <c r="B56" s="61"/>
      <c r="C56" s="61"/>
      <c r="D56" s="61"/>
    </row>
    <row r="57" spans="2:4" x14ac:dyDescent="0.2">
      <c r="B57" s="61"/>
      <c r="C57" s="61"/>
      <c r="D57" s="61"/>
    </row>
    <row r="58" spans="2:4" x14ac:dyDescent="0.2">
      <c r="B58" s="61"/>
      <c r="C58" s="32"/>
      <c r="D58" s="32"/>
    </row>
    <row r="59" spans="2:4" x14ac:dyDescent="0.2">
      <c r="B59" s="32"/>
    </row>
  </sheetData>
  <mergeCells count="15">
    <mergeCell ref="A28:C28"/>
    <mergeCell ref="A30:D30"/>
    <mergeCell ref="C37:D37"/>
    <mergeCell ref="A12:D12"/>
    <mergeCell ref="A13:D13"/>
    <mergeCell ref="A14:D14"/>
    <mergeCell ref="A16:D16"/>
    <mergeCell ref="A21:C21"/>
    <mergeCell ref="A23:D23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44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3"/>
  <sheetViews>
    <sheetView showGridLines="0" view="pageBreakPreview" topLeftCell="A46" zoomScale="145" zoomScaleNormal="100" zoomScaleSheetLayoutView="145" workbookViewId="0">
      <selection activeCell="A31" sqref="A31:D41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s="63" customFormat="1" ht="19.5" customHeight="1" x14ac:dyDescent="0.2">
      <c r="A6" s="139" t="s">
        <v>121</v>
      </c>
      <c r="B6" s="139"/>
      <c r="C6" s="139"/>
      <c r="D6" s="139"/>
    </row>
    <row r="7" spans="1:4" s="63" customFormat="1" ht="19.5" customHeight="1" x14ac:dyDescent="0.2">
      <c r="A7" s="139" t="s">
        <v>122</v>
      </c>
      <c r="B7" s="139"/>
      <c r="C7" s="139"/>
      <c r="D7" s="139"/>
    </row>
    <row r="8" spans="1:4" s="63" customFormat="1" ht="19.5" customHeight="1" x14ac:dyDescent="0.2">
      <c r="A8" s="139" t="s">
        <v>123</v>
      </c>
      <c r="B8" s="139"/>
      <c r="C8" s="139"/>
      <c r="D8" s="139"/>
    </row>
    <row r="9" spans="1:4" s="63" customFormat="1" ht="19.5" customHeight="1" x14ac:dyDescent="0.2">
      <c r="A9" s="140" t="s">
        <v>45</v>
      </c>
      <c r="B9" s="140"/>
      <c r="C9" s="140"/>
      <c r="D9" s="140"/>
    </row>
    <row r="10" spans="1:4" s="63" customFormat="1" ht="19.5" customHeight="1" x14ac:dyDescent="0.2">
      <c r="A10" s="139" t="s">
        <v>46</v>
      </c>
      <c r="B10" s="139"/>
      <c r="C10" s="139"/>
      <c r="D10" s="139"/>
    </row>
    <row r="11" spans="1:4" s="63" customFormat="1" ht="19.5" customHeight="1" x14ac:dyDescent="0.2">
      <c r="A11" s="139" t="s">
        <v>37</v>
      </c>
      <c r="B11" s="139"/>
      <c r="C11" s="139"/>
      <c r="D11" s="139"/>
    </row>
    <row r="12" spans="1:4" s="63" customFormat="1" ht="17.25" customHeight="1" x14ac:dyDescent="0.2">
      <c r="A12" s="134" t="s">
        <v>38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2"/>
      <c r="B15" s="112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s="63" customFormat="1" ht="26.25" customHeight="1" x14ac:dyDescent="0.2">
      <c r="A17" s="43" t="s">
        <v>48</v>
      </c>
      <c r="B17" s="36" t="s">
        <v>49</v>
      </c>
      <c r="C17" s="36" t="s">
        <v>1</v>
      </c>
      <c r="D17" s="36" t="s">
        <v>0</v>
      </c>
      <c r="E17" s="62"/>
    </row>
    <row r="18" spans="1:6" ht="12.75" customHeight="1" x14ac:dyDescent="0.2">
      <c r="A18" s="39">
        <v>54106</v>
      </c>
      <c r="B18" s="38" t="s">
        <v>26</v>
      </c>
      <c r="C18" s="39">
        <v>4</v>
      </c>
      <c r="D18" s="40">
        <v>600</v>
      </c>
      <c r="E18" s="37"/>
    </row>
    <row r="19" spans="1:6" ht="12.75" customHeight="1" x14ac:dyDescent="0.2">
      <c r="A19" s="39">
        <v>54314</v>
      </c>
      <c r="B19" s="38" t="s">
        <v>17</v>
      </c>
      <c r="C19" s="39">
        <v>2</v>
      </c>
      <c r="D19" s="40">
        <v>1000</v>
      </c>
      <c r="E19" s="37"/>
    </row>
    <row r="20" spans="1:6" ht="12.75" customHeight="1" x14ac:dyDescent="0.2">
      <c r="A20" s="39">
        <v>61101</v>
      </c>
      <c r="B20" s="38" t="s">
        <v>104</v>
      </c>
      <c r="C20" s="39">
        <v>2</v>
      </c>
      <c r="D20" s="40">
        <v>300</v>
      </c>
      <c r="E20" s="37"/>
    </row>
    <row r="21" spans="1:6" ht="12.75" customHeight="1" x14ac:dyDescent="0.2">
      <c r="A21" s="39">
        <v>51101</v>
      </c>
      <c r="B21" s="38" t="s">
        <v>41</v>
      </c>
      <c r="C21" s="39">
        <v>7</v>
      </c>
      <c r="D21" s="40">
        <v>6000</v>
      </c>
      <c r="E21" s="37"/>
    </row>
    <row r="22" spans="1:6" ht="12.75" customHeight="1" x14ac:dyDescent="0.2">
      <c r="A22" s="39">
        <v>51401</v>
      </c>
      <c r="B22" s="38" t="s">
        <v>124</v>
      </c>
      <c r="C22" s="39">
        <v>7</v>
      </c>
      <c r="D22" s="40">
        <v>213</v>
      </c>
      <c r="E22" s="37"/>
    </row>
    <row r="23" spans="1:6" ht="12.75" customHeight="1" x14ac:dyDescent="0.2">
      <c r="A23" s="39">
        <v>51501</v>
      </c>
      <c r="B23" s="38" t="s">
        <v>124</v>
      </c>
      <c r="C23" s="39">
        <v>7</v>
      </c>
      <c r="D23" s="40">
        <v>231</v>
      </c>
      <c r="E23" s="37"/>
    </row>
    <row r="24" spans="1:6" ht="12.75" customHeight="1" x14ac:dyDescent="0.2">
      <c r="A24" s="39">
        <v>54201</v>
      </c>
      <c r="B24" s="38" t="s">
        <v>53</v>
      </c>
      <c r="C24" s="39">
        <v>7</v>
      </c>
      <c r="D24" s="40">
        <v>800</v>
      </c>
      <c r="E24" s="37"/>
    </row>
    <row r="25" spans="1:6" ht="12.75" customHeight="1" x14ac:dyDescent="0.2">
      <c r="A25" s="39">
        <v>54599</v>
      </c>
      <c r="B25" s="38" t="s">
        <v>16</v>
      </c>
      <c r="C25" s="39">
        <v>7</v>
      </c>
      <c r="D25" s="40">
        <v>3500</v>
      </c>
      <c r="E25" s="37"/>
    </row>
    <row r="26" spans="1:6" ht="12.75" customHeight="1" x14ac:dyDescent="0.2">
      <c r="A26" s="39">
        <v>61104</v>
      </c>
      <c r="B26" s="38" t="s">
        <v>34</v>
      </c>
      <c r="C26" s="39">
        <v>7</v>
      </c>
      <c r="D26" s="40">
        <v>5200</v>
      </c>
      <c r="E26" s="37"/>
    </row>
    <row r="27" spans="1:6" ht="15" x14ac:dyDescent="0.25">
      <c r="A27" s="138" t="s">
        <v>62</v>
      </c>
      <c r="B27" s="138"/>
      <c r="C27" s="138"/>
      <c r="D27" s="41">
        <f>SUM(D18:D26)</f>
        <v>17844</v>
      </c>
      <c r="F27" s="37"/>
    </row>
    <row r="28" spans="1:6" ht="15" x14ac:dyDescent="0.25">
      <c r="A28" s="34"/>
      <c r="B28" s="112"/>
      <c r="C28" s="34"/>
      <c r="D28" s="42"/>
      <c r="F28" s="37"/>
    </row>
    <row r="29" spans="1:6" ht="15" x14ac:dyDescent="0.25">
      <c r="A29" s="137" t="s">
        <v>39</v>
      </c>
      <c r="B29" s="137"/>
      <c r="C29" s="137"/>
      <c r="D29" s="137"/>
      <c r="F29" s="37"/>
    </row>
    <row r="30" spans="1:6" ht="22.5" x14ac:dyDescent="0.2">
      <c r="A30" s="43" t="s">
        <v>48</v>
      </c>
      <c r="B30" s="36" t="s">
        <v>49</v>
      </c>
      <c r="C30" s="36" t="s">
        <v>1</v>
      </c>
      <c r="D30" s="36" t="s">
        <v>0</v>
      </c>
      <c r="F30" s="44"/>
    </row>
    <row r="31" spans="1:6" x14ac:dyDescent="0.2">
      <c r="A31" s="39">
        <v>54105</v>
      </c>
      <c r="B31" s="38" t="s">
        <v>14</v>
      </c>
      <c r="C31" s="39">
        <v>2</v>
      </c>
      <c r="D31" s="40">
        <v>300</v>
      </c>
      <c r="F31" s="44"/>
    </row>
    <row r="32" spans="1:6" x14ac:dyDescent="0.2">
      <c r="A32" s="39">
        <v>54305</v>
      </c>
      <c r="B32" s="38" t="s">
        <v>30</v>
      </c>
      <c r="C32" s="39">
        <v>4</v>
      </c>
      <c r="D32" s="40">
        <v>600</v>
      </c>
      <c r="F32" s="44"/>
    </row>
    <row r="33" spans="1:6" x14ac:dyDescent="0.2">
      <c r="A33" s="39">
        <v>54314</v>
      </c>
      <c r="B33" s="38" t="s">
        <v>17</v>
      </c>
      <c r="C33" s="39">
        <v>3</v>
      </c>
      <c r="D33" s="40">
        <v>1000</v>
      </c>
      <c r="F33" s="44"/>
    </row>
    <row r="34" spans="1:6" x14ac:dyDescent="0.2">
      <c r="A34" s="39">
        <v>51107</v>
      </c>
      <c r="B34" s="38" t="s">
        <v>42</v>
      </c>
      <c r="C34" s="39">
        <v>7</v>
      </c>
      <c r="D34" s="40">
        <v>1540</v>
      </c>
      <c r="F34" s="44"/>
    </row>
    <row r="35" spans="1:6" x14ac:dyDescent="0.2">
      <c r="A35" s="39">
        <v>54199</v>
      </c>
      <c r="B35" s="38" t="s">
        <v>125</v>
      </c>
      <c r="C35" s="39">
        <v>7</v>
      </c>
      <c r="D35" s="40">
        <v>3979</v>
      </c>
      <c r="F35" s="44"/>
    </row>
    <row r="36" spans="1:6" x14ac:dyDescent="0.2">
      <c r="A36" s="39">
        <v>54203</v>
      </c>
      <c r="B36" s="38" t="s">
        <v>59</v>
      </c>
      <c r="C36" s="39">
        <v>7</v>
      </c>
      <c r="D36" s="40">
        <v>925</v>
      </c>
      <c r="F36" s="44"/>
    </row>
    <row r="37" spans="1:6" x14ac:dyDescent="0.2">
      <c r="A37" s="39">
        <v>54301</v>
      </c>
      <c r="B37" s="38" t="s">
        <v>128</v>
      </c>
      <c r="C37" s="39">
        <v>7</v>
      </c>
      <c r="D37" s="40">
        <v>1000</v>
      </c>
      <c r="F37" s="44"/>
    </row>
    <row r="38" spans="1:6" x14ac:dyDescent="0.2">
      <c r="A38" s="39">
        <v>54302</v>
      </c>
      <c r="B38" s="38" t="s">
        <v>126</v>
      </c>
      <c r="C38" s="39">
        <v>7</v>
      </c>
      <c r="D38" s="40">
        <v>2250</v>
      </c>
      <c r="F38" s="44"/>
    </row>
    <row r="39" spans="1:6" x14ac:dyDescent="0.2">
      <c r="A39" s="39">
        <v>54303</v>
      </c>
      <c r="B39" s="38" t="s">
        <v>127</v>
      </c>
      <c r="C39" s="39">
        <v>7</v>
      </c>
      <c r="D39" s="40">
        <v>1500</v>
      </c>
      <c r="F39" s="44"/>
    </row>
    <row r="40" spans="1:6" x14ac:dyDescent="0.2">
      <c r="A40" s="39">
        <v>54305</v>
      </c>
      <c r="B40" s="38" t="s">
        <v>30</v>
      </c>
      <c r="C40" s="39">
        <v>7</v>
      </c>
      <c r="D40" s="40">
        <v>1250</v>
      </c>
      <c r="F40" s="44"/>
    </row>
    <row r="41" spans="1:6" x14ac:dyDescent="0.2">
      <c r="A41" s="39">
        <v>54399</v>
      </c>
      <c r="B41" s="38" t="s">
        <v>52</v>
      </c>
      <c r="C41" s="39">
        <v>7</v>
      </c>
      <c r="D41" s="40">
        <v>3500</v>
      </c>
      <c r="F41" s="44"/>
    </row>
    <row r="42" spans="1:6" ht="15" x14ac:dyDescent="0.25">
      <c r="A42" s="138" t="s">
        <v>50</v>
      </c>
      <c r="B42" s="138"/>
      <c r="C42" s="138"/>
      <c r="D42" s="41">
        <f>SUM(D31:D41)</f>
        <v>17844</v>
      </c>
      <c r="F42" s="37"/>
    </row>
    <row r="43" spans="1:6" ht="9" customHeight="1" x14ac:dyDescent="0.25">
      <c r="A43" s="46"/>
      <c r="B43" s="46"/>
      <c r="F43" s="37"/>
    </row>
    <row r="44" spans="1:6" ht="15" x14ac:dyDescent="0.2">
      <c r="A44" s="132" t="s">
        <v>40</v>
      </c>
      <c r="B44" s="132"/>
      <c r="C44" s="132"/>
      <c r="D44" s="132"/>
    </row>
    <row r="45" spans="1:6" ht="15" x14ac:dyDescent="0.2">
      <c r="A45" s="111"/>
      <c r="B45" s="111"/>
      <c r="C45" s="111"/>
      <c r="D45" s="111"/>
    </row>
    <row r="46" spans="1:6" ht="18.75" x14ac:dyDescent="0.3">
      <c r="A46" s="47"/>
      <c r="B46" s="48"/>
      <c r="C46" s="48"/>
      <c r="D46" s="48"/>
    </row>
    <row r="47" spans="1:6" ht="18" x14ac:dyDescent="0.25">
      <c r="A47" s="49"/>
      <c r="B47" s="50"/>
      <c r="C47" s="50"/>
      <c r="D47" s="50"/>
    </row>
    <row r="48" spans="1:6" ht="18" x14ac:dyDescent="0.25">
      <c r="A48" s="49"/>
      <c r="B48" s="50"/>
      <c r="C48" s="50"/>
      <c r="D48" s="50"/>
    </row>
    <row r="49" spans="1:4" ht="18" x14ac:dyDescent="0.25">
      <c r="A49" s="49"/>
      <c r="B49" s="50"/>
      <c r="C49" s="50"/>
      <c r="D49" s="50"/>
    </row>
    <row r="50" spans="1:4" ht="18" x14ac:dyDescent="0.25">
      <c r="A50" s="46"/>
      <c r="B50" s="46"/>
    </row>
    <row r="51" spans="1:4" x14ac:dyDescent="0.2">
      <c r="A51" s="44"/>
      <c r="B51" s="51"/>
      <c r="C51" s="133"/>
      <c r="D51" s="133"/>
    </row>
    <row r="52" spans="1:4" s="53" customFormat="1" x14ac:dyDescent="0.2">
      <c r="A52" s="44"/>
      <c r="B52" s="51"/>
      <c r="C52" s="52"/>
      <c r="D52" s="52"/>
    </row>
    <row r="53" spans="1:4" s="53" customFormat="1" x14ac:dyDescent="0.2">
      <c r="A53" s="44"/>
      <c r="B53" s="44"/>
      <c r="C53" s="52"/>
      <c r="D53" s="52"/>
    </row>
    <row r="54" spans="1:4" s="53" customFormat="1" ht="12" x14ac:dyDescent="0.2">
      <c r="A54" s="54"/>
      <c r="B54" s="55"/>
      <c r="C54" s="52"/>
      <c r="D54" s="52"/>
    </row>
    <row r="55" spans="1:4" s="53" customFormat="1" ht="12" x14ac:dyDescent="0.2">
      <c r="A55" s="54"/>
      <c r="B55" s="55"/>
      <c r="C55" s="52"/>
      <c r="D55" s="52"/>
    </row>
    <row r="56" spans="1:4" x14ac:dyDescent="0.2">
      <c r="A56" s="56"/>
      <c r="B56" s="57"/>
      <c r="C56" s="58"/>
      <c r="D56" s="52"/>
    </row>
    <row r="57" spans="1:4" x14ac:dyDescent="0.2">
      <c r="A57" s="54"/>
      <c r="B57" s="57"/>
      <c r="C57" s="58"/>
      <c r="D57" s="52"/>
    </row>
    <row r="58" spans="1:4" x14ac:dyDescent="0.2">
      <c r="A58" s="44"/>
      <c r="B58" s="44"/>
      <c r="C58" s="52"/>
      <c r="D58" s="52"/>
    </row>
    <row r="59" spans="1:4" x14ac:dyDescent="0.2">
      <c r="C59" s="32"/>
      <c r="D59" s="32"/>
    </row>
    <row r="60" spans="1:4" x14ac:dyDescent="0.2">
      <c r="C60" s="32"/>
      <c r="D60" s="32"/>
    </row>
    <row r="61" spans="1:4" x14ac:dyDescent="0.2">
      <c r="C61" s="59"/>
      <c r="D61" s="60"/>
    </row>
    <row r="62" spans="1:4" x14ac:dyDescent="0.2">
      <c r="C62" s="59"/>
      <c r="D62" s="60"/>
    </row>
    <row r="63" spans="1:4" x14ac:dyDescent="0.2">
      <c r="C63" s="32"/>
      <c r="D63" s="32"/>
    </row>
    <row r="69" spans="2:4" x14ac:dyDescent="0.2">
      <c r="C69" s="61"/>
      <c r="D69" s="61"/>
    </row>
    <row r="70" spans="2:4" x14ac:dyDescent="0.2">
      <c r="B70" s="61"/>
      <c r="C70" s="61"/>
      <c r="D70" s="61"/>
    </row>
    <row r="71" spans="2:4" x14ac:dyDescent="0.2">
      <c r="B71" s="61"/>
      <c r="C71" s="61"/>
      <c r="D71" s="61"/>
    </row>
    <row r="72" spans="2:4" x14ac:dyDescent="0.2">
      <c r="B72" s="61"/>
      <c r="C72" s="32"/>
      <c r="D72" s="32"/>
    </row>
    <row r="73" spans="2:4" x14ac:dyDescent="0.2">
      <c r="B73" s="32"/>
    </row>
  </sheetData>
  <mergeCells count="14">
    <mergeCell ref="A11:D11"/>
    <mergeCell ref="A6:D6"/>
    <mergeCell ref="A7:D7"/>
    <mergeCell ref="A8:D8"/>
    <mergeCell ref="A9:D9"/>
    <mergeCell ref="A10:D10"/>
    <mergeCell ref="A44:D44"/>
    <mergeCell ref="C51:D51"/>
    <mergeCell ref="A12:D12"/>
    <mergeCell ref="A14:D14"/>
    <mergeCell ref="A16:D16"/>
    <mergeCell ref="A27:C27"/>
    <mergeCell ref="A29:D29"/>
    <mergeCell ref="A42:C42"/>
  </mergeCells>
  <pageMargins left="0.91" right="0.47" top="0.81" bottom="0.3" header="0" footer="0"/>
  <pageSetup scale="90" orientation="portrait" r:id="rId1"/>
  <headerFooter alignWithMargins="0"/>
  <rowBreaks count="1" manualBreakCount="1">
    <brk id="58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4"/>
  <sheetViews>
    <sheetView showGridLines="0" view="pageBreakPreview" topLeftCell="A19" zoomScale="145" zoomScaleNormal="100" zoomScaleSheetLayoutView="145" workbookViewId="0">
      <selection activeCell="D34" sqref="D34"/>
    </sheetView>
  </sheetViews>
  <sheetFormatPr baseColWidth="10" defaultRowHeight="12.75" x14ac:dyDescent="0.2"/>
  <cols>
    <col min="1" max="1" width="14.7109375" style="33" customWidth="1"/>
    <col min="2" max="2" width="51.140625" style="33" customWidth="1"/>
    <col min="3" max="3" width="11.140625" style="33" customWidth="1"/>
    <col min="4" max="4" width="18.7109375" style="33" customWidth="1"/>
    <col min="5" max="256" width="11.42578125" style="33"/>
    <col min="257" max="257" width="14.7109375" style="33" customWidth="1"/>
    <col min="258" max="258" width="51.140625" style="33" customWidth="1"/>
    <col min="259" max="259" width="11.140625" style="33" customWidth="1"/>
    <col min="260" max="260" width="18.7109375" style="33" customWidth="1"/>
    <col min="261" max="512" width="11.42578125" style="33"/>
    <col min="513" max="513" width="14.7109375" style="33" customWidth="1"/>
    <col min="514" max="514" width="51.140625" style="33" customWidth="1"/>
    <col min="515" max="515" width="11.140625" style="33" customWidth="1"/>
    <col min="516" max="516" width="18.7109375" style="33" customWidth="1"/>
    <col min="517" max="768" width="11.42578125" style="33"/>
    <col min="769" max="769" width="14.7109375" style="33" customWidth="1"/>
    <col min="770" max="770" width="51.140625" style="33" customWidth="1"/>
    <col min="771" max="771" width="11.140625" style="33" customWidth="1"/>
    <col min="772" max="772" width="18.7109375" style="33" customWidth="1"/>
    <col min="773" max="1024" width="11.42578125" style="33"/>
    <col min="1025" max="1025" width="14.7109375" style="33" customWidth="1"/>
    <col min="1026" max="1026" width="51.140625" style="33" customWidth="1"/>
    <col min="1027" max="1027" width="11.140625" style="33" customWidth="1"/>
    <col min="1028" max="1028" width="18.7109375" style="33" customWidth="1"/>
    <col min="1029" max="1280" width="11.42578125" style="33"/>
    <col min="1281" max="1281" width="14.7109375" style="33" customWidth="1"/>
    <col min="1282" max="1282" width="51.140625" style="33" customWidth="1"/>
    <col min="1283" max="1283" width="11.140625" style="33" customWidth="1"/>
    <col min="1284" max="1284" width="18.7109375" style="33" customWidth="1"/>
    <col min="1285" max="1536" width="11.42578125" style="33"/>
    <col min="1537" max="1537" width="14.7109375" style="33" customWidth="1"/>
    <col min="1538" max="1538" width="51.140625" style="33" customWidth="1"/>
    <col min="1539" max="1539" width="11.140625" style="33" customWidth="1"/>
    <col min="1540" max="1540" width="18.7109375" style="33" customWidth="1"/>
    <col min="1541" max="1792" width="11.42578125" style="33"/>
    <col min="1793" max="1793" width="14.7109375" style="33" customWidth="1"/>
    <col min="1794" max="1794" width="51.140625" style="33" customWidth="1"/>
    <col min="1795" max="1795" width="11.140625" style="33" customWidth="1"/>
    <col min="1796" max="1796" width="18.7109375" style="33" customWidth="1"/>
    <col min="1797" max="2048" width="11.42578125" style="33"/>
    <col min="2049" max="2049" width="14.7109375" style="33" customWidth="1"/>
    <col min="2050" max="2050" width="51.140625" style="33" customWidth="1"/>
    <col min="2051" max="2051" width="11.140625" style="33" customWidth="1"/>
    <col min="2052" max="2052" width="18.7109375" style="33" customWidth="1"/>
    <col min="2053" max="2304" width="11.42578125" style="33"/>
    <col min="2305" max="2305" width="14.7109375" style="33" customWidth="1"/>
    <col min="2306" max="2306" width="51.140625" style="33" customWidth="1"/>
    <col min="2307" max="2307" width="11.140625" style="33" customWidth="1"/>
    <col min="2308" max="2308" width="18.7109375" style="33" customWidth="1"/>
    <col min="2309" max="2560" width="11.42578125" style="33"/>
    <col min="2561" max="2561" width="14.7109375" style="33" customWidth="1"/>
    <col min="2562" max="2562" width="51.140625" style="33" customWidth="1"/>
    <col min="2563" max="2563" width="11.140625" style="33" customWidth="1"/>
    <col min="2564" max="2564" width="18.7109375" style="33" customWidth="1"/>
    <col min="2565" max="2816" width="11.42578125" style="33"/>
    <col min="2817" max="2817" width="14.7109375" style="33" customWidth="1"/>
    <col min="2818" max="2818" width="51.140625" style="33" customWidth="1"/>
    <col min="2819" max="2819" width="11.140625" style="33" customWidth="1"/>
    <col min="2820" max="2820" width="18.7109375" style="33" customWidth="1"/>
    <col min="2821" max="3072" width="11.42578125" style="33"/>
    <col min="3073" max="3073" width="14.7109375" style="33" customWidth="1"/>
    <col min="3074" max="3074" width="51.140625" style="33" customWidth="1"/>
    <col min="3075" max="3075" width="11.140625" style="33" customWidth="1"/>
    <col min="3076" max="3076" width="18.7109375" style="33" customWidth="1"/>
    <col min="3077" max="3328" width="11.42578125" style="33"/>
    <col min="3329" max="3329" width="14.7109375" style="33" customWidth="1"/>
    <col min="3330" max="3330" width="51.140625" style="33" customWidth="1"/>
    <col min="3331" max="3331" width="11.140625" style="33" customWidth="1"/>
    <col min="3332" max="3332" width="18.7109375" style="33" customWidth="1"/>
    <col min="3333" max="3584" width="11.42578125" style="33"/>
    <col min="3585" max="3585" width="14.7109375" style="33" customWidth="1"/>
    <col min="3586" max="3586" width="51.140625" style="33" customWidth="1"/>
    <col min="3587" max="3587" width="11.140625" style="33" customWidth="1"/>
    <col min="3588" max="3588" width="18.7109375" style="33" customWidth="1"/>
    <col min="3589" max="3840" width="11.42578125" style="33"/>
    <col min="3841" max="3841" width="14.7109375" style="33" customWidth="1"/>
    <col min="3842" max="3842" width="51.140625" style="33" customWidth="1"/>
    <col min="3843" max="3843" width="11.140625" style="33" customWidth="1"/>
    <col min="3844" max="3844" width="18.7109375" style="33" customWidth="1"/>
    <col min="3845" max="4096" width="11.42578125" style="33"/>
    <col min="4097" max="4097" width="14.7109375" style="33" customWidth="1"/>
    <col min="4098" max="4098" width="51.140625" style="33" customWidth="1"/>
    <col min="4099" max="4099" width="11.140625" style="33" customWidth="1"/>
    <col min="4100" max="4100" width="18.7109375" style="33" customWidth="1"/>
    <col min="4101" max="4352" width="11.42578125" style="33"/>
    <col min="4353" max="4353" width="14.7109375" style="33" customWidth="1"/>
    <col min="4354" max="4354" width="51.140625" style="33" customWidth="1"/>
    <col min="4355" max="4355" width="11.140625" style="33" customWidth="1"/>
    <col min="4356" max="4356" width="18.7109375" style="33" customWidth="1"/>
    <col min="4357" max="4608" width="11.42578125" style="33"/>
    <col min="4609" max="4609" width="14.7109375" style="33" customWidth="1"/>
    <col min="4610" max="4610" width="51.140625" style="33" customWidth="1"/>
    <col min="4611" max="4611" width="11.140625" style="33" customWidth="1"/>
    <col min="4612" max="4612" width="18.7109375" style="33" customWidth="1"/>
    <col min="4613" max="4864" width="11.42578125" style="33"/>
    <col min="4865" max="4865" width="14.7109375" style="33" customWidth="1"/>
    <col min="4866" max="4866" width="51.140625" style="33" customWidth="1"/>
    <col min="4867" max="4867" width="11.140625" style="33" customWidth="1"/>
    <col min="4868" max="4868" width="18.7109375" style="33" customWidth="1"/>
    <col min="4869" max="5120" width="11.42578125" style="33"/>
    <col min="5121" max="5121" width="14.7109375" style="33" customWidth="1"/>
    <col min="5122" max="5122" width="51.140625" style="33" customWidth="1"/>
    <col min="5123" max="5123" width="11.140625" style="33" customWidth="1"/>
    <col min="5124" max="5124" width="18.7109375" style="33" customWidth="1"/>
    <col min="5125" max="5376" width="11.42578125" style="33"/>
    <col min="5377" max="5377" width="14.7109375" style="33" customWidth="1"/>
    <col min="5378" max="5378" width="51.140625" style="33" customWidth="1"/>
    <col min="5379" max="5379" width="11.140625" style="33" customWidth="1"/>
    <col min="5380" max="5380" width="18.7109375" style="33" customWidth="1"/>
    <col min="5381" max="5632" width="11.42578125" style="33"/>
    <col min="5633" max="5633" width="14.7109375" style="33" customWidth="1"/>
    <col min="5634" max="5634" width="51.140625" style="33" customWidth="1"/>
    <col min="5635" max="5635" width="11.140625" style="33" customWidth="1"/>
    <col min="5636" max="5636" width="18.7109375" style="33" customWidth="1"/>
    <col min="5637" max="5888" width="11.42578125" style="33"/>
    <col min="5889" max="5889" width="14.7109375" style="33" customWidth="1"/>
    <col min="5890" max="5890" width="51.140625" style="33" customWidth="1"/>
    <col min="5891" max="5891" width="11.140625" style="33" customWidth="1"/>
    <col min="5892" max="5892" width="18.7109375" style="33" customWidth="1"/>
    <col min="5893" max="6144" width="11.42578125" style="33"/>
    <col min="6145" max="6145" width="14.7109375" style="33" customWidth="1"/>
    <col min="6146" max="6146" width="51.140625" style="33" customWidth="1"/>
    <col min="6147" max="6147" width="11.140625" style="33" customWidth="1"/>
    <col min="6148" max="6148" width="18.7109375" style="33" customWidth="1"/>
    <col min="6149" max="6400" width="11.42578125" style="33"/>
    <col min="6401" max="6401" width="14.7109375" style="33" customWidth="1"/>
    <col min="6402" max="6402" width="51.140625" style="33" customWidth="1"/>
    <col min="6403" max="6403" width="11.140625" style="33" customWidth="1"/>
    <col min="6404" max="6404" width="18.7109375" style="33" customWidth="1"/>
    <col min="6405" max="6656" width="11.42578125" style="33"/>
    <col min="6657" max="6657" width="14.7109375" style="33" customWidth="1"/>
    <col min="6658" max="6658" width="51.140625" style="33" customWidth="1"/>
    <col min="6659" max="6659" width="11.140625" style="33" customWidth="1"/>
    <col min="6660" max="6660" width="18.7109375" style="33" customWidth="1"/>
    <col min="6661" max="6912" width="11.42578125" style="33"/>
    <col min="6913" max="6913" width="14.7109375" style="33" customWidth="1"/>
    <col min="6914" max="6914" width="51.140625" style="33" customWidth="1"/>
    <col min="6915" max="6915" width="11.140625" style="33" customWidth="1"/>
    <col min="6916" max="6916" width="18.7109375" style="33" customWidth="1"/>
    <col min="6917" max="7168" width="11.42578125" style="33"/>
    <col min="7169" max="7169" width="14.7109375" style="33" customWidth="1"/>
    <col min="7170" max="7170" width="51.140625" style="33" customWidth="1"/>
    <col min="7171" max="7171" width="11.140625" style="33" customWidth="1"/>
    <col min="7172" max="7172" width="18.7109375" style="33" customWidth="1"/>
    <col min="7173" max="7424" width="11.42578125" style="33"/>
    <col min="7425" max="7425" width="14.7109375" style="33" customWidth="1"/>
    <col min="7426" max="7426" width="51.140625" style="33" customWidth="1"/>
    <col min="7427" max="7427" width="11.140625" style="33" customWidth="1"/>
    <col min="7428" max="7428" width="18.7109375" style="33" customWidth="1"/>
    <col min="7429" max="7680" width="11.42578125" style="33"/>
    <col min="7681" max="7681" width="14.7109375" style="33" customWidth="1"/>
    <col min="7682" max="7682" width="51.140625" style="33" customWidth="1"/>
    <col min="7683" max="7683" width="11.140625" style="33" customWidth="1"/>
    <col min="7684" max="7684" width="18.7109375" style="33" customWidth="1"/>
    <col min="7685" max="7936" width="11.42578125" style="33"/>
    <col min="7937" max="7937" width="14.7109375" style="33" customWidth="1"/>
    <col min="7938" max="7938" width="51.140625" style="33" customWidth="1"/>
    <col min="7939" max="7939" width="11.140625" style="33" customWidth="1"/>
    <col min="7940" max="7940" width="18.7109375" style="33" customWidth="1"/>
    <col min="7941" max="8192" width="11.42578125" style="33"/>
    <col min="8193" max="8193" width="14.7109375" style="33" customWidth="1"/>
    <col min="8194" max="8194" width="51.140625" style="33" customWidth="1"/>
    <col min="8195" max="8195" width="11.140625" style="33" customWidth="1"/>
    <col min="8196" max="8196" width="18.7109375" style="33" customWidth="1"/>
    <col min="8197" max="8448" width="11.42578125" style="33"/>
    <col min="8449" max="8449" width="14.7109375" style="33" customWidth="1"/>
    <col min="8450" max="8450" width="51.140625" style="33" customWidth="1"/>
    <col min="8451" max="8451" width="11.140625" style="33" customWidth="1"/>
    <col min="8452" max="8452" width="18.7109375" style="33" customWidth="1"/>
    <col min="8453" max="8704" width="11.42578125" style="33"/>
    <col min="8705" max="8705" width="14.7109375" style="33" customWidth="1"/>
    <col min="8706" max="8706" width="51.140625" style="33" customWidth="1"/>
    <col min="8707" max="8707" width="11.140625" style="33" customWidth="1"/>
    <col min="8708" max="8708" width="18.7109375" style="33" customWidth="1"/>
    <col min="8709" max="8960" width="11.42578125" style="33"/>
    <col min="8961" max="8961" width="14.7109375" style="33" customWidth="1"/>
    <col min="8962" max="8962" width="51.140625" style="33" customWidth="1"/>
    <col min="8963" max="8963" width="11.140625" style="33" customWidth="1"/>
    <col min="8964" max="8964" width="18.7109375" style="33" customWidth="1"/>
    <col min="8965" max="9216" width="11.42578125" style="33"/>
    <col min="9217" max="9217" width="14.7109375" style="33" customWidth="1"/>
    <col min="9218" max="9218" width="51.140625" style="33" customWidth="1"/>
    <col min="9219" max="9219" width="11.140625" style="33" customWidth="1"/>
    <col min="9220" max="9220" width="18.7109375" style="33" customWidth="1"/>
    <col min="9221" max="9472" width="11.42578125" style="33"/>
    <col min="9473" max="9473" width="14.7109375" style="33" customWidth="1"/>
    <col min="9474" max="9474" width="51.140625" style="33" customWidth="1"/>
    <col min="9475" max="9475" width="11.140625" style="33" customWidth="1"/>
    <col min="9476" max="9476" width="18.7109375" style="33" customWidth="1"/>
    <col min="9477" max="9728" width="11.42578125" style="33"/>
    <col min="9729" max="9729" width="14.7109375" style="33" customWidth="1"/>
    <col min="9730" max="9730" width="51.140625" style="33" customWidth="1"/>
    <col min="9731" max="9731" width="11.140625" style="33" customWidth="1"/>
    <col min="9732" max="9732" width="18.7109375" style="33" customWidth="1"/>
    <col min="9733" max="9984" width="11.42578125" style="33"/>
    <col min="9985" max="9985" width="14.7109375" style="33" customWidth="1"/>
    <col min="9986" max="9986" width="51.140625" style="33" customWidth="1"/>
    <col min="9987" max="9987" width="11.140625" style="33" customWidth="1"/>
    <col min="9988" max="9988" width="18.7109375" style="33" customWidth="1"/>
    <col min="9989" max="10240" width="11.42578125" style="33"/>
    <col min="10241" max="10241" width="14.7109375" style="33" customWidth="1"/>
    <col min="10242" max="10242" width="51.140625" style="33" customWidth="1"/>
    <col min="10243" max="10243" width="11.140625" style="33" customWidth="1"/>
    <col min="10244" max="10244" width="18.7109375" style="33" customWidth="1"/>
    <col min="10245" max="10496" width="11.42578125" style="33"/>
    <col min="10497" max="10497" width="14.7109375" style="33" customWidth="1"/>
    <col min="10498" max="10498" width="51.140625" style="33" customWidth="1"/>
    <col min="10499" max="10499" width="11.140625" style="33" customWidth="1"/>
    <col min="10500" max="10500" width="18.7109375" style="33" customWidth="1"/>
    <col min="10501" max="10752" width="11.42578125" style="33"/>
    <col min="10753" max="10753" width="14.7109375" style="33" customWidth="1"/>
    <col min="10754" max="10754" width="51.140625" style="33" customWidth="1"/>
    <col min="10755" max="10755" width="11.140625" style="33" customWidth="1"/>
    <col min="10756" max="10756" width="18.7109375" style="33" customWidth="1"/>
    <col min="10757" max="11008" width="11.42578125" style="33"/>
    <col min="11009" max="11009" width="14.7109375" style="33" customWidth="1"/>
    <col min="11010" max="11010" width="51.140625" style="33" customWidth="1"/>
    <col min="11011" max="11011" width="11.140625" style="33" customWidth="1"/>
    <col min="11012" max="11012" width="18.7109375" style="33" customWidth="1"/>
    <col min="11013" max="11264" width="11.42578125" style="33"/>
    <col min="11265" max="11265" width="14.7109375" style="33" customWidth="1"/>
    <col min="11266" max="11266" width="51.140625" style="33" customWidth="1"/>
    <col min="11267" max="11267" width="11.140625" style="33" customWidth="1"/>
    <col min="11268" max="11268" width="18.7109375" style="33" customWidth="1"/>
    <col min="11269" max="11520" width="11.42578125" style="33"/>
    <col min="11521" max="11521" width="14.7109375" style="33" customWidth="1"/>
    <col min="11522" max="11522" width="51.140625" style="33" customWidth="1"/>
    <col min="11523" max="11523" width="11.140625" style="33" customWidth="1"/>
    <col min="11524" max="11524" width="18.7109375" style="33" customWidth="1"/>
    <col min="11525" max="11776" width="11.42578125" style="33"/>
    <col min="11777" max="11777" width="14.7109375" style="33" customWidth="1"/>
    <col min="11778" max="11778" width="51.140625" style="33" customWidth="1"/>
    <col min="11779" max="11779" width="11.140625" style="33" customWidth="1"/>
    <col min="11780" max="11780" width="18.7109375" style="33" customWidth="1"/>
    <col min="11781" max="12032" width="11.42578125" style="33"/>
    <col min="12033" max="12033" width="14.7109375" style="33" customWidth="1"/>
    <col min="12034" max="12034" width="51.140625" style="33" customWidth="1"/>
    <col min="12035" max="12035" width="11.140625" style="33" customWidth="1"/>
    <col min="12036" max="12036" width="18.7109375" style="33" customWidth="1"/>
    <col min="12037" max="12288" width="11.42578125" style="33"/>
    <col min="12289" max="12289" width="14.7109375" style="33" customWidth="1"/>
    <col min="12290" max="12290" width="51.140625" style="33" customWidth="1"/>
    <col min="12291" max="12291" width="11.140625" style="33" customWidth="1"/>
    <col min="12292" max="12292" width="18.7109375" style="33" customWidth="1"/>
    <col min="12293" max="12544" width="11.42578125" style="33"/>
    <col min="12545" max="12545" width="14.7109375" style="33" customWidth="1"/>
    <col min="12546" max="12546" width="51.140625" style="33" customWidth="1"/>
    <col min="12547" max="12547" width="11.140625" style="33" customWidth="1"/>
    <col min="12548" max="12548" width="18.7109375" style="33" customWidth="1"/>
    <col min="12549" max="12800" width="11.42578125" style="33"/>
    <col min="12801" max="12801" width="14.7109375" style="33" customWidth="1"/>
    <col min="12802" max="12802" width="51.140625" style="33" customWidth="1"/>
    <col min="12803" max="12803" width="11.140625" style="33" customWidth="1"/>
    <col min="12804" max="12804" width="18.7109375" style="33" customWidth="1"/>
    <col min="12805" max="13056" width="11.42578125" style="33"/>
    <col min="13057" max="13057" width="14.7109375" style="33" customWidth="1"/>
    <col min="13058" max="13058" width="51.140625" style="33" customWidth="1"/>
    <col min="13059" max="13059" width="11.140625" style="33" customWidth="1"/>
    <col min="13060" max="13060" width="18.7109375" style="33" customWidth="1"/>
    <col min="13061" max="13312" width="11.42578125" style="33"/>
    <col min="13313" max="13313" width="14.7109375" style="33" customWidth="1"/>
    <col min="13314" max="13314" width="51.140625" style="33" customWidth="1"/>
    <col min="13315" max="13315" width="11.140625" style="33" customWidth="1"/>
    <col min="13316" max="13316" width="18.7109375" style="33" customWidth="1"/>
    <col min="13317" max="13568" width="11.42578125" style="33"/>
    <col min="13569" max="13569" width="14.7109375" style="33" customWidth="1"/>
    <col min="13570" max="13570" width="51.140625" style="33" customWidth="1"/>
    <col min="13571" max="13571" width="11.140625" style="33" customWidth="1"/>
    <col min="13572" max="13572" width="18.7109375" style="33" customWidth="1"/>
    <col min="13573" max="13824" width="11.42578125" style="33"/>
    <col min="13825" max="13825" width="14.7109375" style="33" customWidth="1"/>
    <col min="13826" max="13826" width="51.140625" style="33" customWidth="1"/>
    <col min="13827" max="13827" width="11.140625" style="33" customWidth="1"/>
    <col min="13828" max="13828" width="18.7109375" style="33" customWidth="1"/>
    <col min="13829" max="14080" width="11.42578125" style="33"/>
    <col min="14081" max="14081" width="14.7109375" style="33" customWidth="1"/>
    <col min="14082" max="14082" width="51.140625" style="33" customWidth="1"/>
    <col min="14083" max="14083" width="11.140625" style="33" customWidth="1"/>
    <col min="14084" max="14084" width="18.7109375" style="33" customWidth="1"/>
    <col min="14085" max="14336" width="11.42578125" style="33"/>
    <col min="14337" max="14337" width="14.7109375" style="33" customWidth="1"/>
    <col min="14338" max="14338" width="51.140625" style="33" customWidth="1"/>
    <col min="14339" max="14339" width="11.140625" style="33" customWidth="1"/>
    <col min="14340" max="14340" width="18.7109375" style="33" customWidth="1"/>
    <col min="14341" max="14592" width="11.42578125" style="33"/>
    <col min="14593" max="14593" width="14.7109375" style="33" customWidth="1"/>
    <col min="14594" max="14594" width="51.140625" style="33" customWidth="1"/>
    <col min="14595" max="14595" width="11.140625" style="33" customWidth="1"/>
    <col min="14596" max="14596" width="18.7109375" style="33" customWidth="1"/>
    <col min="14597" max="14848" width="11.42578125" style="33"/>
    <col min="14849" max="14849" width="14.7109375" style="33" customWidth="1"/>
    <col min="14850" max="14850" width="51.140625" style="33" customWidth="1"/>
    <col min="14851" max="14851" width="11.140625" style="33" customWidth="1"/>
    <col min="14852" max="14852" width="18.7109375" style="33" customWidth="1"/>
    <col min="14853" max="15104" width="11.42578125" style="33"/>
    <col min="15105" max="15105" width="14.7109375" style="33" customWidth="1"/>
    <col min="15106" max="15106" width="51.140625" style="33" customWidth="1"/>
    <col min="15107" max="15107" width="11.140625" style="33" customWidth="1"/>
    <col min="15108" max="15108" width="18.7109375" style="33" customWidth="1"/>
    <col min="15109" max="15360" width="11.42578125" style="33"/>
    <col min="15361" max="15361" width="14.7109375" style="33" customWidth="1"/>
    <col min="15362" max="15362" width="51.140625" style="33" customWidth="1"/>
    <col min="15363" max="15363" width="11.140625" style="33" customWidth="1"/>
    <col min="15364" max="15364" width="18.7109375" style="33" customWidth="1"/>
    <col min="15365" max="15616" width="11.42578125" style="33"/>
    <col min="15617" max="15617" width="14.7109375" style="33" customWidth="1"/>
    <col min="15618" max="15618" width="51.140625" style="33" customWidth="1"/>
    <col min="15619" max="15619" width="11.140625" style="33" customWidth="1"/>
    <col min="15620" max="15620" width="18.7109375" style="33" customWidth="1"/>
    <col min="15621" max="15872" width="11.42578125" style="33"/>
    <col min="15873" max="15873" width="14.7109375" style="33" customWidth="1"/>
    <col min="15874" max="15874" width="51.140625" style="33" customWidth="1"/>
    <col min="15875" max="15875" width="11.140625" style="33" customWidth="1"/>
    <col min="15876" max="15876" width="18.7109375" style="33" customWidth="1"/>
    <col min="15877" max="16128" width="11.42578125" style="33"/>
    <col min="16129" max="16129" width="14.7109375" style="33" customWidth="1"/>
    <col min="16130" max="16130" width="51.140625" style="33" customWidth="1"/>
    <col min="16131" max="16131" width="11.140625" style="33" customWidth="1"/>
    <col min="16132" max="16132" width="18.7109375" style="33" customWidth="1"/>
    <col min="16133" max="16384" width="11.42578125" style="33"/>
  </cols>
  <sheetData>
    <row r="1" spans="1:4" x14ac:dyDescent="0.2">
      <c r="A1" s="32"/>
      <c r="B1" s="32"/>
      <c r="C1" s="32"/>
      <c r="D1" s="32"/>
    </row>
    <row r="2" spans="1:4" x14ac:dyDescent="0.2">
      <c r="A2" s="32"/>
      <c r="B2" s="32"/>
      <c r="C2" s="32"/>
      <c r="D2" s="32"/>
    </row>
    <row r="3" spans="1:4" x14ac:dyDescent="0.2">
      <c r="A3" s="32"/>
      <c r="B3" s="32"/>
      <c r="C3" s="32"/>
      <c r="D3" s="32"/>
    </row>
    <row r="4" spans="1:4" x14ac:dyDescent="0.2">
      <c r="A4" s="32"/>
      <c r="B4" s="32"/>
      <c r="C4" s="32"/>
      <c r="D4" s="32"/>
    </row>
    <row r="5" spans="1:4" ht="7.5" customHeight="1" x14ac:dyDescent="0.2">
      <c r="A5" s="32"/>
      <c r="B5" s="32"/>
      <c r="C5" s="32"/>
      <c r="D5" s="32"/>
    </row>
    <row r="6" spans="1:4" ht="19.5" customHeight="1" x14ac:dyDescent="0.25">
      <c r="A6" s="149" t="s">
        <v>129</v>
      </c>
      <c r="B6" s="149"/>
      <c r="C6" s="149"/>
      <c r="D6" s="149"/>
    </row>
    <row r="7" spans="1:4" ht="19.5" customHeight="1" x14ac:dyDescent="0.25">
      <c r="A7" s="149" t="s">
        <v>130</v>
      </c>
      <c r="B7" s="149"/>
      <c r="C7" s="149"/>
      <c r="D7" s="149"/>
    </row>
    <row r="8" spans="1:4" ht="19.5" customHeight="1" x14ac:dyDescent="0.25">
      <c r="A8" s="149" t="s">
        <v>123</v>
      </c>
      <c r="B8" s="149"/>
      <c r="C8" s="149"/>
      <c r="D8" s="149"/>
    </row>
    <row r="9" spans="1:4" ht="19.5" customHeight="1" x14ac:dyDescent="0.25">
      <c r="A9" s="150" t="s">
        <v>45</v>
      </c>
      <c r="B9" s="150"/>
      <c r="C9" s="150"/>
      <c r="D9" s="150"/>
    </row>
    <row r="10" spans="1:4" ht="19.5" customHeight="1" x14ac:dyDescent="0.25">
      <c r="A10" s="149" t="s">
        <v>51</v>
      </c>
      <c r="B10" s="149"/>
      <c r="C10" s="149"/>
      <c r="D10" s="149"/>
    </row>
    <row r="11" spans="1:4" ht="19.5" customHeight="1" x14ac:dyDescent="0.25">
      <c r="A11" s="149" t="s">
        <v>8</v>
      </c>
      <c r="B11" s="149"/>
      <c r="C11" s="149"/>
      <c r="D11" s="149"/>
    </row>
    <row r="12" spans="1:4" ht="53.25" customHeight="1" x14ac:dyDescent="0.2">
      <c r="A12" s="134" t="s">
        <v>22</v>
      </c>
      <c r="B12" s="135"/>
      <c r="C12" s="135"/>
      <c r="D12" s="135"/>
    </row>
    <row r="13" spans="1:4" ht="6.75" customHeight="1" x14ac:dyDescent="0.2"/>
    <row r="14" spans="1:4" ht="15" x14ac:dyDescent="0.25">
      <c r="A14" s="136" t="s">
        <v>4</v>
      </c>
      <c r="B14" s="136"/>
      <c r="C14" s="136"/>
      <c r="D14" s="136"/>
    </row>
    <row r="15" spans="1:4" ht="5.25" customHeight="1" x14ac:dyDescent="0.25">
      <c r="A15" s="114"/>
      <c r="B15" s="114"/>
      <c r="C15" s="34"/>
      <c r="D15" s="34"/>
    </row>
    <row r="16" spans="1:4" ht="18" customHeight="1" x14ac:dyDescent="0.25">
      <c r="A16" s="137" t="s">
        <v>47</v>
      </c>
      <c r="B16" s="137"/>
      <c r="C16" s="137"/>
      <c r="D16" s="137"/>
    </row>
    <row r="17" spans="1:6" s="63" customFormat="1" ht="26.25" customHeight="1" x14ac:dyDescent="0.2">
      <c r="A17" s="43" t="s">
        <v>48</v>
      </c>
      <c r="B17" s="36" t="s">
        <v>49</v>
      </c>
      <c r="C17" s="36" t="s">
        <v>1</v>
      </c>
      <c r="D17" s="36" t="s">
        <v>0</v>
      </c>
      <c r="E17" s="62"/>
    </row>
    <row r="18" spans="1:6" ht="12" customHeight="1" x14ac:dyDescent="0.2">
      <c r="A18" s="39">
        <v>54104</v>
      </c>
      <c r="B18" s="38" t="s">
        <v>26</v>
      </c>
      <c r="C18" s="45">
        <v>9</v>
      </c>
      <c r="D18" s="40">
        <v>1200</v>
      </c>
      <c r="E18" s="37"/>
    </row>
    <row r="19" spans="1:6" ht="12" customHeight="1" x14ac:dyDescent="0.2">
      <c r="A19" s="39">
        <v>54105</v>
      </c>
      <c r="B19" s="38" t="s">
        <v>14</v>
      </c>
      <c r="C19" s="45">
        <v>9</v>
      </c>
      <c r="D19" s="40">
        <v>190</v>
      </c>
      <c r="E19" s="37"/>
    </row>
    <row r="20" spans="1:6" ht="12" customHeight="1" x14ac:dyDescent="0.2">
      <c r="A20" s="39">
        <v>54107</v>
      </c>
      <c r="B20" s="38" t="s">
        <v>27</v>
      </c>
      <c r="C20" s="45">
        <v>9</v>
      </c>
      <c r="D20" s="40">
        <v>450</v>
      </c>
      <c r="E20" s="37"/>
    </row>
    <row r="21" spans="1:6" ht="12" customHeight="1" x14ac:dyDescent="0.2">
      <c r="A21" s="39">
        <v>54115</v>
      </c>
      <c r="B21" s="38" t="s">
        <v>131</v>
      </c>
      <c r="C21" s="45">
        <v>9</v>
      </c>
      <c r="D21" s="40">
        <v>33</v>
      </c>
      <c r="E21" s="37"/>
    </row>
    <row r="22" spans="1:6" ht="12" customHeight="1" x14ac:dyDescent="0.2">
      <c r="A22" s="39">
        <v>54199</v>
      </c>
      <c r="B22" s="38" t="s">
        <v>2</v>
      </c>
      <c r="C22" s="45">
        <v>9</v>
      </c>
      <c r="D22" s="40">
        <v>3000</v>
      </c>
      <c r="E22" s="37"/>
    </row>
    <row r="23" spans="1:6" ht="12" customHeight="1" x14ac:dyDescent="0.2">
      <c r="A23" s="39">
        <v>54204</v>
      </c>
      <c r="B23" s="38" t="s">
        <v>28</v>
      </c>
      <c r="C23" s="45">
        <v>9</v>
      </c>
      <c r="D23" s="40">
        <v>35.35</v>
      </c>
      <c r="E23" s="37"/>
    </row>
    <row r="24" spans="1:6" ht="12" customHeight="1" x14ac:dyDescent="0.2">
      <c r="A24" s="39">
        <v>61199</v>
      </c>
      <c r="B24" s="38" t="s">
        <v>35</v>
      </c>
      <c r="C24" s="45">
        <v>9</v>
      </c>
      <c r="D24" s="40">
        <v>1100</v>
      </c>
      <c r="E24" s="37"/>
    </row>
    <row r="25" spans="1:6" ht="15" x14ac:dyDescent="0.25">
      <c r="A25" s="138" t="s">
        <v>62</v>
      </c>
      <c r="B25" s="138"/>
      <c r="C25" s="138"/>
      <c r="D25" s="41">
        <f>SUM(D18:D24)</f>
        <v>6008.35</v>
      </c>
      <c r="F25" s="37"/>
    </row>
    <row r="26" spans="1:6" ht="15" x14ac:dyDescent="0.25">
      <c r="A26" s="34"/>
      <c r="B26" s="114"/>
      <c r="C26" s="34"/>
      <c r="D26" s="42"/>
      <c r="F26" s="37"/>
    </row>
    <row r="27" spans="1:6" ht="15" x14ac:dyDescent="0.25">
      <c r="A27" s="137" t="s">
        <v>39</v>
      </c>
      <c r="B27" s="137"/>
      <c r="C27" s="137"/>
      <c r="D27" s="137"/>
      <c r="F27" s="37"/>
    </row>
    <row r="28" spans="1:6" ht="22.5" x14ac:dyDescent="0.2">
      <c r="A28" s="43" t="s">
        <v>48</v>
      </c>
      <c r="B28" s="36" t="s">
        <v>49</v>
      </c>
      <c r="C28" s="36" t="s">
        <v>1</v>
      </c>
      <c r="D28" s="36" t="s">
        <v>0</v>
      </c>
      <c r="F28" s="44"/>
    </row>
    <row r="29" spans="1:6" x14ac:dyDescent="0.2">
      <c r="A29" s="39">
        <v>54116</v>
      </c>
      <c r="B29" s="38" t="s">
        <v>132</v>
      </c>
      <c r="C29" s="39">
        <v>9</v>
      </c>
      <c r="D29" s="40">
        <v>950</v>
      </c>
      <c r="F29" s="44"/>
    </row>
    <row r="30" spans="1:6" x14ac:dyDescent="0.2">
      <c r="A30" s="39">
        <v>54119</v>
      </c>
      <c r="B30" s="38" t="s">
        <v>54</v>
      </c>
      <c r="C30" s="39">
        <v>9</v>
      </c>
      <c r="D30" s="40">
        <v>35.35</v>
      </c>
      <c r="F30" s="44"/>
    </row>
    <row r="31" spans="1:6" x14ac:dyDescent="0.2">
      <c r="A31" s="39">
        <v>54313</v>
      </c>
      <c r="B31" s="38" t="s">
        <v>11</v>
      </c>
      <c r="C31" s="39">
        <v>9</v>
      </c>
      <c r="D31" s="40">
        <v>1423</v>
      </c>
      <c r="F31" s="44"/>
    </row>
    <row r="32" spans="1:6" x14ac:dyDescent="0.2">
      <c r="A32" s="39">
        <v>54599</v>
      </c>
      <c r="B32" s="38" t="s">
        <v>133</v>
      </c>
      <c r="C32" s="39">
        <v>9</v>
      </c>
      <c r="D32" s="40">
        <v>3600</v>
      </c>
      <c r="F32" s="44"/>
    </row>
    <row r="33" spans="1:6" ht="15" x14ac:dyDescent="0.25">
      <c r="A33" s="147" t="s">
        <v>50</v>
      </c>
      <c r="B33" s="148"/>
      <c r="C33" s="148"/>
      <c r="D33" s="41">
        <f>SUM(D29:D32)</f>
        <v>6008.35</v>
      </c>
      <c r="F33" s="37"/>
    </row>
    <row r="34" spans="1:6" ht="34.5" customHeight="1" x14ac:dyDescent="0.25">
      <c r="A34" s="46"/>
      <c r="B34" s="46"/>
      <c r="F34" s="37"/>
    </row>
    <row r="35" spans="1:6" ht="15" x14ac:dyDescent="0.2">
      <c r="A35" s="132" t="s">
        <v>40</v>
      </c>
      <c r="B35" s="132"/>
      <c r="C35" s="132"/>
      <c r="D35" s="132"/>
    </row>
    <row r="36" spans="1:6" ht="52.5" customHeight="1" x14ac:dyDescent="0.2">
      <c r="A36" s="113"/>
      <c r="B36" s="113"/>
      <c r="C36" s="113"/>
      <c r="D36" s="113"/>
    </row>
    <row r="37" spans="1:6" ht="18.75" x14ac:dyDescent="0.3">
      <c r="A37" s="47"/>
      <c r="B37" s="48"/>
      <c r="C37" s="48"/>
      <c r="D37" s="48"/>
    </row>
    <row r="38" spans="1:6" ht="18" x14ac:dyDescent="0.25">
      <c r="A38" s="49"/>
      <c r="B38" s="50"/>
      <c r="C38" s="50"/>
      <c r="D38" s="50"/>
    </row>
    <row r="39" spans="1:6" ht="18" x14ac:dyDescent="0.25">
      <c r="A39" s="49"/>
      <c r="B39" s="50"/>
      <c r="C39" s="50"/>
      <c r="D39" s="50"/>
    </row>
    <row r="40" spans="1:6" ht="18" x14ac:dyDescent="0.25">
      <c r="A40" s="49"/>
      <c r="B40" s="50"/>
      <c r="C40" s="50"/>
      <c r="D40" s="50"/>
    </row>
    <row r="41" spans="1:6" ht="18" x14ac:dyDescent="0.25">
      <c r="A41" s="46"/>
      <c r="B41" s="46"/>
    </row>
    <row r="42" spans="1:6" x14ac:dyDescent="0.2">
      <c r="A42" s="44"/>
      <c r="B42" s="51"/>
      <c r="C42" s="133"/>
      <c r="D42" s="133"/>
    </row>
    <row r="43" spans="1:6" s="53" customFormat="1" x14ac:dyDescent="0.2">
      <c r="A43" s="44"/>
      <c r="B43" s="51"/>
      <c r="C43" s="52"/>
      <c r="D43" s="52"/>
    </row>
    <row r="44" spans="1:6" s="53" customFormat="1" x14ac:dyDescent="0.2">
      <c r="A44" s="44"/>
      <c r="B44" s="44"/>
      <c r="C44" s="52"/>
      <c r="D44" s="52"/>
    </row>
    <row r="45" spans="1:6" s="53" customFormat="1" ht="12" x14ac:dyDescent="0.2">
      <c r="A45" s="54"/>
      <c r="B45" s="55"/>
      <c r="C45" s="52"/>
      <c r="D45" s="52"/>
    </row>
    <row r="46" spans="1:6" s="53" customFormat="1" ht="12" x14ac:dyDescent="0.2">
      <c r="A46" s="54"/>
      <c r="B46" s="55"/>
      <c r="C46" s="52"/>
      <c r="D46" s="52"/>
    </row>
    <row r="47" spans="1:6" x14ac:dyDescent="0.2">
      <c r="A47" s="56"/>
      <c r="B47" s="57"/>
      <c r="C47" s="58"/>
      <c r="D47" s="52"/>
    </row>
    <row r="48" spans="1:6" x14ac:dyDescent="0.2">
      <c r="A48" s="54"/>
      <c r="B48" s="57"/>
      <c r="C48" s="58"/>
      <c r="D48" s="52"/>
    </row>
    <row r="49" spans="1:4" x14ac:dyDescent="0.2">
      <c r="A49" s="44"/>
      <c r="B49" s="44"/>
      <c r="C49" s="52"/>
      <c r="D49" s="52"/>
    </row>
    <row r="50" spans="1:4" x14ac:dyDescent="0.2">
      <c r="C50" s="32"/>
      <c r="D50" s="32"/>
    </row>
    <row r="51" spans="1:4" x14ac:dyDescent="0.2">
      <c r="C51" s="32"/>
      <c r="D51" s="32"/>
    </row>
    <row r="52" spans="1:4" x14ac:dyDescent="0.2">
      <c r="C52" s="59"/>
      <c r="D52" s="60"/>
    </row>
    <row r="53" spans="1:4" x14ac:dyDescent="0.2">
      <c r="C53" s="59"/>
      <c r="D53" s="60"/>
    </row>
    <row r="54" spans="1:4" x14ac:dyDescent="0.2">
      <c r="C54" s="32"/>
      <c r="D54" s="32"/>
    </row>
    <row r="60" spans="1:4" x14ac:dyDescent="0.2">
      <c r="C60" s="61"/>
      <c r="D60" s="61"/>
    </row>
    <row r="61" spans="1:4" x14ac:dyDescent="0.2">
      <c r="B61" s="61"/>
      <c r="C61" s="61"/>
      <c r="D61" s="61"/>
    </row>
    <row r="62" spans="1:4" x14ac:dyDescent="0.2">
      <c r="B62" s="61"/>
      <c r="C62" s="61"/>
      <c r="D62" s="61"/>
    </row>
    <row r="63" spans="1:4" x14ac:dyDescent="0.2">
      <c r="B63" s="61"/>
      <c r="C63" s="32"/>
      <c r="D63" s="32"/>
    </row>
    <row r="64" spans="1:4" x14ac:dyDescent="0.2">
      <c r="B64" s="32"/>
    </row>
  </sheetData>
  <mergeCells count="14">
    <mergeCell ref="A35:D35"/>
    <mergeCell ref="C42:D42"/>
    <mergeCell ref="A12:D12"/>
    <mergeCell ref="A14:D14"/>
    <mergeCell ref="A16:D16"/>
    <mergeCell ref="A25:C25"/>
    <mergeCell ref="A27:D27"/>
    <mergeCell ref="A33:C33"/>
    <mergeCell ref="A11:D11"/>
    <mergeCell ref="A6:D6"/>
    <mergeCell ref="A7:D7"/>
    <mergeCell ref="A8:D8"/>
    <mergeCell ref="A9:D9"/>
    <mergeCell ref="A10:D10"/>
  </mergeCells>
  <pageMargins left="0.91" right="0.47" top="0.81" bottom="0.3" header="0" footer="0"/>
  <pageSetup scale="90" orientation="portrait" r:id="rId1"/>
  <headerFooter alignWithMargins="0"/>
  <rowBreaks count="1" manualBreakCount="1">
    <brk id="4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16</vt:i4>
      </vt:variant>
    </vt:vector>
  </HeadingPairs>
  <TitlesOfParts>
    <vt:vector size="31" baseType="lpstr">
      <vt:lpstr>M15-REF-5-2017</vt:lpstr>
      <vt:lpstr>M16-REP-11-17</vt:lpstr>
      <vt:lpstr>M17-REP-12-17</vt:lpstr>
      <vt:lpstr>M18-REP-13-17</vt:lpstr>
      <vt:lpstr>M19-REP-14-17</vt:lpstr>
      <vt:lpstr>M20-REP15-17</vt:lpstr>
      <vt:lpstr>M21-REP-16-17</vt:lpstr>
      <vt:lpstr>M22-REP-17-17</vt:lpstr>
      <vt:lpstr>M23-REP-18-17</vt:lpstr>
      <vt:lpstr>M24-REP-19-17</vt:lpstr>
      <vt:lpstr>M25-REP-20-17</vt:lpstr>
      <vt:lpstr>M26-REF-6-2017</vt:lpstr>
      <vt:lpstr>M27-REP-21-17</vt:lpstr>
      <vt:lpstr>M28-REP-22-17</vt:lpstr>
      <vt:lpstr>M29-REP-23-17</vt:lpstr>
      <vt:lpstr>'M15-REF-5-2017'!Área_de_impresión</vt:lpstr>
      <vt:lpstr>'M16-REP-11-17'!Área_de_impresión</vt:lpstr>
      <vt:lpstr>'M17-REP-12-17'!Área_de_impresión</vt:lpstr>
      <vt:lpstr>'M18-REP-13-17'!Área_de_impresión</vt:lpstr>
      <vt:lpstr>'M19-REP-14-17'!Área_de_impresión</vt:lpstr>
      <vt:lpstr>'M20-REP15-17'!Área_de_impresión</vt:lpstr>
      <vt:lpstr>'M21-REP-16-17'!Área_de_impresión</vt:lpstr>
      <vt:lpstr>'M22-REP-17-17'!Área_de_impresión</vt:lpstr>
      <vt:lpstr>'M23-REP-18-17'!Área_de_impresión</vt:lpstr>
      <vt:lpstr>'M24-REP-19-17'!Área_de_impresión</vt:lpstr>
      <vt:lpstr>'M25-REP-20-17'!Área_de_impresión</vt:lpstr>
      <vt:lpstr>'M26-REF-6-2017'!Área_de_impresión</vt:lpstr>
      <vt:lpstr>'M27-REP-21-17'!Área_de_impresión</vt:lpstr>
      <vt:lpstr>'M28-REP-22-17'!Área_de_impresión</vt:lpstr>
      <vt:lpstr>'M29-REP-23-17'!Área_de_impresión</vt:lpstr>
      <vt:lpstr>'M15-REF-5-2017'!Títulos_a_imprimir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Usuariogto</dc:creator>
  <cp:lastModifiedBy>Oscar Machado Cruz</cp:lastModifiedBy>
  <cp:lastPrinted>2018-05-25T22:26:21Z</cp:lastPrinted>
  <dcterms:created xsi:type="dcterms:W3CDTF">2010-02-15T20:35:39Z</dcterms:created>
  <dcterms:modified xsi:type="dcterms:W3CDTF">2018-06-18T16:55:30Z</dcterms:modified>
</cp:coreProperties>
</file>