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Ïnformacion Oficiosa DNBAP (Oct - Dic 2021)\"/>
    </mc:Choice>
  </mc:AlternateContent>
  <xr:revisionPtr revIDLastSave="0" documentId="8_{C966766A-34F0-4166-9684-892D22897353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POB. ATENDIDA AGN 1° T. 2021" sheetId="1" r:id="rId1"/>
    <sheet name="POB. ATENDIDA AGN 2° T. 2021" sheetId="2" r:id="rId2"/>
    <sheet name="POB. ATENDIDA AGN 3° T. 2021" sheetId="3" r:id="rId3"/>
    <sheet name="POB. ATENDIDA AGN 4° T. 2021" sheetId="4" r:id="rId4"/>
    <sheet name="Hoja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04" i="4" l="1"/>
  <c r="AQ104" i="4" s="1"/>
  <c r="AN104" i="4"/>
  <c r="X104" i="4"/>
  <c r="Z104" i="4" s="1"/>
  <c r="I104" i="4"/>
  <c r="H104" i="4"/>
  <c r="G104" i="4"/>
  <c r="F104" i="4"/>
  <c r="AP103" i="4"/>
  <c r="AO103" i="4"/>
  <c r="AQ103" i="4" s="1"/>
  <c r="Z103" i="4"/>
  <c r="Y103" i="4"/>
  <c r="X103" i="4"/>
  <c r="H103" i="4"/>
  <c r="G103" i="4"/>
  <c r="I103" i="4" s="1"/>
  <c r="AP102" i="4"/>
  <c r="AP105" i="4" s="1"/>
  <c r="AO102" i="4"/>
  <c r="AO105" i="4" s="1"/>
  <c r="Z102" i="4"/>
  <c r="Y102" i="4"/>
  <c r="X102" i="4"/>
  <c r="H102" i="4"/>
  <c r="H105" i="4" s="1"/>
  <c r="G102" i="4"/>
  <c r="G105" i="4" s="1"/>
  <c r="I105" i="4" s="1"/>
  <c r="Y101" i="4"/>
  <c r="Y104" i="4" s="1"/>
  <c r="X101" i="4"/>
  <c r="Z101" i="4" s="1"/>
  <c r="Y100" i="4"/>
  <c r="X100" i="4"/>
  <c r="Z100" i="4" s="1"/>
  <c r="Y99" i="4"/>
  <c r="X99" i="4"/>
  <c r="Z99" i="4" s="1"/>
  <c r="K16" i="4"/>
  <c r="J16" i="4"/>
  <c r="I16" i="4"/>
  <c r="G16" i="4"/>
  <c r="F16" i="4"/>
  <c r="D16" i="4"/>
  <c r="C16" i="4"/>
  <c r="AB15" i="4"/>
  <c r="AA15" i="4"/>
  <c r="Z15" i="4"/>
  <c r="Y15" i="4"/>
  <c r="X15" i="4"/>
  <c r="W15" i="4"/>
  <c r="U15" i="4"/>
  <c r="T15" i="4"/>
  <c r="E15" i="4"/>
  <c r="V14" i="4"/>
  <c r="E14" i="4"/>
  <c r="AS13" i="4"/>
  <c r="AR13" i="4"/>
  <c r="AQ13" i="4"/>
  <c r="AP13" i="4"/>
  <c r="AO13" i="4"/>
  <c r="AN13" i="4"/>
  <c r="AL13" i="4"/>
  <c r="AK13" i="4"/>
  <c r="V13" i="4"/>
  <c r="E13" i="4"/>
  <c r="AM12" i="4"/>
  <c r="V12" i="4"/>
  <c r="E12" i="4"/>
  <c r="AM11" i="4"/>
  <c r="V11" i="4"/>
  <c r="E11" i="4"/>
  <c r="AM10" i="4"/>
  <c r="V10" i="4"/>
  <c r="E10" i="4"/>
  <c r="AM9" i="4"/>
  <c r="V9" i="4"/>
  <c r="E9" i="4"/>
  <c r="AM8" i="4"/>
  <c r="V8" i="4"/>
  <c r="E8" i="4"/>
  <c r="AM7" i="4"/>
  <c r="AM13" i="4" s="1"/>
  <c r="V7" i="4"/>
  <c r="V15" i="4" s="1"/>
  <c r="E7" i="4"/>
  <c r="E16" i="4" s="1"/>
  <c r="AQ102" i="4" l="1"/>
  <c r="AQ105" i="4" s="1"/>
  <c r="I102" i="4"/>
</calcChain>
</file>

<file path=xl/sharedStrings.xml><?xml version="1.0" encoding="utf-8"?>
<sst xmlns="http://schemas.openxmlformats.org/spreadsheetml/2006/main" count="175" uniqueCount="81">
  <si>
    <t>Ministerio de Cultura</t>
  </si>
  <si>
    <t>Dirección Nacional de Bibliotecas, Archivo y Publicaciones</t>
  </si>
  <si>
    <t xml:space="preserve">Estadísticas de atención a público </t>
  </si>
  <si>
    <t>Archivo General de la Nación (AGN)</t>
  </si>
  <si>
    <t>Tabla 1</t>
  </si>
  <si>
    <t>Personas atendidas en Sala de Consulta del Archivo General de la Nación</t>
  </si>
  <si>
    <r>
      <rPr>
        <b/>
        <sz val="11"/>
        <color theme="1"/>
        <rFont val="Calibri"/>
        <charset val="134"/>
      </rPr>
      <t>Periodo:</t>
    </r>
    <r>
      <rPr>
        <sz val="11"/>
        <color theme="1"/>
        <rFont val="Calibri"/>
        <charset val="134"/>
      </rPr>
      <t xml:space="preserve"> Enero-Marzo de 2021</t>
    </r>
  </si>
  <si>
    <t>USUARIOS/MES</t>
  </si>
  <si>
    <t>ENERO</t>
  </si>
  <si>
    <t>FEBRERO</t>
  </si>
  <si>
    <t>MARZO</t>
  </si>
  <si>
    <t>MUJERES</t>
  </si>
  <si>
    <t>HOMBRES</t>
  </si>
  <si>
    <t xml:space="preserve">                     </t>
  </si>
  <si>
    <r>
      <rPr>
        <b/>
        <sz val="11"/>
        <color theme="1"/>
        <rFont val="Calibri"/>
        <charset val="134"/>
      </rPr>
      <t xml:space="preserve">Fuente: </t>
    </r>
    <r>
      <rPr>
        <sz val="11"/>
        <color theme="1"/>
        <rFont val="Calibri"/>
        <charset val="134"/>
      </rPr>
      <t>Encagado de Sala de Consulta del AGN</t>
    </r>
  </si>
  <si>
    <r>
      <rPr>
        <b/>
        <sz val="11"/>
        <color theme="1"/>
        <rFont val="Calibri"/>
        <charset val="134"/>
      </rPr>
      <t>Periodo:</t>
    </r>
    <r>
      <rPr>
        <sz val="11"/>
        <color theme="1"/>
        <rFont val="Calibri"/>
        <charset val="134"/>
      </rPr>
      <t xml:space="preserve"> Abril-Junio de 2021</t>
    </r>
  </si>
  <si>
    <t>ABRIL</t>
  </si>
  <si>
    <t>MAYO</t>
  </si>
  <si>
    <t>JUNIO</t>
  </si>
  <si>
    <t>Grafica 1</t>
  </si>
  <si>
    <t>Periodo: Julio-Agosto de 2021</t>
  </si>
  <si>
    <t>JULIO</t>
  </si>
  <si>
    <t>AGOSTO</t>
  </si>
  <si>
    <t>SEPTIEMBRE</t>
  </si>
  <si>
    <t>..</t>
  </si>
  <si>
    <t>Fuente: Encagado de Sala de Consulta del AGN</t>
  </si>
  <si>
    <t>Archivo General de la Nación</t>
  </si>
  <si>
    <t>POBLACIÓN ATENDIDA EN SALA DE CONSULTA POR FONDO DOCUMENTAL</t>
  </si>
  <si>
    <t>MES: OCTUBRE 2021</t>
  </si>
  <si>
    <t>MES: NOVIEMBRE 2021</t>
  </si>
  <si>
    <t>MES: DICIEMBRE 2021</t>
  </si>
  <si>
    <t>FONDO DOCUMENTAL</t>
  </si>
  <si>
    <t>POBLACIÓN ATENDIDA</t>
  </si>
  <si>
    <r>
      <rPr>
        <b/>
        <sz val="9"/>
        <color theme="1"/>
        <rFont val="Calibri"/>
        <charset val="134"/>
      </rPr>
      <t>N° DE CONSULTAS REALIZADAS POR FONDO</t>
    </r>
    <r>
      <rPr>
        <b/>
        <sz val="9"/>
        <color rgb="FFFF0000"/>
        <rFont val="Calibri"/>
        <charset val="134"/>
      </rPr>
      <t>*</t>
    </r>
  </si>
  <si>
    <t xml:space="preserve">FRECUENCIA DEL MISMO USUARIO </t>
  </si>
  <si>
    <t>USUARIOS EXTRANJEROS</t>
  </si>
  <si>
    <t>RANGO DE EDADES</t>
  </si>
  <si>
    <t>PROCEDENCIA</t>
  </si>
  <si>
    <t>M</t>
  </si>
  <si>
    <t>F</t>
  </si>
  <si>
    <t>Total</t>
  </si>
  <si>
    <t>18-24 AÑOS</t>
  </si>
  <si>
    <t>25-59 AÑOS</t>
  </si>
  <si>
    <t>60 AÑOS O MÁS</t>
  </si>
  <si>
    <t>DEPTO. DE EL SALVADOR /EXTRANJEROS</t>
  </si>
  <si>
    <t>Alberto Masferrer</t>
  </si>
  <si>
    <t xml:space="preserve">San Salvador </t>
  </si>
  <si>
    <t xml:space="preserve">Obras Públicas </t>
  </si>
  <si>
    <t xml:space="preserve">MINED </t>
  </si>
  <si>
    <t>San Salvador</t>
  </si>
  <si>
    <t xml:space="preserve">Biblioteca </t>
  </si>
  <si>
    <t>La Libertad, S.S</t>
  </si>
  <si>
    <t xml:space="preserve">Gobernación </t>
  </si>
  <si>
    <t>Extranjero</t>
  </si>
  <si>
    <t xml:space="preserve">San Salvador, La Paz, Ahuachapán </t>
  </si>
  <si>
    <t xml:space="preserve">Usulután </t>
  </si>
  <si>
    <t>Municipalidades</t>
  </si>
  <si>
    <t xml:space="preserve">Santa Ana </t>
  </si>
  <si>
    <t>CNR</t>
  </si>
  <si>
    <t>Tierra</t>
  </si>
  <si>
    <t xml:space="preserve">San Miguel </t>
  </si>
  <si>
    <t xml:space="preserve">Planificación </t>
  </si>
  <si>
    <t xml:space="preserve">San Salvador, La Libertad </t>
  </si>
  <si>
    <t xml:space="preserve">Colonia </t>
  </si>
  <si>
    <t>Ministerio de Hacienda</t>
  </si>
  <si>
    <t xml:space="preserve">Federación </t>
  </si>
  <si>
    <t xml:space="preserve">Judicial </t>
  </si>
  <si>
    <t>Centros Penales</t>
  </si>
  <si>
    <t>Alemania</t>
  </si>
  <si>
    <t xml:space="preserve">La Libertad </t>
  </si>
  <si>
    <t>TOTALES</t>
  </si>
  <si>
    <t>Arzobispado</t>
  </si>
  <si>
    <t xml:space="preserve">Chalatenango </t>
  </si>
  <si>
    <t>Min. de Obras Públicas</t>
  </si>
  <si>
    <r>
      <rPr>
        <b/>
        <sz val="11"/>
        <color theme="1"/>
        <rFont val="Calibri"/>
        <charset val="134"/>
      </rPr>
      <t>Fuente</t>
    </r>
    <r>
      <rPr>
        <sz val="11"/>
        <color theme="1"/>
        <rFont val="Calibri"/>
        <charset val="134"/>
      </rPr>
      <t>: Sala de Consulta AGN</t>
    </r>
  </si>
  <si>
    <r>
      <rPr>
        <sz val="11"/>
        <color rgb="FFFF0000"/>
        <rFont val="Calibri"/>
        <charset val="134"/>
      </rPr>
      <t>*</t>
    </r>
    <r>
      <rPr>
        <sz val="11"/>
        <color theme="1"/>
        <rFont val="Calibri"/>
        <charset val="134"/>
      </rPr>
      <t xml:space="preserve"> Número de temáticas/documentos consultados por la población atendida en cada Fondo Documental.</t>
    </r>
  </si>
  <si>
    <t>DEPARTAMENTO</t>
  </si>
  <si>
    <t>Lugar de procedencia</t>
  </si>
  <si>
    <t>San Salvador, La Paz, Ahuachapán, La Libertad</t>
  </si>
  <si>
    <t>Usulután</t>
  </si>
  <si>
    <t>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</si>
</sst>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11"/>
      <color theme="1"/>
      <name val="Baskerville Old Face"/>
      <charset val="134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9"/>
      <color theme="1"/>
      <name val="Calibri"/>
      <charset val="134"/>
    </font>
    <font>
      <b/>
      <sz val="9"/>
      <color rgb="FFFF000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1" fillId="0" borderId="0"/>
  </cellStyleXfs>
  <cellXfs count="20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2" borderId="1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/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2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3" fillId="2" borderId="33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8" fillId="0" borderId="0" xfId="0" applyFont="1" applyBorder="1" applyAlignment="1"/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2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0" fillId="0" borderId="35" xfId="0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5" fillId="0" borderId="46" xfId="0" applyFont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35" xfId="0" applyBorder="1"/>
    <xf numFmtId="0" fontId="0" fillId="0" borderId="37" xfId="0" applyBorder="1"/>
    <xf numFmtId="0" fontId="5" fillId="0" borderId="10" xfId="0" applyFont="1" applyBorder="1" applyAlignment="1">
      <alignment horizontal="left" vertical="center"/>
    </xf>
    <xf numFmtId="0" fontId="0" fillId="0" borderId="39" xfId="0" applyBorder="1"/>
    <xf numFmtId="0" fontId="0" fillId="0" borderId="26" xfId="0" applyBorder="1"/>
    <xf numFmtId="0" fontId="0" fillId="0" borderId="24" xfId="0" applyBorder="1"/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2" xfId="0" applyBorder="1"/>
    <xf numFmtId="0" fontId="0" fillId="0" borderId="10" xfId="0" applyBorder="1" applyAlignment="1">
      <alignment horizontal="center" vertical="center"/>
    </xf>
    <xf numFmtId="0" fontId="0" fillId="0" borderId="5" xfId="0" applyBorder="1"/>
    <xf numFmtId="0" fontId="0" fillId="0" borderId="20" xfId="0" applyBorder="1" applyAlignment="1">
      <alignment horizontal="center" vertical="center"/>
    </xf>
    <xf numFmtId="0" fontId="0" fillId="0" borderId="48" xfId="0" applyBorder="1"/>
    <xf numFmtId="0" fontId="2" fillId="0" borderId="4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/>
    <xf numFmtId="0" fontId="0" fillId="0" borderId="55" xfId="0" applyBorder="1"/>
    <xf numFmtId="0" fontId="2" fillId="0" borderId="6" xfId="0" applyFont="1" applyBorder="1"/>
    <xf numFmtId="0" fontId="0" fillId="0" borderId="7" xfId="0" applyBorder="1"/>
    <xf numFmtId="0" fontId="2" fillId="0" borderId="9" xfId="0" applyFont="1" applyBorder="1"/>
    <xf numFmtId="0" fontId="0" fillId="0" borderId="44" xfId="0" applyBorder="1"/>
    <xf numFmtId="0" fontId="0" fillId="0" borderId="45" xfId="0" applyBorder="1"/>
    <xf numFmtId="0" fontId="2" fillId="0" borderId="13" xfId="0" applyFont="1" applyBorder="1"/>
    <xf numFmtId="0" fontId="0" fillId="0" borderId="56" xfId="0" applyBorder="1"/>
    <xf numFmtId="0" fontId="0" fillId="0" borderId="57" xfId="0" applyBorder="1"/>
    <xf numFmtId="0" fontId="2" fillId="0" borderId="17" xfId="0" applyFont="1" applyBorder="1"/>
    <xf numFmtId="0" fontId="0" fillId="0" borderId="0" xfId="0" applyFont="1" applyFill="1" applyAlignment="1">
      <alignment vertical="center"/>
    </xf>
    <xf numFmtId="0" fontId="0" fillId="0" borderId="58" xfId="0" applyBorder="1" applyAlignment="1">
      <alignment horizontal="center" vertical="top" wrapText="1"/>
    </xf>
    <xf numFmtId="0" fontId="0" fillId="0" borderId="59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6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11" fillId="0" borderId="0" xfId="1"/>
    <xf numFmtId="0" fontId="11" fillId="0" borderId="0" xfId="1" applyFont="1" applyFill="1" applyAlignment="1">
      <alignment vertical="center"/>
    </xf>
    <xf numFmtId="0" fontId="11" fillId="0" borderId="0" xfId="1" applyAlignment="1">
      <alignment horizontal="center"/>
    </xf>
    <xf numFmtId="0" fontId="11" fillId="0" borderId="58" xfId="1" applyBorder="1" applyAlignment="1">
      <alignment horizontal="center" vertical="top" wrapText="1"/>
    </xf>
    <xf numFmtId="0" fontId="11" fillId="0" borderId="59" xfId="1" applyBorder="1" applyAlignment="1">
      <alignment horizontal="center" vertical="top" wrapText="1"/>
    </xf>
    <xf numFmtId="0" fontId="11" fillId="0" borderId="60" xfId="1" applyBorder="1" applyAlignment="1">
      <alignment horizontal="center" vertical="top" wrapText="1"/>
    </xf>
    <xf numFmtId="0" fontId="11" fillId="0" borderId="61" xfId="1" applyBorder="1" applyAlignment="1">
      <alignment horizontal="center" vertical="top" wrapText="1"/>
    </xf>
    <xf numFmtId="0" fontId="2" fillId="0" borderId="0" xfId="1" applyFont="1"/>
    <xf numFmtId="0" fontId="11" fillId="0" borderId="20" xfId="1" applyBorder="1" applyAlignment="1">
      <alignment horizontal="center" vertical="top" wrapText="1"/>
    </xf>
    <xf numFmtId="0" fontId="11" fillId="0" borderId="0" xfId="1" applyBorder="1" applyAlignment="1">
      <alignment horizontal="center" vertical="top" wrapText="1"/>
    </xf>
    <xf numFmtId="0" fontId="11" fillId="0" borderId="17" xfId="1" applyBorder="1" applyAlignment="1">
      <alignment horizontal="center" vertical="top" wrapText="1"/>
    </xf>
    <xf numFmtId="0" fontId="1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 sz="1200"/>
              <a:t>Usuarios</a:t>
            </a:r>
            <a:r>
              <a:rPr lang="es-SV" sz="1200" baseline="0"/>
              <a:t> atendidos en el AGN de enero a marzo 2021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4488407699037593E-2"/>
          <c:y val="0.13186380390975699"/>
          <c:w val="0.88828828914424096"/>
          <c:h val="0.71776171421195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'POB. ATENDIDA AGN 1° T. 2021'!$B$15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chemeClr val="accent1">
                  <a:alpha val="35000"/>
                </a:schemeClr>
              </a:outerShdw>
            </a:effectLst>
          </c:spPr>
          <c:invertIfNegative val="0"/>
          <c:cat>
            <c:strRef>
              <c:f>'POB. ATENDIDA AGN 2° T. 2021'!$C$14:$F$14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'POB. ATENDIDA AGN 1° T. 2021'!$C$15:$E$15</c:f>
              <c:numCache>
                <c:formatCode>General</c:formatCode>
                <c:ptCount val="3"/>
                <c:pt idx="0">
                  <c:v>11</c:v>
                </c:pt>
                <c:pt idx="1">
                  <c:v>14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F-420D-A63C-01231BF19EC7}"/>
            </c:ext>
          </c:extLst>
        </c:ser>
        <c:ser>
          <c:idx val="1"/>
          <c:order val="1"/>
          <c:tx>
            <c:strRef>
              <c:f>'POB. ATENDIDA AGN 1° T. 2021'!$B$16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chemeClr val="accent2">
                  <a:alpha val="35000"/>
                </a:schemeClr>
              </a:outerShdw>
            </a:effectLst>
          </c:spPr>
          <c:invertIfNegative val="0"/>
          <c:cat>
            <c:strRef>
              <c:f>'POB. ATENDIDA AGN 2° T. 2021'!$C$14:$F$14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'POB. ATENDIDA AGN 1° T. 2021'!$C$16:$E$16</c:f>
              <c:numCache>
                <c:formatCode>General</c:formatCode>
                <c:ptCount val="3"/>
                <c:pt idx="0">
                  <c:v>15</c:v>
                </c:pt>
                <c:pt idx="1">
                  <c:v>24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F-420D-A63C-01231BF19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4531968"/>
        <c:axId val="69222400"/>
      </c:barChart>
      <c:catAx>
        <c:axId val="54531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9222400"/>
        <c:crosses val="autoZero"/>
        <c:auto val="1"/>
        <c:lblAlgn val="ctr"/>
        <c:lblOffset val="100"/>
        <c:tickMarkSkip val="1"/>
        <c:noMultiLvlLbl val="0"/>
      </c:catAx>
      <c:valAx>
        <c:axId val="692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5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300" b="1"/>
              <a:t>GRÁFICO 3. POBLACIÓN ATENDIDA POR FONDO DOCUMENTAL EN SALA DE CONSULTA AGN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3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Masculino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2021'!$B$7:$B$15</c:f>
              <c:strCache>
                <c:ptCount val="9"/>
                <c:pt idx="0">
                  <c:v>Alberto Masferrer</c:v>
                </c:pt>
                <c:pt idx="1">
                  <c:v>Biblioteca </c:v>
                </c:pt>
                <c:pt idx="2">
                  <c:v>MINED </c:v>
                </c:pt>
                <c:pt idx="3">
                  <c:v>CNR</c:v>
                </c:pt>
                <c:pt idx="4">
                  <c:v>Gobernación </c:v>
                </c:pt>
                <c:pt idx="5">
                  <c:v>Municipalidades</c:v>
                </c:pt>
                <c:pt idx="6">
                  <c:v>Centros Penales</c:v>
                </c:pt>
                <c:pt idx="7">
                  <c:v>Arzobispado</c:v>
                </c:pt>
                <c:pt idx="8">
                  <c:v>Min. de Obras Públicas</c:v>
                </c:pt>
              </c:strCache>
            </c:strRef>
          </c:cat>
          <c:val>
            <c:numRef>
              <c:f>'POB. ATENDIDA AGN 4° T. 2021'!$C$7:$C$15</c:f>
              <c:numCache>
                <c:formatCode>General</c:formatCode>
                <c:ptCount val="9"/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6-4D81-B406-E1CD16BB7C3E}"/>
            </c:ext>
          </c:extLst>
        </c:ser>
        <c:ser>
          <c:idx val="1"/>
          <c:order val="1"/>
          <c:tx>
            <c:v>Femenino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2021'!$B$7:$B$15</c:f>
              <c:strCache>
                <c:ptCount val="9"/>
                <c:pt idx="0">
                  <c:v>Alberto Masferrer</c:v>
                </c:pt>
                <c:pt idx="1">
                  <c:v>Biblioteca </c:v>
                </c:pt>
                <c:pt idx="2">
                  <c:v>MINED </c:v>
                </c:pt>
                <c:pt idx="3">
                  <c:v>CNR</c:v>
                </c:pt>
                <c:pt idx="4">
                  <c:v>Gobernación </c:v>
                </c:pt>
                <c:pt idx="5">
                  <c:v>Municipalidades</c:v>
                </c:pt>
                <c:pt idx="6">
                  <c:v>Centros Penales</c:v>
                </c:pt>
                <c:pt idx="7">
                  <c:v>Arzobispado</c:v>
                </c:pt>
                <c:pt idx="8">
                  <c:v>Min. de Obras Públicas</c:v>
                </c:pt>
              </c:strCache>
            </c:strRef>
          </c:cat>
          <c:val>
            <c:numRef>
              <c:f>'POB. ATENDIDA AGN 4° T. 2021'!$D$7:$D$15</c:f>
              <c:numCache>
                <c:formatCode>General</c:formatCode>
                <c:ptCount val="9"/>
                <c:pt idx="0">
                  <c:v>1</c:v>
                </c:pt>
                <c:pt idx="1">
                  <c:v>8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6-4D81-B406-E1CD16BB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613769941225901"/>
              <c:y val="0.863771484318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N°</a:t>
                </a:r>
                <a:r>
                  <a:rPr lang="en-US" baseline="0"/>
                  <a:t> </a:t>
                </a:r>
                <a:r>
                  <a:rPr lang="en-US"/>
                  <a:t>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GRÁFICO 4. POBLACIÓN ATENDIDA POR LUGAR DE PROCEDENCIA EN SALA DE CONSULTA AGN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chemeClr val="accent2">
                    <a:alpha val="38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31-4296-86DC-EDEF728079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chemeClr val="accent4">
                    <a:alpha val="38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31-4296-86DC-EDEF728079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chemeClr val="accent6">
                    <a:alpha val="38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31-4296-86DC-EDEF7280795C}"/>
              </c:ext>
            </c:extLst>
          </c:dPt>
          <c:dLbls>
            <c:dLbl>
              <c:idx val="0"/>
              <c:layout>
                <c:manualLayout>
                  <c:x val="0.237237237237237"/>
                  <c:y val="0.11023622047244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1-4296-86DC-EDEF7280795C}"/>
                </c:ext>
              </c:extLst>
            </c:dLbl>
            <c:dLbl>
              <c:idx val="1"/>
              <c:layout>
                <c:manualLayout>
                  <c:x val="-1.08575350182929E-2"/>
                  <c:y val="1.71705799218535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1-4296-86DC-EDEF7280795C}"/>
                </c:ext>
              </c:extLst>
            </c:dLbl>
            <c:dLbl>
              <c:idx val="2"/>
              <c:layout>
                <c:manualLayout>
                  <c:x val="2.1653616345695102E-2"/>
                  <c:y val="2.75729190736033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1-4296-86DC-EDEF72807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'POB. ATENDIDA AGN 4° T. 2021'!$F$102:$F$104</c:f>
              <c:strCache>
                <c:ptCount val="3"/>
                <c:pt idx="0">
                  <c:v>San Salvador, La Paz, Ahuachapán, La Libertad</c:v>
                </c:pt>
                <c:pt idx="1">
                  <c:v>Usulután</c:v>
                </c:pt>
                <c:pt idx="2">
                  <c:v>Alemania</c:v>
                </c:pt>
              </c:strCache>
            </c:strRef>
          </c:cat>
          <c:val>
            <c:numRef>
              <c:f>'POB. ATENDIDA AGN 4° T. 2021'!$I$102:$I$104</c:f>
              <c:numCache>
                <c:formatCode>General</c:formatCode>
                <c:ptCount val="3"/>
                <c:pt idx="0">
                  <c:v>31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31-4296-86DC-EDEF7280795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 i="0" baseline="0">
                <a:effectLst/>
              </a:rPr>
              <a:t>GRÁFICO 1. RANGO DE EDADES</a:t>
            </a:r>
            <a:endParaRPr lang="es-SV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4190088528179798E-2"/>
          <c:y val="0.11738678544914601"/>
          <c:w val="0.89783985813780898"/>
          <c:h val="0.81372452051511401"/>
        </c:manualLayout>
      </c:layout>
      <c:barChart>
        <c:barDir val="col"/>
        <c:grouping val="stacked"/>
        <c:varyColors val="0"/>
        <c:ser>
          <c:idx val="0"/>
          <c:order val="0"/>
          <c:tx>
            <c:v>Rango de edades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2021'!$AQ$6:$AS$6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2021'!$AQ$6:$AS$6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3-4779-9268-D1DF2E9CD50C}"/>
            </c:ext>
          </c:extLst>
        </c:ser>
        <c:ser>
          <c:idx val="1"/>
          <c:order val="1"/>
          <c:tx>
            <c:v>N° de personas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2021'!$AQ$6:$AS$6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2021'!$AQ$13:$AS$13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3-4779-9268-D1DF2E9C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110592"/>
        <c:axId val="103113504"/>
      </c:barChart>
      <c:catAx>
        <c:axId val="1031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horzOverflow="overflow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3504"/>
        <c:crosses val="autoZero"/>
        <c:auto val="1"/>
        <c:lblAlgn val="ctr"/>
        <c:lblOffset val="100"/>
        <c:tickMarkSkip val="1"/>
        <c:noMultiLvlLbl val="0"/>
      </c:catAx>
      <c:valAx>
        <c:axId val="1031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N°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0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GRÁFICO</a:t>
            </a:r>
            <a:r>
              <a:rPr lang="es-SV" b="1" baseline="0"/>
              <a:t> 2. </a:t>
            </a:r>
            <a:r>
              <a:rPr lang="es-SV" b="1"/>
              <a:t>NÚMERO DE CONSULTAS REALIZADAS POR FONDO DOCUMENTAL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 consultas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'POB. ATENDIDA AGN 4° T. 2021'!$S$7:$S$14</c:f>
              <c:strCache>
                <c:ptCount val="8"/>
                <c:pt idx="0">
                  <c:v>Obras Públicas </c:v>
                </c:pt>
                <c:pt idx="1">
                  <c:v>Biblioteca </c:v>
                </c:pt>
                <c:pt idx="2">
                  <c:v>MINED </c:v>
                </c:pt>
                <c:pt idx="3">
                  <c:v>Tierra</c:v>
                </c:pt>
                <c:pt idx="4">
                  <c:v>Colonia </c:v>
                </c:pt>
                <c:pt idx="5">
                  <c:v>Federación </c:v>
                </c:pt>
                <c:pt idx="6">
                  <c:v>Gobernación </c:v>
                </c:pt>
                <c:pt idx="7">
                  <c:v>Municipalidades</c:v>
                </c:pt>
              </c:strCache>
            </c:strRef>
          </c:cat>
          <c:val>
            <c:numRef>
              <c:f>'POB. ATENDIDA AGN 4° T. 2021'!$AN$7:$AN$12</c:f>
              <c:numCache>
                <c:formatCode>General</c:formatCode>
                <c:ptCount val="6"/>
                <c:pt idx="0">
                  <c:v>75</c:v>
                </c:pt>
                <c:pt idx="1">
                  <c:v>12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4-4BC9-A1EC-54E877AF3E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4670905410751"/>
              <c:y val="0.93487197610391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300" b="1"/>
              <a:t>GRÁFICO 3. POBLACIÓN ATENDIDA POR FONDO DOCUMENTAL EN SALA DE CONSULTA AGN </a:t>
            </a:r>
          </a:p>
          <a:p>
            <a:pPr algn="ctr">
              <a:defRPr sz="1300" b="1"/>
            </a:pPr>
            <a:r>
              <a:rPr lang="es-SV" sz="1300" b="1"/>
              <a:t>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3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Masculino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2021'!$AJ$7:$AJ$12</c:f>
              <c:strCache>
                <c:ptCount val="6"/>
                <c:pt idx="0">
                  <c:v>MINED </c:v>
                </c:pt>
                <c:pt idx="1">
                  <c:v>Gobernación </c:v>
                </c:pt>
                <c:pt idx="2">
                  <c:v>Municipalidades</c:v>
                </c:pt>
                <c:pt idx="3">
                  <c:v>Planificación </c:v>
                </c:pt>
                <c:pt idx="4">
                  <c:v>Ministerio de Hacienda</c:v>
                </c:pt>
                <c:pt idx="5">
                  <c:v>Judicial </c:v>
                </c:pt>
              </c:strCache>
            </c:strRef>
          </c:cat>
          <c:val>
            <c:numRef>
              <c:f>'POB. ATENDIDA AGN 4° T. 2021'!$AK$7:$AK$12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C-4F9B-B1E8-89EAC941D9CF}"/>
            </c:ext>
          </c:extLst>
        </c:ser>
        <c:ser>
          <c:idx val="1"/>
          <c:order val="1"/>
          <c:tx>
            <c:v>Femenino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2021'!$AJ$7:$AJ$12</c:f>
              <c:strCache>
                <c:ptCount val="6"/>
                <c:pt idx="0">
                  <c:v>MINED </c:v>
                </c:pt>
                <c:pt idx="1">
                  <c:v>Gobernación </c:v>
                </c:pt>
                <c:pt idx="2">
                  <c:v>Municipalidades</c:v>
                </c:pt>
                <c:pt idx="3">
                  <c:v>Planificación </c:v>
                </c:pt>
                <c:pt idx="4">
                  <c:v>Ministerio de Hacienda</c:v>
                </c:pt>
                <c:pt idx="5">
                  <c:v>Judicial </c:v>
                </c:pt>
              </c:strCache>
            </c:strRef>
          </c:cat>
          <c:val>
            <c:numRef>
              <c:f>'POB. ATENDIDA AGN 4° T. 2021'!$AL$7:$AL$12</c:f>
              <c:numCache>
                <c:formatCode>General</c:formatCode>
                <c:ptCount val="6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C-4F9B-B1E8-89EAC941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613769941225901"/>
              <c:y val="0.863771484318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N°</a:t>
                </a:r>
                <a:r>
                  <a:rPr lang="en-US" baseline="0"/>
                  <a:t> </a:t>
                </a:r>
                <a:r>
                  <a:rPr lang="en-US"/>
                  <a:t>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GRÁFICO 4. POBLACIÓN ATENDIDA POR LUGAR DE PROCEDENCIA EN SALA DE CONSULTA AGN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40000" dist="23000" dir="5400000" rotWithShape="0">
                  <a:schemeClr val="accent1"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0E-4D34-B22C-100F9DE54DB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40000" dist="23000" dir="5400000" rotWithShape="0">
                  <a:schemeClr val="accent3"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0E-4D34-B22C-100F9DE54DB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40000" dist="23000" dir="5400000" rotWithShape="0">
                  <a:schemeClr val="accent5"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0E-4D34-B22C-100F9DE54D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'POB. ATENDIDA AGN 4° T. 2021'!$AN$102:$AN$104</c:f>
              <c:strCache>
                <c:ptCount val="3"/>
                <c:pt idx="0">
                  <c:v>San Salvador</c:v>
                </c:pt>
                <c:pt idx="1">
                  <c:v>Santa Ana</c:v>
                </c:pt>
                <c:pt idx="2">
                  <c:v>Extranjero</c:v>
                </c:pt>
              </c:strCache>
            </c:strRef>
          </c:cat>
          <c:val>
            <c:numRef>
              <c:f>'POB. ATENDIDA AGN 4° T. 2021'!$AQ$102:$AQ$104</c:f>
              <c:numCache>
                <c:formatCode>General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0E-4D34-B22C-100F9DE54DB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88407699037593E-2"/>
          <c:y val="5.1400554097404502E-2"/>
          <c:w val="0.70513801399825005"/>
          <c:h val="0.79822506561679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'POB. ATENDIDA AGN 2° T. 2021'!$B$15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'POB. ATENDIDA AGN 2° T. 2021'!$C$14:$E$14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'POB. ATENDIDA AGN 2° T. 2021'!$C$15:$E$15</c:f>
              <c:numCache>
                <c:formatCode>General</c:formatCode>
                <c:ptCount val="3"/>
                <c:pt idx="0">
                  <c:v>33</c:v>
                </c:pt>
                <c:pt idx="1">
                  <c:v>18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D-4AFA-994D-C7DC3BE42445}"/>
            </c:ext>
          </c:extLst>
        </c:ser>
        <c:ser>
          <c:idx val="1"/>
          <c:order val="1"/>
          <c:tx>
            <c:strRef>
              <c:f>'POB. ATENDIDA AGN 2° T. 2021'!$B$16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'POB. ATENDIDA AGN 2° T. 2021'!$C$14:$E$14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'POB. ATENDIDA AGN 2° T. 2021'!$C$16:$E$16</c:f>
              <c:numCache>
                <c:formatCode>General</c:formatCode>
                <c:ptCount val="3"/>
                <c:pt idx="0">
                  <c:v>29</c:v>
                </c:pt>
                <c:pt idx="1">
                  <c:v>40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D-4AFA-994D-C7DC3BE42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31968"/>
        <c:axId val="69222400"/>
      </c:barChart>
      <c:catAx>
        <c:axId val="5453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9222400"/>
        <c:crosses val="autoZero"/>
        <c:auto val="1"/>
        <c:lblAlgn val="ctr"/>
        <c:lblOffset val="100"/>
        <c:tickMarkSkip val="1"/>
        <c:noMultiLvlLbl val="0"/>
      </c:catAx>
      <c:valAx>
        <c:axId val="69222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531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s-ES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Overflow="ellipsis" anchor="ctr" anchorCtr="1"/>
          <a:lstStyle/>
          <a:p>
            <a:pPr algn="ctr">
              <a:defRPr sz="1200" b="1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SV" sz="1200" b="1" i="0" baseline="0">
                <a:effectLst/>
              </a:rPr>
              <a:t>Usuarios atendidos en el AGN de julio a septiembre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4488407699037593E-2"/>
          <c:y val="0.17640053267699099"/>
          <c:w val="0.70513801399825005"/>
          <c:h val="0.67322517282638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'POB. ATENDIDA AGN 3° T. 2021'!$B$15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'POB. ATENDIDA AGN 3° T. 2021'!$C$14:$E$14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'POB. ATENDIDA AGN 3° T. 2021'!$C$15:$E$15</c:f>
              <c:numCache>
                <c:formatCode>General</c:formatCode>
                <c:ptCount val="3"/>
                <c:pt idx="0">
                  <c:v>17</c:v>
                </c:pt>
                <c:pt idx="1">
                  <c:v>20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9-4C8B-ABB6-29DE64C4C1A2}"/>
            </c:ext>
          </c:extLst>
        </c:ser>
        <c:ser>
          <c:idx val="1"/>
          <c:order val="1"/>
          <c:tx>
            <c:strRef>
              <c:f>'POB. ATENDIDA AGN 3° T. 2021'!$B$16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'POB. ATENDIDA AGN 3° T. 2021'!$C$14:$E$14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'POB. ATENDIDA AGN 3° T. 2021'!$C$16:$E$16</c:f>
              <c:numCache>
                <c:formatCode>General</c:formatCode>
                <c:ptCount val="3"/>
                <c:pt idx="0">
                  <c:v>23</c:v>
                </c:pt>
                <c:pt idx="1">
                  <c:v>15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49-4C8B-ABB6-29DE64C4C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31968"/>
        <c:axId val="69222400"/>
      </c:barChart>
      <c:catAx>
        <c:axId val="5453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9222400"/>
        <c:crosses val="autoZero"/>
        <c:auto val="1"/>
        <c:lblAlgn val="ctr"/>
        <c:lblOffset val="100"/>
        <c:tickMarkSkip val="1"/>
        <c:noMultiLvlLbl val="0"/>
      </c:catAx>
      <c:valAx>
        <c:axId val="69222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531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s-ES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GRÁFICO</a:t>
            </a:r>
            <a:r>
              <a:rPr lang="es-SV" b="1" baseline="0"/>
              <a:t> 2. </a:t>
            </a:r>
            <a:r>
              <a:rPr lang="es-SV" b="1"/>
              <a:t>NÚMERO DE CONSULTAS REALIZADAS POR FONDO DOCUMENTAL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'POB. ATENDIDA AGN 4° T. 2021'!$S$7:$S$14</c:f>
              <c:strCache>
                <c:ptCount val="8"/>
                <c:pt idx="0">
                  <c:v>Obras Públicas </c:v>
                </c:pt>
                <c:pt idx="1">
                  <c:v>Biblioteca </c:v>
                </c:pt>
                <c:pt idx="2">
                  <c:v>MINED </c:v>
                </c:pt>
                <c:pt idx="3">
                  <c:v>Tierra</c:v>
                </c:pt>
                <c:pt idx="4">
                  <c:v>Colonia </c:v>
                </c:pt>
                <c:pt idx="5">
                  <c:v>Federación </c:v>
                </c:pt>
                <c:pt idx="6">
                  <c:v>Gobernación </c:v>
                </c:pt>
                <c:pt idx="7">
                  <c:v>Municipalidades</c:v>
                </c:pt>
              </c:strCache>
            </c:strRef>
          </c:cat>
          <c:val>
            <c:numRef>
              <c:f>'POB. ATENDIDA AGN 4° T. 2021'!$W$7:$W$14</c:f>
              <c:numCache>
                <c:formatCode>General</c:formatCode>
                <c:ptCount val="8"/>
                <c:pt idx="0">
                  <c:v>5</c:v>
                </c:pt>
                <c:pt idx="1">
                  <c:v>91</c:v>
                </c:pt>
                <c:pt idx="2">
                  <c:v>41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E-443A-BA82-A387D5BECF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4670905410751"/>
              <c:y val="0.93487197610391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 i="0" baseline="0">
                <a:effectLst/>
              </a:rPr>
              <a:t>GRÁFICO 1. RANGO DE EDADES</a:t>
            </a:r>
            <a:endParaRPr lang="es-SV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4190088528179798E-2"/>
          <c:y val="0.11738678544914601"/>
          <c:w val="0.89783985813780898"/>
          <c:h val="0.81372452051511401"/>
        </c:manualLayout>
      </c:layout>
      <c:barChart>
        <c:barDir val="col"/>
        <c:grouping val="stacked"/>
        <c:varyColors val="0"/>
        <c:ser>
          <c:idx val="0"/>
          <c:order val="0"/>
          <c:tx>
            <c:v>Rango de edades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2021'!$Z$6:$AB$6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2021'!$Z$6:$AB$6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5-4ADA-9F01-C394E3566E4E}"/>
            </c:ext>
          </c:extLst>
        </c:ser>
        <c:ser>
          <c:idx val="1"/>
          <c:order val="1"/>
          <c:tx>
            <c:v>N° de personas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2021'!$Z$6:$AB$6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2021'!$Z$15:$AB$15</c:f>
              <c:numCache>
                <c:formatCode>General</c:formatCode>
                <c:ptCount val="3"/>
                <c:pt idx="0">
                  <c:v>11</c:v>
                </c:pt>
                <c:pt idx="1">
                  <c:v>22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5-4ADA-9F01-C394E356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110592"/>
        <c:axId val="103113504"/>
      </c:barChart>
      <c:catAx>
        <c:axId val="1031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horzOverflow="overflow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3504"/>
        <c:crosses val="autoZero"/>
        <c:auto val="1"/>
        <c:lblAlgn val="ctr"/>
        <c:lblOffset val="100"/>
        <c:tickMarkSkip val="1"/>
        <c:noMultiLvlLbl val="0"/>
      </c:catAx>
      <c:valAx>
        <c:axId val="1031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N°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05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300" b="1"/>
              <a:t>GRÁFICO 3. POBLACIÓN ATENDIDA POR FONDO DOCUMENTAL EN SALA DE CONSULTA AGN </a:t>
            </a:r>
          </a:p>
          <a:p>
            <a:pPr algn="ctr">
              <a:defRPr sz="1300" b="1"/>
            </a:pPr>
            <a:r>
              <a:rPr lang="es-SV" sz="1300" b="1"/>
              <a:t>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3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Masculino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2021'!$S$7:$S$14</c:f>
              <c:strCache>
                <c:ptCount val="8"/>
                <c:pt idx="0">
                  <c:v>Obras Públicas </c:v>
                </c:pt>
                <c:pt idx="1">
                  <c:v>Biblioteca </c:v>
                </c:pt>
                <c:pt idx="2">
                  <c:v>MINED </c:v>
                </c:pt>
                <c:pt idx="3">
                  <c:v>Tierra</c:v>
                </c:pt>
                <c:pt idx="4">
                  <c:v>Colonia </c:v>
                </c:pt>
                <c:pt idx="5">
                  <c:v>Federación </c:v>
                </c:pt>
                <c:pt idx="6">
                  <c:v>Gobernación </c:v>
                </c:pt>
                <c:pt idx="7">
                  <c:v>Municipalidades</c:v>
                </c:pt>
              </c:strCache>
            </c:strRef>
          </c:cat>
          <c:val>
            <c:numRef>
              <c:f>'POB. ATENDIDA AGN 4° T. 2021'!$T$7:$T$14</c:f>
              <c:numCache>
                <c:formatCode>General</c:formatCode>
                <c:ptCount val="8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9-4236-A684-D52DF08F694A}"/>
            </c:ext>
          </c:extLst>
        </c:ser>
        <c:ser>
          <c:idx val="1"/>
          <c:order val="1"/>
          <c:tx>
            <c:v>Femenino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2021'!$S$7:$S$14</c:f>
              <c:strCache>
                <c:ptCount val="8"/>
                <c:pt idx="0">
                  <c:v>Obras Públicas </c:v>
                </c:pt>
                <c:pt idx="1">
                  <c:v>Biblioteca </c:v>
                </c:pt>
                <c:pt idx="2">
                  <c:v>MINED </c:v>
                </c:pt>
                <c:pt idx="3">
                  <c:v>Tierra</c:v>
                </c:pt>
                <c:pt idx="4">
                  <c:v>Colonia </c:v>
                </c:pt>
                <c:pt idx="5">
                  <c:v>Federación </c:v>
                </c:pt>
                <c:pt idx="6">
                  <c:v>Gobernación </c:v>
                </c:pt>
                <c:pt idx="7">
                  <c:v>Municipalidades</c:v>
                </c:pt>
              </c:strCache>
            </c:strRef>
          </c:cat>
          <c:val>
            <c:numRef>
              <c:f>'POB. ATENDIDA AGN 4° T. 2021'!$U$7:$U$14</c:f>
              <c:numCache>
                <c:formatCode>General</c:formatCode>
                <c:ptCount val="8"/>
                <c:pt idx="1">
                  <c:v>3</c:v>
                </c:pt>
                <c:pt idx="2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9-4236-A684-D52DF08F6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613769941225901"/>
              <c:y val="0.863771484318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N°</a:t>
                </a:r>
                <a:r>
                  <a:rPr lang="en-US" baseline="0"/>
                  <a:t> </a:t>
                </a:r>
                <a:r>
                  <a:rPr lang="en-US"/>
                  <a:t>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cap="all" baseline="0">
                <a:effectLst/>
              </a:rPr>
              <a:t>GRÁFICO 4. POBLACIÓN ATENDIDA POR lugar de procedencia EN SALA DE CONSULTA AGN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v>Departamento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0D-4508-89C5-E85FB089BC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0D-4508-89C5-E85FB089BC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0D-4508-89C5-E85FB089BC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0D-4508-89C5-E85FB089BC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0D-4508-89C5-E85FB089BCC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D-4508-89C5-E85FB089BCC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D-4508-89C5-E85FB089BCC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D-4508-89C5-E85FB089BCC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D-4508-89C5-E85FB089BCC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D-4508-89C5-E85FB089BC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lang="es-MX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'POB. ATENDIDA AGN 4° T. 2021'!$W$99:$W$103</c:f>
              <c:strCache>
                <c:ptCount val="5"/>
                <c:pt idx="0">
                  <c:v>San Salvador </c:v>
                </c:pt>
                <c:pt idx="1">
                  <c:v>Usulután </c:v>
                </c:pt>
                <c:pt idx="2">
                  <c:v>San Miguel </c:v>
                </c:pt>
                <c:pt idx="3">
                  <c:v>La Libertad </c:v>
                </c:pt>
                <c:pt idx="4">
                  <c:v>Chalatenango </c:v>
                </c:pt>
              </c:strCache>
            </c:strRef>
          </c:cat>
          <c:val>
            <c:numRef>
              <c:f>'POB. ATENDIDA AGN 4° T. 2021'!$Z$99:$Z$103</c:f>
              <c:numCache>
                <c:formatCode>General</c:formatCode>
                <c:ptCount val="5"/>
                <c:pt idx="0">
                  <c:v>17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0D-4508-89C5-E85FB089BCC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 i="0" baseline="0">
                <a:effectLst/>
              </a:rPr>
              <a:t>GRÁFICO 1. RANGO DE EDADES</a:t>
            </a:r>
            <a:endParaRPr lang="es-SV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4190088528179798E-2"/>
          <c:y val="0.11738678544914601"/>
          <c:w val="0.89783985813780898"/>
          <c:h val="0.81372452051511401"/>
        </c:manualLayout>
      </c:layout>
      <c:barChart>
        <c:barDir val="col"/>
        <c:grouping val="stacked"/>
        <c:varyColors val="0"/>
        <c:ser>
          <c:idx val="0"/>
          <c:order val="0"/>
          <c:tx>
            <c:v>Rango de edades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2021'!$I$6:$K$6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2021'!$I$6:$K$6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2-4D45-87ED-AEE6378DF0C7}"/>
            </c:ext>
          </c:extLst>
        </c:ser>
        <c:ser>
          <c:idx val="1"/>
          <c:order val="1"/>
          <c:tx>
            <c:v>N° de personas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2">
                  <a:alpha val="38000"/>
                </a:schemeClr>
              </a:outerShdw>
            </a:effectLst>
          </c:spPr>
          <c:invertIfNegative val="0"/>
          <c:cat>
            <c:strRef>
              <c:f>'POB. ATENDIDA AGN 4° T. 2021'!$I$6:$K$6</c:f>
              <c:strCache>
                <c:ptCount val="3"/>
                <c:pt idx="0">
                  <c:v>18-24 AÑOS</c:v>
                </c:pt>
                <c:pt idx="1">
                  <c:v>25-59 AÑOS</c:v>
                </c:pt>
                <c:pt idx="2">
                  <c:v>60 AÑOS O MÁS</c:v>
                </c:pt>
              </c:strCache>
            </c:strRef>
          </c:cat>
          <c:val>
            <c:numRef>
              <c:f>'POB. ATENDIDA AGN 4° T. 2021'!$I$16:$K$16</c:f>
              <c:numCache>
                <c:formatCode>General</c:formatCode>
                <c:ptCount val="3"/>
                <c:pt idx="0">
                  <c:v>7</c:v>
                </c:pt>
                <c:pt idx="1">
                  <c:v>18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2-4D45-87ED-AEE6378D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110592"/>
        <c:axId val="103113504"/>
      </c:barChart>
      <c:catAx>
        <c:axId val="1031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horzOverflow="overflow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3504"/>
        <c:crosses val="autoZero"/>
        <c:auto val="1"/>
        <c:lblAlgn val="ctr"/>
        <c:lblOffset val="100"/>
        <c:tickMarkSkip val="1"/>
        <c:noMultiLvlLbl val="0"/>
      </c:catAx>
      <c:valAx>
        <c:axId val="1031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N°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31105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MX"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GRÁFICO</a:t>
            </a:r>
            <a:r>
              <a:rPr lang="es-SV" b="1" baseline="0"/>
              <a:t> 2. </a:t>
            </a:r>
            <a:r>
              <a:rPr lang="es-SV" b="1"/>
              <a:t>NÚMERO DE CONSULTAS REALIZADAS POR FONDO DOCUMENTAL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MX"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Fondo documental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chemeClr val="accent1">
                  <a:alpha val="38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'POB. ATENDIDA AGN 4° T. 2021'!$B$7:$B$15</c:f>
              <c:strCache>
                <c:ptCount val="9"/>
                <c:pt idx="0">
                  <c:v>Alberto Masferrer</c:v>
                </c:pt>
                <c:pt idx="1">
                  <c:v>Biblioteca </c:v>
                </c:pt>
                <c:pt idx="2">
                  <c:v>MINED </c:v>
                </c:pt>
                <c:pt idx="3">
                  <c:v>CNR</c:v>
                </c:pt>
                <c:pt idx="4">
                  <c:v>Gobernación </c:v>
                </c:pt>
                <c:pt idx="5">
                  <c:v>Municipalidades</c:v>
                </c:pt>
                <c:pt idx="6">
                  <c:v>Centros Penales</c:v>
                </c:pt>
                <c:pt idx="7">
                  <c:v>Arzobispado</c:v>
                </c:pt>
                <c:pt idx="8">
                  <c:v>Min. de Obras Públicas</c:v>
                </c:pt>
              </c:strCache>
            </c:strRef>
          </c:cat>
          <c:val>
            <c:numRef>
              <c:f>'POB. ATENDIDA AGN 4° T. 2021'!$F$7:$F$15</c:f>
              <c:numCache>
                <c:formatCode>General</c:formatCode>
                <c:ptCount val="9"/>
                <c:pt idx="0">
                  <c:v>17</c:v>
                </c:pt>
                <c:pt idx="1">
                  <c:v>127</c:v>
                </c:pt>
                <c:pt idx="2">
                  <c:v>27</c:v>
                </c:pt>
                <c:pt idx="3">
                  <c:v>1</c:v>
                </c:pt>
                <c:pt idx="4">
                  <c:v>40</c:v>
                </c:pt>
                <c:pt idx="5">
                  <c:v>1</c:v>
                </c:pt>
                <c:pt idx="6">
                  <c:v>16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C-4A6D-B581-5236494F2A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4140864"/>
        <c:axId val="174133376"/>
      </c:barChart>
      <c:catAx>
        <c:axId val="1741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Fondo documental</a:t>
                </a:r>
              </a:p>
            </c:rich>
          </c:tx>
          <c:layout>
            <c:manualLayout>
              <c:xMode val="edge"/>
              <c:yMode val="edge"/>
              <c:x val="0.454670905410751"/>
              <c:y val="0.93487197610391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33376"/>
        <c:crosses val="autoZero"/>
        <c:auto val="1"/>
        <c:lblAlgn val="ctr"/>
        <c:lblOffset val="100"/>
        <c:tickMarkSkip val="1"/>
        <c:noMultiLvlLbl val="0"/>
      </c:catAx>
      <c:valAx>
        <c:axId val="1741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s-MX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s-MX"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14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image" Target="../media/image2.jpeg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17</xdr:row>
      <xdr:rowOff>57150</xdr:rowOff>
    </xdr:from>
    <xdr:to>
      <xdr:col>6</xdr:col>
      <xdr:colOff>466725</xdr:colOff>
      <xdr:row>35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333375</xdr:colOff>
      <xdr:row>0</xdr:row>
      <xdr:rowOff>19685</xdr:rowOff>
    </xdr:from>
    <xdr:ext cx="1811020" cy="654050"/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14525" y="19685"/>
          <a:ext cx="1811020" cy="65405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20</xdr:row>
      <xdr:rowOff>104775</xdr:rowOff>
    </xdr:from>
    <xdr:to>
      <xdr:col>6</xdr:col>
      <xdr:colOff>628650</xdr:colOff>
      <xdr:row>34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333375</xdr:colOff>
      <xdr:row>0</xdr:row>
      <xdr:rowOff>19685</xdr:rowOff>
    </xdr:from>
    <xdr:ext cx="1811020" cy="654050"/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14525" y="19685"/>
          <a:ext cx="1811020" cy="65405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19</xdr:row>
      <xdr:rowOff>76199</xdr:rowOff>
    </xdr:from>
    <xdr:to>
      <xdr:col>7</xdr:col>
      <xdr:colOff>57150</xdr:colOff>
      <xdr:row>35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333375</xdr:colOff>
      <xdr:row>0</xdr:row>
      <xdr:rowOff>19685</xdr:rowOff>
    </xdr:from>
    <xdr:ext cx="1811020" cy="654050"/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14525" y="19685"/>
          <a:ext cx="1811020" cy="65405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875372</xdr:colOff>
      <xdr:row>0</xdr:row>
      <xdr:rowOff>27751</xdr:rowOff>
    </xdr:from>
    <xdr:to>
      <xdr:col>25</xdr:col>
      <xdr:colOff>483577</xdr:colOff>
      <xdr:row>0</xdr:row>
      <xdr:rowOff>1115794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5130" y="27305"/>
          <a:ext cx="2132330" cy="1088390"/>
        </a:xfrm>
        <a:prstGeom prst="rect">
          <a:avLst/>
        </a:prstGeom>
      </xdr:spPr>
    </xdr:pic>
    <xdr:clientData/>
  </xdr:twoCellAnchor>
  <xdr:twoCellAnchor>
    <xdr:from>
      <xdr:col>18</xdr:col>
      <xdr:colOff>85726</xdr:colOff>
      <xdr:row>48</xdr:row>
      <xdr:rowOff>78920</xdr:rowOff>
    </xdr:from>
    <xdr:to>
      <xdr:col>28</xdr:col>
      <xdr:colOff>1299483</xdr:colOff>
      <xdr:row>70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95248</xdr:colOff>
      <xdr:row>23</xdr:row>
      <xdr:rowOff>9524</xdr:rowOff>
    </xdr:from>
    <xdr:to>
      <xdr:col>28</xdr:col>
      <xdr:colOff>1304925</xdr:colOff>
      <xdr:row>45</xdr:row>
      <xdr:rowOff>95249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66675</xdr:colOff>
      <xdr:row>72</xdr:row>
      <xdr:rowOff>47625</xdr:rowOff>
    </xdr:from>
    <xdr:to>
      <xdr:col>28</xdr:col>
      <xdr:colOff>1186070</xdr:colOff>
      <xdr:row>93</xdr:row>
      <xdr:rowOff>124470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1123950</xdr:colOff>
      <xdr:row>95</xdr:row>
      <xdr:rowOff>9525</xdr:rowOff>
    </xdr:from>
    <xdr:to>
      <xdr:col>27</xdr:col>
      <xdr:colOff>838201</xdr:colOff>
      <xdr:row>116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5</xdr:col>
      <xdr:colOff>446747</xdr:colOff>
      <xdr:row>0</xdr:row>
      <xdr:rowOff>0</xdr:rowOff>
    </xdr:from>
    <xdr:ext cx="2132330" cy="1088043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555" y="0"/>
          <a:ext cx="2132330" cy="1087755"/>
        </a:xfrm>
        <a:prstGeom prst="rect">
          <a:avLst/>
        </a:prstGeom>
      </xdr:spPr>
    </xdr:pic>
    <xdr:clientData/>
  </xdr:oneCellAnchor>
  <xdr:twoCellAnchor>
    <xdr:from>
      <xdr:col>1</xdr:col>
      <xdr:colOff>104776</xdr:colOff>
      <xdr:row>22</xdr:row>
      <xdr:rowOff>161925</xdr:rowOff>
    </xdr:from>
    <xdr:to>
      <xdr:col>11</xdr:col>
      <xdr:colOff>1238251</xdr:colOff>
      <xdr:row>45</xdr:row>
      <xdr:rowOff>161925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</xdr:colOff>
      <xdr:row>48</xdr:row>
      <xdr:rowOff>76200</xdr:rowOff>
    </xdr:from>
    <xdr:to>
      <xdr:col>11</xdr:col>
      <xdr:colOff>1228725</xdr:colOff>
      <xdr:row>70</xdr:row>
      <xdr:rowOff>161925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333375</xdr:colOff>
      <xdr:row>71</xdr:row>
      <xdr:rowOff>133350</xdr:rowOff>
    </xdr:from>
    <xdr:to>
      <xdr:col>12</xdr:col>
      <xdr:colOff>180975</xdr:colOff>
      <xdr:row>93</xdr:row>
      <xdr:rowOff>38100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1428750</xdr:colOff>
      <xdr:row>95</xdr:row>
      <xdr:rowOff>114300</xdr:rowOff>
    </xdr:from>
    <xdr:to>
      <xdr:col>11</xdr:col>
      <xdr:colOff>1</xdr:colOff>
      <xdr:row>115</xdr:row>
      <xdr:rowOff>152400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39</xdr:col>
      <xdr:colOff>446747</xdr:colOff>
      <xdr:row>0</xdr:row>
      <xdr:rowOff>0</xdr:rowOff>
    </xdr:from>
    <xdr:ext cx="2132330" cy="1088043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6305" y="0"/>
          <a:ext cx="2132330" cy="1087755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23</xdr:row>
      <xdr:rowOff>0</xdr:rowOff>
    </xdr:from>
    <xdr:to>
      <xdr:col>45</xdr:col>
      <xdr:colOff>1190627</xdr:colOff>
      <xdr:row>45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114300</xdr:colOff>
      <xdr:row>48</xdr:row>
      <xdr:rowOff>85725</xdr:rowOff>
    </xdr:from>
    <xdr:to>
      <xdr:col>46</xdr:col>
      <xdr:colOff>80282</xdr:colOff>
      <xdr:row>70</xdr:row>
      <xdr:rowOff>161925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142875</xdr:colOff>
      <xdr:row>72</xdr:row>
      <xdr:rowOff>57150</xdr:rowOff>
    </xdr:from>
    <xdr:to>
      <xdr:col>46</xdr:col>
      <xdr:colOff>14495</xdr:colOff>
      <xdr:row>93</xdr:row>
      <xdr:rowOff>133995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36</xdr:col>
      <xdr:colOff>247650</xdr:colOff>
      <xdr:row>95</xdr:row>
      <xdr:rowOff>123825</xdr:rowOff>
    </xdr:from>
    <xdr:to>
      <xdr:col>44</xdr:col>
      <xdr:colOff>752476</xdr:colOff>
      <xdr:row>116</xdr:row>
      <xdr:rowOff>142875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opLeftCell="A16" workbookViewId="0">
      <selection activeCell="H41" sqref="H41"/>
    </sheetView>
  </sheetViews>
  <sheetFormatPr baseColWidth="10" defaultColWidth="9" defaultRowHeight="15"/>
  <cols>
    <col min="2" max="2" width="14.7109375" customWidth="1"/>
  </cols>
  <sheetData>
    <row r="1" spans="1:8">
      <c r="A1" s="160"/>
      <c r="B1" s="160"/>
      <c r="C1" s="160"/>
      <c r="D1" s="160"/>
      <c r="E1" s="160"/>
      <c r="F1" s="160"/>
      <c r="G1" s="160"/>
      <c r="H1" s="159"/>
    </row>
    <row r="2" spans="1:8">
      <c r="A2" s="160"/>
      <c r="B2" s="160"/>
      <c r="C2" s="160"/>
      <c r="D2" s="160"/>
      <c r="E2" s="160"/>
      <c r="F2" s="160"/>
      <c r="G2" s="160"/>
      <c r="H2" s="159"/>
    </row>
    <row r="3" spans="1:8">
      <c r="A3" s="160"/>
      <c r="B3" s="160"/>
      <c r="C3" s="160"/>
      <c r="D3" s="160"/>
      <c r="E3" s="160"/>
      <c r="F3" s="160"/>
      <c r="G3" s="160"/>
      <c r="H3" s="159"/>
    </row>
    <row r="4" spans="1:8">
      <c r="A4" s="160"/>
      <c r="B4" s="160"/>
      <c r="C4" s="160"/>
      <c r="D4" s="160"/>
      <c r="E4" s="160"/>
      <c r="F4" s="160"/>
      <c r="G4" s="160"/>
      <c r="H4" s="159"/>
    </row>
    <row r="5" spans="1:8">
      <c r="A5" s="160"/>
      <c r="B5" s="160"/>
      <c r="C5" s="160"/>
      <c r="D5" s="160"/>
      <c r="E5" s="160"/>
      <c r="F5" s="160"/>
      <c r="G5" s="160"/>
      <c r="H5" s="159"/>
    </row>
    <row r="6" spans="1:8" ht="18.75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>
      <c r="A7" s="171" t="s">
        <v>1</v>
      </c>
      <c r="B7" s="171"/>
      <c r="C7" s="171"/>
      <c r="D7" s="171"/>
      <c r="E7" s="171"/>
      <c r="F7" s="171"/>
      <c r="G7" s="171"/>
      <c r="H7" s="171"/>
    </row>
    <row r="8" spans="1:8">
      <c r="A8" s="171" t="s">
        <v>2</v>
      </c>
      <c r="B8" s="171"/>
      <c r="C8" s="171"/>
      <c r="D8" s="171"/>
      <c r="E8" s="171"/>
      <c r="F8" s="171"/>
      <c r="G8" s="171"/>
      <c r="H8" s="171"/>
    </row>
    <row r="9" spans="1:8">
      <c r="A9" s="171" t="s">
        <v>3</v>
      </c>
      <c r="B9" s="171"/>
      <c r="C9" s="171"/>
      <c r="D9" s="171"/>
      <c r="E9" s="171"/>
      <c r="F9" s="171"/>
      <c r="G9" s="171"/>
      <c r="H9" s="171"/>
    </row>
    <row r="10" spans="1:8">
      <c r="A10" s="159"/>
      <c r="B10" s="159"/>
      <c r="C10" s="159"/>
      <c r="D10" s="159"/>
      <c r="E10" s="159"/>
      <c r="F10" s="159"/>
      <c r="G10" s="159"/>
      <c r="H10" s="159"/>
    </row>
    <row r="11" spans="1:8">
      <c r="A11" s="159"/>
      <c r="B11" s="159"/>
      <c r="C11" s="159"/>
      <c r="D11" s="161" t="s">
        <v>4</v>
      </c>
      <c r="E11" s="159"/>
      <c r="F11" s="159"/>
      <c r="G11" s="159"/>
      <c r="H11" s="159"/>
    </row>
    <row r="12" spans="1:8">
      <c r="A12" s="159"/>
      <c r="B12" s="172" t="s">
        <v>5</v>
      </c>
      <c r="C12" s="172"/>
      <c r="D12" s="172"/>
      <c r="E12" s="172"/>
      <c r="F12" s="172"/>
      <c r="G12" s="172"/>
      <c r="H12" s="159"/>
    </row>
    <row r="13" spans="1:8">
      <c r="A13" s="159"/>
      <c r="B13" s="159"/>
      <c r="C13" s="173" t="s">
        <v>6</v>
      </c>
      <c r="D13" s="173"/>
      <c r="E13" s="173"/>
      <c r="F13" s="159"/>
      <c r="G13" s="159"/>
      <c r="H13" s="159"/>
    </row>
    <row r="14" spans="1:8" ht="21" customHeight="1">
      <c r="A14" s="159"/>
      <c r="B14" s="162" t="s">
        <v>7</v>
      </c>
      <c r="C14" s="162" t="s">
        <v>8</v>
      </c>
      <c r="D14" s="163" t="s">
        <v>9</v>
      </c>
      <c r="E14" s="167" t="s">
        <v>10</v>
      </c>
      <c r="F14" s="168"/>
      <c r="G14" s="159"/>
      <c r="H14" s="159"/>
    </row>
    <row r="15" spans="1:8">
      <c r="A15" s="159"/>
      <c r="B15" s="164" t="s">
        <v>11</v>
      </c>
      <c r="C15" s="164">
        <v>11</v>
      </c>
      <c r="D15" s="165">
        <v>14</v>
      </c>
      <c r="E15" s="167">
        <v>27</v>
      </c>
      <c r="F15" s="168"/>
      <c r="G15" s="159"/>
      <c r="H15" s="159"/>
    </row>
    <row r="16" spans="1:8">
      <c r="A16" s="159"/>
      <c r="B16" s="164" t="s">
        <v>12</v>
      </c>
      <c r="C16" s="164">
        <v>15</v>
      </c>
      <c r="D16" s="165">
        <v>24</v>
      </c>
      <c r="E16" s="169">
        <v>27</v>
      </c>
      <c r="F16" s="168"/>
      <c r="G16" s="159"/>
      <c r="H16" s="159"/>
    </row>
    <row r="17" spans="1:8">
      <c r="A17" s="159"/>
      <c r="B17" s="159"/>
      <c r="C17" s="159"/>
      <c r="D17" s="159"/>
      <c r="E17" s="159"/>
      <c r="F17" s="159"/>
      <c r="G17" s="159"/>
      <c r="H17" s="159"/>
    </row>
    <row r="18" spans="1:8">
      <c r="A18" s="159"/>
      <c r="B18" s="159"/>
      <c r="C18" s="159"/>
      <c r="D18" s="159"/>
      <c r="E18" s="159"/>
      <c r="F18" s="159"/>
      <c r="G18" s="159"/>
      <c r="H18" s="159" t="s">
        <v>13</v>
      </c>
    </row>
    <row r="19" spans="1:8">
      <c r="A19" s="159"/>
      <c r="B19" s="159"/>
      <c r="C19" s="159"/>
      <c r="D19" s="159"/>
      <c r="E19" s="159"/>
      <c r="F19" s="159"/>
      <c r="G19" s="159"/>
      <c r="H19" s="159"/>
    </row>
    <row r="20" spans="1:8">
      <c r="A20" s="159"/>
      <c r="B20" s="159"/>
      <c r="C20" s="159"/>
      <c r="D20" s="166"/>
      <c r="E20" s="159"/>
      <c r="F20" s="159"/>
      <c r="G20" s="159"/>
      <c r="H20" s="159"/>
    </row>
    <row r="21" spans="1:8">
      <c r="A21" s="159"/>
      <c r="B21" s="159"/>
      <c r="C21" s="159"/>
      <c r="D21" s="159"/>
      <c r="E21" s="159"/>
      <c r="F21" s="159"/>
      <c r="G21" s="159"/>
      <c r="H21" s="159"/>
    </row>
    <row r="22" spans="1:8">
      <c r="A22" s="159"/>
      <c r="B22" s="159"/>
      <c r="C22" s="159"/>
      <c r="D22" s="159"/>
      <c r="E22" s="159"/>
      <c r="F22" s="159"/>
      <c r="G22" s="159"/>
      <c r="H22" s="159"/>
    </row>
    <row r="23" spans="1:8">
      <c r="A23" s="159"/>
      <c r="B23" s="159"/>
      <c r="C23" s="159"/>
      <c r="D23" s="159"/>
      <c r="E23" s="159"/>
      <c r="F23" s="159"/>
      <c r="G23" s="159"/>
      <c r="H23" s="159"/>
    </row>
    <row r="24" spans="1:8">
      <c r="A24" s="159"/>
      <c r="B24" s="159"/>
      <c r="C24" s="159"/>
      <c r="D24" s="159"/>
      <c r="E24" s="159"/>
      <c r="F24" s="159"/>
      <c r="G24" s="159"/>
      <c r="H24" s="159"/>
    </row>
    <row r="25" spans="1:8">
      <c r="A25" s="159"/>
      <c r="B25" s="159"/>
      <c r="C25" s="159"/>
      <c r="D25" s="159"/>
      <c r="E25" s="159"/>
      <c r="F25" s="159"/>
      <c r="G25" s="159"/>
      <c r="H25" s="159"/>
    </row>
    <row r="26" spans="1:8">
      <c r="A26" s="159"/>
      <c r="B26" s="159"/>
      <c r="C26" s="159"/>
      <c r="D26" s="159"/>
      <c r="E26" s="159"/>
      <c r="F26" s="159"/>
      <c r="G26" s="159"/>
      <c r="H26" s="159"/>
    </row>
    <row r="27" spans="1:8">
      <c r="A27" s="159"/>
      <c r="B27" s="159"/>
      <c r="C27" s="159"/>
      <c r="D27" s="159"/>
      <c r="E27" s="159"/>
      <c r="F27" s="159"/>
      <c r="G27" s="159"/>
      <c r="H27" s="159"/>
    </row>
    <row r="28" spans="1:8">
      <c r="A28" s="159"/>
      <c r="B28" s="159"/>
      <c r="C28" s="159"/>
      <c r="D28" s="159"/>
      <c r="E28" s="159"/>
      <c r="F28" s="159"/>
      <c r="G28" s="159"/>
      <c r="H28" s="159"/>
    </row>
    <row r="29" spans="1:8">
      <c r="A29" s="159"/>
      <c r="B29" s="159"/>
      <c r="C29" s="159"/>
      <c r="D29" s="159"/>
      <c r="E29" s="159"/>
      <c r="F29" s="159"/>
      <c r="G29" s="159"/>
      <c r="H29" s="159"/>
    </row>
    <row r="30" spans="1:8">
      <c r="A30" s="159"/>
      <c r="B30" s="159"/>
      <c r="C30" s="159"/>
      <c r="D30" s="159"/>
      <c r="E30" s="159"/>
      <c r="F30" s="159"/>
      <c r="G30" s="159"/>
      <c r="H30" s="159"/>
    </row>
    <row r="31" spans="1:8">
      <c r="A31" s="159"/>
      <c r="B31" s="159"/>
      <c r="C31" s="159"/>
      <c r="D31" s="159"/>
      <c r="E31" s="159"/>
      <c r="F31" s="159"/>
      <c r="G31" s="159"/>
      <c r="H31" s="159"/>
    </row>
    <row r="32" spans="1:8">
      <c r="A32" s="159"/>
      <c r="B32" s="159"/>
      <c r="C32" s="159"/>
      <c r="D32" s="159"/>
      <c r="E32" s="159"/>
      <c r="F32" s="159"/>
      <c r="G32" s="159"/>
      <c r="H32" s="159"/>
    </row>
    <row r="33" spans="1:8">
      <c r="A33" s="159"/>
      <c r="B33" s="159"/>
      <c r="C33" s="159"/>
      <c r="D33" s="159"/>
      <c r="E33" s="159"/>
      <c r="F33" s="159"/>
      <c r="G33" s="159"/>
      <c r="H33" s="159"/>
    </row>
    <row r="34" spans="1:8">
      <c r="A34" s="159"/>
      <c r="B34" s="159"/>
      <c r="C34" s="159"/>
      <c r="D34" s="159"/>
      <c r="E34" s="159"/>
      <c r="F34" s="159"/>
      <c r="G34" s="159"/>
      <c r="H34" s="159"/>
    </row>
    <row r="35" spans="1:8">
      <c r="A35" s="159"/>
      <c r="B35" s="159"/>
      <c r="C35" s="159"/>
      <c r="D35" s="159"/>
      <c r="E35" s="159"/>
      <c r="F35" s="159"/>
      <c r="G35" s="159"/>
      <c r="H35" s="159"/>
    </row>
    <row r="36" spans="1:8">
      <c r="A36" s="159"/>
      <c r="B36" s="159"/>
      <c r="C36" s="159"/>
      <c r="D36" s="159"/>
      <c r="E36" s="159"/>
      <c r="F36" s="159"/>
      <c r="G36" s="159"/>
      <c r="H36" s="159"/>
    </row>
    <row r="37" spans="1:8">
      <c r="A37" s="159"/>
      <c r="B37" s="174" t="s">
        <v>14</v>
      </c>
      <c r="C37" s="174"/>
      <c r="D37" s="174"/>
      <c r="E37" s="174"/>
      <c r="F37" s="159"/>
      <c r="G37" s="159"/>
      <c r="H37" s="159"/>
    </row>
  </sheetData>
  <mergeCells count="7">
    <mergeCell ref="C13:E13"/>
    <mergeCell ref="B37:E37"/>
    <mergeCell ref="A6:H6"/>
    <mergeCell ref="A7:H7"/>
    <mergeCell ref="A8:H8"/>
    <mergeCell ref="A9:H9"/>
    <mergeCell ref="B12:G12"/>
  </mergeCells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A13" workbookViewId="0">
      <selection activeCell="G17" sqref="G17"/>
    </sheetView>
  </sheetViews>
  <sheetFormatPr baseColWidth="10" defaultColWidth="11" defaultRowHeight="15"/>
  <cols>
    <col min="1" max="1" width="8.42578125" style="159" customWidth="1"/>
    <col min="2" max="2" width="15.28515625" style="159" customWidth="1"/>
    <col min="3" max="16384" width="11" style="159"/>
  </cols>
  <sheetData>
    <row r="1" spans="1:8">
      <c r="A1" s="160"/>
      <c r="B1" s="160"/>
      <c r="C1" s="160"/>
      <c r="D1" s="160"/>
      <c r="E1" s="160"/>
      <c r="F1" s="160"/>
      <c r="G1" s="160"/>
    </row>
    <row r="2" spans="1:8">
      <c r="A2" s="160"/>
      <c r="B2" s="160"/>
      <c r="C2" s="160"/>
      <c r="D2" s="160"/>
      <c r="E2" s="160"/>
      <c r="F2" s="160"/>
      <c r="G2" s="160"/>
    </row>
    <row r="3" spans="1:8">
      <c r="A3" s="160"/>
      <c r="B3" s="160"/>
      <c r="C3" s="160"/>
      <c r="D3" s="160"/>
      <c r="E3" s="160"/>
      <c r="F3" s="160"/>
      <c r="G3" s="160"/>
    </row>
    <row r="4" spans="1:8">
      <c r="A4" s="160"/>
      <c r="B4" s="160"/>
      <c r="C4" s="160"/>
      <c r="D4" s="160"/>
      <c r="E4" s="160"/>
      <c r="F4" s="160"/>
      <c r="G4" s="160"/>
    </row>
    <row r="5" spans="1:8">
      <c r="A5" s="160"/>
      <c r="B5" s="160"/>
      <c r="C5" s="160"/>
      <c r="D5" s="160"/>
      <c r="E5" s="160"/>
      <c r="F5" s="160"/>
      <c r="G5" s="160"/>
    </row>
    <row r="6" spans="1:8" ht="18.75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>
      <c r="A7" s="171" t="s">
        <v>1</v>
      </c>
      <c r="B7" s="171"/>
      <c r="C7" s="171"/>
      <c r="D7" s="171"/>
      <c r="E7" s="171"/>
      <c r="F7" s="171"/>
      <c r="G7" s="171"/>
      <c r="H7" s="171"/>
    </row>
    <row r="8" spans="1:8">
      <c r="A8" s="171" t="s">
        <v>2</v>
      </c>
      <c r="B8" s="171"/>
      <c r="C8" s="171"/>
      <c r="D8" s="171"/>
      <c r="E8" s="171"/>
      <c r="F8" s="171"/>
      <c r="G8" s="171"/>
      <c r="H8" s="171"/>
    </row>
    <row r="9" spans="1:8">
      <c r="A9" s="171" t="s">
        <v>3</v>
      </c>
      <c r="B9" s="171"/>
      <c r="C9" s="171"/>
      <c r="D9" s="171"/>
      <c r="E9" s="171"/>
      <c r="F9" s="171"/>
      <c r="G9" s="171"/>
      <c r="H9" s="171"/>
    </row>
    <row r="11" spans="1:8">
      <c r="D11" s="161" t="s">
        <v>4</v>
      </c>
    </row>
    <row r="12" spans="1:8">
      <c r="B12" s="172" t="s">
        <v>5</v>
      </c>
      <c r="C12" s="172"/>
      <c r="D12" s="172"/>
      <c r="E12" s="172"/>
      <c r="F12" s="172"/>
      <c r="G12" s="172"/>
    </row>
    <row r="13" spans="1:8">
      <c r="C13" s="173" t="s">
        <v>15</v>
      </c>
      <c r="D13" s="173"/>
      <c r="E13" s="173"/>
    </row>
    <row r="14" spans="1:8" ht="15.75" customHeight="1">
      <c r="B14" s="162" t="s">
        <v>7</v>
      </c>
      <c r="C14" s="162" t="s">
        <v>16</v>
      </c>
      <c r="D14" s="163" t="s">
        <v>17</v>
      </c>
      <c r="E14" s="167" t="s">
        <v>18</v>
      </c>
      <c r="F14" s="168"/>
    </row>
    <row r="15" spans="1:8">
      <c r="B15" s="164" t="s">
        <v>11</v>
      </c>
      <c r="C15" s="164">
        <v>33</v>
      </c>
      <c r="D15" s="165">
        <v>18</v>
      </c>
      <c r="E15" s="167">
        <v>28</v>
      </c>
      <c r="F15" s="168"/>
    </row>
    <row r="16" spans="1:8">
      <c r="B16" s="164" t="s">
        <v>12</v>
      </c>
      <c r="C16" s="164">
        <v>29</v>
      </c>
      <c r="D16" s="165">
        <v>40</v>
      </c>
      <c r="E16" s="169">
        <v>29</v>
      </c>
      <c r="F16" s="168"/>
    </row>
    <row r="20" spans="4:4">
      <c r="D20" s="166" t="s">
        <v>19</v>
      </c>
    </row>
    <row r="37" spans="2:5">
      <c r="B37" s="174" t="s">
        <v>14</v>
      </c>
      <c r="C37" s="174"/>
      <c r="D37" s="174"/>
      <c r="E37" s="174"/>
    </row>
  </sheetData>
  <mergeCells count="7">
    <mergeCell ref="C13:E13"/>
    <mergeCell ref="B37:E37"/>
    <mergeCell ref="A6:H6"/>
    <mergeCell ref="A7:H7"/>
    <mergeCell ref="A8:H8"/>
    <mergeCell ref="A9:H9"/>
    <mergeCell ref="B12:G12"/>
  </mergeCells>
  <pageMargins left="0.69930555555555596" right="0.69930555555555596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topLeftCell="A22" workbookViewId="0">
      <selection activeCell="K20" sqref="K20"/>
    </sheetView>
  </sheetViews>
  <sheetFormatPr baseColWidth="10" defaultColWidth="11" defaultRowHeight="15"/>
  <cols>
    <col min="1" max="1" width="8.42578125" customWidth="1"/>
    <col min="2" max="2" width="15.28515625" customWidth="1"/>
    <col min="5" max="5" width="12.42578125" customWidth="1"/>
  </cols>
  <sheetData>
    <row r="1" spans="1:8">
      <c r="A1" s="151"/>
      <c r="B1" s="151"/>
      <c r="C1" s="151"/>
      <c r="D1" s="151"/>
      <c r="E1" s="151"/>
      <c r="F1" s="151"/>
      <c r="G1" s="151"/>
    </row>
    <row r="2" spans="1:8">
      <c r="A2" s="151"/>
      <c r="B2" s="151"/>
      <c r="C2" s="151"/>
      <c r="D2" s="151"/>
      <c r="E2" s="151"/>
      <c r="F2" s="151"/>
      <c r="G2" s="151"/>
    </row>
    <row r="3" spans="1:8">
      <c r="A3" s="151"/>
      <c r="B3" s="151"/>
      <c r="C3" s="151"/>
      <c r="D3" s="151"/>
      <c r="E3" s="151"/>
      <c r="F3" s="151"/>
      <c r="G3" s="151"/>
    </row>
    <row r="4" spans="1:8">
      <c r="A4" s="151"/>
      <c r="B4" s="151"/>
      <c r="C4" s="151"/>
      <c r="D4" s="151"/>
      <c r="E4" s="151"/>
      <c r="F4" s="151"/>
      <c r="G4" s="151"/>
    </row>
    <row r="5" spans="1:8">
      <c r="A5" s="151"/>
      <c r="B5" s="151"/>
      <c r="C5" s="151"/>
      <c r="D5" s="151"/>
      <c r="E5" s="151"/>
      <c r="F5" s="151"/>
      <c r="G5" s="151"/>
    </row>
    <row r="6" spans="1:8" ht="18.75">
      <c r="A6" s="175" t="s">
        <v>0</v>
      </c>
      <c r="B6" s="175"/>
      <c r="C6" s="175"/>
      <c r="D6" s="175"/>
      <c r="E6" s="175"/>
      <c r="F6" s="175"/>
      <c r="G6" s="175"/>
      <c r="H6" s="175"/>
    </row>
    <row r="7" spans="1:8">
      <c r="A7" s="176" t="s">
        <v>1</v>
      </c>
      <c r="B7" s="176"/>
      <c r="C7" s="176"/>
      <c r="D7" s="176"/>
      <c r="E7" s="176"/>
      <c r="F7" s="176"/>
      <c r="G7" s="176"/>
      <c r="H7" s="176"/>
    </row>
    <row r="8" spans="1:8">
      <c r="A8" s="176" t="s">
        <v>2</v>
      </c>
      <c r="B8" s="176"/>
      <c r="C8" s="176"/>
      <c r="D8" s="176"/>
      <c r="E8" s="176"/>
      <c r="F8" s="176"/>
      <c r="G8" s="176"/>
      <c r="H8" s="176"/>
    </row>
    <row r="9" spans="1:8">
      <c r="A9" s="176" t="s">
        <v>3</v>
      </c>
      <c r="B9" s="176"/>
      <c r="C9" s="176"/>
      <c r="D9" s="176"/>
      <c r="E9" s="176"/>
      <c r="F9" s="176"/>
      <c r="G9" s="176"/>
      <c r="H9" s="176"/>
    </row>
    <row r="11" spans="1:8">
      <c r="D11" s="4" t="s">
        <v>4</v>
      </c>
    </row>
    <row r="12" spans="1:8">
      <c r="B12" s="177" t="s">
        <v>5</v>
      </c>
      <c r="C12" s="177"/>
      <c r="D12" s="177"/>
      <c r="E12" s="177"/>
      <c r="F12" s="177"/>
      <c r="G12" s="177"/>
    </row>
    <row r="13" spans="1:8">
      <c r="C13" s="177" t="s">
        <v>20</v>
      </c>
      <c r="D13" s="177"/>
      <c r="E13" s="177"/>
    </row>
    <row r="14" spans="1:8" ht="15.75" customHeight="1">
      <c r="B14" s="152" t="s">
        <v>7</v>
      </c>
      <c r="C14" s="152" t="s">
        <v>21</v>
      </c>
      <c r="D14" s="153" t="s">
        <v>22</v>
      </c>
      <c r="E14" s="157" t="s">
        <v>23</v>
      </c>
    </row>
    <row r="15" spans="1:8">
      <c r="B15" s="154" t="s">
        <v>11</v>
      </c>
      <c r="C15" s="154">
        <v>17</v>
      </c>
      <c r="D15" s="155">
        <v>20</v>
      </c>
      <c r="E15" s="157">
        <v>14</v>
      </c>
    </row>
    <row r="16" spans="1:8">
      <c r="B16" s="154" t="s">
        <v>12</v>
      </c>
      <c r="C16" s="154">
        <v>23</v>
      </c>
      <c r="D16" s="155">
        <v>15</v>
      </c>
      <c r="E16" s="158">
        <v>24</v>
      </c>
    </row>
    <row r="20" spans="2:10">
      <c r="B20" s="156"/>
      <c r="C20" s="156"/>
      <c r="D20" s="156"/>
      <c r="E20" s="156"/>
      <c r="G20" s="156"/>
    </row>
    <row r="26" spans="2:10">
      <c r="J26" t="s">
        <v>24</v>
      </c>
    </row>
    <row r="37" spans="2:5">
      <c r="B37" s="177" t="s">
        <v>25</v>
      </c>
      <c r="C37" s="177"/>
      <c r="D37" s="177"/>
      <c r="E37" s="177"/>
    </row>
  </sheetData>
  <mergeCells count="7">
    <mergeCell ref="C13:E13"/>
    <mergeCell ref="B37:E37"/>
    <mergeCell ref="A6:H6"/>
    <mergeCell ref="A7:H7"/>
    <mergeCell ref="A8:H8"/>
    <mergeCell ref="A9:H9"/>
    <mergeCell ref="B12:G12"/>
  </mergeCells>
  <pageMargins left="0.69930555555555596" right="0.69930555555555596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105"/>
  <sheetViews>
    <sheetView tabSelected="1" zoomScale="90" zoomScaleNormal="90" workbookViewId="0">
      <selection activeCell="M38" sqref="M38"/>
    </sheetView>
  </sheetViews>
  <sheetFormatPr baseColWidth="10" defaultColWidth="9" defaultRowHeight="15"/>
  <cols>
    <col min="1" max="1" width="4.5703125" customWidth="1"/>
    <col min="2" max="2" width="23" customWidth="1"/>
    <col min="3" max="3" width="7" customWidth="1"/>
    <col min="4" max="4" width="5.85546875" customWidth="1"/>
    <col min="5" max="5" width="6.140625" customWidth="1"/>
    <col min="6" max="6" width="16" customWidth="1"/>
    <col min="7" max="8" width="12.42578125" customWidth="1"/>
    <col min="9" max="9" width="10.28515625" customWidth="1"/>
    <col min="10" max="10" width="10" customWidth="1"/>
    <col min="11" max="11" width="13.42578125" customWidth="1"/>
    <col min="12" max="12" width="24.42578125" customWidth="1"/>
    <col min="19" max="19" width="23.28515625" style="1" customWidth="1"/>
    <col min="20" max="20" width="6.85546875" style="1" customWidth="1"/>
    <col min="21" max="21" width="5" style="1" customWidth="1"/>
    <col min="22" max="22" width="5.85546875" style="1" customWidth="1"/>
    <col min="23" max="23" width="14.85546875" style="1" customWidth="1"/>
    <col min="24" max="24" width="10.85546875" style="1" customWidth="1"/>
    <col min="25" max="25" width="12.140625" style="1" customWidth="1"/>
    <col min="26" max="26" width="10.28515625" style="1" customWidth="1"/>
    <col min="27" max="27" width="10.140625" style="1" customWidth="1"/>
    <col min="28" max="28" width="13" style="1" customWidth="1"/>
    <col min="29" max="29" width="26.28515625" style="1" customWidth="1"/>
    <col min="30" max="30" width="11.42578125" style="1"/>
    <col min="31" max="31" width="8.5703125" customWidth="1"/>
    <col min="36" max="36" width="24" customWidth="1"/>
    <col min="40" max="40" width="15.5703125" customWidth="1"/>
    <col min="41" max="42" width="12" customWidth="1"/>
    <col min="43" max="43" width="10.5703125" customWidth="1"/>
    <col min="44" max="44" width="10.28515625" customWidth="1"/>
    <col min="45" max="45" width="13.140625" customWidth="1"/>
    <col min="46" max="46" width="22.28515625" customWidth="1"/>
    <col min="49" max="49" width="9.42578125" customWidth="1"/>
  </cols>
  <sheetData>
    <row r="1" spans="2:49" ht="90" customHeight="1">
      <c r="B1" s="2"/>
      <c r="D1" s="2"/>
      <c r="E1" s="2"/>
      <c r="F1" s="2"/>
      <c r="G1" s="2"/>
      <c r="H1" s="2"/>
      <c r="I1" s="2"/>
      <c r="J1" s="2"/>
      <c r="K1" s="2"/>
      <c r="L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J1" s="2"/>
      <c r="AL1" s="2"/>
      <c r="AM1" s="2"/>
      <c r="AN1" s="2"/>
      <c r="AO1" s="2"/>
      <c r="AP1" s="2"/>
      <c r="AQ1" s="2"/>
      <c r="AR1" s="2"/>
      <c r="AS1" s="2"/>
      <c r="AT1" s="2"/>
    </row>
    <row r="2" spans="2:49" ht="18" customHeight="1">
      <c r="B2" s="178" t="s">
        <v>26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S2" s="178" t="s">
        <v>26</v>
      </c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85"/>
      <c r="AJ2" s="178" t="s">
        <v>26</v>
      </c>
      <c r="AK2" s="178"/>
      <c r="AL2" s="178"/>
      <c r="AM2" s="178"/>
      <c r="AN2" s="178"/>
      <c r="AO2" s="178"/>
      <c r="AP2" s="178"/>
      <c r="AQ2" s="178"/>
      <c r="AR2" s="178"/>
      <c r="AS2" s="178"/>
      <c r="AT2" s="178"/>
    </row>
    <row r="3" spans="2:49" ht="42" customHeight="1">
      <c r="B3" s="179" t="s">
        <v>27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S3" s="179" t="s">
        <v>27</v>
      </c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86"/>
      <c r="AJ3" s="179" t="s">
        <v>27</v>
      </c>
      <c r="AK3" s="179"/>
      <c r="AL3" s="179"/>
      <c r="AM3" s="179"/>
      <c r="AN3" s="179"/>
      <c r="AO3" s="179"/>
      <c r="AP3" s="179"/>
      <c r="AQ3" s="179"/>
      <c r="AR3" s="179"/>
      <c r="AS3" s="179"/>
      <c r="AT3" s="179"/>
    </row>
    <row r="4" spans="2:49" ht="18" customHeight="1">
      <c r="B4" s="3"/>
      <c r="C4" s="180" t="s">
        <v>28</v>
      </c>
      <c r="D4" s="180"/>
      <c r="E4" s="180"/>
      <c r="F4" s="180"/>
      <c r="G4" s="180"/>
      <c r="H4" s="180"/>
      <c r="I4" s="180"/>
      <c r="J4" s="180"/>
      <c r="K4" s="180"/>
      <c r="L4" s="35"/>
      <c r="S4" s="3"/>
      <c r="T4" s="180" t="s">
        <v>29</v>
      </c>
      <c r="U4" s="180"/>
      <c r="V4" s="180"/>
      <c r="W4" s="180"/>
      <c r="X4" s="180"/>
      <c r="Y4" s="180"/>
      <c r="Z4" s="180"/>
      <c r="AA4" s="180"/>
      <c r="AB4" s="180"/>
      <c r="AC4" s="35"/>
      <c r="AD4" s="87"/>
      <c r="AE4" s="87"/>
      <c r="AF4" s="87"/>
      <c r="AG4" s="87"/>
      <c r="AH4" s="87"/>
      <c r="AI4" s="87"/>
      <c r="AJ4" s="3"/>
      <c r="AK4" s="181" t="s">
        <v>30</v>
      </c>
      <c r="AL4" s="180"/>
      <c r="AM4" s="180"/>
      <c r="AN4" s="180"/>
      <c r="AO4" s="180"/>
      <c r="AP4" s="180"/>
      <c r="AQ4" s="180"/>
      <c r="AR4" s="180"/>
      <c r="AS4" s="180"/>
      <c r="AT4" s="35"/>
      <c r="AU4" s="2"/>
      <c r="AV4" s="2"/>
      <c r="AW4" s="2"/>
    </row>
    <row r="5" spans="2:49" ht="19.5" customHeight="1">
      <c r="B5" s="189" t="s">
        <v>31</v>
      </c>
      <c r="C5" s="182" t="s">
        <v>32</v>
      </c>
      <c r="D5" s="183"/>
      <c r="E5" s="184"/>
      <c r="F5" s="194" t="s">
        <v>33</v>
      </c>
      <c r="G5" s="196" t="s">
        <v>34</v>
      </c>
      <c r="H5" s="198" t="s">
        <v>35</v>
      </c>
      <c r="I5" s="185" t="s">
        <v>36</v>
      </c>
      <c r="J5" s="185"/>
      <c r="K5" s="185"/>
      <c r="L5" s="37" t="s">
        <v>37</v>
      </c>
      <c r="S5" s="189" t="s">
        <v>31</v>
      </c>
      <c r="T5" s="182" t="s">
        <v>32</v>
      </c>
      <c r="U5" s="183"/>
      <c r="V5" s="184"/>
      <c r="W5" s="194" t="s">
        <v>33</v>
      </c>
      <c r="X5" s="196" t="s">
        <v>34</v>
      </c>
      <c r="Y5" s="198" t="s">
        <v>35</v>
      </c>
      <c r="Z5" s="185" t="s">
        <v>36</v>
      </c>
      <c r="AA5" s="185"/>
      <c r="AB5" s="186"/>
      <c r="AC5" s="37" t="s">
        <v>37</v>
      </c>
      <c r="AD5"/>
      <c r="AJ5" s="189" t="s">
        <v>31</v>
      </c>
      <c r="AK5" s="182" t="s">
        <v>32</v>
      </c>
      <c r="AL5" s="183"/>
      <c r="AM5" s="184"/>
      <c r="AN5" s="194" t="s">
        <v>33</v>
      </c>
      <c r="AO5" s="196" t="s">
        <v>34</v>
      </c>
      <c r="AP5" s="198" t="s">
        <v>35</v>
      </c>
      <c r="AQ5" s="185" t="s">
        <v>36</v>
      </c>
      <c r="AR5" s="185"/>
      <c r="AS5" s="186"/>
      <c r="AT5" s="37" t="s">
        <v>37</v>
      </c>
    </row>
    <row r="6" spans="2:49" ht="32.25" customHeight="1">
      <c r="B6" s="193"/>
      <c r="C6" s="5" t="s">
        <v>38</v>
      </c>
      <c r="D6" s="6" t="s">
        <v>39</v>
      </c>
      <c r="E6" s="19" t="s">
        <v>40</v>
      </c>
      <c r="F6" s="195"/>
      <c r="G6" s="197"/>
      <c r="H6" s="199"/>
      <c r="I6" s="38" t="s">
        <v>41</v>
      </c>
      <c r="J6" s="39" t="s">
        <v>42</v>
      </c>
      <c r="K6" s="40" t="s">
        <v>43</v>
      </c>
      <c r="L6" s="41" t="s">
        <v>44</v>
      </c>
      <c r="S6" s="193"/>
      <c r="T6" s="5" t="s">
        <v>38</v>
      </c>
      <c r="U6" s="59" t="s">
        <v>39</v>
      </c>
      <c r="V6" s="60" t="s">
        <v>40</v>
      </c>
      <c r="W6" s="195"/>
      <c r="X6" s="197"/>
      <c r="Y6" s="199"/>
      <c r="Z6" s="38" t="s">
        <v>41</v>
      </c>
      <c r="AA6" s="39" t="s">
        <v>42</v>
      </c>
      <c r="AB6" s="71" t="s">
        <v>43</v>
      </c>
      <c r="AC6" s="41" t="s">
        <v>44</v>
      </c>
      <c r="AD6"/>
      <c r="AF6" s="2"/>
      <c r="AJ6" s="193"/>
      <c r="AK6" s="5" t="s">
        <v>38</v>
      </c>
      <c r="AL6" s="6" t="s">
        <v>39</v>
      </c>
      <c r="AM6" s="19" t="s">
        <v>40</v>
      </c>
      <c r="AN6" s="195"/>
      <c r="AO6" s="197"/>
      <c r="AP6" s="199"/>
      <c r="AQ6" s="38" t="s">
        <v>41</v>
      </c>
      <c r="AR6" s="39" t="s">
        <v>42</v>
      </c>
      <c r="AS6" s="71" t="s">
        <v>43</v>
      </c>
      <c r="AT6" s="41" t="s">
        <v>44</v>
      </c>
    </row>
    <row r="7" spans="2:49" ht="21" customHeight="1">
      <c r="B7" s="7" t="s">
        <v>45</v>
      </c>
      <c r="C7" s="8"/>
      <c r="D7" s="9">
        <v>1</v>
      </c>
      <c r="E7" s="20">
        <f>SUM(C7:D7)</f>
        <v>1</v>
      </c>
      <c r="F7" s="21">
        <v>17</v>
      </c>
      <c r="G7" s="22">
        <v>1</v>
      </c>
      <c r="H7" s="23"/>
      <c r="I7" s="42"/>
      <c r="J7" s="42">
        <v>1</v>
      </c>
      <c r="K7" s="43"/>
      <c r="L7" s="44" t="s">
        <v>46</v>
      </c>
      <c r="S7" s="52" t="s">
        <v>47</v>
      </c>
      <c r="T7" s="53">
        <v>1</v>
      </c>
      <c r="U7" s="61"/>
      <c r="V7" s="62">
        <f>SUM(T7:U7)</f>
        <v>1</v>
      </c>
      <c r="W7" s="63">
        <v>5</v>
      </c>
      <c r="X7" s="64">
        <v>1</v>
      </c>
      <c r="Y7" s="72"/>
      <c r="Z7" s="73"/>
      <c r="AA7" s="74">
        <v>1</v>
      </c>
      <c r="AB7" s="75"/>
      <c r="AC7" s="88" t="s">
        <v>46</v>
      </c>
      <c r="AD7"/>
      <c r="AJ7" s="7" t="s">
        <v>48</v>
      </c>
      <c r="AK7" s="8">
        <v>5</v>
      </c>
      <c r="AL7" s="8">
        <v>2</v>
      </c>
      <c r="AM7" s="20">
        <f>SUM(AK7:AL7)</f>
        <v>7</v>
      </c>
      <c r="AN7" s="92">
        <v>75</v>
      </c>
      <c r="AO7" s="22"/>
      <c r="AP7" s="23"/>
      <c r="AQ7" s="42"/>
      <c r="AR7" s="8">
        <v>3</v>
      </c>
      <c r="AS7" s="9">
        <v>4</v>
      </c>
      <c r="AT7" s="99" t="s">
        <v>49</v>
      </c>
    </row>
    <row r="8" spans="2:49" ht="21" customHeight="1">
      <c r="B8" s="10" t="s">
        <v>50</v>
      </c>
      <c r="C8" s="8">
        <v>4</v>
      </c>
      <c r="D8" s="9">
        <v>8</v>
      </c>
      <c r="E8" s="24">
        <f t="shared" ref="E8:E15" si="0">SUM(C8:D8)</f>
        <v>12</v>
      </c>
      <c r="F8" s="21">
        <v>127</v>
      </c>
      <c r="G8" s="25">
        <v>3</v>
      </c>
      <c r="H8" s="26"/>
      <c r="I8" s="8">
        <v>2</v>
      </c>
      <c r="J8" s="8">
        <v>9</v>
      </c>
      <c r="K8" s="9">
        <v>1</v>
      </c>
      <c r="L8" s="45" t="s">
        <v>51</v>
      </c>
      <c r="S8" s="54" t="s">
        <v>50</v>
      </c>
      <c r="T8" s="55">
        <v>9</v>
      </c>
      <c r="U8" s="65">
        <v>3</v>
      </c>
      <c r="V8" s="62">
        <f t="shared" ref="V8:V14" si="1">SUM(T8:U8)</f>
        <v>12</v>
      </c>
      <c r="W8" s="66">
        <v>91</v>
      </c>
      <c r="X8" s="67">
        <v>1</v>
      </c>
      <c r="Y8" s="76"/>
      <c r="Z8" s="77">
        <v>5</v>
      </c>
      <c r="AA8" s="78">
        <v>7</v>
      </c>
      <c r="AB8" s="79"/>
      <c r="AC8" s="89" t="s">
        <v>46</v>
      </c>
      <c r="AD8"/>
      <c r="AJ8" s="10" t="s">
        <v>52</v>
      </c>
      <c r="AK8" s="8">
        <v>1</v>
      </c>
      <c r="AL8" s="8"/>
      <c r="AM8" s="24">
        <f t="shared" ref="AM8:AM12" si="2">SUM(AK8:AL8)</f>
        <v>1</v>
      </c>
      <c r="AN8" s="92">
        <v>12</v>
      </c>
      <c r="AO8" s="25">
        <v>1</v>
      </c>
      <c r="AP8" s="26">
        <v>1</v>
      </c>
      <c r="AQ8" s="8"/>
      <c r="AR8" s="8"/>
      <c r="AS8" s="9">
        <v>1</v>
      </c>
      <c r="AT8" s="45" t="s">
        <v>53</v>
      </c>
    </row>
    <row r="9" spans="2:49" ht="27.75" customHeight="1">
      <c r="B9" s="10" t="s">
        <v>48</v>
      </c>
      <c r="C9" s="8">
        <v>6</v>
      </c>
      <c r="D9" s="9">
        <v>3</v>
      </c>
      <c r="E9" s="24">
        <f t="shared" si="0"/>
        <v>9</v>
      </c>
      <c r="F9" s="21">
        <v>27</v>
      </c>
      <c r="G9" s="25"/>
      <c r="H9" s="26"/>
      <c r="I9" s="8"/>
      <c r="J9" s="8">
        <v>2</v>
      </c>
      <c r="K9" s="9">
        <v>7</v>
      </c>
      <c r="L9" s="46" t="s">
        <v>54</v>
      </c>
      <c r="S9" s="54" t="s">
        <v>48</v>
      </c>
      <c r="T9" s="55">
        <v>3</v>
      </c>
      <c r="U9" s="65">
        <v>1</v>
      </c>
      <c r="V9" s="62">
        <f t="shared" si="1"/>
        <v>4</v>
      </c>
      <c r="W9" s="66">
        <v>41</v>
      </c>
      <c r="X9" s="67">
        <v>1</v>
      </c>
      <c r="Y9" s="76"/>
      <c r="Z9" s="77"/>
      <c r="AA9" s="78">
        <v>2</v>
      </c>
      <c r="AB9" s="79">
        <v>2</v>
      </c>
      <c r="AC9" s="89" t="s">
        <v>55</v>
      </c>
      <c r="AD9"/>
      <c r="AJ9" s="10" t="s">
        <v>56</v>
      </c>
      <c r="AK9" s="8">
        <v>1</v>
      </c>
      <c r="AL9" s="8"/>
      <c r="AM9" s="24">
        <f t="shared" si="2"/>
        <v>1</v>
      </c>
      <c r="AN9" s="92">
        <v>2</v>
      </c>
      <c r="AO9" s="25"/>
      <c r="AP9" s="26"/>
      <c r="AQ9" s="8"/>
      <c r="AR9" s="8">
        <v>1</v>
      </c>
      <c r="AS9" s="9"/>
      <c r="AT9" s="45" t="s">
        <v>57</v>
      </c>
    </row>
    <row r="10" spans="2:49" ht="21" customHeight="1">
      <c r="B10" s="10" t="s">
        <v>58</v>
      </c>
      <c r="C10" s="8">
        <v>1</v>
      </c>
      <c r="D10" s="9"/>
      <c r="E10" s="24">
        <f t="shared" si="0"/>
        <v>1</v>
      </c>
      <c r="F10" s="21">
        <v>1</v>
      </c>
      <c r="G10" s="25"/>
      <c r="H10" s="26"/>
      <c r="I10" s="8"/>
      <c r="J10" s="8"/>
      <c r="K10" s="9">
        <v>1</v>
      </c>
      <c r="L10" s="45" t="s">
        <v>46</v>
      </c>
      <c r="S10" s="54" t="s">
        <v>59</v>
      </c>
      <c r="T10" s="55">
        <v>2</v>
      </c>
      <c r="U10" s="65"/>
      <c r="V10" s="62">
        <f t="shared" si="1"/>
        <v>2</v>
      </c>
      <c r="W10" s="66">
        <v>10</v>
      </c>
      <c r="X10" s="67">
        <v>1</v>
      </c>
      <c r="Y10" s="76"/>
      <c r="Z10" s="77"/>
      <c r="AA10" s="78">
        <v>2</v>
      </c>
      <c r="AB10" s="79"/>
      <c r="AC10" s="89" t="s">
        <v>60</v>
      </c>
      <c r="AD10"/>
      <c r="AJ10" s="10" t="s">
        <v>61</v>
      </c>
      <c r="AK10" s="8">
        <v>1</v>
      </c>
      <c r="AL10" s="8"/>
      <c r="AM10" s="24">
        <f t="shared" si="2"/>
        <v>1</v>
      </c>
      <c r="AN10" s="92">
        <v>1</v>
      </c>
      <c r="AO10" s="25"/>
      <c r="AP10" s="26"/>
      <c r="AQ10" s="8"/>
      <c r="AR10" s="97"/>
      <c r="AS10" s="9">
        <v>1</v>
      </c>
      <c r="AT10" s="45" t="s">
        <v>49</v>
      </c>
    </row>
    <row r="11" spans="2:49" ht="21" customHeight="1">
      <c r="B11" s="10" t="s">
        <v>52</v>
      </c>
      <c r="C11" s="8">
        <v>4</v>
      </c>
      <c r="D11" s="9">
        <v>1</v>
      </c>
      <c r="E11" s="24">
        <f t="shared" si="0"/>
        <v>5</v>
      </c>
      <c r="F11" s="21">
        <v>40</v>
      </c>
      <c r="G11" s="25">
        <v>1</v>
      </c>
      <c r="H11" s="26"/>
      <c r="I11" s="8">
        <v>2</v>
      </c>
      <c r="J11" s="8">
        <v>3</v>
      </c>
      <c r="K11" s="9"/>
      <c r="L11" s="45" t="s">
        <v>62</v>
      </c>
      <c r="S11" s="54" t="s">
        <v>63</v>
      </c>
      <c r="T11" s="55">
        <v>1</v>
      </c>
      <c r="U11" s="65">
        <v>3</v>
      </c>
      <c r="V11" s="62">
        <f t="shared" si="1"/>
        <v>4</v>
      </c>
      <c r="W11" s="66">
        <v>20</v>
      </c>
      <c r="X11" s="67">
        <v>1</v>
      </c>
      <c r="Y11" s="76"/>
      <c r="Z11" s="77">
        <v>3</v>
      </c>
      <c r="AA11" s="78">
        <v>1</v>
      </c>
      <c r="AB11" s="79"/>
      <c r="AC11" s="89" t="s">
        <v>46</v>
      </c>
      <c r="AD11"/>
      <c r="AJ11" s="11" t="s">
        <v>64</v>
      </c>
      <c r="AK11" s="12">
        <v>1</v>
      </c>
      <c r="AL11" s="12"/>
      <c r="AM11" s="24">
        <f t="shared" si="2"/>
        <v>1</v>
      </c>
      <c r="AN11" s="93">
        <v>2</v>
      </c>
      <c r="AO11" s="25"/>
      <c r="AP11" s="26"/>
      <c r="AQ11" s="8"/>
      <c r="AR11" s="98"/>
      <c r="AS11" s="13">
        <v>1</v>
      </c>
      <c r="AT11" s="47" t="s">
        <v>49</v>
      </c>
    </row>
    <row r="12" spans="2:49" ht="21" customHeight="1">
      <c r="B12" s="10" t="s">
        <v>56</v>
      </c>
      <c r="C12" s="8">
        <v>1</v>
      </c>
      <c r="D12" s="9"/>
      <c r="E12" s="24">
        <f t="shared" si="0"/>
        <v>1</v>
      </c>
      <c r="F12" s="21">
        <v>1</v>
      </c>
      <c r="G12" s="25"/>
      <c r="H12" s="26"/>
      <c r="I12" s="8"/>
      <c r="J12" s="8">
        <v>1</v>
      </c>
      <c r="K12" s="9"/>
      <c r="L12" s="45" t="s">
        <v>55</v>
      </c>
      <c r="S12" s="54" t="s">
        <v>65</v>
      </c>
      <c r="T12" s="55">
        <v>3</v>
      </c>
      <c r="U12" s="65">
        <v>2</v>
      </c>
      <c r="V12" s="62">
        <f t="shared" si="1"/>
        <v>5</v>
      </c>
      <c r="W12" s="66">
        <v>20</v>
      </c>
      <c r="X12" s="67"/>
      <c r="Y12" s="76"/>
      <c r="Z12" s="77">
        <v>1</v>
      </c>
      <c r="AA12" s="78">
        <v>4</v>
      </c>
      <c r="AB12" s="79"/>
      <c r="AC12" s="89" t="s">
        <v>60</v>
      </c>
      <c r="AD12"/>
      <c r="AJ12" s="91" t="s">
        <v>66</v>
      </c>
      <c r="AK12" s="94">
        <v>1</v>
      </c>
      <c r="AL12" s="94"/>
      <c r="AM12" s="95">
        <f t="shared" si="2"/>
        <v>1</v>
      </c>
      <c r="AN12" s="96">
        <v>10</v>
      </c>
      <c r="AO12" s="25"/>
      <c r="AP12" s="29"/>
      <c r="AQ12" s="8"/>
      <c r="AR12" s="94">
        <v>1</v>
      </c>
      <c r="AS12" s="100"/>
      <c r="AT12" s="101" t="s">
        <v>49</v>
      </c>
    </row>
    <row r="13" spans="2:49" ht="21" customHeight="1">
      <c r="B13" s="10" t="s">
        <v>67</v>
      </c>
      <c r="C13" s="8"/>
      <c r="D13" s="9">
        <v>2</v>
      </c>
      <c r="E13" s="24">
        <f t="shared" si="0"/>
        <v>2</v>
      </c>
      <c r="F13" s="21">
        <v>16</v>
      </c>
      <c r="G13" s="25">
        <v>2</v>
      </c>
      <c r="H13" s="26">
        <v>2</v>
      </c>
      <c r="I13" s="8">
        <v>2</v>
      </c>
      <c r="J13" s="8"/>
      <c r="K13" s="9"/>
      <c r="L13" s="45" t="s">
        <v>68</v>
      </c>
      <c r="S13" s="54" t="s">
        <v>52</v>
      </c>
      <c r="T13" s="55">
        <v>4</v>
      </c>
      <c r="U13" s="65">
        <v>1</v>
      </c>
      <c r="V13" s="62">
        <f t="shared" si="1"/>
        <v>5</v>
      </c>
      <c r="W13" s="66">
        <v>32</v>
      </c>
      <c r="X13" s="67">
        <v>1</v>
      </c>
      <c r="Y13" s="76">
        <v>1</v>
      </c>
      <c r="Z13" s="77">
        <v>2</v>
      </c>
      <c r="AA13" s="78">
        <v>3</v>
      </c>
      <c r="AB13" s="79"/>
      <c r="AC13" s="89" t="s">
        <v>69</v>
      </c>
      <c r="AD13"/>
      <c r="AJ13" s="15" t="s">
        <v>70</v>
      </c>
      <c r="AK13" s="16">
        <f t="shared" ref="AK13:AS13" si="3">SUM(AK7:AK12)</f>
        <v>10</v>
      </c>
      <c r="AL13" s="17">
        <f t="shared" si="3"/>
        <v>2</v>
      </c>
      <c r="AM13" s="34">
        <f t="shared" si="3"/>
        <v>12</v>
      </c>
      <c r="AN13" s="33">
        <f t="shared" si="3"/>
        <v>102</v>
      </c>
      <c r="AO13" s="34">
        <f t="shared" si="3"/>
        <v>1</v>
      </c>
      <c r="AP13" s="34">
        <f t="shared" si="3"/>
        <v>1</v>
      </c>
      <c r="AQ13" s="48">
        <f t="shared" si="3"/>
        <v>0</v>
      </c>
      <c r="AR13" s="49">
        <f t="shared" si="3"/>
        <v>5</v>
      </c>
      <c r="AS13" s="50">
        <f t="shared" si="3"/>
        <v>7</v>
      </c>
      <c r="AT13" s="51"/>
    </row>
    <row r="14" spans="2:49" ht="21" customHeight="1">
      <c r="B14" s="11" t="s">
        <v>71</v>
      </c>
      <c r="C14" s="12">
        <v>2</v>
      </c>
      <c r="D14" s="13"/>
      <c r="E14" s="24">
        <f t="shared" si="0"/>
        <v>2</v>
      </c>
      <c r="F14" s="27">
        <v>2</v>
      </c>
      <c r="G14" s="28"/>
      <c r="H14" s="29"/>
      <c r="I14" s="12">
        <v>1</v>
      </c>
      <c r="J14" s="12">
        <v>1</v>
      </c>
      <c r="K14" s="13"/>
      <c r="L14" s="47" t="s">
        <v>46</v>
      </c>
      <c r="S14" s="56" t="s">
        <v>56</v>
      </c>
      <c r="T14" s="57">
        <v>1</v>
      </c>
      <c r="U14" s="68">
        <v>1</v>
      </c>
      <c r="V14" s="62">
        <f t="shared" si="1"/>
        <v>2</v>
      </c>
      <c r="W14" s="69">
        <v>1</v>
      </c>
      <c r="X14" s="70"/>
      <c r="Y14" s="80"/>
      <c r="Z14" s="81"/>
      <c r="AA14" s="82">
        <v>2</v>
      </c>
      <c r="AB14" s="83"/>
      <c r="AC14" s="89" t="s">
        <v>72</v>
      </c>
      <c r="AD14"/>
      <c r="AJ14" s="1"/>
      <c r="AK14" s="1"/>
      <c r="AL14" s="1"/>
      <c r="AM14" s="1"/>
      <c r="AN14" s="1"/>
      <c r="AO14" s="1"/>
      <c r="AQ14" s="1"/>
      <c r="AR14" s="1"/>
      <c r="AS14" s="1"/>
      <c r="AT14" s="1"/>
    </row>
    <row r="15" spans="2:49" ht="21" customHeight="1">
      <c r="B15" s="14" t="s">
        <v>73</v>
      </c>
      <c r="C15" s="8">
        <v>1</v>
      </c>
      <c r="D15" s="9"/>
      <c r="E15" s="30">
        <f t="shared" si="0"/>
        <v>1</v>
      </c>
      <c r="F15" s="21">
        <v>5</v>
      </c>
      <c r="G15" s="31"/>
      <c r="H15" s="29"/>
      <c r="I15" s="8"/>
      <c r="J15" s="8">
        <v>1</v>
      </c>
      <c r="K15" s="9"/>
      <c r="L15" s="45" t="s">
        <v>46</v>
      </c>
      <c r="S15" s="15" t="s">
        <v>70</v>
      </c>
      <c r="T15" s="16">
        <f t="shared" ref="T15:AB15" si="4">SUM(T7:T14)</f>
        <v>24</v>
      </c>
      <c r="U15" s="17">
        <f t="shared" si="4"/>
        <v>11</v>
      </c>
      <c r="V15" s="34">
        <f t="shared" si="4"/>
        <v>35</v>
      </c>
      <c r="W15" s="33">
        <f t="shared" si="4"/>
        <v>220</v>
      </c>
      <c r="X15" s="34">
        <f t="shared" si="4"/>
        <v>6</v>
      </c>
      <c r="Y15" s="34">
        <f t="shared" si="4"/>
        <v>1</v>
      </c>
      <c r="Z15" s="48">
        <f t="shared" si="4"/>
        <v>11</v>
      </c>
      <c r="AA15" s="49">
        <f t="shared" si="4"/>
        <v>22</v>
      </c>
      <c r="AB15" s="84">
        <f t="shared" si="4"/>
        <v>2</v>
      </c>
      <c r="AC15" s="90"/>
      <c r="AD15"/>
      <c r="AJ15" s="187" t="s">
        <v>74</v>
      </c>
      <c r="AK15" s="187"/>
      <c r="AL15" s="18"/>
      <c r="AM15" s="35"/>
      <c r="AN15" s="35"/>
      <c r="AO15" s="1"/>
      <c r="AQ15" s="1"/>
      <c r="AR15" s="1"/>
      <c r="AS15" s="102"/>
      <c r="AT15" s="1"/>
    </row>
    <row r="16" spans="2:49">
      <c r="B16" s="15" t="s">
        <v>70</v>
      </c>
      <c r="C16" s="16">
        <f t="shared" ref="C16:K16" si="5">SUM(C7:C15)</f>
        <v>19</v>
      </c>
      <c r="D16" s="17">
        <f t="shared" si="5"/>
        <v>15</v>
      </c>
      <c r="E16" s="32">
        <f t="shared" si="5"/>
        <v>34</v>
      </c>
      <c r="F16" s="33">
        <f t="shared" si="5"/>
        <v>236</v>
      </c>
      <c r="G16" s="34">
        <f t="shared" si="5"/>
        <v>7</v>
      </c>
      <c r="H16" s="34"/>
      <c r="I16" s="48">
        <f t="shared" si="5"/>
        <v>7</v>
      </c>
      <c r="J16" s="49">
        <f t="shared" si="5"/>
        <v>18</v>
      </c>
      <c r="K16" s="50">
        <f t="shared" si="5"/>
        <v>9</v>
      </c>
      <c r="L16" s="51"/>
      <c r="AD16"/>
    </row>
    <row r="17" spans="2:4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AF17" s="2"/>
      <c r="AG17" s="2"/>
    </row>
    <row r="18" spans="2:44">
      <c r="B18" s="187" t="s">
        <v>74</v>
      </c>
      <c r="C18" s="187"/>
      <c r="D18" s="18"/>
      <c r="E18" s="35"/>
      <c r="F18" s="35"/>
      <c r="G18" s="1"/>
      <c r="H18" s="1"/>
      <c r="I18" s="1"/>
      <c r="J18" s="1"/>
      <c r="K18" s="1"/>
      <c r="L18" s="1"/>
      <c r="S18" s="187" t="s">
        <v>74</v>
      </c>
      <c r="T18" s="187"/>
      <c r="U18" s="18"/>
      <c r="V18" s="35"/>
      <c r="W18" s="35"/>
      <c r="AG18" s="2"/>
      <c r="AH18" s="2"/>
    </row>
    <row r="19" spans="2:44">
      <c r="H19" s="36"/>
      <c r="T19"/>
      <c r="AG19" s="2"/>
      <c r="AH19" s="2"/>
    </row>
    <row r="20" spans="2:44" ht="17.25" customHeight="1">
      <c r="B20" s="188" t="s">
        <v>75</v>
      </c>
      <c r="C20" s="188"/>
      <c r="D20" s="188"/>
      <c r="E20" s="188"/>
      <c r="F20" s="188"/>
      <c r="G20" s="188"/>
      <c r="H20" s="188"/>
      <c r="I20" s="188"/>
      <c r="J20" s="188"/>
      <c r="S20" s="188" t="s">
        <v>75</v>
      </c>
      <c r="T20" s="188"/>
      <c r="U20" s="188"/>
      <c r="V20" s="188"/>
      <c r="W20" s="188"/>
      <c r="X20" s="188"/>
      <c r="Y20" s="188"/>
      <c r="Z20" s="188"/>
      <c r="AA20" s="188"/>
      <c r="AB20"/>
      <c r="AC20"/>
      <c r="AJ20" s="188" t="s">
        <v>75</v>
      </c>
      <c r="AK20" s="188"/>
      <c r="AL20" s="188"/>
      <c r="AM20" s="188"/>
      <c r="AN20" s="188"/>
      <c r="AO20" s="188"/>
      <c r="AP20" s="188"/>
      <c r="AQ20" s="188"/>
      <c r="AR20" s="188"/>
    </row>
    <row r="21" spans="2:44">
      <c r="S21"/>
      <c r="T21"/>
      <c r="U21"/>
      <c r="V21"/>
      <c r="W21"/>
      <c r="X21"/>
      <c r="Y21"/>
      <c r="Z21"/>
      <c r="AA21"/>
      <c r="AB21"/>
      <c r="AC21"/>
    </row>
    <row r="22" spans="2:44">
      <c r="S22"/>
      <c r="T22"/>
      <c r="U22"/>
      <c r="V22"/>
      <c r="W22"/>
      <c r="X22"/>
      <c r="Y22"/>
      <c r="Z22"/>
      <c r="AA22"/>
      <c r="AB22"/>
      <c r="AC22"/>
    </row>
    <row r="23" spans="2:44">
      <c r="S23"/>
      <c r="T23"/>
      <c r="U23"/>
      <c r="V23"/>
      <c r="W23"/>
      <c r="X23"/>
    </row>
    <row r="25" spans="2:44">
      <c r="S25"/>
      <c r="T25"/>
      <c r="U25"/>
      <c r="V25"/>
      <c r="W25"/>
      <c r="X25"/>
    </row>
    <row r="26" spans="2:44">
      <c r="S26"/>
      <c r="T26"/>
      <c r="U26"/>
      <c r="V26"/>
      <c r="W26"/>
      <c r="X26"/>
    </row>
    <row r="27" spans="2:44">
      <c r="S27"/>
      <c r="T27"/>
      <c r="U27"/>
      <c r="V27"/>
      <c r="W27"/>
      <c r="X27"/>
    </row>
    <row r="28" spans="2:44">
      <c r="S28"/>
      <c r="T28"/>
      <c r="U28"/>
      <c r="V28"/>
      <c r="W28"/>
      <c r="X28"/>
    </row>
    <row r="29" spans="2:44">
      <c r="S29"/>
      <c r="T29"/>
      <c r="U29"/>
      <c r="V29"/>
      <c r="W29"/>
      <c r="X29"/>
    </row>
    <row r="48" spans="19:45">
      <c r="S48" s="58"/>
      <c r="T48" s="58"/>
      <c r="U48" s="58"/>
      <c r="V48" s="58"/>
      <c r="W48" s="58"/>
      <c r="X48" s="58"/>
      <c r="Y48" s="58"/>
      <c r="Z48" s="58"/>
      <c r="AA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</row>
    <row r="97" spans="6:43">
      <c r="W97" s="189" t="s">
        <v>76</v>
      </c>
      <c r="X97" s="185"/>
      <c r="Y97" s="185"/>
      <c r="Z97" s="186"/>
    </row>
    <row r="98" spans="6:43">
      <c r="W98" s="103"/>
      <c r="X98" s="104" t="s">
        <v>38</v>
      </c>
      <c r="Y98" s="104" t="s">
        <v>39</v>
      </c>
      <c r="Z98" s="114" t="s">
        <v>40</v>
      </c>
    </row>
    <row r="99" spans="6:43">
      <c r="W99" s="119" t="s">
        <v>46</v>
      </c>
      <c r="X99" s="120">
        <f>SUM(T7:T8,T11)</f>
        <v>11</v>
      </c>
      <c r="Y99" s="125">
        <f>SUM(U7:U8,U11)</f>
        <v>6</v>
      </c>
      <c r="Z99" s="126">
        <f>SUM(X99:Y99)</f>
        <v>17</v>
      </c>
    </row>
    <row r="100" spans="6:43">
      <c r="F100" s="189" t="s">
        <v>77</v>
      </c>
      <c r="G100" s="185"/>
      <c r="H100" s="185"/>
      <c r="I100" s="186"/>
      <c r="W100" s="107" t="s">
        <v>55</v>
      </c>
      <c r="X100" s="121">
        <f>T9</f>
        <v>3</v>
      </c>
      <c r="Y100" s="127">
        <f>U9</f>
        <v>1</v>
      </c>
      <c r="Z100" s="128">
        <f t="shared" ref="Z100:Z104" si="6">SUM(X100:Y100)</f>
        <v>4</v>
      </c>
      <c r="AN100" s="190" t="s">
        <v>77</v>
      </c>
      <c r="AO100" s="191"/>
      <c r="AP100" s="191"/>
      <c r="AQ100" s="192"/>
    </row>
    <row r="101" spans="6:43">
      <c r="F101" s="103"/>
      <c r="G101" s="104" t="s">
        <v>38</v>
      </c>
      <c r="H101" s="104" t="s">
        <v>39</v>
      </c>
      <c r="I101" s="114" t="s">
        <v>40</v>
      </c>
      <c r="W101" s="107" t="s">
        <v>60</v>
      </c>
      <c r="X101" s="121">
        <f>SUM(T10,T12)</f>
        <v>5</v>
      </c>
      <c r="Y101" s="127">
        <f>SUM(U10,U12)</f>
        <v>2</v>
      </c>
      <c r="Z101" s="128">
        <f t="shared" si="6"/>
        <v>7</v>
      </c>
      <c r="AN101" s="133"/>
      <c r="AO101" s="138" t="s">
        <v>38</v>
      </c>
      <c r="AP101" s="139" t="s">
        <v>39</v>
      </c>
      <c r="AQ101" s="117" t="s">
        <v>40</v>
      </c>
    </row>
    <row r="102" spans="6:43" ht="38.25">
      <c r="F102" s="105" t="s">
        <v>78</v>
      </c>
      <c r="G102" s="106">
        <f>SUM(C7:C11,C14:C15)</f>
        <v>18</v>
      </c>
      <c r="H102" s="106">
        <f>SUM(D7:D11,D14:D15)</f>
        <v>13</v>
      </c>
      <c r="I102" s="115">
        <f>SUM(G102:H102)</f>
        <v>31</v>
      </c>
      <c r="W102" s="107" t="s">
        <v>69</v>
      </c>
      <c r="X102" s="121">
        <f>SUM(T13)</f>
        <v>4</v>
      </c>
      <c r="Y102" s="127">
        <f>SUM(U13)</f>
        <v>1</v>
      </c>
      <c r="Z102" s="128">
        <f t="shared" si="6"/>
        <v>5</v>
      </c>
      <c r="AN102" s="134" t="s">
        <v>49</v>
      </c>
      <c r="AO102" s="140">
        <f>SUM(AK7+AK10+AK11+AK12)</f>
        <v>8</v>
      </c>
      <c r="AP102" s="141">
        <f>SUM(AL7+AL10+AL11+AL12)</f>
        <v>2</v>
      </c>
      <c r="AQ102" s="142">
        <f>SUM(AO102:AP102)</f>
        <v>10</v>
      </c>
    </row>
    <row r="103" spans="6:43">
      <c r="F103" s="107" t="s">
        <v>79</v>
      </c>
      <c r="G103" s="108">
        <f>C12</f>
        <v>1</v>
      </c>
      <c r="H103" s="108">
        <f>D12</f>
        <v>0</v>
      </c>
      <c r="I103" s="116">
        <f t="shared" ref="I103:I105" si="7">SUM(G103:H103)</f>
        <v>1</v>
      </c>
      <c r="W103" s="122" t="s">
        <v>72</v>
      </c>
      <c r="X103" s="123">
        <f>T14</f>
        <v>1</v>
      </c>
      <c r="Y103" s="129">
        <f>U14</f>
        <v>1</v>
      </c>
      <c r="Z103" s="130">
        <f t="shared" si="6"/>
        <v>2</v>
      </c>
      <c r="AN103" s="135" t="s">
        <v>80</v>
      </c>
      <c r="AO103" s="143">
        <f>AK9</f>
        <v>1</v>
      </c>
      <c r="AP103" s="127">
        <f>AL9</f>
        <v>0</v>
      </c>
      <c r="AQ103" s="144">
        <f t="shared" ref="AQ103:AQ104" si="8">SUM(AO103:AP103)</f>
        <v>1</v>
      </c>
    </row>
    <row r="104" spans="6:43">
      <c r="F104" s="109" t="str">
        <f>L13</f>
        <v>Alemania</v>
      </c>
      <c r="G104" s="110">
        <f>C13</f>
        <v>0</v>
      </c>
      <c r="H104" s="3">
        <f>D13</f>
        <v>2</v>
      </c>
      <c r="I104" s="117">
        <f t="shared" si="7"/>
        <v>2</v>
      </c>
      <c r="W104" s="111" t="s">
        <v>40</v>
      </c>
      <c r="X104" s="124">
        <f>SUM(X99:X103)</f>
        <v>24</v>
      </c>
      <c r="Y104" s="131">
        <f>SUM(Y99:Y103)</f>
        <v>11</v>
      </c>
      <c r="Z104" s="132">
        <f t="shared" si="6"/>
        <v>35</v>
      </c>
      <c r="AN104" s="136" t="str">
        <f>AT8</f>
        <v>Extranjero</v>
      </c>
      <c r="AO104" s="145">
        <f>AK8</f>
        <v>1</v>
      </c>
      <c r="AP104" s="146"/>
      <c r="AQ104" s="147">
        <f t="shared" si="8"/>
        <v>1</v>
      </c>
    </row>
    <row r="105" spans="6:43">
      <c r="F105" s="111" t="s">
        <v>40</v>
      </c>
      <c r="G105" s="112">
        <f>SUM(G102:G103)</f>
        <v>19</v>
      </c>
      <c r="H105" s="113">
        <f>SUM(H102:H103)</f>
        <v>13</v>
      </c>
      <c r="I105" s="118">
        <f t="shared" si="7"/>
        <v>32</v>
      </c>
      <c r="AN105" s="137" t="s">
        <v>40</v>
      </c>
      <c r="AO105" s="148">
        <f t="shared" ref="AO105:AQ105" si="9">SUM(AO102:AO103)</f>
        <v>9</v>
      </c>
      <c r="AP105" s="149">
        <f t="shared" si="9"/>
        <v>2</v>
      </c>
      <c r="AQ105" s="150">
        <f t="shared" si="9"/>
        <v>11</v>
      </c>
    </row>
  </sheetData>
  <mergeCells count="36">
    <mergeCell ref="W97:Z97"/>
    <mergeCell ref="F100:I100"/>
    <mergeCell ref="AN100:AQ100"/>
    <mergeCell ref="B5:B6"/>
    <mergeCell ref="F5:F6"/>
    <mergeCell ref="G5:G6"/>
    <mergeCell ref="H5:H6"/>
    <mergeCell ref="S5:S6"/>
    <mergeCell ref="W5:W6"/>
    <mergeCell ref="X5:X6"/>
    <mergeCell ref="Y5:Y6"/>
    <mergeCell ref="AJ5:AJ6"/>
    <mergeCell ref="AN5:AN6"/>
    <mergeCell ref="AO5:AO6"/>
    <mergeCell ref="AP5:AP6"/>
    <mergeCell ref="AJ15:AK15"/>
    <mergeCell ref="B18:C18"/>
    <mergeCell ref="S18:T18"/>
    <mergeCell ref="B20:J20"/>
    <mergeCell ref="S20:AA20"/>
    <mergeCell ref="AJ20:AR20"/>
    <mergeCell ref="C4:K4"/>
    <mergeCell ref="T4:AB4"/>
    <mergeCell ref="AK4:AS4"/>
    <mergeCell ref="C5:E5"/>
    <mergeCell ref="I5:K5"/>
    <mergeCell ref="T5:V5"/>
    <mergeCell ref="Z5:AB5"/>
    <mergeCell ref="AK5:AM5"/>
    <mergeCell ref="AQ5:AS5"/>
    <mergeCell ref="B2:L2"/>
    <mergeCell ref="S2:AC2"/>
    <mergeCell ref="AJ2:AT2"/>
    <mergeCell ref="B3:L3"/>
    <mergeCell ref="S3:AC3"/>
    <mergeCell ref="AJ3:AT3"/>
  </mergeCells>
  <pageMargins left="0.235416666666667" right="0.235416666666667" top="0.74791666666666701" bottom="0.74791666666666701" header="0.31388888888888899" footer="0.31388888888888899"/>
  <pageSetup scale="75" fitToWidth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140625" defaultRowHeight="15"/>
  <sheetData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POB. ATENDIDA AGN 1° T. 2021</vt:lpstr>
      <vt:lpstr>POB. ATENDIDA AGN 2° T. 2021</vt:lpstr>
      <vt:lpstr>POB. ATENDIDA AGN 3° T. 2021</vt:lpstr>
      <vt:lpstr>POB. ATENDIDA AGN 4° T. 2021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Carolina Acevedo</cp:lastModifiedBy>
  <cp:lastPrinted>2021-11-29T09:54:00Z</cp:lastPrinted>
  <dcterms:created xsi:type="dcterms:W3CDTF">2021-11-29T09:28:00Z</dcterms:created>
  <dcterms:modified xsi:type="dcterms:W3CDTF">2022-01-13T18:01:44Z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2058-10.1.0.5707</vt:lpwstr>
  </property>
  <property fmtid="{D5CDD505-2E9C-101B-9397-08002B2CF9AE}" pid="3" name="ICV">
    <vt:lpwstr>7DFF38A09D54499E8037F3AA7B1E6413</vt:lpwstr>
  </property>
</Properties>
</file>